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공덕동" sheetId="6" r:id="rId6"/>
    <sheet name="노고산동" sheetId="7" r:id="rId7"/>
    <sheet name="대흥동" sheetId="8" r:id="rId8"/>
    <sheet name="도화동" sheetId="9" r:id="rId9"/>
    <sheet name="마포동" sheetId="10" r:id="rId10"/>
    <sheet name="망원동" sheetId="11" r:id="rId11"/>
    <sheet name="상수동" sheetId="12" r:id="rId12"/>
    <sheet name="상암동" sheetId="13" r:id="rId13"/>
    <sheet name="서교동" sheetId="14" r:id="rId14"/>
    <sheet name="성산동" sheetId="15" r:id="rId15"/>
    <sheet name="신공덕동" sheetId="16" r:id="rId16"/>
    <sheet name="신수동" sheetId="17" r:id="rId17"/>
    <sheet name="신정동" sheetId="18" r:id="rId18"/>
    <sheet name="아현동" sheetId="19" r:id="rId19"/>
    <sheet name="연남동" sheetId="20" r:id="rId20"/>
    <sheet name="염리동" sheetId="21" r:id="rId21"/>
    <sheet name="용강동" sheetId="22" r:id="rId22"/>
    <sheet name="중동" sheetId="23" r:id="rId23"/>
    <sheet name="창전동" sheetId="24" r:id="rId24"/>
    <sheet name="토정동" sheetId="25" r:id="rId25"/>
    <sheet name="하중동" sheetId="26" r:id="rId26"/>
    <sheet name="현석동" sheetId="27" r:id="rId27"/>
    <sheet name="양식" sheetId="28" r:id="rId28"/>
  </sheets>
  <definedNames>
    <definedName name="_xlnm._FilterDatabase" localSheetId="1" hidden="1">단지추출_가격표용!$A$3:$U$226</definedName>
    <definedName name="_xlnm.Print_Area" localSheetId="5">공덕동!$A$1:$U$6</definedName>
    <definedName name="_xlnm.Print_Area" localSheetId="6">노고산동!$A$1:$U$6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대흥동!$A$1:$U$6</definedName>
    <definedName name="_xlnm.Print_Area" localSheetId="8">도화동!$A$1:$U$6</definedName>
    <definedName name="_xlnm.Print_Area" localSheetId="9">마포동!$A$1:$U$6</definedName>
    <definedName name="_xlnm.Print_Area" localSheetId="10">망원동!$A$1:$U$6</definedName>
    <definedName name="_xlnm.Print_Area" localSheetId="11">상수동!$A$1:$U$6</definedName>
    <definedName name="_xlnm.Print_Area" localSheetId="12">상암동!$A$1:$U$6</definedName>
    <definedName name="_xlnm.Print_Area" localSheetId="13">서교동!$A$1:$U$6</definedName>
    <definedName name="_xlnm.Print_Area" localSheetId="14">성산동!$A$1:$U$6</definedName>
    <definedName name="_xlnm.Print_Area" localSheetId="15">신공덕동!$A$1:$U$6</definedName>
    <definedName name="_xlnm.Print_Area" localSheetId="16">신수동!$A$1:$U$6</definedName>
    <definedName name="_xlnm.Print_Area" localSheetId="17">신정동!$A$1:$U$6</definedName>
    <definedName name="_xlnm.Print_Area" localSheetId="18">아현동!$A$1:$U$6</definedName>
    <definedName name="_xlnm.Print_Area" localSheetId="27">양식!$A$1:$U$6</definedName>
    <definedName name="_xlnm.Print_Area" localSheetId="19">연남동!$A$1:$U$6</definedName>
    <definedName name="_xlnm.Print_Area" localSheetId="20">염리동!$A$1:$U$6</definedName>
    <definedName name="_xlnm.Print_Area" localSheetId="21">용강동!$A$1:$U$6</definedName>
    <definedName name="_xlnm.Print_Area" localSheetId="22">중동!$A$1:$U$6</definedName>
    <definedName name="_xlnm.Print_Area" localSheetId="23">창전동!$A$1:$U$6</definedName>
    <definedName name="_xlnm.Print_Area" localSheetId="24">토정동!$A$1:$U$6</definedName>
    <definedName name="_xlnm.Print_Area" localSheetId="25">하중동!$A$1:$U$6</definedName>
    <definedName name="_xlnm.Print_Area" localSheetId="26">현석동!$A$1:$U$6</definedName>
    <definedName name="_xlnm.Print_Titles" localSheetId="5">공덕동!$1:$3</definedName>
    <definedName name="_xlnm.Print_Titles" localSheetId="6">노고산동!$1:$3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대흥동!$1:$3</definedName>
    <definedName name="_xlnm.Print_Titles" localSheetId="8">도화동!$1:$3</definedName>
    <definedName name="_xlnm.Print_Titles" localSheetId="9">마포동!$1:$3</definedName>
    <definedName name="_xlnm.Print_Titles" localSheetId="10">망원동!$1:$3</definedName>
    <definedName name="_xlnm.Print_Titles" localSheetId="11">상수동!$1:$3</definedName>
    <definedName name="_xlnm.Print_Titles" localSheetId="12">상암동!$1:$3</definedName>
    <definedName name="_xlnm.Print_Titles" localSheetId="13">서교동!$1:$3</definedName>
    <definedName name="_xlnm.Print_Titles" localSheetId="14">성산동!$1:$3</definedName>
    <definedName name="_xlnm.Print_Titles" localSheetId="15">신공덕동!$1:$3</definedName>
    <definedName name="_xlnm.Print_Titles" localSheetId="16">신수동!$1:$3</definedName>
    <definedName name="_xlnm.Print_Titles" localSheetId="17">신정동!$1:$3</definedName>
    <definedName name="_xlnm.Print_Titles" localSheetId="18">아현동!$1:$3</definedName>
    <definedName name="_xlnm.Print_Titles" localSheetId="27">양식!$1:$3</definedName>
    <definedName name="_xlnm.Print_Titles" localSheetId="19">연남동!$1:$3</definedName>
    <definedName name="_xlnm.Print_Titles" localSheetId="20">염리동!$1:$3</definedName>
    <definedName name="_xlnm.Print_Titles" localSheetId="21">용강동!$1:$3</definedName>
    <definedName name="_xlnm.Print_Titles" localSheetId="22">중동!$1:$3</definedName>
    <definedName name="_xlnm.Print_Titles" localSheetId="23">창전동!$1:$3</definedName>
    <definedName name="_xlnm.Print_Titles" localSheetId="24">토정동!$1:$3</definedName>
    <definedName name="_xlnm.Print_Titles" localSheetId="25">하중동!$1:$3</definedName>
    <definedName name="_xlnm.Print_Titles" localSheetId="26">현석동!$1:$3</definedName>
  </definedNames>
  <calcPr calcId="162913"/>
</workbook>
</file>

<file path=xl/calcChain.xml><?xml version="1.0" encoding="utf-8"?>
<calcChain xmlns="http://schemas.openxmlformats.org/spreadsheetml/2006/main">
  <c r="P19" i="2" l="1"/>
  <c r="O19" i="2"/>
  <c r="N19" i="2"/>
  <c r="M19" i="2"/>
  <c r="P226" i="2"/>
  <c r="O226" i="2"/>
  <c r="N226" i="2"/>
  <c r="M226" i="2"/>
  <c r="P106" i="2"/>
  <c r="O106" i="2"/>
  <c r="N106" i="2"/>
  <c r="M106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P4" i="2"/>
  <c r="O4" i="2"/>
  <c r="N4" i="2"/>
  <c r="M4" i="2"/>
  <c r="P29" i="2"/>
  <c r="O29" i="2"/>
  <c r="N29" i="2"/>
  <c r="M29" i="2"/>
  <c r="P63" i="2"/>
  <c r="O63" i="2"/>
  <c r="N63" i="2"/>
  <c r="M63" i="2"/>
  <c r="P5" i="2"/>
  <c r="O5" i="2"/>
  <c r="N5" i="2"/>
  <c r="M5" i="2"/>
  <c r="P222" i="2"/>
  <c r="O222" i="2"/>
  <c r="N222" i="2"/>
  <c r="M222" i="2"/>
  <c r="P13" i="2"/>
  <c r="O13" i="2"/>
  <c r="N13" i="2"/>
  <c r="M13" i="2"/>
  <c r="P18" i="2"/>
  <c r="O18" i="2"/>
  <c r="N18" i="2"/>
  <c r="M18" i="2"/>
  <c r="P54" i="2"/>
  <c r="O54" i="2"/>
  <c r="N54" i="2"/>
  <c r="M54" i="2"/>
  <c r="P62" i="2"/>
  <c r="O62" i="2"/>
  <c r="N62" i="2"/>
  <c r="M62" i="2"/>
  <c r="P122" i="2"/>
  <c r="O122" i="2"/>
  <c r="N122" i="2"/>
  <c r="M122" i="2"/>
  <c r="P221" i="2"/>
  <c r="O221" i="2"/>
  <c r="N221" i="2"/>
  <c r="M221" i="2"/>
  <c r="P220" i="2"/>
  <c r="O220" i="2"/>
  <c r="N220" i="2"/>
  <c r="M220" i="2"/>
  <c r="P116" i="2"/>
  <c r="O116" i="2"/>
  <c r="N116" i="2"/>
  <c r="M116" i="2"/>
  <c r="P79" i="2"/>
  <c r="O79" i="2"/>
  <c r="N79" i="2"/>
  <c r="M79" i="2"/>
  <c r="P219" i="2"/>
  <c r="O219" i="2"/>
  <c r="N219" i="2"/>
  <c r="M219" i="2"/>
  <c r="P121" i="2"/>
  <c r="O121" i="2"/>
  <c r="N121" i="2"/>
  <c r="M121" i="2"/>
  <c r="P218" i="2"/>
  <c r="O218" i="2"/>
  <c r="N218" i="2"/>
  <c r="M218" i="2"/>
  <c r="P217" i="2"/>
  <c r="O217" i="2"/>
  <c r="N217" i="2"/>
  <c r="M217" i="2"/>
  <c r="P28" i="2"/>
  <c r="O28" i="2"/>
  <c r="N28" i="2"/>
  <c r="M28" i="2"/>
  <c r="P64" i="2"/>
  <c r="O64" i="2"/>
  <c r="N64" i="2"/>
  <c r="M64" i="2"/>
  <c r="P115" i="2"/>
  <c r="O115" i="2"/>
  <c r="N115" i="2"/>
  <c r="M115" i="2"/>
  <c r="P216" i="2"/>
  <c r="O216" i="2"/>
  <c r="N216" i="2"/>
  <c r="M216" i="2"/>
  <c r="P215" i="2"/>
  <c r="O215" i="2"/>
  <c r="N215" i="2"/>
  <c r="M215" i="2"/>
  <c r="P214" i="2"/>
  <c r="O214" i="2"/>
  <c r="N214" i="2"/>
  <c r="M214" i="2"/>
  <c r="P88" i="2"/>
  <c r="O88" i="2"/>
  <c r="N88" i="2"/>
  <c r="M88" i="2"/>
  <c r="P123" i="2"/>
  <c r="O123" i="2"/>
  <c r="N123" i="2"/>
  <c r="M123" i="2"/>
  <c r="P131" i="2"/>
  <c r="O131" i="2"/>
  <c r="N131" i="2"/>
  <c r="M131" i="2"/>
  <c r="P127" i="2"/>
  <c r="O127" i="2"/>
  <c r="N127" i="2"/>
  <c r="M127" i="2"/>
  <c r="P120" i="2"/>
  <c r="O120" i="2"/>
  <c r="N120" i="2"/>
  <c r="M120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17" i="2"/>
  <c r="O17" i="2"/>
  <c r="N17" i="2"/>
  <c r="M17" i="2"/>
  <c r="P53" i="2"/>
  <c r="O53" i="2"/>
  <c r="N53" i="2"/>
  <c r="M53" i="2"/>
  <c r="P24" i="2"/>
  <c r="O24" i="2"/>
  <c r="N24" i="2"/>
  <c r="M24" i="2"/>
  <c r="P47" i="2"/>
  <c r="O47" i="2"/>
  <c r="N47" i="2"/>
  <c r="M47" i="2"/>
  <c r="P204" i="2"/>
  <c r="O204" i="2"/>
  <c r="N204" i="2"/>
  <c r="M204" i="2"/>
  <c r="P203" i="2"/>
  <c r="O203" i="2"/>
  <c r="N203" i="2"/>
  <c r="M203" i="2"/>
  <c r="P12" i="2"/>
  <c r="O12" i="2"/>
  <c r="N12" i="2"/>
  <c r="M12" i="2"/>
  <c r="P46" i="2"/>
  <c r="O46" i="2"/>
  <c r="N46" i="2"/>
  <c r="M46" i="2"/>
  <c r="P70" i="2"/>
  <c r="O70" i="2"/>
  <c r="N70" i="2"/>
  <c r="M70" i="2"/>
  <c r="P105" i="2"/>
  <c r="O105" i="2"/>
  <c r="N105" i="2"/>
  <c r="M105" i="2"/>
  <c r="P140" i="2"/>
  <c r="O140" i="2"/>
  <c r="N140" i="2"/>
  <c r="M140" i="2"/>
  <c r="P139" i="2"/>
  <c r="O139" i="2"/>
  <c r="N139" i="2"/>
  <c r="M139" i="2"/>
  <c r="P202" i="2"/>
  <c r="O202" i="2"/>
  <c r="N202" i="2"/>
  <c r="M202" i="2"/>
  <c r="P16" i="2"/>
  <c r="O16" i="2"/>
  <c r="N16" i="2"/>
  <c r="M16" i="2"/>
  <c r="P201" i="2"/>
  <c r="O201" i="2"/>
  <c r="N201" i="2"/>
  <c r="M201" i="2"/>
  <c r="P200" i="2"/>
  <c r="O200" i="2"/>
  <c r="N200" i="2"/>
  <c r="M200" i="2"/>
  <c r="P199" i="2"/>
  <c r="O199" i="2"/>
  <c r="N199" i="2"/>
  <c r="M199" i="2"/>
  <c r="P9" i="2"/>
  <c r="O9" i="2"/>
  <c r="N9" i="2"/>
  <c r="M9" i="2"/>
  <c r="P11" i="2"/>
  <c r="O11" i="2"/>
  <c r="N11" i="2"/>
  <c r="M11" i="2"/>
  <c r="P15" i="2"/>
  <c r="O15" i="2"/>
  <c r="N15" i="2"/>
  <c r="M15" i="2"/>
  <c r="P41" i="2"/>
  <c r="O41" i="2"/>
  <c r="N41" i="2"/>
  <c r="M41" i="2"/>
  <c r="P69" i="2"/>
  <c r="O69" i="2"/>
  <c r="N69" i="2"/>
  <c r="M69" i="2"/>
  <c r="P92" i="2"/>
  <c r="O92" i="2"/>
  <c r="N92" i="2"/>
  <c r="M92" i="2"/>
  <c r="P119" i="2"/>
  <c r="O119" i="2"/>
  <c r="N119" i="2"/>
  <c r="M119" i="2"/>
  <c r="P136" i="2"/>
  <c r="O136" i="2"/>
  <c r="N136" i="2"/>
  <c r="M136" i="2"/>
  <c r="P23" i="2"/>
  <c r="O23" i="2"/>
  <c r="N23" i="2"/>
  <c r="M23" i="2"/>
  <c r="P52" i="2"/>
  <c r="O52" i="2"/>
  <c r="N52" i="2"/>
  <c r="M52" i="2"/>
  <c r="P78" i="2"/>
  <c r="O78" i="2"/>
  <c r="N78" i="2"/>
  <c r="M78" i="2"/>
  <c r="P10" i="2"/>
  <c r="O10" i="2"/>
  <c r="N10" i="2"/>
  <c r="M10" i="2"/>
  <c r="P40" i="2"/>
  <c r="O40" i="2"/>
  <c r="N40" i="2"/>
  <c r="M40" i="2"/>
  <c r="P68" i="2"/>
  <c r="O68" i="2"/>
  <c r="N68" i="2"/>
  <c r="M68" i="2"/>
  <c r="P34" i="2"/>
  <c r="O34" i="2"/>
  <c r="N34" i="2"/>
  <c r="M34" i="2"/>
  <c r="P49" i="2"/>
  <c r="O49" i="2"/>
  <c r="N49" i="2"/>
  <c r="M49" i="2"/>
  <c r="P85" i="2"/>
  <c r="O85" i="2"/>
  <c r="N85" i="2"/>
  <c r="M85" i="2"/>
  <c r="P198" i="2"/>
  <c r="O198" i="2"/>
  <c r="N198" i="2"/>
  <c r="M198" i="2"/>
  <c r="P197" i="2"/>
  <c r="O197" i="2"/>
  <c r="N197" i="2"/>
  <c r="M197" i="2"/>
  <c r="P45" i="2"/>
  <c r="O45" i="2"/>
  <c r="N45" i="2"/>
  <c r="M45" i="2"/>
  <c r="P44" i="2"/>
  <c r="O44" i="2"/>
  <c r="N44" i="2"/>
  <c r="M44" i="2"/>
  <c r="P111" i="2"/>
  <c r="O111" i="2"/>
  <c r="N111" i="2"/>
  <c r="M111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29" i="2"/>
  <c r="O129" i="2"/>
  <c r="N129" i="2"/>
  <c r="M129" i="2"/>
  <c r="P193" i="2"/>
  <c r="O193" i="2"/>
  <c r="N193" i="2"/>
  <c r="M193" i="2"/>
  <c r="P192" i="2"/>
  <c r="O192" i="2"/>
  <c r="N192" i="2"/>
  <c r="M192" i="2"/>
  <c r="P191" i="2"/>
  <c r="O191" i="2"/>
  <c r="N191" i="2"/>
  <c r="M191" i="2"/>
  <c r="P77" i="2"/>
  <c r="O77" i="2"/>
  <c r="N77" i="2"/>
  <c r="M77" i="2"/>
  <c r="P6" i="2"/>
  <c r="O6" i="2"/>
  <c r="N6" i="2"/>
  <c r="M6" i="2"/>
  <c r="P33" i="2"/>
  <c r="O33" i="2"/>
  <c r="N33" i="2"/>
  <c r="M33" i="2"/>
  <c r="P81" i="2"/>
  <c r="O81" i="2"/>
  <c r="N81" i="2"/>
  <c r="M81" i="2"/>
  <c r="P190" i="2"/>
  <c r="O190" i="2"/>
  <c r="N190" i="2"/>
  <c r="M190" i="2"/>
  <c r="P189" i="2"/>
  <c r="O189" i="2"/>
  <c r="N189" i="2"/>
  <c r="M189" i="2"/>
  <c r="P188" i="2"/>
  <c r="O188" i="2"/>
  <c r="N188" i="2"/>
  <c r="M188" i="2"/>
  <c r="P187" i="2"/>
  <c r="O187" i="2"/>
  <c r="N187" i="2"/>
  <c r="M187" i="2"/>
  <c r="P186" i="2"/>
  <c r="O186" i="2"/>
  <c r="N186" i="2"/>
  <c r="M186" i="2"/>
  <c r="P185" i="2"/>
  <c r="O185" i="2"/>
  <c r="N185" i="2"/>
  <c r="M185" i="2"/>
  <c r="P184" i="2"/>
  <c r="O184" i="2"/>
  <c r="N184" i="2"/>
  <c r="M184" i="2"/>
  <c r="P183" i="2"/>
  <c r="O183" i="2"/>
  <c r="N183" i="2"/>
  <c r="M183" i="2"/>
  <c r="P182" i="2"/>
  <c r="O182" i="2"/>
  <c r="N182" i="2"/>
  <c r="M182" i="2"/>
  <c r="P48" i="2"/>
  <c r="O48" i="2"/>
  <c r="N48" i="2"/>
  <c r="M48" i="2"/>
  <c r="P181" i="2"/>
  <c r="O181" i="2"/>
  <c r="N181" i="2"/>
  <c r="M181" i="2"/>
  <c r="P104" i="2"/>
  <c r="O104" i="2"/>
  <c r="N104" i="2"/>
  <c r="M104" i="2"/>
  <c r="P73" i="2"/>
  <c r="O73" i="2"/>
  <c r="N73" i="2"/>
  <c r="M73" i="2"/>
  <c r="P103" i="2"/>
  <c r="O103" i="2"/>
  <c r="N103" i="2"/>
  <c r="M103" i="2"/>
  <c r="P126" i="2"/>
  <c r="O126" i="2"/>
  <c r="N126" i="2"/>
  <c r="M126" i="2"/>
  <c r="P57" i="2"/>
  <c r="O57" i="2"/>
  <c r="N57" i="2"/>
  <c r="M57" i="2"/>
  <c r="P89" i="2"/>
  <c r="O89" i="2"/>
  <c r="N89" i="2"/>
  <c r="M89" i="2"/>
  <c r="P109" i="2"/>
  <c r="O109" i="2"/>
  <c r="N109" i="2"/>
  <c r="M109" i="2"/>
  <c r="P180" i="2"/>
  <c r="O180" i="2"/>
  <c r="N180" i="2"/>
  <c r="M180" i="2"/>
  <c r="P179" i="2"/>
  <c r="O179" i="2"/>
  <c r="N179" i="2"/>
  <c r="M179" i="2"/>
  <c r="P178" i="2"/>
  <c r="O178" i="2"/>
  <c r="N178" i="2"/>
  <c r="M178" i="2"/>
  <c r="P80" i="2"/>
  <c r="O80" i="2"/>
  <c r="N80" i="2"/>
  <c r="M80" i="2"/>
  <c r="P135" i="2"/>
  <c r="O135" i="2"/>
  <c r="N135" i="2"/>
  <c r="M135" i="2"/>
  <c r="P138" i="2"/>
  <c r="O138" i="2"/>
  <c r="N138" i="2"/>
  <c r="M138" i="2"/>
  <c r="P76" i="2"/>
  <c r="O76" i="2"/>
  <c r="N76" i="2"/>
  <c r="M76" i="2"/>
  <c r="P128" i="2"/>
  <c r="O128" i="2"/>
  <c r="N128" i="2"/>
  <c r="M128" i="2"/>
  <c r="P177" i="2"/>
  <c r="O177" i="2"/>
  <c r="N177" i="2"/>
  <c r="M177" i="2"/>
  <c r="P108" i="2"/>
  <c r="O108" i="2"/>
  <c r="N108" i="2"/>
  <c r="M108" i="2"/>
  <c r="P137" i="2"/>
  <c r="O137" i="2"/>
  <c r="N137" i="2"/>
  <c r="M137" i="2"/>
  <c r="P176" i="2"/>
  <c r="O176" i="2"/>
  <c r="N176" i="2"/>
  <c r="M176" i="2"/>
  <c r="P175" i="2"/>
  <c r="O175" i="2"/>
  <c r="N175" i="2"/>
  <c r="M175" i="2"/>
  <c r="P174" i="2"/>
  <c r="O174" i="2"/>
  <c r="N174" i="2"/>
  <c r="M174" i="2"/>
  <c r="P173" i="2"/>
  <c r="O173" i="2"/>
  <c r="N173" i="2"/>
  <c r="M173" i="2"/>
  <c r="P172" i="2"/>
  <c r="O172" i="2"/>
  <c r="N172" i="2"/>
  <c r="M172" i="2"/>
  <c r="P102" i="2"/>
  <c r="O102" i="2"/>
  <c r="N102" i="2"/>
  <c r="M102" i="2"/>
  <c r="P72" i="2"/>
  <c r="O72" i="2"/>
  <c r="N72" i="2"/>
  <c r="M72" i="2"/>
  <c r="P98" i="2"/>
  <c r="O98" i="2"/>
  <c r="N98" i="2"/>
  <c r="M98" i="2"/>
  <c r="P171" i="2"/>
  <c r="O171" i="2"/>
  <c r="N171" i="2"/>
  <c r="M171" i="2"/>
  <c r="P67" i="2"/>
  <c r="O67" i="2"/>
  <c r="N67" i="2"/>
  <c r="M67" i="2"/>
  <c r="P97" i="2"/>
  <c r="O97" i="2"/>
  <c r="N97" i="2"/>
  <c r="M97" i="2"/>
  <c r="P96" i="2"/>
  <c r="O96" i="2"/>
  <c r="N96" i="2"/>
  <c r="M96" i="2"/>
  <c r="P170" i="2"/>
  <c r="O170" i="2"/>
  <c r="N170" i="2"/>
  <c r="M170" i="2"/>
  <c r="P169" i="2"/>
  <c r="O169" i="2"/>
  <c r="N169" i="2"/>
  <c r="M169" i="2"/>
  <c r="P168" i="2"/>
  <c r="O168" i="2"/>
  <c r="N168" i="2"/>
  <c r="M168" i="2"/>
  <c r="P59" i="2"/>
  <c r="O59" i="2"/>
  <c r="N59" i="2"/>
  <c r="M59" i="2"/>
  <c r="P91" i="2"/>
  <c r="O91" i="2"/>
  <c r="N91" i="2"/>
  <c r="M91" i="2"/>
  <c r="P101" i="2"/>
  <c r="O101" i="2"/>
  <c r="N101" i="2"/>
  <c r="M101" i="2"/>
  <c r="P100" i="2"/>
  <c r="O100" i="2"/>
  <c r="N100" i="2"/>
  <c r="M100" i="2"/>
  <c r="P118" i="2"/>
  <c r="O118" i="2"/>
  <c r="N118" i="2"/>
  <c r="M118" i="2"/>
  <c r="P134" i="2"/>
  <c r="O134" i="2"/>
  <c r="N134" i="2"/>
  <c r="M134" i="2"/>
  <c r="P27" i="2"/>
  <c r="O27" i="2"/>
  <c r="N27" i="2"/>
  <c r="M27" i="2"/>
  <c r="P114" i="2"/>
  <c r="O114" i="2"/>
  <c r="N114" i="2"/>
  <c r="M114" i="2"/>
  <c r="P133" i="2"/>
  <c r="O133" i="2"/>
  <c r="N133" i="2"/>
  <c r="M133" i="2"/>
  <c r="P132" i="2"/>
  <c r="O132" i="2"/>
  <c r="N132" i="2"/>
  <c r="M132" i="2"/>
  <c r="P8" i="2"/>
  <c r="O8" i="2"/>
  <c r="N8" i="2"/>
  <c r="M8" i="2"/>
  <c r="P39" i="2"/>
  <c r="O39" i="2"/>
  <c r="N39" i="2"/>
  <c r="M39" i="2"/>
  <c r="P167" i="2"/>
  <c r="O167" i="2"/>
  <c r="N167" i="2"/>
  <c r="M167" i="2"/>
  <c r="P14" i="2"/>
  <c r="O14" i="2"/>
  <c r="N14" i="2"/>
  <c r="M14" i="2"/>
  <c r="P36" i="2"/>
  <c r="O36" i="2"/>
  <c r="N36" i="2"/>
  <c r="M36" i="2"/>
  <c r="P166" i="2"/>
  <c r="O166" i="2"/>
  <c r="N166" i="2"/>
  <c r="M166" i="2"/>
  <c r="P165" i="2"/>
  <c r="O165" i="2"/>
  <c r="N165" i="2"/>
  <c r="M165" i="2"/>
  <c r="P164" i="2"/>
  <c r="O164" i="2"/>
  <c r="N164" i="2"/>
  <c r="M164" i="2"/>
  <c r="P163" i="2"/>
  <c r="O163" i="2"/>
  <c r="N163" i="2"/>
  <c r="M163" i="2"/>
  <c r="P7" i="2"/>
  <c r="O7" i="2"/>
  <c r="N7" i="2"/>
  <c r="M7" i="2"/>
  <c r="P56" i="2"/>
  <c r="O56" i="2"/>
  <c r="N56" i="2"/>
  <c r="M56" i="2"/>
  <c r="P93" i="2"/>
  <c r="O93" i="2"/>
  <c r="N93" i="2"/>
  <c r="M93" i="2"/>
  <c r="P162" i="2"/>
  <c r="O162" i="2"/>
  <c r="N162" i="2"/>
  <c r="M162" i="2"/>
  <c r="P161" i="2"/>
  <c r="O161" i="2"/>
  <c r="N161" i="2"/>
  <c r="M161" i="2"/>
  <c r="P160" i="2"/>
  <c r="O160" i="2"/>
  <c r="N160" i="2"/>
  <c r="M160" i="2"/>
  <c r="P66" i="2"/>
  <c r="O66" i="2"/>
  <c r="N66" i="2"/>
  <c r="M66" i="2"/>
  <c r="P99" i="2"/>
  <c r="O99" i="2"/>
  <c r="N99" i="2"/>
  <c r="M99" i="2"/>
  <c r="P130" i="2"/>
  <c r="O130" i="2"/>
  <c r="N130" i="2"/>
  <c r="M130" i="2"/>
  <c r="P65" i="2"/>
  <c r="O65" i="2"/>
  <c r="N65" i="2"/>
  <c r="M65" i="2"/>
  <c r="P75" i="2"/>
  <c r="O75" i="2"/>
  <c r="N75" i="2"/>
  <c r="M75" i="2"/>
  <c r="P159" i="2"/>
  <c r="O159" i="2"/>
  <c r="N159" i="2"/>
  <c r="M159" i="2"/>
  <c r="P95" i="2"/>
  <c r="O95" i="2"/>
  <c r="N95" i="2"/>
  <c r="M95" i="2"/>
  <c r="P117" i="2"/>
  <c r="O117" i="2"/>
  <c r="N117" i="2"/>
  <c r="M117" i="2"/>
  <c r="P158" i="2"/>
  <c r="O158" i="2"/>
  <c r="N158" i="2"/>
  <c r="M158" i="2"/>
  <c r="P157" i="2"/>
  <c r="O157" i="2"/>
  <c r="N157" i="2"/>
  <c r="M157" i="2"/>
  <c r="P156" i="2"/>
  <c r="O156" i="2"/>
  <c r="N156" i="2"/>
  <c r="M156" i="2"/>
  <c r="P155" i="2"/>
  <c r="O155" i="2"/>
  <c r="N155" i="2"/>
  <c r="M155" i="2"/>
  <c r="P154" i="2"/>
  <c r="O154" i="2"/>
  <c r="N154" i="2"/>
  <c r="M154" i="2"/>
  <c r="P22" i="2"/>
  <c r="O22" i="2"/>
  <c r="N22" i="2"/>
  <c r="M22" i="2"/>
  <c r="P26" i="2"/>
  <c r="O26" i="2"/>
  <c r="N26" i="2"/>
  <c r="M26" i="2"/>
  <c r="P153" i="2"/>
  <c r="O153" i="2"/>
  <c r="N153" i="2"/>
  <c r="M153" i="2"/>
  <c r="P74" i="2"/>
  <c r="O74" i="2"/>
  <c r="N74" i="2"/>
  <c r="M74" i="2"/>
  <c r="P152" i="2"/>
  <c r="O152" i="2"/>
  <c r="N152" i="2"/>
  <c r="M152" i="2"/>
  <c r="P107" i="2"/>
  <c r="O107" i="2"/>
  <c r="N107" i="2"/>
  <c r="M107" i="2"/>
  <c r="P124" i="2"/>
  <c r="O124" i="2"/>
  <c r="N124" i="2"/>
  <c r="M124" i="2"/>
  <c r="P32" i="2"/>
  <c r="O32" i="2"/>
  <c r="N32" i="2"/>
  <c r="M32" i="2"/>
  <c r="P51" i="2"/>
  <c r="O51" i="2"/>
  <c r="N51" i="2"/>
  <c r="M51" i="2"/>
  <c r="P43" i="2"/>
  <c r="O43" i="2"/>
  <c r="N43" i="2"/>
  <c r="M43" i="2"/>
  <c r="P87" i="2"/>
  <c r="O87" i="2"/>
  <c r="N87" i="2"/>
  <c r="M87" i="2"/>
  <c r="P113" i="2"/>
  <c r="O113" i="2"/>
  <c r="N113" i="2"/>
  <c r="M113" i="2"/>
  <c r="P112" i="2"/>
  <c r="O112" i="2"/>
  <c r="N112" i="2"/>
  <c r="M112" i="2"/>
  <c r="P151" i="2"/>
  <c r="O151" i="2"/>
  <c r="N151" i="2"/>
  <c r="M151" i="2"/>
  <c r="P35" i="2"/>
  <c r="O35" i="2"/>
  <c r="N35" i="2"/>
  <c r="M35" i="2"/>
  <c r="P150" i="2"/>
  <c r="O150" i="2"/>
  <c r="N150" i="2"/>
  <c r="M150" i="2"/>
  <c r="P31" i="2"/>
  <c r="O31" i="2"/>
  <c r="N31" i="2"/>
  <c r="M31" i="2"/>
  <c r="P55" i="2"/>
  <c r="O55" i="2"/>
  <c r="N55" i="2"/>
  <c r="M55" i="2"/>
  <c r="P110" i="2"/>
  <c r="O110" i="2"/>
  <c r="N110" i="2"/>
  <c r="M110" i="2"/>
  <c r="P20" i="2"/>
  <c r="O20" i="2"/>
  <c r="N20" i="2"/>
  <c r="M20" i="2"/>
  <c r="P38" i="2"/>
  <c r="O38" i="2"/>
  <c r="N38" i="2"/>
  <c r="M38" i="2"/>
  <c r="P149" i="2"/>
  <c r="O149" i="2"/>
  <c r="N149" i="2"/>
  <c r="M149" i="2"/>
  <c r="P148" i="2"/>
  <c r="O148" i="2"/>
  <c r="N148" i="2"/>
  <c r="M148" i="2"/>
  <c r="P147" i="2"/>
  <c r="O147" i="2"/>
  <c r="N147" i="2"/>
  <c r="M147" i="2"/>
  <c r="P146" i="2"/>
  <c r="O146" i="2"/>
  <c r="N146" i="2"/>
  <c r="M146" i="2"/>
  <c r="P37" i="2"/>
  <c r="O37" i="2"/>
  <c r="N37" i="2"/>
  <c r="M37" i="2"/>
  <c r="P71" i="2"/>
  <c r="O71" i="2"/>
  <c r="N71" i="2"/>
  <c r="M71" i="2"/>
  <c r="P94" i="2"/>
  <c r="O94" i="2"/>
  <c r="N94" i="2"/>
  <c r="M94" i="2"/>
  <c r="P30" i="2"/>
  <c r="O30" i="2"/>
  <c r="N30" i="2"/>
  <c r="M30" i="2"/>
  <c r="P42" i="2"/>
  <c r="O42" i="2"/>
  <c r="N42" i="2"/>
  <c r="M42" i="2"/>
  <c r="P86" i="2"/>
  <c r="O86" i="2"/>
  <c r="N86" i="2"/>
  <c r="M86" i="2"/>
  <c r="P145" i="2"/>
  <c r="O145" i="2"/>
  <c r="N145" i="2"/>
  <c r="M145" i="2"/>
  <c r="P144" i="2"/>
  <c r="O144" i="2"/>
  <c r="N144" i="2"/>
  <c r="M144" i="2"/>
  <c r="P143" i="2"/>
  <c r="O143" i="2"/>
  <c r="N143" i="2"/>
  <c r="M143" i="2"/>
  <c r="P61" i="2"/>
  <c r="O61" i="2"/>
  <c r="N61" i="2"/>
  <c r="M61" i="2"/>
  <c r="P84" i="2"/>
  <c r="O84" i="2"/>
  <c r="N84" i="2"/>
  <c r="M84" i="2"/>
  <c r="P125" i="2"/>
  <c r="O125" i="2"/>
  <c r="N125" i="2"/>
  <c r="M125" i="2"/>
  <c r="P142" i="2"/>
  <c r="O142" i="2"/>
  <c r="N142" i="2"/>
  <c r="M142" i="2"/>
  <c r="P50" i="2"/>
  <c r="O50" i="2"/>
  <c r="N50" i="2"/>
  <c r="M50" i="2"/>
  <c r="P141" i="2"/>
  <c r="O141" i="2"/>
  <c r="N141" i="2"/>
  <c r="M141" i="2"/>
  <c r="P83" i="2"/>
  <c r="O83" i="2"/>
  <c r="N83" i="2"/>
  <c r="M83" i="2"/>
  <c r="P25" i="2"/>
  <c r="O25" i="2"/>
  <c r="N25" i="2"/>
  <c r="M25" i="2"/>
  <c r="P58" i="2"/>
  <c r="O58" i="2"/>
  <c r="N58" i="2"/>
  <c r="M58" i="2"/>
  <c r="P90" i="2"/>
  <c r="O90" i="2"/>
  <c r="N90" i="2"/>
  <c r="M90" i="2"/>
  <c r="P21" i="2"/>
  <c r="O21" i="2"/>
  <c r="N21" i="2"/>
  <c r="M21" i="2"/>
  <c r="P60" i="2"/>
  <c r="O60" i="2"/>
  <c r="N60" i="2"/>
  <c r="M60" i="2"/>
  <c r="P82" i="2"/>
  <c r="O82" i="2"/>
  <c r="N82" i="2"/>
  <c r="M82" i="2"/>
  <c r="AU511" i="1"/>
  <c r="AR511" i="1"/>
  <c r="AP511" i="1"/>
  <c r="AI511" i="1"/>
  <c r="AH511" i="1"/>
  <c r="AF511" i="1"/>
  <c r="AE511" i="1"/>
  <c r="AC511" i="1"/>
  <c r="AB511" i="1"/>
  <c r="AA511" i="1"/>
  <c r="Z511" i="1"/>
  <c r="Y511" i="1"/>
  <c r="X511" i="1"/>
  <c r="W511" i="1"/>
  <c r="P511" i="1"/>
  <c r="O511" i="1"/>
  <c r="AD511" i="1" s="1"/>
  <c r="N511" i="1"/>
  <c r="AO511" i="1" s="1"/>
  <c r="M511" i="1"/>
  <c r="AU510" i="1"/>
  <c r="AT510" i="1"/>
  <c r="AP510" i="1"/>
  <c r="AN510" i="1"/>
  <c r="AJ510" i="1"/>
  <c r="AI510" i="1"/>
  <c r="AH510" i="1"/>
  <c r="AF510" i="1"/>
  <c r="AE510" i="1"/>
  <c r="AD510" i="1"/>
  <c r="AC510" i="1"/>
  <c r="AB510" i="1"/>
  <c r="AA510" i="1"/>
  <c r="Z510" i="1"/>
  <c r="Y510" i="1"/>
  <c r="X510" i="1"/>
  <c r="W510" i="1"/>
  <c r="P510" i="1"/>
  <c r="O510" i="1"/>
  <c r="AQ510" i="1" s="1"/>
  <c r="N510" i="1"/>
  <c r="AO510" i="1" s="1"/>
  <c r="AV510" i="1" s="1"/>
  <c r="M510" i="1"/>
  <c r="AR510" i="1" s="1"/>
  <c r="AU509" i="1"/>
  <c r="AP509" i="1"/>
  <c r="AO509" i="1"/>
  <c r="AV509" i="1" s="1"/>
  <c r="AN509" i="1"/>
  <c r="AI509" i="1"/>
  <c r="AT509" i="1" s="1"/>
  <c r="AH509" i="1"/>
  <c r="AF509" i="1"/>
  <c r="AE509" i="1"/>
  <c r="AD509" i="1"/>
  <c r="AA509" i="1"/>
  <c r="Z509" i="1"/>
  <c r="Y509" i="1"/>
  <c r="X509" i="1"/>
  <c r="W509" i="1"/>
  <c r="P509" i="1"/>
  <c r="O509" i="1"/>
  <c r="AQ509" i="1" s="1"/>
  <c r="N509" i="1"/>
  <c r="AC509" i="1" s="1"/>
  <c r="M509" i="1"/>
  <c r="AR509" i="1" s="1"/>
  <c r="AU508" i="1"/>
  <c r="AT508" i="1"/>
  <c r="AP508" i="1"/>
  <c r="AO508" i="1"/>
  <c r="AJ508" i="1"/>
  <c r="AI508" i="1"/>
  <c r="AN508" i="1" s="1"/>
  <c r="AH508" i="1"/>
  <c r="AF508" i="1"/>
  <c r="AE508" i="1"/>
  <c r="AA508" i="1"/>
  <c r="Z508" i="1"/>
  <c r="Y508" i="1"/>
  <c r="X508" i="1"/>
  <c r="W508" i="1"/>
  <c r="P508" i="1"/>
  <c r="O508" i="1"/>
  <c r="AQ508" i="1" s="1"/>
  <c r="N508" i="1"/>
  <c r="AC508" i="1" s="1"/>
  <c r="M508" i="1"/>
  <c r="AU507" i="1"/>
  <c r="AR507" i="1"/>
  <c r="AP507" i="1"/>
  <c r="AI507" i="1"/>
  <c r="AT507" i="1" s="1"/>
  <c r="AH507" i="1"/>
  <c r="AF507" i="1"/>
  <c r="AE507" i="1"/>
  <c r="AB507" i="1"/>
  <c r="AA507" i="1"/>
  <c r="Z507" i="1"/>
  <c r="Y507" i="1"/>
  <c r="X507" i="1"/>
  <c r="W507" i="1"/>
  <c r="P507" i="1"/>
  <c r="O507" i="1"/>
  <c r="AQ507" i="1" s="1"/>
  <c r="N507" i="1"/>
  <c r="M507" i="1"/>
  <c r="AU506" i="1"/>
  <c r="AR506" i="1"/>
  <c r="AQ506" i="1"/>
  <c r="AP506" i="1"/>
  <c r="AO506" i="1"/>
  <c r="AV506" i="1" s="1"/>
  <c r="AI506" i="1"/>
  <c r="AN506" i="1" s="1"/>
  <c r="AH506" i="1"/>
  <c r="AF506" i="1"/>
  <c r="AE506" i="1"/>
  <c r="AC506" i="1"/>
  <c r="AB506" i="1"/>
  <c r="AA506" i="1"/>
  <c r="Z506" i="1"/>
  <c r="Y506" i="1"/>
  <c r="X506" i="1"/>
  <c r="W506" i="1"/>
  <c r="P506" i="1"/>
  <c r="O506" i="1"/>
  <c r="AD506" i="1" s="1"/>
  <c r="N506" i="1"/>
  <c r="M506" i="1"/>
  <c r="AU505" i="1"/>
  <c r="AR505" i="1"/>
  <c r="AP505" i="1"/>
  <c r="AI505" i="1"/>
  <c r="AH505" i="1"/>
  <c r="AF505" i="1"/>
  <c r="AE505" i="1"/>
  <c r="AD505" i="1"/>
  <c r="AC505" i="1"/>
  <c r="AB505" i="1"/>
  <c r="AA505" i="1"/>
  <c r="Z505" i="1"/>
  <c r="Y505" i="1"/>
  <c r="X505" i="1"/>
  <c r="W505" i="1"/>
  <c r="P505" i="1"/>
  <c r="O505" i="1"/>
  <c r="AQ505" i="1" s="1"/>
  <c r="N505" i="1"/>
  <c r="AO505" i="1" s="1"/>
  <c r="AV505" i="1" s="1"/>
  <c r="M505" i="1"/>
  <c r="AU504" i="1"/>
  <c r="AT504" i="1"/>
  <c r="AP504" i="1"/>
  <c r="AO504" i="1"/>
  <c r="AV504" i="1" s="1"/>
  <c r="AN504" i="1"/>
  <c r="AJ504" i="1"/>
  <c r="AI504" i="1"/>
  <c r="AH504" i="1"/>
  <c r="AF504" i="1"/>
  <c r="AE504" i="1"/>
  <c r="AD504" i="1"/>
  <c r="AC504" i="1"/>
  <c r="AA504" i="1"/>
  <c r="Z504" i="1"/>
  <c r="Y504" i="1"/>
  <c r="X504" i="1"/>
  <c r="W504" i="1"/>
  <c r="P504" i="1"/>
  <c r="O504" i="1"/>
  <c r="AQ504" i="1" s="1"/>
  <c r="N504" i="1"/>
  <c r="M504" i="1"/>
  <c r="AR504" i="1" s="1"/>
  <c r="AU503" i="1"/>
  <c r="AP503" i="1"/>
  <c r="AO503" i="1"/>
  <c r="AV503" i="1" s="1"/>
  <c r="AN503" i="1"/>
  <c r="AI503" i="1"/>
  <c r="AT503" i="1" s="1"/>
  <c r="AH503" i="1"/>
  <c r="AF503" i="1"/>
  <c r="AE503" i="1"/>
  <c r="AD503" i="1"/>
  <c r="AA503" i="1"/>
  <c r="Z503" i="1"/>
  <c r="Y503" i="1"/>
  <c r="X503" i="1"/>
  <c r="W503" i="1"/>
  <c r="P503" i="1"/>
  <c r="O503" i="1"/>
  <c r="AQ503" i="1" s="1"/>
  <c r="N503" i="1"/>
  <c r="AC503" i="1" s="1"/>
  <c r="M503" i="1"/>
  <c r="AR503" i="1" s="1"/>
  <c r="AU502" i="1"/>
  <c r="AT502" i="1"/>
  <c r="AP502" i="1"/>
  <c r="AO502" i="1"/>
  <c r="AJ502" i="1"/>
  <c r="AI502" i="1"/>
  <c r="AN502" i="1" s="1"/>
  <c r="AH502" i="1"/>
  <c r="AF502" i="1"/>
  <c r="AE502" i="1"/>
  <c r="AA502" i="1"/>
  <c r="Z502" i="1"/>
  <c r="Y502" i="1"/>
  <c r="X502" i="1"/>
  <c r="W502" i="1"/>
  <c r="P502" i="1"/>
  <c r="O502" i="1"/>
  <c r="AQ502" i="1" s="1"/>
  <c r="N502" i="1"/>
  <c r="AC502" i="1" s="1"/>
  <c r="M502" i="1"/>
  <c r="AU501" i="1"/>
  <c r="AR501" i="1"/>
  <c r="AP501" i="1"/>
  <c r="AI501" i="1"/>
  <c r="AT501" i="1" s="1"/>
  <c r="AH501" i="1"/>
  <c r="AF501" i="1"/>
  <c r="AE501" i="1"/>
  <c r="AB501" i="1"/>
  <c r="AA501" i="1"/>
  <c r="Z501" i="1"/>
  <c r="Y501" i="1"/>
  <c r="X501" i="1"/>
  <c r="W501" i="1"/>
  <c r="P501" i="1"/>
  <c r="O501" i="1"/>
  <c r="AQ501" i="1" s="1"/>
  <c r="N501" i="1"/>
  <c r="M501" i="1"/>
  <c r="AU500" i="1"/>
  <c r="AR500" i="1"/>
  <c r="AQ500" i="1"/>
  <c r="AP500" i="1"/>
  <c r="AO500" i="1"/>
  <c r="AI500" i="1"/>
  <c r="AN500" i="1" s="1"/>
  <c r="AH500" i="1"/>
  <c r="AF500" i="1"/>
  <c r="AE500" i="1"/>
  <c r="AC500" i="1"/>
  <c r="AB500" i="1"/>
  <c r="AA500" i="1"/>
  <c r="Z500" i="1"/>
  <c r="Y500" i="1"/>
  <c r="X500" i="1"/>
  <c r="W500" i="1"/>
  <c r="P500" i="1"/>
  <c r="O500" i="1"/>
  <c r="AD500" i="1" s="1"/>
  <c r="N500" i="1"/>
  <c r="M500" i="1"/>
  <c r="AU499" i="1"/>
  <c r="AR499" i="1"/>
  <c r="AP499" i="1"/>
  <c r="AI499" i="1"/>
  <c r="AH499" i="1"/>
  <c r="AF499" i="1"/>
  <c r="AE499" i="1"/>
  <c r="AD499" i="1"/>
  <c r="AC499" i="1"/>
  <c r="AB499" i="1"/>
  <c r="AA499" i="1"/>
  <c r="Z499" i="1"/>
  <c r="Y499" i="1"/>
  <c r="X499" i="1"/>
  <c r="W499" i="1"/>
  <c r="P499" i="1"/>
  <c r="O499" i="1"/>
  <c r="AQ499" i="1" s="1"/>
  <c r="N499" i="1"/>
  <c r="AO499" i="1" s="1"/>
  <c r="M499" i="1"/>
  <c r="AU498" i="1"/>
  <c r="AT498" i="1"/>
  <c r="AP498" i="1"/>
  <c r="AO498" i="1"/>
  <c r="AV498" i="1" s="1"/>
  <c r="AN498" i="1"/>
  <c r="AJ498" i="1"/>
  <c r="AI498" i="1"/>
  <c r="AH498" i="1"/>
  <c r="AF498" i="1"/>
  <c r="AE498" i="1"/>
  <c r="AD498" i="1"/>
  <c r="AC498" i="1"/>
  <c r="AA498" i="1"/>
  <c r="Z498" i="1"/>
  <c r="Y498" i="1"/>
  <c r="X498" i="1"/>
  <c r="W498" i="1"/>
  <c r="P498" i="1"/>
  <c r="O498" i="1"/>
  <c r="AQ498" i="1" s="1"/>
  <c r="N498" i="1"/>
  <c r="M498" i="1"/>
  <c r="AR498" i="1" s="1"/>
  <c r="AU497" i="1"/>
  <c r="AP497" i="1"/>
  <c r="AO497" i="1"/>
  <c r="AV497" i="1" s="1"/>
  <c r="AN497" i="1"/>
  <c r="AI497" i="1"/>
  <c r="AT497" i="1" s="1"/>
  <c r="AH497" i="1"/>
  <c r="AF497" i="1"/>
  <c r="AE497" i="1"/>
  <c r="AD497" i="1"/>
  <c r="AA497" i="1"/>
  <c r="Z497" i="1"/>
  <c r="Y497" i="1"/>
  <c r="X497" i="1"/>
  <c r="W497" i="1"/>
  <c r="P497" i="1"/>
  <c r="O497" i="1"/>
  <c r="AQ497" i="1" s="1"/>
  <c r="N497" i="1"/>
  <c r="AC497" i="1" s="1"/>
  <c r="M497" i="1"/>
  <c r="AR497" i="1" s="1"/>
  <c r="AU496" i="1"/>
  <c r="AT496" i="1"/>
  <c r="AP496" i="1"/>
  <c r="AO496" i="1"/>
  <c r="AJ496" i="1"/>
  <c r="AI496" i="1"/>
  <c r="AN496" i="1" s="1"/>
  <c r="AH496" i="1"/>
  <c r="AF496" i="1"/>
  <c r="AE496" i="1"/>
  <c r="AA496" i="1"/>
  <c r="Z496" i="1"/>
  <c r="Y496" i="1"/>
  <c r="X496" i="1"/>
  <c r="W496" i="1"/>
  <c r="P496" i="1"/>
  <c r="O496" i="1"/>
  <c r="AQ496" i="1" s="1"/>
  <c r="N496" i="1"/>
  <c r="AC496" i="1" s="1"/>
  <c r="M496" i="1"/>
  <c r="AU495" i="1"/>
  <c r="AR495" i="1"/>
  <c r="AP495" i="1"/>
  <c r="AI495" i="1"/>
  <c r="AT495" i="1" s="1"/>
  <c r="AH495" i="1"/>
  <c r="AF495" i="1"/>
  <c r="AE495" i="1"/>
  <c r="AB495" i="1"/>
  <c r="AA495" i="1"/>
  <c r="Z495" i="1"/>
  <c r="Y495" i="1"/>
  <c r="X495" i="1"/>
  <c r="W495" i="1"/>
  <c r="P495" i="1"/>
  <c r="O495" i="1"/>
  <c r="AQ495" i="1" s="1"/>
  <c r="N495" i="1"/>
  <c r="M495" i="1"/>
  <c r="AU494" i="1"/>
  <c r="AR494" i="1"/>
  <c r="AQ494" i="1"/>
  <c r="AP494" i="1"/>
  <c r="AO494" i="1"/>
  <c r="AV494" i="1" s="1"/>
  <c r="AI494" i="1"/>
  <c r="AN494" i="1" s="1"/>
  <c r="AH494" i="1"/>
  <c r="AF494" i="1"/>
  <c r="AE494" i="1"/>
  <c r="AC494" i="1"/>
  <c r="AB494" i="1"/>
  <c r="AA494" i="1"/>
  <c r="Z494" i="1"/>
  <c r="Y494" i="1"/>
  <c r="X494" i="1"/>
  <c r="W494" i="1"/>
  <c r="P494" i="1"/>
  <c r="O494" i="1"/>
  <c r="AD494" i="1" s="1"/>
  <c r="N494" i="1"/>
  <c r="M494" i="1"/>
  <c r="AU493" i="1"/>
  <c r="AR493" i="1"/>
  <c r="AP493" i="1"/>
  <c r="AI493" i="1"/>
  <c r="AH493" i="1"/>
  <c r="AF493" i="1"/>
  <c r="AE493" i="1"/>
  <c r="AD493" i="1"/>
  <c r="AC493" i="1"/>
  <c r="AB493" i="1"/>
  <c r="AA493" i="1"/>
  <c r="Z493" i="1"/>
  <c r="Y493" i="1"/>
  <c r="X493" i="1"/>
  <c r="W493" i="1"/>
  <c r="P493" i="1"/>
  <c r="O493" i="1"/>
  <c r="AQ493" i="1" s="1"/>
  <c r="N493" i="1"/>
  <c r="AO493" i="1" s="1"/>
  <c r="M493" i="1"/>
  <c r="AU492" i="1"/>
  <c r="AT492" i="1"/>
  <c r="AP492" i="1"/>
  <c r="AO492" i="1"/>
  <c r="AV492" i="1" s="1"/>
  <c r="AN492" i="1"/>
  <c r="AJ492" i="1"/>
  <c r="AI492" i="1"/>
  <c r="AH492" i="1"/>
  <c r="AF492" i="1"/>
  <c r="AE492" i="1"/>
  <c r="AD492" i="1"/>
  <c r="AC492" i="1"/>
  <c r="AA492" i="1"/>
  <c r="Z492" i="1"/>
  <c r="Y492" i="1"/>
  <c r="X492" i="1"/>
  <c r="W492" i="1"/>
  <c r="P492" i="1"/>
  <c r="O492" i="1"/>
  <c r="AQ492" i="1" s="1"/>
  <c r="N492" i="1"/>
  <c r="M492" i="1"/>
  <c r="AR492" i="1" s="1"/>
  <c r="AU491" i="1"/>
  <c r="AP491" i="1"/>
  <c r="AO491" i="1"/>
  <c r="AV491" i="1" s="1"/>
  <c r="AN491" i="1"/>
  <c r="AI491" i="1"/>
  <c r="AT491" i="1" s="1"/>
  <c r="AH491" i="1"/>
  <c r="AF491" i="1"/>
  <c r="AE491" i="1"/>
  <c r="AD491" i="1"/>
  <c r="AA491" i="1"/>
  <c r="Z491" i="1"/>
  <c r="Y491" i="1"/>
  <c r="X491" i="1"/>
  <c r="W491" i="1"/>
  <c r="P491" i="1"/>
  <c r="O491" i="1"/>
  <c r="AQ491" i="1" s="1"/>
  <c r="N491" i="1"/>
  <c r="AC491" i="1" s="1"/>
  <c r="M491" i="1"/>
  <c r="AR491" i="1" s="1"/>
  <c r="AV490" i="1"/>
  <c r="AU490" i="1"/>
  <c r="AT490" i="1"/>
  <c r="AP490" i="1"/>
  <c r="AO490" i="1"/>
  <c r="AJ490" i="1"/>
  <c r="AI490" i="1"/>
  <c r="AN490" i="1" s="1"/>
  <c r="AH490" i="1"/>
  <c r="AF490" i="1"/>
  <c r="AE490" i="1"/>
  <c r="AA490" i="1"/>
  <c r="Z490" i="1"/>
  <c r="Y490" i="1"/>
  <c r="X490" i="1"/>
  <c r="W490" i="1"/>
  <c r="P490" i="1"/>
  <c r="O490" i="1"/>
  <c r="AQ490" i="1" s="1"/>
  <c r="N490" i="1"/>
  <c r="AC490" i="1" s="1"/>
  <c r="M490" i="1"/>
  <c r="AU489" i="1"/>
  <c r="AR489" i="1"/>
  <c r="AP489" i="1"/>
  <c r="AI489" i="1"/>
  <c r="AT489" i="1" s="1"/>
  <c r="AH489" i="1"/>
  <c r="AF489" i="1"/>
  <c r="AE489" i="1"/>
  <c r="AB489" i="1"/>
  <c r="AA489" i="1"/>
  <c r="Z489" i="1"/>
  <c r="Y489" i="1"/>
  <c r="X489" i="1"/>
  <c r="W489" i="1"/>
  <c r="P489" i="1"/>
  <c r="O489" i="1"/>
  <c r="AQ489" i="1" s="1"/>
  <c r="N489" i="1"/>
  <c r="M489" i="1"/>
  <c r="AU488" i="1"/>
  <c r="AR488" i="1"/>
  <c r="AQ488" i="1"/>
  <c r="AP488" i="1"/>
  <c r="AO488" i="1"/>
  <c r="AI488" i="1"/>
  <c r="AN488" i="1" s="1"/>
  <c r="AH488" i="1"/>
  <c r="AF488" i="1"/>
  <c r="AE488" i="1"/>
  <c r="AC488" i="1"/>
  <c r="AB488" i="1"/>
  <c r="AA488" i="1"/>
  <c r="Z488" i="1"/>
  <c r="Y488" i="1"/>
  <c r="X488" i="1"/>
  <c r="W488" i="1"/>
  <c r="P488" i="1"/>
  <c r="O488" i="1"/>
  <c r="AD488" i="1" s="1"/>
  <c r="N488" i="1"/>
  <c r="M488" i="1"/>
  <c r="AU487" i="1"/>
  <c r="AR487" i="1"/>
  <c r="AP487" i="1"/>
  <c r="AI487" i="1"/>
  <c r="AH487" i="1"/>
  <c r="AF487" i="1"/>
  <c r="AE487" i="1"/>
  <c r="AD487" i="1"/>
  <c r="AC487" i="1"/>
  <c r="AB487" i="1"/>
  <c r="AA487" i="1"/>
  <c r="Z487" i="1"/>
  <c r="Y487" i="1"/>
  <c r="X487" i="1"/>
  <c r="W487" i="1"/>
  <c r="P487" i="1"/>
  <c r="O487" i="1"/>
  <c r="AQ487" i="1" s="1"/>
  <c r="N487" i="1"/>
  <c r="AO487" i="1" s="1"/>
  <c r="M487" i="1"/>
  <c r="AU486" i="1"/>
  <c r="AT486" i="1"/>
  <c r="AP486" i="1"/>
  <c r="AO486" i="1"/>
  <c r="AV486" i="1" s="1"/>
  <c r="AN486" i="1"/>
  <c r="AJ486" i="1"/>
  <c r="AI486" i="1"/>
  <c r="AH486" i="1"/>
  <c r="AF486" i="1"/>
  <c r="AE486" i="1"/>
  <c r="AD486" i="1"/>
  <c r="AC486" i="1"/>
  <c r="AA486" i="1"/>
  <c r="Z486" i="1"/>
  <c r="Y486" i="1"/>
  <c r="X486" i="1"/>
  <c r="W486" i="1"/>
  <c r="P486" i="1"/>
  <c r="O486" i="1"/>
  <c r="AQ486" i="1" s="1"/>
  <c r="N486" i="1"/>
  <c r="M486" i="1"/>
  <c r="AR486" i="1" s="1"/>
  <c r="AU485" i="1"/>
  <c r="AP485" i="1"/>
  <c r="AO485" i="1"/>
  <c r="AV485" i="1" s="1"/>
  <c r="AN485" i="1"/>
  <c r="AI485" i="1"/>
  <c r="AT485" i="1" s="1"/>
  <c r="AH485" i="1"/>
  <c r="AF485" i="1"/>
  <c r="AE485" i="1"/>
  <c r="AD485" i="1"/>
  <c r="AA485" i="1"/>
  <c r="Z485" i="1"/>
  <c r="Y485" i="1"/>
  <c r="X485" i="1"/>
  <c r="W485" i="1"/>
  <c r="P485" i="1"/>
  <c r="O485" i="1"/>
  <c r="AQ485" i="1" s="1"/>
  <c r="N485" i="1"/>
  <c r="AC485" i="1" s="1"/>
  <c r="M485" i="1"/>
  <c r="AR485" i="1" s="1"/>
  <c r="AU484" i="1"/>
  <c r="AT484" i="1"/>
  <c r="AP484" i="1"/>
  <c r="AJ484" i="1"/>
  <c r="AI484" i="1"/>
  <c r="AN484" i="1" s="1"/>
  <c r="AH484" i="1"/>
  <c r="AF484" i="1"/>
  <c r="AE484" i="1"/>
  <c r="AA484" i="1"/>
  <c r="Z484" i="1"/>
  <c r="Y484" i="1"/>
  <c r="X484" i="1"/>
  <c r="W484" i="1"/>
  <c r="P484" i="1"/>
  <c r="O484" i="1"/>
  <c r="AQ484" i="1" s="1"/>
  <c r="N484" i="1"/>
  <c r="AC484" i="1" s="1"/>
  <c r="M484" i="1"/>
  <c r="AU483" i="1"/>
  <c r="AR483" i="1"/>
  <c r="AP483" i="1"/>
  <c r="AI483" i="1"/>
  <c r="AT483" i="1" s="1"/>
  <c r="AH483" i="1"/>
  <c r="AF483" i="1"/>
  <c r="AE483" i="1"/>
  <c r="AB483" i="1"/>
  <c r="AA483" i="1"/>
  <c r="Z483" i="1"/>
  <c r="Y483" i="1"/>
  <c r="X483" i="1"/>
  <c r="W483" i="1"/>
  <c r="P483" i="1"/>
  <c r="O483" i="1"/>
  <c r="AD483" i="1" s="1"/>
  <c r="N483" i="1"/>
  <c r="M483" i="1"/>
  <c r="AU482" i="1"/>
  <c r="AR482" i="1"/>
  <c r="AP482" i="1"/>
  <c r="AO482" i="1"/>
  <c r="AI482" i="1"/>
  <c r="AH482" i="1"/>
  <c r="AF482" i="1"/>
  <c r="AE482" i="1"/>
  <c r="AC482" i="1"/>
  <c r="AB482" i="1"/>
  <c r="AA482" i="1"/>
  <c r="Z482" i="1"/>
  <c r="Y482" i="1"/>
  <c r="X482" i="1"/>
  <c r="W482" i="1"/>
  <c r="P482" i="1"/>
  <c r="O482" i="1"/>
  <c r="AD482" i="1" s="1"/>
  <c r="N482" i="1"/>
  <c r="M482" i="1"/>
  <c r="AU481" i="1"/>
  <c r="AR481" i="1"/>
  <c r="AP481" i="1"/>
  <c r="AI481" i="1"/>
  <c r="AH481" i="1"/>
  <c r="AF481" i="1"/>
  <c r="AE481" i="1"/>
  <c r="AD481" i="1"/>
  <c r="AC481" i="1"/>
  <c r="AB481" i="1"/>
  <c r="AA481" i="1"/>
  <c r="Z481" i="1"/>
  <c r="Y481" i="1"/>
  <c r="X481" i="1"/>
  <c r="W481" i="1"/>
  <c r="P481" i="1"/>
  <c r="O481" i="1"/>
  <c r="AQ481" i="1" s="1"/>
  <c r="N481" i="1"/>
  <c r="AO481" i="1" s="1"/>
  <c r="AV481" i="1" s="1"/>
  <c r="M481" i="1"/>
  <c r="AU480" i="1"/>
  <c r="AT480" i="1"/>
  <c r="AP480" i="1"/>
  <c r="AO480" i="1"/>
  <c r="AV480" i="1" s="1"/>
  <c r="AN480" i="1"/>
  <c r="AJ480" i="1"/>
  <c r="AI480" i="1"/>
  <c r="AH480" i="1"/>
  <c r="AF480" i="1"/>
  <c r="AE480" i="1"/>
  <c r="AD480" i="1"/>
  <c r="AC480" i="1"/>
  <c r="AA480" i="1"/>
  <c r="Z480" i="1"/>
  <c r="Y480" i="1"/>
  <c r="X480" i="1"/>
  <c r="W480" i="1"/>
  <c r="P480" i="1"/>
  <c r="O480" i="1"/>
  <c r="AQ480" i="1" s="1"/>
  <c r="N480" i="1"/>
  <c r="M480" i="1"/>
  <c r="AR480" i="1" s="1"/>
  <c r="AU479" i="1"/>
  <c r="AP479" i="1"/>
  <c r="AO479" i="1"/>
  <c r="AN479" i="1"/>
  <c r="AI479" i="1"/>
  <c r="AT479" i="1" s="1"/>
  <c r="AH479" i="1"/>
  <c r="AF479" i="1"/>
  <c r="AE479" i="1"/>
  <c r="AD479" i="1"/>
  <c r="AA479" i="1"/>
  <c r="Z479" i="1"/>
  <c r="Y479" i="1"/>
  <c r="X479" i="1"/>
  <c r="W479" i="1"/>
  <c r="P479" i="1"/>
  <c r="O479" i="1"/>
  <c r="AQ479" i="1" s="1"/>
  <c r="N479" i="1"/>
  <c r="AC479" i="1" s="1"/>
  <c r="M479" i="1"/>
  <c r="AU478" i="1"/>
  <c r="AT478" i="1"/>
  <c r="AP478" i="1"/>
  <c r="AO478" i="1"/>
  <c r="AN478" i="1"/>
  <c r="AJ478" i="1"/>
  <c r="AI478" i="1"/>
  <c r="AH478" i="1"/>
  <c r="AF478" i="1"/>
  <c r="AE478" i="1"/>
  <c r="AA478" i="1"/>
  <c r="Z478" i="1"/>
  <c r="Y478" i="1"/>
  <c r="X478" i="1"/>
  <c r="W478" i="1"/>
  <c r="P478" i="1"/>
  <c r="O478" i="1"/>
  <c r="AQ478" i="1" s="1"/>
  <c r="N478" i="1"/>
  <c r="AC478" i="1" s="1"/>
  <c r="M478" i="1"/>
  <c r="AU477" i="1"/>
  <c r="AR477" i="1"/>
  <c r="AQ477" i="1"/>
  <c r="AP477" i="1"/>
  <c r="AN477" i="1"/>
  <c r="AI477" i="1"/>
  <c r="AT477" i="1" s="1"/>
  <c r="AH477" i="1"/>
  <c r="AF477" i="1"/>
  <c r="AE477" i="1"/>
  <c r="AB477" i="1"/>
  <c r="AA477" i="1"/>
  <c r="Z477" i="1"/>
  <c r="Y477" i="1"/>
  <c r="X477" i="1"/>
  <c r="W477" i="1"/>
  <c r="P477" i="1"/>
  <c r="O477" i="1"/>
  <c r="AD477" i="1" s="1"/>
  <c r="N477" i="1"/>
  <c r="M477" i="1"/>
  <c r="AU476" i="1"/>
  <c r="AR476" i="1"/>
  <c r="AP476" i="1"/>
  <c r="AO476" i="1"/>
  <c r="AI476" i="1"/>
  <c r="AH476" i="1"/>
  <c r="AF476" i="1"/>
  <c r="AE476" i="1"/>
  <c r="AC476" i="1"/>
  <c r="AB476" i="1"/>
  <c r="AA476" i="1"/>
  <c r="Z476" i="1"/>
  <c r="Y476" i="1"/>
  <c r="X476" i="1"/>
  <c r="W476" i="1"/>
  <c r="P476" i="1"/>
  <c r="O476" i="1"/>
  <c r="AD476" i="1" s="1"/>
  <c r="N476" i="1"/>
  <c r="M476" i="1"/>
  <c r="AU475" i="1"/>
  <c r="AR475" i="1"/>
  <c r="AP475" i="1"/>
  <c r="AI475" i="1"/>
  <c r="AH475" i="1"/>
  <c r="AF475" i="1"/>
  <c r="AE475" i="1"/>
  <c r="AD475" i="1"/>
  <c r="AC475" i="1"/>
  <c r="AB475" i="1"/>
  <c r="AA475" i="1"/>
  <c r="Z475" i="1"/>
  <c r="Y475" i="1"/>
  <c r="X475" i="1"/>
  <c r="W475" i="1"/>
  <c r="P475" i="1"/>
  <c r="O475" i="1"/>
  <c r="AQ475" i="1" s="1"/>
  <c r="N475" i="1"/>
  <c r="AO475" i="1" s="1"/>
  <c r="AV475" i="1" s="1"/>
  <c r="M475" i="1"/>
  <c r="AU474" i="1"/>
  <c r="AT474" i="1"/>
  <c r="AP474" i="1"/>
  <c r="AO474" i="1"/>
  <c r="AV474" i="1" s="1"/>
  <c r="AN474" i="1"/>
  <c r="AJ474" i="1"/>
  <c r="AI474" i="1"/>
  <c r="AH474" i="1"/>
  <c r="AF474" i="1"/>
  <c r="AE474" i="1"/>
  <c r="AD474" i="1"/>
  <c r="AC474" i="1"/>
  <c r="AA474" i="1"/>
  <c r="Z474" i="1"/>
  <c r="Y474" i="1"/>
  <c r="X474" i="1"/>
  <c r="W474" i="1"/>
  <c r="P474" i="1"/>
  <c r="O474" i="1"/>
  <c r="AQ474" i="1" s="1"/>
  <c r="N474" i="1"/>
  <c r="M474" i="1"/>
  <c r="AR474" i="1" s="1"/>
  <c r="AU473" i="1"/>
  <c r="AP473" i="1"/>
  <c r="AO473" i="1"/>
  <c r="AV473" i="1" s="1"/>
  <c r="AN473" i="1"/>
  <c r="AI473" i="1"/>
  <c r="AT473" i="1" s="1"/>
  <c r="AH473" i="1"/>
  <c r="AF473" i="1"/>
  <c r="AE473" i="1"/>
  <c r="AD473" i="1"/>
  <c r="AA473" i="1"/>
  <c r="Z473" i="1"/>
  <c r="Y473" i="1"/>
  <c r="X473" i="1"/>
  <c r="W473" i="1"/>
  <c r="P473" i="1"/>
  <c r="O473" i="1"/>
  <c r="AQ473" i="1" s="1"/>
  <c r="N473" i="1"/>
  <c r="AC473" i="1" s="1"/>
  <c r="M473" i="1"/>
  <c r="AU472" i="1"/>
  <c r="AT472" i="1"/>
  <c r="AP472" i="1"/>
  <c r="AO472" i="1"/>
  <c r="AV472" i="1" s="1"/>
  <c r="AJ472" i="1"/>
  <c r="AI472" i="1"/>
  <c r="AN472" i="1" s="1"/>
  <c r="AH472" i="1"/>
  <c r="AF472" i="1"/>
  <c r="AE472" i="1"/>
  <c r="AA472" i="1"/>
  <c r="Z472" i="1"/>
  <c r="Y472" i="1"/>
  <c r="X472" i="1"/>
  <c r="W472" i="1"/>
  <c r="P472" i="1"/>
  <c r="O472" i="1"/>
  <c r="AQ472" i="1" s="1"/>
  <c r="N472" i="1"/>
  <c r="AC472" i="1" s="1"/>
  <c r="M472" i="1"/>
  <c r="AU471" i="1"/>
  <c r="AR471" i="1"/>
  <c r="AQ471" i="1"/>
  <c r="AP471" i="1"/>
  <c r="AN471" i="1"/>
  <c r="AI471" i="1"/>
  <c r="AT471" i="1" s="1"/>
  <c r="AH471" i="1"/>
  <c r="AF471" i="1"/>
  <c r="AE471" i="1"/>
  <c r="AB471" i="1"/>
  <c r="AA471" i="1"/>
  <c r="Z471" i="1"/>
  <c r="Y471" i="1"/>
  <c r="X471" i="1"/>
  <c r="W471" i="1"/>
  <c r="P471" i="1"/>
  <c r="O471" i="1"/>
  <c r="AD471" i="1" s="1"/>
  <c r="N471" i="1"/>
  <c r="M471" i="1"/>
  <c r="AU470" i="1"/>
  <c r="AR470" i="1"/>
  <c r="AQ470" i="1"/>
  <c r="AP470" i="1"/>
  <c r="AO470" i="1"/>
  <c r="AV470" i="1" s="1"/>
  <c r="AI470" i="1"/>
  <c r="AH470" i="1"/>
  <c r="AF470" i="1"/>
  <c r="AE470" i="1"/>
  <c r="AC470" i="1"/>
  <c r="AB470" i="1"/>
  <c r="AA470" i="1"/>
  <c r="Z470" i="1"/>
  <c r="Y470" i="1"/>
  <c r="X470" i="1"/>
  <c r="W470" i="1"/>
  <c r="P470" i="1"/>
  <c r="O470" i="1"/>
  <c r="AD470" i="1" s="1"/>
  <c r="N470" i="1"/>
  <c r="M470" i="1"/>
  <c r="AU469" i="1"/>
  <c r="AR469" i="1"/>
  <c r="AP469" i="1"/>
  <c r="AJ469" i="1"/>
  <c r="AI469" i="1"/>
  <c r="AN469" i="1" s="1"/>
  <c r="AH469" i="1"/>
  <c r="AF469" i="1"/>
  <c r="AE469" i="1"/>
  <c r="AD469" i="1"/>
  <c r="AC469" i="1"/>
  <c r="AB469" i="1"/>
  <c r="AA469" i="1"/>
  <c r="Z469" i="1"/>
  <c r="Y469" i="1"/>
  <c r="X469" i="1"/>
  <c r="W469" i="1"/>
  <c r="P469" i="1"/>
  <c r="O469" i="1"/>
  <c r="AQ469" i="1" s="1"/>
  <c r="N469" i="1"/>
  <c r="AO469" i="1" s="1"/>
  <c r="AV469" i="1" s="1"/>
  <c r="M469" i="1"/>
  <c r="AU468" i="1"/>
  <c r="AT468" i="1"/>
  <c r="AP468" i="1"/>
  <c r="AO468" i="1"/>
  <c r="AV468" i="1" s="1"/>
  <c r="AN468" i="1"/>
  <c r="AJ468" i="1"/>
  <c r="AI468" i="1"/>
  <c r="AH468" i="1"/>
  <c r="AF468" i="1"/>
  <c r="AE468" i="1"/>
  <c r="AC468" i="1"/>
  <c r="AA468" i="1"/>
  <c r="Z468" i="1"/>
  <c r="Y468" i="1"/>
  <c r="X468" i="1"/>
  <c r="W468" i="1"/>
  <c r="P468" i="1"/>
  <c r="O468" i="1"/>
  <c r="AQ468" i="1" s="1"/>
  <c r="N468" i="1"/>
  <c r="M468" i="1"/>
  <c r="AR468" i="1" s="1"/>
  <c r="AV467" i="1"/>
  <c r="AU467" i="1"/>
  <c r="AP467" i="1"/>
  <c r="AO467" i="1"/>
  <c r="AI467" i="1"/>
  <c r="AH467" i="1"/>
  <c r="AF467" i="1"/>
  <c r="AE467" i="1"/>
  <c r="AD467" i="1"/>
  <c r="AA467" i="1"/>
  <c r="Z467" i="1"/>
  <c r="Y467" i="1"/>
  <c r="X467" i="1"/>
  <c r="W467" i="1"/>
  <c r="P467" i="1"/>
  <c r="O467" i="1"/>
  <c r="AQ467" i="1" s="1"/>
  <c r="N467" i="1"/>
  <c r="AC467" i="1" s="1"/>
  <c r="M467" i="1"/>
  <c r="AR467" i="1" s="1"/>
  <c r="AU466" i="1"/>
  <c r="AT466" i="1"/>
  <c r="AP466" i="1"/>
  <c r="AN466" i="1"/>
  <c r="AJ466" i="1"/>
  <c r="AI466" i="1"/>
  <c r="AH466" i="1"/>
  <c r="AF466" i="1"/>
  <c r="AE466" i="1"/>
  <c r="AA466" i="1"/>
  <c r="Z466" i="1"/>
  <c r="Y466" i="1"/>
  <c r="X466" i="1"/>
  <c r="W466" i="1"/>
  <c r="P466" i="1"/>
  <c r="O466" i="1"/>
  <c r="AQ466" i="1" s="1"/>
  <c r="N466" i="1"/>
  <c r="AO466" i="1" s="1"/>
  <c r="AV466" i="1" s="1"/>
  <c r="M466" i="1"/>
  <c r="AU465" i="1"/>
  <c r="AR465" i="1"/>
  <c r="AQ465" i="1"/>
  <c r="AP465" i="1"/>
  <c r="AN465" i="1"/>
  <c r="AI465" i="1"/>
  <c r="AT465" i="1" s="1"/>
  <c r="AH465" i="1"/>
  <c r="AF465" i="1"/>
  <c r="AE465" i="1"/>
  <c r="AD465" i="1"/>
  <c r="AB465" i="1"/>
  <c r="AA465" i="1"/>
  <c r="Z465" i="1"/>
  <c r="Y465" i="1"/>
  <c r="X465" i="1"/>
  <c r="W465" i="1"/>
  <c r="P465" i="1"/>
  <c r="O465" i="1"/>
  <c r="N465" i="1"/>
  <c r="M465" i="1"/>
  <c r="AV464" i="1"/>
  <c r="AU464" i="1"/>
  <c r="AR464" i="1"/>
  <c r="AQ464" i="1"/>
  <c r="AP464" i="1"/>
  <c r="AO464" i="1"/>
  <c r="AI464" i="1"/>
  <c r="AH464" i="1"/>
  <c r="AF464" i="1"/>
  <c r="AE464" i="1"/>
  <c r="AB464" i="1"/>
  <c r="AA464" i="1"/>
  <c r="Z464" i="1"/>
  <c r="Y464" i="1"/>
  <c r="X464" i="1"/>
  <c r="W464" i="1"/>
  <c r="P464" i="1"/>
  <c r="O464" i="1"/>
  <c r="AD464" i="1" s="1"/>
  <c r="N464" i="1"/>
  <c r="AC464" i="1" s="1"/>
  <c r="M464" i="1"/>
  <c r="AU463" i="1"/>
  <c r="AR463" i="1"/>
  <c r="AP463" i="1"/>
  <c r="AI463" i="1"/>
  <c r="AN463" i="1" s="1"/>
  <c r="AH463" i="1"/>
  <c r="AF463" i="1"/>
  <c r="AE463" i="1"/>
  <c r="AB463" i="1"/>
  <c r="AA463" i="1"/>
  <c r="Z463" i="1"/>
  <c r="Y463" i="1"/>
  <c r="X463" i="1"/>
  <c r="W463" i="1"/>
  <c r="P463" i="1"/>
  <c r="O463" i="1"/>
  <c r="AD463" i="1" s="1"/>
  <c r="N463" i="1"/>
  <c r="AO463" i="1" s="1"/>
  <c r="AV463" i="1" s="1"/>
  <c r="M463" i="1"/>
  <c r="AU462" i="1"/>
  <c r="AT462" i="1"/>
  <c r="AP462" i="1"/>
  <c r="AN462" i="1"/>
  <c r="AJ462" i="1"/>
  <c r="AI462" i="1"/>
  <c r="AH462" i="1"/>
  <c r="AF462" i="1"/>
  <c r="AE462" i="1"/>
  <c r="AC462" i="1"/>
  <c r="AA462" i="1"/>
  <c r="Z462" i="1"/>
  <c r="Y462" i="1"/>
  <c r="X462" i="1"/>
  <c r="W462" i="1"/>
  <c r="P462" i="1"/>
  <c r="O462" i="1"/>
  <c r="N462" i="1"/>
  <c r="AO462" i="1" s="1"/>
  <c r="AV462" i="1" s="1"/>
  <c r="M462" i="1"/>
  <c r="AR462" i="1" s="1"/>
  <c r="AV461" i="1"/>
  <c r="AU461" i="1"/>
  <c r="AQ461" i="1"/>
  <c r="AP461" i="1"/>
  <c r="AO461" i="1"/>
  <c r="AI461" i="1"/>
  <c r="AH461" i="1"/>
  <c r="AF461" i="1"/>
  <c r="AE461" i="1"/>
  <c r="AA461" i="1"/>
  <c r="Z461" i="1"/>
  <c r="Y461" i="1"/>
  <c r="X461" i="1"/>
  <c r="W461" i="1"/>
  <c r="P461" i="1"/>
  <c r="O461" i="1"/>
  <c r="AD461" i="1" s="1"/>
  <c r="N461" i="1"/>
  <c r="AC461" i="1" s="1"/>
  <c r="M461" i="1"/>
  <c r="AU460" i="1"/>
  <c r="AT460" i="1"/>
  <c r="AP460" i="1"/>
  <c r="AO460" i="1"/>
  <c r="AV460" i="1" s="1"/>
  <c r="AI460" i="1"/>
  <c r="AN460" i="1" s="1"/>
  <c r="AH460" i="1"/>
  <c r="AF460" i="1"/>
  <c r="AE460" i="1"/>
  <c r="AC460" i="1"/>
  <c r="AA460" i="1"/>
  <c r="Z460" i="1"/>
  <c r="Y460" i="1"/>
  <c r="X460" i="1"/>
  <c r="W460" i="1"/>
  <c r="P460" i="1"/>
  <c r="O460" i="1"/>
  <c r="N460" i="1"/>
  <c r="M460" i="1"/>
  <c r="AB460" i="1" s="1"/>
  <c r="AU459" i="1"/>
  <c r="AR459" i="1"/>
  <c r="AP459" i="1"/>
  <c r="AN459" i="1"/>
  <c r="AI459" i="1"/>
  <c r="AT459" i="1" s="1"/>
  <c r="AH459" i="1"/>
  <c r="AF459" i="1"/>
  <c r="AE459" i="1"/>
  <c r="AD459" i="1"/>
  <c r="AB459" i="1"/>
  <c r="AA459" i="1"/>
  <c r="Z459" i="1"/>
  <c r="Y459" i="1"/>
  <c r="X459" i="1"/>
  <c r="W459" i="1"/>
  <c r="P459" i="1"/>
  <c r="O459" i="1"/>
  <c r="AQ459" i="1" s="1"/>
  <c r="N459" i="1"/>
  <c r="AC459" i="1" s="1"/>
  <c r="M459" i="1"/>
  <c r="AU458" i="1"/>
  <c r="AP458" i="1"/>
  <c r="AO458" i="1"/>
  <c r="AI458" i="1"/>
  <c r="AN458" i="1" s="1"/>
  <c r="AH458" i="1"/>
  <c r="AF458" i="1"/>
  <c r="AE458" i="1"/>
  <c r="AC458" i="1"/>
  <c r="AA458" i="1"/>
  <c r="Z458" i="1"/>
  <c r="Y458" i="1"/>
  <c r="X458" i="1"/>
  <c r="W458" i="1"/>
  <c r="P458" i="1"/>
  <c r="O458" i="1"/>
  <c r="AD458" i="1" s="1"/>
  <c r="N458" i="1"/>
  <c r="M458" i="1"/>
  <c r="AU457" i="1"/>
  <c r="AR457" i="1"/>
  <c r="AP457" i="1"/>
  <c r="AI457" i="1"/>
  <c r="AN457" i="1" s="1"/>
  <c r="AH457" i="1"/>
  <c r="AF457" i="1"/>
  <c r="AE457" i="1"/>
  <c r="AB457" i="1"/>
  <c r="AA457" i="1"/>
  <c r="Z457" i="1"/>
  <c r="Y457" i="1"/>
  <c r="X457" i="1"/>
  <c r="W457" i="1"/>
  <c r="P457" i="1"/>
  <c r="O457" i="1"/>
  <c r="AD457" i="1" s="1"/>
  <c r="N457" i="1"/>
  <c r="M457" i="1"/>
  <c r="AU456" i="1"/>
  <c r="AT456" i="1"/>
  <c r="AQ456" i="1"/>
  <c r="AP456" i="1"/>
  <c r="AO456" i="1"/>
  <c r="AN456" i="1"/>
  <c r="AJ456" i="1"/>
  <c r="AI456" i="1"/>
  <c r="AH456" i="1"/>
  <c r="AF456" i="1"/>
  <c r="AE456" i="1"/>
  <c r="AC456" i="1"/>
  <c r="AA456" i="1"/>
  <c r="Z456" i="1"/>
  <c r="Y456" i="1"/>
  <c r="X456" i="1"/>
  <c r="W456" i="1"/>
  <c r="P456" i="1"/>
  <c r="O456" i="1"/>
  <c r="AD456" i="1" s="1"/>
  <c r="N456" i="1"/>
  <c r="M456" i="1"/>
  <c r="AR456" i="1" s="1"/>
  <c r="AU455" i="1"/>
  <c r="AR455" i="1"/>
  <c r="AP455" i="1"/>
  <c r="AO455" i="1"/>
  <c r="AI455" i="1"/>
  <c r="AH455" i="1"/>
  <c r="AF455" i="1"/>
  <c r="AE455" i="1"/>
  <c r="AD455" i="1"/>
  <c r="AB455" i="1"/>
  <c r="AA455" i="1"/>
  <c r="Z455" i="1"/>
  <c r="Y455" i="1"/>
  <c r="X455" i="1"/>
  <c r="W455" i="1"/>
  <c r="P455" i="1"/>
  <c r="O455" i="1"/>
  <c r="AQ455" i="1" s="1"/>
  <c r="N455" i="1"/>
  <c r="AC455" i="1" s="1"/>
  <c r="M455" i="1"/>
  <c r="AU454" i="1"/>
  <c r="AT454" i="1"/>
  <c r="AP454" i="1"/>
  <c r="AO454" i="1"/>
  <c r="AV454" i="1" s="1"/>
  <c r="AN454" i="1"/>
  <c r="AJ454" i="1"/>
  <c r="AI454" i="1"/>
  <c r="AH454" i="1"/>
  <c r="AF454" i="1"/>
  <c r="AE454" i="1"/>
  <c r="AC454" i="1"/>
  <c r="AA454" i="1"/>
  <c r="Z454" i="1"/>
  <c r="Y454" i="1"/>
  <c r="X454" i="1"/>
  <c r="W454" i="1"/>
  <c r="P454" i="1"/>
  <c r="O454" i="1"/>
  <c r="AQ454" i="1" s="1"/>
  <c r="N454" i="1"/>
  <c r="M454" i="1"/>
  <c r="AR454" i="1" s="1"/>
  <c r="AU453" i="1"/>
  <c r="AR453" i="1"/>
  <c r="AP453" i="1"/>
  <c r="AN453" i="1"/>
  <c r="AI453" i="1"/>
  <c r="AT453" i="1" s="1"/>
  <c r="AH453" i="1"/>
  <c r="AF453" i="1"/>
  <c r="AE453" i="1"/>
  <c r="AD453" i="1"/>
  <c r="AB453" i="1"/>
  <c r="AA453" i="1"/>
  <c r="Z453" i="1"/>
  <c r="Y453" i="1"/>
  <c r="X453" i="1"/>
  <c r="W453" i="1"/>
  <c r="P453" i="1"/>
  <c r="O453" i="1"/>
  <c r="AQ453" i="1" s="1"/>
  <c r="N453" i="1"/>
  <c r="AC453" i="1" s="1"/>
  <c r="M453" i="1"/>
  <c r="AU452" i="1"/>
  <c r="AP452" i="1"/>
  <c r="AO452" i="1"/>
  <c r="AV452" i="1" s="1"/>
  <c r="AI452" i="1"/>
  <c r="AN452" i="1" s="1"/>
  <c r="AH452" i="1"/>
  <c r="AF452" i="1"/>
  <c r="AE452" i="1"/>
  <c r="AC452" i="1"/>
  <c r="AA452" i="1"/>
  <c r="Z452" i="1"/>
  <c r="Y452" i="1"/>
  <c r="X452" i="1"/>
  <c r="W452" i="1"/>
  <c r="P452" i="1"/>
  <c r="O452" i="1"/>
  <c r="N452" i="1"/>
  <c r="M452" i="1"/>
  <c r="AU451" i="1"/>
  <c r="AR451" i="1"/>
  <c r="AP451" i="1"/>
  <c r="AI451" i="1"/>
  <c r="AH451" i="1"/>
  <c r="AF451" i="1"/>
  <c r="AE451" i="1"/>
  <c r="AD451" i="1"/>
  <c r="AB451" i="1"/>
  <c r="AA451" i="1"/>
  <c r="Z451" i="1"/>
  <c r="Y451" i="1"/>
  <c r="X451" i="1"/>
  <c r="W451" i="1"/>
  <c r="P451" i="1"/>
  <c r="O451" i="1"/>
  <c r="AQ451" i="1" s="1"/>
  <c r="N451" i="1"/>
  <c r="M451" i="1"/>
  <c r="AU450" i="1"/>
  <c r="AT450" i="1"/>
  <c r="AQ450" i="1"/>
  <c r="AP450" i="1"/>
  <c r="AO450" i="1"/>
  <c r="AN450" i="1"/>
  <c r="AJ450" i="1"/>
  <c r="AI450" i="1"/>
  <c r="AH450" i="1"/>
  <c r="AF450" i="1"/>
  <c r="AE450" i="1"/>
  <c r="AC450" i="1"/>
  <c r="AA450" i="1"/>
  <c r="Z450" i="1"/>
  <c r="Y450" i="1"/>
  <c r="X450" i="1"/>
  <c r="W450" i="1"/>
  <c r="P450" i="1"/>
  <c r="O450" i="1"/>
  <c r="AD450" i="1" s="1"/>
  <c r="N450" i="1"/>
  <c r="M450" i="1"/>
  <c r="AR450" i="1" s="1"/>
  <c r="AU449" i="1"/>
  <c r="AR449" i="1"/>
  <c r="AP449" i="1"/>
  <c r="AO449" i="1"/>
  <c r="AN449" i="1"/>
  <c r="AI449" i="1"/>
  <c r="AH449" i="1"/>
  <c r="AF449" i="1"/>
  <c r="AE449" i="1"/>
  <c r="AD449" i="1"/>
  <c r="AB449" i="1"/>
  <c r="AA449" i="1"/>
  <c r="Z449" i="1"/>
  <c r="Y449" i="1"/>
  <c r="X449" i="1"/>
  <c r="W449" i="1"/>
  <c r="P449" i="1"/>
  <c r="O449" i="1"/>
  <c r="AQ449" i="1" s="1"/>
  <c r="N449" i="1"/>
  <c r="AC449" i="1" s="1"/>
  <c r="M449" i="1"/>
  <c r="AU448" i="1"/>
  <c r="AT448" i="1"/>
  <c r="AP448" i="1"/>
  <c r="AO448" i="1"/>
  <c r="AN448" i="1"/>
  <c r="AJ448" i="1"/>
  <c r="AI448" i="1"/>
  <c r="AH448" i="1"/>
  <c r="AF448" i="1"/>
  <c r="AE448" i="1"/>
  <c r="AC448" i="1"/>
  <c r="AA448" i="1"/>
  <c r="Z448" i="1"/>
  <c r="Y448" i="1"/>
  <c r="X448" i="1"/>
  <c r="W448" i="1"/>
  <c r="P448" i="1"/>
  <c r="O448" i="1"/>
  <c r="AQ448" i="1" s="1"/>
  <c r="N448" i="1"/>
  <c r="M448" i="1"/>
  <c r="AU447" i="1"/>
  <c r="AR447" i="1"/>
  <c r="AP447" i="1"/>
  <c r="AN447" i="1"/>
  <c r="AI447" i="1"/>
  <c r="AT447" i="1" s="1"/>
  <c r="AH447" i="1"/>
  <c r="AF447" i="1"/>
  <c r="AE447" i="1"/>
  <c r="AD447" i="1"/>
  <c r="AB447" i="1"/>
  <c r="AA447" i="1"/>
  <c r="Z447" i="1"/>
  <c r="Y447" i="1"/>
  <c r="X447" i="1"/>
  <c r="W447" i="1"/>
  <c r="P447" i="1"/>
  <c r="O447" i="1"/>
  <c r="AQ447" i="1" s="1"/>
  <c r="N447" i="1"/>
  <c r="M447" i="1"/>
  <c r="AU446" i="1"/>
  <c r="AP446" i="1"/>
  <c r="AO446" i="1"/>
  <c r="AI446" i="1"/>
  <c r="AN446" i="1" s="1"/>
  <c r="AH446" i="1"/>
  <c r="AF446" i="1"/>
  <c r="AE446" i="1"/>
  <c r="AC446" i="1"/>
  <c r="AA446" i="1"/>
  <c r="Z446" i="1"/>
  <c r="Y446" i="1"/>
  <c r="X446" i="1"/>
  <c r="W446" i="1"/>
  <c r="P446" i="1"/>
  <c r="O446" i="1"/>
  <c r="N446" i="1"/>
  <c r="M446" i="1"/>
  <c r="AU445" i="1"/>
  <c r="AR445" i="1"/>
  <c r="AP445" i="1"/>
  <c r="AI445" i="1"/>
  <c r="AH445" i="1"/>
  <c r="AF445" i="1"/>
  <c r="AE445" i="1"/>
  <c r="AD445" i="1"/>
  <c r="AB445" i="1"/>
  <c r="AA445" i="1"/>
  <c r="Z445" i="1"/>
  <c r="Y445" i="1"/>
  <c r="X445" i="1"/>
  <c r="W445" i="1"/>
  <c r="P445" i="1"/>
  <c r="O445" i="1"/>
  <c r="AQ445" i="1" s="1"/>
  <c r="N445" i="1"/>
  <c r="M445" i="1"/>
  <c r="AU444" i="1"/>
  <c r="AT444" i="1"/>
  <c r="AP444" i="1"/>
  <c r="AO444" i="1"/>
  <c r="AV444" i="1" s="1"/>
  <c r="AN444" i="1"/>
  <c r="AJ444" i="1"/>
  <c r="AI444" i="1"/>
  <c r="AH444" i="1"/>
  <c r="AF444" i="1"/>
  <c r="AE444" i="1"/>
  <c r="AC444" i="1"/>
  <c r="AA444" i="1"/>
  <c r="Z444" i="1"/>
  <c r="Y444" i="1"/>
  <c r="X444" i="1"/>
  <c r="W444" i="1"/>
  <c r="P444" i="1"/>
  <c r="O444" i="1"/>
  <c r="AD444" i="1" s="1"/>
  <c r="N444" i="1"/>
  <c r="M444" i="1"/>
  <c r="AR444" i="1" s="1"/>
  <c r="AU443" i="1"/>
  <c r="AR443" i="1"/>
  <c r="AP443" i="1"/>
  <c r="AO443" i="1"/>
  <c r="AN443" i="1"/>
  <c r="AI443" i="1"/>
  <c r="AH443" i="1"/>
  <c r="AF443" i="1"/>
  <c r="AE443" i="1"/>
  <c r="AD443" i="1"/>
  <c r="AB443" i="1"/>
  <c r="AA443" i="1"/>
  <c r="Z443" i="1"/>
  <c r="Y443" i="1"/>
  <c r="X443" i="1"/>
  <c r="W443" i="1"/>
  <c r="P443" i="1"/>
  <c r="O443" i="1"/>
  <c r="AQ443" i="1" s="1"/>
  <c r="N443" i="1"/>
  <c r="AC443" i="1" s="1"/>
  <c r="M443" i="1"/>
  <c r="AU442" i="1"/>
  <c r="AT442" i="1"/>
  <c r="AP442" i="1"/>
  <c r="AO442" i="1"/>
  <c r="AN442" i="1"/>
  <c r="AJ442" i="1"/>
  <c r="AI442" i="1"/>
  <c r="AH442" i="1"/>
  <c r="AF442" i="1"/>
  <c r="AE442" i="1"/>
  <c r="AC442" i="1"/>
  <c r="AA442" i="1"/>
  <c r="Z442" i="1"/>
  <c r="Y442" i="1"/>
  <c r="X442" i="1"/>
  <c r="W442" i="1"/>
  <c r="P442" i="1"/>
  <c r="O442" i="1"/>
  <c r="AQ442" i="1" s="1"/>
  <c r="N442" i="1"/>
  <c r="M442" i="1"/>
  <c r="AU441" i="1"/>
  <c r="AR441" i="1"/>
  <c r="AP441" i="1"/>
  <c r="AN441" i="1"/>
  <c r="AI441" i="1"/>
  <c r="AT441" i="1" s="1"/>
  <c r="AH441" i="1"/>
  <c r="AF441" i="1"/>
  <c r="AE441" i="1"/>
  <c r="AD441" i="1"/>
  <c r="AB441" i="1"/>
  <c r="AA441" i="1"/>
  <c r="Z441" i="1"/>
  <c r="Y441" i="1"/>
  <c r="X441" i="1"/>
  <c r="W441" i="1"/>
  <c r="P441" i="1"/>
  <c r="O441" i="1"/>
  <c r="AQ441" i="1" s="1"/>
  <c r="N441" i="1"/>
  <c r="M441" i="1"/>
  <c r="AV440" i="1"/>
  <c r="AU440" i="1"/>
  <c r="AQ440" i="1"/>
  <c r="AP440" i="1"/>
  <c r="AO440" i="1"/>
  <c r="AI440" i="1"/>
  <c r="AN440" i="1" s="1"/>
  <c r="AH440" i="1"/>
  <c r="AF440" i="1"/>
  <c r="AE440" i="1"/>
  <c r="AC440" i="1"/>
  <c r="AA440" i="1"/>
  <c r="Z440" i="1"/>
  <c r="Y440" i="1"/>
  <c r="X440" i="1"/>
  <c r="W440" i="1"/>
  <c r="P440" i="1"/>
  <c r="O440" i="1"/>
  <c r="AD440" i="1" s="1"/>
  <c r="N440" i="1"/>
  <c r="M440" i="1"/>
  <c r="AU439" i="1"/>
  <c r="AR439" i="1"/>
  <c r="AP439" i="1"/>
  <c r="AI439" i="1"/>
  <c r="AH439" i="1"/>
  <c r="AF439" i="1"/>
  <c r="AE439" i="1"/>
  <c r="AD439" i="1"/>
  <c r="AB439" i="1"/>
  <c r="AA439" i="1"/>
  <c r="Z439" i="1"/>
  <c r="Y439" i="1"/>
  <c r="X439" i="1"/>
  <c r="W439" i="1"/>
  <c r="P439" i="1"/>
  <c r="O439" i="1"/>
  <c r="AQ439" i="1" s="1"/>
  <c r="N439" i="1"/>
  <c r="M439" i="1"/>
  <c r="AU438" i="1"/>
  <c r="AT438" i="1"/>
  <c r="AP438" i="1"/>
  <c r="AO438" i="1"/>
  <c r="AV438" i="1" s="1"/>
  <c r="AN438" i="1"/>
  <c r="AJ438" i="1"/>
  <c r="AI438" i="1"/>
  <c r="AH438" i="1"/>
  <c r="AF438" i="1"/>
  <c r="AE438" i="1"/>
  <c r="AC438" i="1"/>
  <c r="AA438" i="1"/>
  <c r="Z438" i="1"/>
  <c r="Y438" i="1"/>
  <c r="X438" i="1"/>
  <c r="W438" i="1"/>
  <c r="P438" i="1"/>
  <c r="O438" i="1"/>
  <c r="AD438" i="1" s="1"/>
  <c r="N438" i="1"/>
  <c r="M438" i="1"/>
  <c r="AR438" i="1" s="1"/>
  <c r="AU437" i="1"/>
  <c r="AR437" i="1"/>
  <c r="AP437" i="1"/>
  <c r="AO437" i="1"/>
  <c r="AV437" i="1" s="1"/>
  <c r="AN437" i="1"/>
  <c r="AI437" i="1"/>
  <c r="AH437" i="1"/>
  <c r="AF437" i="1"/>
  <c r="AE437" i="1"/>
  <c r="AD437" i="1"/>
  <c r="AB437" i="1"/>
  <c r="AA437" i="1"/>
  <c r="Z437" i="1"/>
  <c r="Y437" i="1"/>
  <c r="X437" i="1"/>
  <c r="W437" i="1"/>
  <c r="P437" i="1"/>
  <c r="O437" i="1"/>
  <c r="AQ437" i="1" s="1"/>
  <c r="N437" i="1"/>
  <c r="AC437" i="1" s="1"/>
  <c r="M437" i="1"/>
  <c r="AV436" i="1"/>
  <c r="AU436" i="1"/>
  <c r="AT436" i="1"/>
  <c r="AP436" i="1"/>
  <c r="AO436" i="1"/>
  <c r="AN436" i="1"/>
  <c r="AJ436" i="1"/>
  <c r="AI436" i="1"/>
  <c r="AH436" i="1"/>
  <c r="AF436" i="1"/>
  <c r="AE436" i="1"/>
  <c r="AD436" i="1"/>
  <c r="AC436" i="1"/>
  <c r="AA436" i="1"/>
  <c r="Z436" i="1"/>
  <c r="Y436" i="1"/>
  <c r="X436" i="1"/>
  <c r="W436" i="1"/>
  <c r="P436" i="1"/>
  <c r="O436" i="1"/>
  <c r="AQ436" i="1" s="1"/>
  <c r="N436" i="1"/>
  <c r="M436" i="1"/>
  <c r="AU435" i="1"/>
  <c r="AP435" i="1"/>
  <c r="AN435" i="1"/>
  <c r="AI435" i="1"/>
  <c r="AT435" i="1" s="1"/>
  <c r="AH435" i="1"/>
  <c r="AF435" i="1"/>
  <c r="AE435" i="1"/>
  <c r="AD435" i="1"/>
  <c r="AA435" i="1"/>
  <c r="Z435" i="1"/>
  <c r="Y435" i="1"/>
  <c r="X435" i="1"/>
  <c r="W435" i="1"/>
  <c r="P435" i="1"/>
  <c r="O435" i="1"/>
  <c r="AQ435" i="1" s="1"/>
  <c r="N435" i="1"/>
  <c r="M435" i="1"/>
  <c r="AR435" i="1" s="1"/>
  <c r="AU434" i="1"/>
  <c r="AP434" i="1"/>
  <c r="AO434" i="1"/>
  <c r="AV434" i="1" s="1"/>
  <c r="AI434" i="1"/>
  <c r="AN434" i="1" s="1"/>
  <c r="AH434" i="1"/>
  <c r="AF434" i="1"/>
  <c r="AE434" i="1"/>
  <c r="AA434" i="1"/>
  <c r="Z434" i="1"/>
  <c r="Y434" i="1"/>
  <c r="X434" i="1"/>
  <c r="W434" i="1"/>
  <c r="P434" i="1"/>
  <c r="O434" i="1"/>
  <c r="N434" i="1"/>
  <c r="AC434" i="1" s="1"/>
  <c r="M434" i="1"/>
  <c r="AU433" i="1"/>
  <c r="AR433" i="1"/>
  <c r="AP433" i="1"/>
  <c r="AI433" i="1"/>
  <c r="AH433" i="1"/>
  <c r="AF433" i="1"/>
  <c r="AE433" i="1"/>
  <c r="AB433" i="1"/>
  <c r="AA433" i="1"/>
  <c r="Z433" i="1"/>
  <c r="Y433" i="1"/>
  <c r="X433" i="1"/>
  <c r="W433" i="1"/>
  <c r="P433" i="1"/>
  <c r="O433" i="1"/>
  <c r="AD433" i="1" s="1"/>
  <c r="N433" i="1"/>
  <c r="M433" i="1"/>
  <c r="AU432" i="1"/>
  <c r="AT432" i="1"/>
  <c r="AR432" i="1"/>
  <c r="AP432" i="1"/>
  <c r="AN432" i="1"/>
  <c r="AJ432" i="1"/>
  <c r="AI432" i="1"/>
  <c r="AH432" i="1"/>
  <c r="AF432" i="1"/>
  <c r="AE432" i="1"/>
  <c r="AC432" i="1"/>
  <c r="AB432" i="1"/>
  <c r="AA432" i="1"/>
  <c r="Z432" i="1"/>
  <c r="Y432" i="1"/>
  <c r="X432" i="1"/>
  <c r="W432" i="1"/>
  <c r="P432" i="1"/>
  <c r="O432" i="1"/>
  <c r="AD432" i="1" s="1"/>
  <c r="N432" i="1"/>
  <c r="AO432" i="1" s="1"/>
  <c r="AV432" i="1" s="1"/>
  <c r="M432" i="1"/>
  <c r="AU431" i="1"/>
  <c r="AR431" i="1"/>
  <c r="AP431" i="1"/>
  <c r="AO431" i="1"/>
  <c r="AV431" i="1" s="1"/>
  <c r="AN431" i="1"/>
  <c r="AI431" i="1"/>
  <c r="AH431" i="1"/>
  <c r="AF431" i="1"/>
  <c r="AE431" i="1"/>
  <c r="AD431" i="1"/>
  <c r="AB431" i="1"/>
  <c r="AA431" i="1"/>
  <c r="Z431" i="1"/>
  <c r="Y431" i="1"/>
  <c r="X431" i="1"/>
  <c r="W431" i="1"/>
  <c r="P431" i="1"/>
  <c r="O431" i="1"/>
  <c r="AQ431" i="1" s="1"/>
  <c r="N431" i="1"/>
  <c r="AC431" i="1" s="1"/>
  <c r="M431" i="1"/>
  <c r="AU430" i="1"/>
  <c r="AT430" i="1"/>
  <c r="AP430" i="1"/>
  <c r="AO430" i="1"/>
  <c r="AV430" i="1" s="1"/>
  <c r="AJ430" i="1"/>
  <c r="AI430" i="1"/>
  <c r="AN430" i="1" s="1"/>
  <c r="AH430" i="1"/>
  <c r="AF430" i="1"/>
  <c r="AE430" i="1"/>
  <c r="AC430" i="1"/>
  <c r="AA430" i="1"/>
  <c r="Z430" i="1"/>
  <c r="Y430" i="1"/>
  <c r="X430" i="1"/>
  <c r="W430" i="1"/>
  <c r="P430" i="1"/>
  <c r="O430" i="1"/>
  <c r="AQ430" i="1" s="1"/>
  <c r="N430" i="1"/>
  <c r="M430" i="1"/>
  <c r="AU429" i="1"/>
  <c r="AT429" i="1"/>
  <c r="AQ429" i="1"/>
  <c r="AP429" i="1"/>
  <c r="AN429" i="1"/>
  <c r="AJ429" i="1"/>
  <c r="AI429" i="1"/>
  <c r="AH429" i="1"/>
  <c r="AF429" i="1"/>
  <c r="AE429" i="1"/>
  <c r="AD429" i="1"/>
  <c r="AB429" i="1"/>
  <c r="AA429" i="1"/>
  <c r="Z429" i="1"/>
  <c r="Y429" i="1"/>
  <c r="X429" i="1"/>
  <c r="W429" i="1"/>
  <c r="P429" i="1"/>
  <c r="O429" i="1"/>
  <c r="N429" i="1"/>
  <c r="M429" i="1"/>
  <c r="AR429" i="1" s="1"/>
  <c r="AU428" i="1"/>
  <c r="AP428" i="1"/>
  <c r="AO428" i="1"/>
  <c r="AV428" i="1" s="1"/>
  <c r="AI428" i="1"/>
  <c r="AH428" i="1"/>
  <c r="AF428" i="1"/>
  <c r="AE428" i="1"/>
  <c r="AA428" i="1"/>
  <c r="Z428" i="1"/>
  <c r="Y428" i="1"/>
  <c r="X428" i="1"/>
  <c r="W428" i="1"/>
  <c r="P428" i="1"/>
  <c r="O428" i="1"/>
  <c r="N428" i="1"/>
  <c r="AC428" i="1" s="1"/>
  <c r="M428" i="1"/>
  <c r="AR428" i="1" s="1"/>
  <c r="AU427" i="1"/>
  <c r="AR427" i="1"/>
  <c r="AP427" i="1"/>
  <c r="AI427" i="1"/>
  <c r="AN427" i="1" s="1"/>
  <c r="AH427" i="1"/>
  <c r="AF427" i="1"/>
  <c r="AE427" i="1"/>
  <c r="AC427" i="1"/>
  <c r="AB427" i="1"/>
  <c r="AA427" i="1"/>
  <c r="Z427" i="1"/>
  <c r="Y427" i="1"/>
  <c r="X427" i="1"/>
  <c r="W427" i="1"/>
  <c r="P427" i="1"/>
  <c r="O427" i="1"/>
  <c r="AD427" i="1" s="1"/>
  <c r="N427" i="1"/>
  <c r="AO427" i="1" s="1"/>
  <c r="AV427" i="1" s="1"/>
  <c r="M427" i="1"/>
  <c r="AU426" i="1"/>
  <c r="AT426" i="1"/>
  <c r="AQ426" i="1"/>
  <c r="AP426" i="1"/>
  <c r="AN426" i="1"/>
  <c r="AJ426" i="1"/>
  <c r="AI426" i="1"/>
  <c r="AH426" i="1"/>
  <c r="AF426" i="1"/>
  <c r="AE426" i="1"/>
  <c r="AD426" i="1"/>
  <c r="AC426" i="1"/>
  <c r="AA426" i="1"/>
  <c r="Z426" i="1"/>
  <c r="Y426" i="1"/>
  <c r="X426" i="1"/>
  <c r="W426" i="1"/>
  <c r="P426" i="1"/>
  <c r="O426" i="1"/>
  <c r="N426" i="1"/>
  <c r="AO426" i="1" s="1"/>
  <c r="AV426" i="1" s="1"/>
  <c r="M426" i="1"/>
  <c r="AR426" i="1" s="1"/>
  <c r="AU425" i="1"/>
  <c r="AP425" i="1"/>
  <c r="AO425" i="1"/>
  <c r="AI425" i="1"/>
  <c r="AH425" i="1"/>
  <c r="AF425" i="1"/>
  <c r="AE425" i="1"/>
  <c r="AD425" i="1"/>
  <c r="AB425" i="1"/>
  <c r="AA425" i="1"/>
  <c r="Z425" i="1"/>
  <c r="Y425" i="1"/>
  <c r="X425" i="1"/>
  <c r="W425" i="1"/>
  <c r="P425" i="1"/>
  <c r="O425" i="1"/>
  <c r="AQ425" i="1" s="1"/>
  <c r="N425" i="1"/>
  <c r="AC425" i="1" s="1"/>
  <c r="M425" i="1"/>
  <c r="AR425" i="1" s="1"/>
  <c r="AU424" i="1"/>
  <c r="AT424" i="1"/>
  <c r="AP424" i="1"/>
  <c r="AO424" i="1"/>
  <c r="AV424" i="1" s="1"/>
  <c r="AJ424" i="1"/>
  <c r="AI424" i="1"/>
  <c r="AN424" i="1" s="1"/>
  <c r="AH424" i="1"/>
  <c r="AF424" i="1"/>
  <c r="AE424" i="1"/>
  <c r="AC424" i="1"/>
  <c r="AA424" i="1"/>
  <c r="Z424" i="1"/>
  <c r="Y424" i="1"/>
  <c r="X424" i="1"/>
  <c r="W424" i="1"/>
  <c r="P424" i="1"/>
  <c r="O424" i="1"/>
  <c r="AQ424" i="1" s="1"/>
  <c r="N424" i="1"/>
  <c r="M424" i="1"/>
  <c r="AU423" i="1"/>
  <c r="AT423" i="1"/>
  <c r="AR423" i="1"/>
  <c r="AP423" i="1"/>
  <c r="AN423" i="1"/>
  <c r="AJ423" i="1"/>
  <c r="AI423" i="1"/>
  <c r="AH423" i="1"/>
  <c r="AF423" i="1"/>
  <c r="AE423" i="1"/>
  <c r="AD423" i="1"/>
  <c r="AB423" i="1"/>
  <c r="AA423" i="1"/>
  <c r="Z423" i="1"/>
  <c r="Y423" i="1"/>
  <c r="X423" i="1"/>
  <c r="W423" i="1"/>
  <c r="P423" i="1"/>
  <c r="O423" i="1"/>
  <c r="AQ423" i="1" s="1"/>
  <c r="N423" i="1"/>
  <c r="M423" i="1"/>
  <c r="AU422" i="1"/>
  <c r="AQ422" i="1"/>
  <c r="AP422" i="1"/>
  <c r="AO422" i="1"/>
  <c r="AV422" i="1" s="1"/>
  <c r="AI422" i="1"/>
  <c r="AH422" i="1"/>
  <c r="AF422" i="1"/>
  <c r="AE422" i="1"/>
  <c r="AC422" i="1"/>
  <c r="AA422" i="1"/>
  <c r="Z422" i="1"/>
  <c r="Y422" i="1"/>
  <c r="X422" i="1"/>
  <c r="W422" i="1"/>
  <c r="P422" i="1"/>
  <c r="O422" i="1"/>
  <c r="AD422" i="1" s="1"/>
  <c r="N422" i="1"/>
  <c r="M422" i="1"/>
  <c r="AR422" i="1" s="1"/>
  <c r="AU421" i="1"/>
  <c r="AR421" i="1"/>
  <c r="AP421" i="1"/>
  <c r="AJ421" i="1"/>
  <c r="AI421" i="1"/>
  <c r="AN421" i="1" s="1"/>
  <c r="AH421" i="1"/>
  <c r="AF421" i="1"/>
  <c r="AE421" i="1"/>
  <c r="AD421" i="1"/>
  <c r="AC421" i="1"/>
  <c r="AB421" i="1"/>
  <c r="AA421" i="1"/>
  <c r="Z421" i="1"/>
  <c r="Y421" i="1"/>
  <c r="X421" i="1"/>
  <c r="W421" i="1"/>
  <c r="P421" i="1"/>
  <c r="O421" i="1"/>
  <c r="AQ421" i="1" s="1"/>
  <c r="N421" i="1"/>
  <c r="AO421" i="1" s="1"/>
  <c r="M421" i="1"/>
  <c r="AU420" i="1"/>
  <c r="AT420" i="1"/>
  <c r="AQ420" i="1"/>
  <c r="AP420" i="1"/>
  <c r="AN420" i="1"/>
  <c r="AJ420" i="1"/>
  <c r="AI420" i="1"/>
  <c r="AH420" i="1"/>
  <c r="AF420" i="1"/>
  <c r="AE420" i="1"/>
  <c r="AD420" i="1"/>
  <c r="AC420" i="1"/>
  <c r="AA420" i="1"/>
  <c r="Z420" i="1"/>
  <c r="Y420" i="1"/>
  <c r="X420" i="1"/>
  <c r="W420" i="1"/>
  <c r="P420" i="1"/>
  <c r="O420" i="1"/>
  <c r="N420" i="1"/>
  <c r="AO420" i="1" s="1"/>
  <c r="AV420" i="1" s="1"/>
  <c r="M420" i="1"/>
  <c r="AR420" i="1" s="1"/>
  <c r="AU419" i="1"/>
  <c r="AP419" i="1"/>
  <c r="AO419" i="1"/>
  <c r="AI419" i="1"/>
  <c r="AH419" i="1"/>
  <c r="AF419" i="1"/>
  <c r="AE419" i="1"/>
  <c r="AD419" i="1"/>
  <c r="AB419" i="1"/>
  <c r="AA419" i="1"/>
  <c r="Z419" i="1"/>
  <c r="Y419" i="1"/>
  <c r="X419" i="1"/>
  <c r="W419" i="1"/>
  <c r="P419" i="1"/>
  <c r="O419" i="1"/>
  <c r="AQ419" i="1" s="1"/>
  <c r="N419" i="1"/>
  <c r="AC419" i="1" s="1"/>
  <c r="M419" i="1"/>
  <c r="AR419" i="1" s="1"/>
  <c r="AU418" i="1"/>
  <c r="AT418" i="1"/>
  <c r="AP418" i="1"/>
  <c r="AO418" i="1"/>
  <c r="AJ418" i="1"/>
  <c r="AI418" i="1"/>
  <c r="AN418" i="1" s="1"/>
  <c r="AH418" i="1"/>
  <c r="AF418" i="1"/>
  <c r="AE418" i="1"/>
  <c r="AC418" i="1"/>
  <c r="AA418" i="1"/>
  <c r="Z418" i="1"/>
  <c r="Y418" i="1"/>
  <c r="X418" i="1"/>
  <c r="W418" i="1"/>
  <c r="P418" i="1"/>
  <c r="O418" i="1"/>
  <c r="AQ418" i="1" s="1"/>
  <c r="N418" i="1"/>
  <c r="M418" i="1"/>
  <c r="AU417" i="1"/>
  <c r="AR417" i="1"/>
  <c r="AP417" i="1"/>
  <c r="AN417" i="1"/>
  <c r="AJ417" i="1"/>
  <c r="AI417" i="1"/>
  <c r="AT417" i="1" s="1"/>
  <c r="AH417" i="1"/>
  <c r="AF417" i="1"/>
  <c r="AE417" i="1"/>
  <c r="AB417" i="1"/>
  <c r="AA417" i="1"/>
  <c r="Z417" i="1"/>
  <c r="Y417" i="1"/>
  <c r="X417" i="1"/>
  <c r="W417" i="1"/>
  <c r="P417" i="1"/>
  <c r="O417" i="1"/>
  <c r="AQ417" i="1" s="1"/>
  <c r="N417" i="1"/>
  <c r="M417" i="1"/>
  <c r="AV416" i="1"/>
  <c r="AU416" i="1"/>
  <c r="AR416" i="1"/>
  <c r="AQ416" i="1"/>
  <c r="AP416" i="1"/>
  <c r="AO416" i="1"/>
  <c r="AI416" i="1"/>
  <c r="AH416" i="1"/>
  <c r="AF416" i="1"/>
  <c r="AE416" i="1"/>
  <c r="AC416" i="1"/>
  <c r="AA416" i="1"/>
  <c r="Z416" i="1"/>
  <c r="Y416" i="1"/>
  <c r="X416" i="1"/>
  <c r="W416" i="1"/>
  <c r="P416" i="1"/>
  <c r="O416" i="1"/>
  <c r="AD416" i="1" s="1"/>
  <c r="N416" i="1"/>
  <c r="M416" i="1"/>
  <c r="AB416" i="1" s="1"/>
  <c r="AU415" i="1"/>
  <c r="AP415" i="1"/>
  <c r="AI415" i="1"/>
  <c r="AH415" i="1"/>
  <c r="AF415" i="1"/>
  <c r="AE415" i="1"/>
  <c r="AD415" i="1"/>
  <c r="AB415" i="1"/>
  <c r="AA415" i="1"/>
  <c r="Z415" i="1"/>
  <c r="Y415" i="1"/>
  <c r="X415" i="1"/>
  <c r="W415" i="1"/>
  <c r="P415" i="1"/>
  <c r="O415" i="1"/>
  <c r="AQ415" i="1" s="1"/>
  <c r="N415" i="1"/>
  <c r="M415" i="1"/>
  <c r="AR415" i="1" s="1"/>
  <c r="AU414" i="1"/>
  <c r="AT414" i="1"/>
  <c r="AP414" i="1"/>
  <c r="AN414" i="1"/>
  <c r="AJ414" i="1"/>
  <c r="AI414" i="1"/>
  <c r="AH414" i="1"/>
  <c r="AF414" i="1"/>
  <c r="AE414" i="1"/>
  <c r="AB414" i="1"/>
  <c r="AA414" i="1"/>
  <c r="Z414" i="1"/>
  <c r="Y414" i="1"/>
  <c r="X414" i="1"/>
  <c r="W414" i="1"/>
  <c r="P414" i="1"/>
  <c r="O414" i="1"/>
  <c r="AQ414" i="1" s="1"/>
  <c r="N414" i="1"/>
  <c r="M414" i="1"/>
  <c r="AR414" i="1" s="1"/>
  <c r="AU413" i="1"/>
  <c r="AT413" i="1"/>
  <c r="AR413" i="1"/>
  <c r="AP413" i="1"/>
  <c r="AJ413" i="1"/>
  <c r="AI413" i="1"/>
  <c r="AN413" i="1" s="1"/>
  <c r="AH413" i="1"/>
  <c r="AF413" i="1"/>
  <c r="AE413" i="1"/>
  <c r="AC413" i="1"/>
  <c r="AB413" i="1"/>
  <c r="AA413" i="1"/>
  <c r="Z413" i="1"/>
  <c r="Y413" i="1"/>
  <c r="X413" i="1"/>
  <c r="W413" i="1"/>
  <c r="P413" i="1"/>
  <c r="O413" i="1"/>
  <c r="AD413" i="1" s="1"/>
  <c r="N413" i="1"/>
  <c r="AO413" i="1" s="1"/>
  <c r="AV413" i="1" s="1"/>
  <c r="M413" i="1"/>
  <c r="AU412" i="1"/>
  <c r="AR412" i="1"/>
  <c r="AP412" i="1"/>
  <c r="AI412" i="1"/>
  <c r="AH412" i="1"/>
  <c r="AF412" i="1"/>
  <c r="AE412" i="1"/>
  <c r="AD412" i="1"/>
  <c r="AC412" i="1"/>
  <c r="AB412" i="1"/>
  <c r="AA412" i="1"/>
  <c r="Z412" i="1"/>
  <c r="Y412" i="1"/>
  <c r="X412" i="1"/>
  <c r="W412" i="1"/>
  <c r="P412" i="1"/>
  <c r="O412" i="1"/>
  <c r="AQ412" i="1" s="1"/>
  <c r="N412" i="1"/>
  <c r="AO412" i="1" s="1"/>
  <c r="M412" i="1"/>
  <c r="AU411" i="1"/>
  <c r="AT411" i="1"/>
  <c r="AP411" i="1"/>
  <c r="AO411" i="1"/>
  <c r="AN411" i="1"/>
  <c r="AJ411" i="1"/>
  <c r="AI411" i="1"/>
  <c r="AH411" i="1"/>
  <c r="AF411" i="1"/>
  <c r="AE411" i="1"/>
  <c r="AD411" i="1"/>
  <c r="AC411" i="1"/>
  <c r="AA411" i="1"/>
  <c r="Z411" i="1"/>
  <c r="Y411" i="1"/>
  <c r="X411" i="1"/>
  <c r="W411" i="1"/>
  <c r="P411" i="1"/>
  <c r="O411" i="1"/>
  <c r="AQ411" i="1" s="1"/>
  <c r="N411" i="1"/>
  <c r="M411" i="1"/>
  <c r="AU410" i="1"/>
  <c r="AP410" i="1"/>
  <c r="AN410" i="1"/>
  <c r="AI410" i="1"/>
  <c r="AT410" i="1" s="1"/>
  <c r="AH410" i="1"/>
  <c r="AF410" i="1"/>
  <c r="AE410" i="1"/>
  <c r="AD410" i="1"/>
  <c r="AA410" i="1"/>
  <c r="Z410" i="1"/>
  <c r="Y410" i="1"/>
  <c r="X410" i="1"/>
  <c r="W410" i="1"/>
  <c r="P410" i="1"/>
  <c r="O410" i="1"/>
  <c r="AQ410" i="1" s="1"/>
  <c r="N410" i="1"/>
  <c r="AC410" i="1" s="1"/>
  <c r="M410" i="1"/>
  <c r="AU409" i="1"/>
  <c r="AT409" i="1"/>
  <c r="AQ409" i="1"/>
  <c r="AP409" i="1"/>
  <c r="AN409" i="1"/>
  <c r="AJ409" i="1"/>
  <c r="AI409" i="1"/>
  <c r="AH409" i="1"/>
  <c r="AF409" i="1"/>
  <c r="AE409" i="1"/>
  <c r="AA409" i="1"/>
  <c r="Z409" i="1"/>
  <c r="Y409" i="1"/>
  <c r="X409" i="1"/>
  <c r="W409" i="1"/>
  <c r="P409" i="1"/>
  <c r="O409" i="1"/>
  <c r="AD409" i="1" s="1"/>
  <c r="N409" i="1"/>
  <c r="AC409" i="1" s="1"/>
  <c r="M409" i="1"/>
  <c r="AU408" i="1"/>
  <c r="AR408" i="1"/>
  <c r="AQ408" i="1"/>
  <c r="AP408" i="1"/>
  <c r="AI408" i="1"/>
  <c r="AH408" i="1"/>
  <c r="AF408" i="1"/>
  <c r="AE408" i="1"/>
  <c r="AB408" i="1"/>
  <c r="AA408" i="1"/>
  <c r="Z408" i="1"/>
  <c r="Y408" i="1"/>
  <c r="X408" i="1"/>
  <c r="W408" i="1"/>
  <c r="P408" i="1"/>
  <c r="O408" i="1"/>
  <c r="AD408" i="1" s="1"/>
  <c r="N408" i="1"/>
  <c r="M408" i="1"/>
  <c r="AU407" i="1"/>
  <c r="AR407" i="1"/>
  <c r="AP407" i="1"/>
  <c r="AO407" i="1"/>
  <c r="AV407" i="1" s="1"/>
  <c r="AJ407" i="1"/>
  <c r="AI407" i="1"/>
  <c r="AN407" i="1" s="1"/>
  <c r="AH407" i="1"/>
  <c r="AF407" i="1"/>
  <c r="AE407" i="1"/>
  <c r="AC407" i="1"/>
  <c r="AB407" i="1"/>
  <c r="AA407" i="1"/>
  <c r="Z407" i="1"/>
  <c r="Y407" i="1"/>
  <c r="X407" i="1"/>
  <c r="W407" i="1"/>
  <c r="P407" i="1"/>
  <c r="O407" i="1"/>
  <c r="AD407" i="1" s="1"/>
  <c r="N407" i="1"/>
  <c r="M407" i="1"/>
  <c r="AU406" i="1"/>
  <c r="AT406" i="1"/>
  <c r="AR406" i="1"/>
  <c r="AP406" i="1"/>
  <c r="AI406" i="1"/>
  <c r="AN406" i="1" s="1"/>
  <c r="AH406" i="1"/>
  <c r="AF406" i="1"/>
  <c r="AE406" i="1"/>
  <c r="AD406" i="1"/>
  <c r="AC406" i="1"/>
  <c r="AB406" i="1"/>
  <c r="AA406" i="1"/>
  <c r="Z406" i="1"/>
  <c r="Y406" i="1"/>
  <c r="X406" i="1"/>
  <c r="W406" i="1"/>
  <c r="P406" i="1"/>
  <c r="O406" i="1"/>
  <c r="AQ406" i="1" s="1"/>
  <c r="N406" i="1"/>
  <c r="AO406" i="1" s="1"/>
  <c r="AV406" i="1" s="1"/>
  <c r="M406" i="1"/>
  <c r="AU405" i="1"/>
  <c r="AT405" i="1"/>
  <c r="AP405" i="1"/>
  <c r="AO405" i="1"/>
  <c r="AN405" i="1"/>
  <c r="AJ405" i="1"/>
  <c r="AI405" i="1"/>
  <c r="AH405" i="1"/>
  <c r="AF405" i="1"/>
  <c r="AE405" i="1"/>
  <c r="AD405" i="1"/>
  <c r="AC405" i="1"/>
  <c r="AA405" i="1"/>
  <c r="Z405" i="1"/>
  <c r="Y405" i="1"/>
  <c r="X405" i="1"/>
  <c r="W405" i="1"/>
  <c r="P405" i="1"/>
  <c r="O405" i="1"/>
  <c r="AQ405" i="1" s="1"/>
  <c r="N405" i="1"/>
  <c r="M405" i="1"/>
  <c r="AU404" i="1"/>
  <c r="AP404" i="1"/>
  <c r="AN404" i="1"/>
  <c r="AI404" i="1"/>
  <c r="AT404" i="1" s="1"/>
  <c r="AH404" i="1"/>
  <c r="AF404" i="1"/>
  <c r="AE404" i="1"/>
  <c r="AD404" i="1"/>
  <c r="AA404" i="1"/>
  <c r="Z404" i="1"/>
  <c r="Y404" i="1"/>
  <c r="X404" i="1"/>
  <c r="W404" i="1"/>
  <c r="P404" i="1"/>
  <c r="O404" i="1"/>
  <c r="AQ404" i="1" s="1"/>
  <c r="N404" i="1"/>
  <c r="AC404" i="1" s="1"/>
  <c r="M404" i="1"/>
  <c r="AU403" i="1"/>
  <c r="AT403" i="1"/>
  <c r="AP403" i="1"/>
  <c r="AO403" i="1"/>
  <c r="AN403" i="1"/>
  <c r="AJ403" i="1"/>
  <c r="AI403" i="1"/>
  <c r="AH403" i="1"/>
  <c r="AF403" i="1"/>
  <c r="AE403" i="1"/>
  <c r="AA403" i="1"/>
  <c r="Z403" i="1"/>
  <c r="Y403" i="1"/>
  <c r="X403" i="1"/>
  <c r="W403" i="1"/>
  <c r="P403" i="1"/>
  <c r="O403" i="1"/>
  <c r="AD403" i="1" s="1"/>
  <c r="N403" i="1"/>
  <c r="AC403" i="1" s="1"/>
  <c r="M403" i="1"/>
  <c r="AU402" i="1"/>
  <c r="AR402" i="1"/>
  <c r="AQ402" i="1"/>
  <c r="AP402" i="1"/>
  <c r="AI402" i="1"/>
  <c r="AH402" i="1"/>
  <c r="AF402" i="1"/>
  <c r="AE402" i="1"/>
  <c r="AB402" i="1"/>
  <c r="AA402" i="1"/>
  <c r="Z402" i="1"/>
  <c r="Y402" i="1"/>
  <c r="X402" i="1"/>
  <c r="W402" i="1"/>
  <c r="P402" i="1"/>
  <c r="O402" i="1"/>
  <c r="AD402" i="1" s="1"/>
  <c r="N402" i="1"/>
  <c r="M402" i="1"/>
  <c r="AU401" i="1"/>
  <c r="AR401" i="1"/>
  <c r="AQ401" i="1"/>
  <c r="AP401" i="1"/>
  <c r="AO401" i="1"/>
  <c r="AV401" i="1" s="1"/>
  <c r="AI401" i="1"/>
  <c r="AN401" i="1" s="1"/>
  <c r="AH401" i="1"/>
  <c r="AF401" i="1"/>
  <c r="AE401" i="1"/>
  <c r="AC401" i="1"/>
  <c r="AB401" i="1"/>
  <c r="AA401" i="1"/>
  <c r="Z401" i="1"/>
  <c r="Y401" i="1"/>
  <c r="X401" i="1"/>
  <c r="W401" i="1"/>
  <c r="P401" i="1"/>
  <c r="O401" i="1"/>
  <c r="AD401" i="1" s="1"/>
  <c r="N401" i="1"/>
  <c r="M401" i="1"/>
  <c r="AU400" i="1"/>
  <c r="AR400" i="1"/>
  <c r="AP400" i="1"/>
  <c r="AN400" i="1"/>
  <c r="AJ400" i="1"/>
  <c r="AI400" i="1"/>
  <c r="AT400" i="1" s="1"/>
  <c r="AH400" i="1"/>
  <c r="AF400" i="1"/>
  <c r="AE400" i="1"/>
  <c r="AD400" i="1"/>
  <c r="AC400" i="1"/>
  <c r="AB400" i="1"/>
  <c r="AA400" i="1"/>
  <c r="Z400" i="1"/>
  <c r="Y400" i="1"/>
  <c r="X400" i="1"/>
  <c r="W400" i="1"/>
  <c r="P400" i="1"/>
  <c r="O400" i="1"/>
  <c r="AQ400" i="1" s="1"/>
  <c r="N400" i="1"/>
  <c r="AO400" i="1" s="1"/>
  <c r="M400" i="1"/>
  <c r="AU399" i="1"/>
  <c r="AT399" i="1"/>
  <c r="AP399" i="1"/>
  <c r="AO399" i="1"/>
  <c r="AN399" i="1"/>
  <c r="AJ399" i="1"/>
  <c r="AI399" i="1"/>
  <c r="AH399" i="1"/>
  <c r="AF399" i="1"/>
  <c r="AE399" i="1"/>
  <c r="AD399" i="1"/>
  <c r="AC399" i="1"/>
  <c r="AA399" i="1"/>
  <c r="Z399" i="1"/>
  <c r="Y399" i="1"/>
  <c r="X399" i="1"/>
  <c r="W399" i="1"/>
  <c r="P399" i="1"/>
  <c r="O399" i="1"/>
  <c r="AQ399" i="1" s="1"/>
  <c r="N399" i="1"/>
  <c r="M399" i="1"/>
  <c r="AU398" i="1"/>
  <c r="AP398" i="1"/>
  <c r="AO398" i="1"/>
  <c r="AN398" i="1"/>
  <c r="AI398" i="1"/>
  <c r="AT398" i="1" s="1"/>
  <c r="AH398" i="1"/>
  <c r="AF398" i="1"/>
  <c r="AE398" i="1"/>
  <c r="AD398" i="1"/>
  <c r="AA398" i="1"/>
  <c r="Z398" i="1"/>
  <c r="Y398" i="1"/>
  <c r="X398" i="1"/>
  <c r="W398" i="1"/>
  <c r="P398" i="1"/>
  <c r="O398" i="1"/>
  <c r="AQ398" i="1" s="1"/>
  <c r="N398" i="1"/>
  <c r="AC398" i="1" s="1"/>
  <c r="M398" i="1"/>
  <c r="AU397" i="1"/>
  <c r="AT397" i="1"/>
  <c r="AP397" i="1"/>
  <c r="AN397" i="1"/>
  <c r="AJ397" i="1"/>
  <c r="AI397" i="1"/>
  <c r="AH397" i="1"/>
  <c r="AF397" i="1"/>
  <c r="AE397" i="1"/>
  <c r="AA397" i="1"/>
  <c r="Z397" i="1"/>
  <c r="Y397" i="1"/>
  <c r="X397" i="1"/>
  <c r="W397" i="1"/>
  <c r="P397" i="1"/>
  <c r="O397" i="1"/>
  <c r="AD397" i="1" s="1"/>
  <c r="N397" i="1"/>
  <c r="AC397" i="1" s="1"/>
  <c r="M397" i="1"/>
  <c r="AU396" i="1"/>
  <c r="AR396" i="1"/>
  <c r="AP396" i="1"/>
  <c r="AI396" i="1"/>
  <c r="AH396" i="1"/>
  <c r="AF396" i="1"/>
  <c r="AE396" i="1"/>
  <c r="AB396" i="1"/>
  <c r="AA396" i="1"/>
  <c r="Z396" i="1"/>
  <c r="Y396" i="1"/>
  <c r="X396" i="1"/>
  <c r="W396" i="1"/>
  <c r="P396" i="1"/>
  <c r="O396" i="1"/>
  <c r="AD396" i="1" s="1"/>
  <c r="N396" i="1"/>
  <c r="M396" i="1"/>
  <c r="AU395" i="1"/>
  <c r="AR395" i="1"/>
  <c r="AQ395" i="1"/>
  <c r="AP395" i="1"/>
  <c r="AO395" i="1"/>
  <c r="AV395" i="1" s="1"/>
  <c r="AJ395" i="1"/>
  <c r="AI395" i="1"/>
  <c r="AN395" i="1" s="1"/>
  <c r="AH395" i="1"/>
  <c r="AF395" i="1"/>
  <c r="AE395" i="1"/>
  <c r="AC395" i="1"/>
  <c r="AB395" i="1"/>
  <c r="AA395" i="1"/>
  <c r="Z395" i="1"/>
  <c r="Y395" i="1"/>
  <c r="X395" i="1"/>
  <c r="W395" i="1"/>
  <c r="P395" i="1"/>
  <c r="O395" i="1"/>
  <c r="AD395" i="1" s="1"/>
  <c r="N395" i="1"/>
  <c r="M395" i="1"/>
  <c r="AU394" i="1"/>
  <c r="AR394" i="1"/>
  <c r="AP394" i="1"/>
  <c r="AI394" i="1"/>
  <c r="AN394" i="1" s="1"/>
  <c r="AH394" i="1"/>
  <c r="AF394" i="1"/>
  <c r="AE394" i="1"/>
  <c r="AD394" i="1"/>
  <c r="AC394" i="1"/>
  <c r="AB394" i="1"/>
  <c r="AA394" i="1"/>
  <c r="Z394" i="1"/>
  <c r="Y394" i="1"/>
  <c r="X394" i="1"/>
  <c r="W394" i="1"/>
  <c r="P394" i="1"/>
  <c r="O394" i="1"/>
  <c r="AQ394" i="1" s="1"/>
  <c r="N394" i="1"/>
  <c r="AO394" i="1" s="1"/>
  <c r="AV394" i="1" s="1"/>
  <c r="M394" i="1"/>
  <c r="AV393" i="1"/>
  <c r="AU393" i="1"/>
  <c r="AT393" i="1"/>
  <c r="AP393" i="1"/>
  <c r="AO393" i="1"/>
  <c r="AN393" i="1"/>
  <c r="AJ393" i="1"/>
  <c r="AI393" i="1"/>
  <c r="AH393" i="1"/>
  <c r="AF393" i="1"/>
  <c r="AE393" i="1"/>
  <c r="AD393" i="1"/>
  <c r="AC393" i="1"/>
  <c r="AA393" i="1"/>
  <c r="Z393" i="1"/>
  <c r="Y393" i="1"/>
  <c r="X393" i="1"/>
  <c r="W393" i="1"/>
  <c r="P393" i="1"/>
  <c r="O393" i="1"/>
  <c r="AQ393" i="1" s="1"/>
  <c r="N393" i="1"/>
  <c r="M393" i="1"/>
  <c r="AU392" i="1"/>
  <c r="AP392" i="1"/>
  <c r="AN392" i="1"/>
  <c r="AI392" i="1"/>
  <c r="AT392" i="1" s="1"/>
  <c r="AH392" i="1"/>
  <c r="AF392" i="1"/>
  <c r="AE392" i="1"/>
  <c r="AD392" i="1"/>
  <c r="AA392" i="1"/>
  <c r="Z392" i="1"/>
  <c r="Y392" i="1"/>
  <c r="X392" i="1"/>
  <c r="W392" i="1"/>
  <c r="P392" i="1"/>
  <c r="O392" i="1"/>
  <c r="AQ392" i="1" s="1"/>
  <c r="N392" i="1"/>
  <c r="AC392" i="1" s="1"/>
  <c r="M392" i="1"/>
  <c r="AU391" i="1"/>
  <c r="AT391" i="1"/>
  <c r="AQ391" i="1"/>
  <c r="AP391" i="1"/>
  <c r="AN391" i="1"/>
  <c r="AJ391" i="1"/>
  <c r="AI391" i="1"/>
  <c r="AH391" i="1"/>
  <c r="AF391" i="1"/>
  <c r="AE391" i="1"/>
  <c r="AA391" i="1"/>
  <c r="Z391" i="1"/>
  <c r="Y391" i="1"/>
  <c r="X391" i="1"/>
  <c r="W391" i="1"/>
  <c r="P391" i="1"/>
  <c r="O391" i="1"/>
  <c r="AD391" i="1" s="1"/>
  <c r="N391" i="1"/>
  <c r="AC391" i="1" s="1"/>
  <c r="M391" i="1"/>
  <c r="AU390" i="1"/>
  <c r="AR390" i="1"/>
  <c r="AQ390" i="1"/>
  <c r="AP390" i="1"/>
  <c r="AI390" i="1"/>
  <c r="AH390" i="1"/>
  <c r="AF390" i="1"/>
  <c r="AE390" i="1"/>
  <c r="AB390" i="1"/>
  <c r="AA390" i="1"/>
  <c r="Z390" i="1"/>
  <c r="Y390" i="1"/>
  <c r="X390" i="1"/>
  <c r="W390" i="1"/>
  <c r="P390" i="1"/>
  <c r="O390" i="1"/>
  <c r="AD390" i="1" s="1"/>
  <c r="N390" i="1"/>
  <c r="M390" i="1"/>
  <c r="AU389" i="1"/>
  <c r="AR389" i="1"/>
  <c r="AP389" i="1"/>
  <c r="AO389" i="1"/>
  <c r="AJ389" i="1"/>
  <c r="AI389" i="1"/>
  <c r="AN389" i="1" s="1"/>
  <c r="AH389" i="1"/>
  <c r="AF389" i="1"/>
  <c r="AE389" i="1"/>
  <c r="AC389" i="1"/>
  <c r="AB389" i="1"/>
  <c r="AA389" i="1"/>
  <c r="Z389" i="1"/>
  <c r="Y389" i="1"/>
  <c r="X389" i="1"/>
  <c r="W389" i="1"/>
  <c r="P389" i="1"/>
  <c r="O389" i="1"/>
  <c r="AD389" i="1" s="1"/>
  <c r="N389" i="1"/>
  <c r="M389" i="1"/>
  <c r="AU388" i="1"/>
  <c r="AR388" i="1"/>
  <c r="AP388" i="1"/>
  <c r="AI388" i="1"/>
  <c r="AN388" i="1" s="1"/>
  <c r="AH388" i="1"/>
  <c r="AF388" i="1"/>
  <c r="AE388" i="1"/>
  <c r="AD388" i="1"/>
  <c r="AC388" i="1"/>
  <c r="AB388" i="1"/>
  <c r="AA388" i="1"/>
  <c r="Z388" i="1"/>
  <c r="Y388" i="1"/>
  <c r="X388" i="1"/>
  <c r="W388" i="1"/>
  <c r="P388" i="1"/>
  <c r="O388" i="1"/>
  <c r="AQ388" i="1" s="1"/>
  <c r="N388" i="1"/>
  <c r="AO388" i="1" s="1"/>
  <c r="M388" i="1"/>
  <c r="AU387" i="1"/>
  <c r="AT387" i="1"/>
  <c r="AP387" i="1"/>
  <c r="AO387" i="1"/>
  <c r="AN387" i="1"/>
  <c r="AJ387" i="1"/>
  <c r="AI387" i="1"/>
  <c r="AH387" i="1"/>
  <c r="AF387" i="1"/>
  <c r="AE387" i="1"/>
  <c r="AD387" i="1"/>
  <c r="AC387" i="1"/>
  <c r="AA387" i="1"/>
  <c r="Z387" i="1"/>
  <c r="Y387" i="1"/>
  <c r="X387" i="1"/>
  <c r="W387" i="1"/>
  <c r="P387" i="1"/>
  <c r="O387" i="1"/>
  <c r="AQ387" i="1" s="1"/>
  <c r="N387" i="1"/>
  <c r="M387" i="1"/>
  <c r="AU386" i="1"/>
  <c r="AP386" i="1"/>
  <c r="AN386" i="1"/>
  <c r="AI386" i="1"/>
  <c r="AT386" i="1" s="1"/>
  <c r="AH386" i="1"/>
  <c r="AF386" i="1"/>
  <c r="AE386" i="1"/>
  <c r="AD386" i="1"/>
  <c r="AA386" i="1"/>
  <c r="Z386" i="1"/>
  <c r="Y386" i="1"/>
  <c r="X386" i="1"/>
  <c r="W386" i="1"/>
  <c r="P386" i="1"/>
  <c r="O386" i="1"/>
  <c r="AQ386" i="1" s="1"/>
  <c r="N386" i="1"/>
  <c r="AC386" i="1" s="1"/>
  <c r="M386" i="1"/>
  <c r="AU385" i="1"/>
  <c r="AT385" i="1"/>
  <c r="AP385" i="1"/>
  <c r="AO385" i="1"/>
  <c r="AV385" i="1" s="1"/>
  <c r="AN385" i="1"/>
  <c r="AJ385" i="1"/>
  <c r="AI385" i="1"/>
  <c r="AH385" i="1"/>
  <c r="AF385" i="1"/>
  <c r="AE385" i="1"/>
  <c r="AA385" i="1"/>
  <c r="Z385" i="1"/>
  <c r="Y385" i="1"/>
  <c r="X385" i="1"/>
  <c r="W385" i="1"/>
  <c r="P385" i="1"/>
  <c r="O385" i="1"/>
  <c r="AD385" i="1" s="1"/>
  <c r="N385" i="1"/>
  <c r="AC385" i="1" s="1"/>
  <c r="M385" i="1"/>
  <c r="AU384" i="1"/>
  <c r="AR384" i="1"/>
  <c r="AQ384" i="1"/>
  <c r="AP384" i="1"/>
  <c r="AI384" i="1"/>
  <c r="AH384" i="1"/>
  <c r="AF384" i="1"/>
  <c r="AE384" i="1"/>
  <c r="AB384" i="1"/>
  <c r="AA384" i="1"/>
  <c r="Z384" i="1"/>
  <c r="Y384" i="1"/>
  <c r="X384" i="1"/>
  <c r="W384" i="1"/>
  <c r="P384" i="1"/>
  <c r="O384" i="1"/>
  <c r="AD384" i="1" s="1"/>
  <c r="N384" i="1"/>
  <c r="M384" i="1"/>
  <c r="AU383" i="1"/>
  <c r="AR383" i="1"/>
  <c r="AQ383" i="1"/>
  <c r="AP383" i="1"/>
  <c r="AO383" i="1"/>
  <c r="AJ383" i="1"/>
  <c r="AI383" i="1"/>
  <c r="AN383" i="1" s="1"/>
  <c r="AH383" i="1"/>
  <c r="AF383" i="1"/>
  <c r="AE383" i="1"/>
  <c r="AC383" i="1"/>
  <c r="AB383" i="1"/>
  <c r="AA383" i="1"/>
  <c r="Z383" i="1"/>
  <c r="Y383" i="1"/>
  <c r="X383" i="1"/>
  <c r="W383" i="1"/>
  <c r="P383" i="1"/>
  <c r="O383" i="1"/>
  <c r="AD383" i="1" s="1"/>
  <c r="N383" i="1"/>
  <c r="M383" i="1"/>
  <c r="AU382" i="1"/>
  <c r="AR382" i="1"/>
  <c r="AP382" i="1"/>
  <c r="AN382" i="1"/>
  <c r="AJ382" i="1"/>
  <c r="AI382" i="1"/>
  <c r="AT382" i="1" s="1"/>
  <c r="AH382" i="1"/>
  <c r="AF382" i="1"/>
  <c r="AE382" i="1"/>
  <c r="AD382" i="1"/>
  <c r="AC382" i="1"/>
  <c r="AB382" i="1"/>
  <c r="AA382" i="1"/>
  <c r="Z382" i="1"/>
  <c r="Y382" i="1"/>
  <c r="X382" i="1"/>
  <c r="W382" i="1"/>
  <c r="P382" i="1"/>
  <c r="O382" i="1"/>
  <c r="AQ382" i="1" s="1"/>
  <c r="N382" i="1"/>
  <c r="AO382" i="1" s="1"/>
  <c r="AV382" i="1" s="1"/>
  <c r="M382" i="1"/>
  <c r="AV381" i="1"/>
  <c r="AU381" i="1"/>
  <c r="AT381" i="1"/>
  <c r="AP381" i="1"/>
  <c r="AO381" i="1"/>
  <c r="AN381" i="1"/>
  <c r="AJ381" i="1"/>
  <c r="AI381" i="1"/>
  <c r="AH381" i="1"/>
  <c r="AF381" i="1"/>
  <c r="AE381" i="1"/>
  <c r="AD381" i="1"/>
  <c r="AC381" i="1"/>
  <c r="AA381" i="1"/>
  <c r="Z381" i="1"/>
  <c r="Y381" i="1"/>
  <c r="X381" i="1"/>
  <c r="W381" i="1"/>
  <c r="P381" i="1"/>
  <c r="O381" i="1"/>
  <c r="AQ381" i="1" s="1"/>
  <c r="N381" i="1"/>
  <c r="M381" i="1"/>
  <c r="AU380" i="1"/>
  <c r="AP380" i="1"/>
  <c r="AO380" i="1"/>
  <c r="AN380" i="1"/>
  <c r="AI380" i="1"/>
  <c r="AT380" i="1" s="1"/>
  <c r="AH380" i="1"/>
  <c r="AF380" i="1"/>
  <c r="AE380" i="1"/>
  <c r="AD380" i="1"/>
  <c r="AA380" i="1"/>
  <c r="Z380" i="1"/>
  <c r="Y380" i="1"/>
  <c r="X380" i="1"/>
  <c r="W380" i="1"/>
  <c r="P380" i="1"/>
  <c r="O380" i="1"/>
  <c r="AQ380" i="1" s="1"/>
  <c r="N380" i="1"/>
  <c r="AC380" i="1" s="1"/>
  <c r="M380" i="1"/>
  <c r="AU379" i="1"/>
  <c r="AT379" i="1"/>
  <c r="AP379" i="1"/>
  <c r="AN379" i="1"/>
  <c r="AJ379" i="1"/>
  <c r="AI379" i="1"/>
  <c r="AH379" i="1"/>
  <c r="AF379" i="1"/>
  <c r="AE379" i="1"/>
  <c r="AA379" i="1"/>
  <c r="Z379" i="1"/>
  <c r="Y379" i="1"/>
  <c r="X379" i="1"/>
  <c r="W379" i="1"/>
  <c r="P379" i="1"/>
  <c r="O379" i="1"/>
  <c r="AD379" i="1" s="1"/>
  <c r="N379" i="1"/>
  <c r="AC379" i="1" s="1"/>
  <c r="M379" i="1"/>
  <c r="AU378" i="1"/>
  <c r="AR378" i="1"/>
  <c r="AP378" i="1"/>
  <c r="AI378" i="1"/>
  <c r="AH378" i="1"/>
  <c r="AF378" i="1"/>
  <c r="AE378" i="1"/>
  <c r="AB378" i="1"/>
  <c r="AA378" i="1"/>
  <c r="Z378" i="1"/>
  <c r="Y378" i="1"/>
  <c r="X378" i="1"/>
  <c r="W378" i="1"/>
  <c r="P378" i="1"/>
  <c r="O378" i="1"/>
  <c r="AD378" i="1" s="1"/>
  <c r="N378" i="1"/>
  <c r="M378" i="1"/>
  <c r="AU377" i="1"/>
  <c r="AR377" i="1"/>
  <c r="AQ377" i="1"/>
  <c r="AP377" i="1"/>
  <c r="AO377" i="1"/>
  <c r="AV377" i="1" s="1"/>
  <c r="AJ377" i="1"/>
  <c r="AI377" i="1"/>
  <c r="AN377" i="1" s="1"/>
  <c r="AH377" i="1"/>
  <c r="AF377" i="1"/>
  <c r="AE377" i="1"/>
  <c r="AC377" i="1"/>
  <c r="AB377" i="1"/>
  <c r="AA377" i="1"/>
  <c r="Z377" i="1"/>
  <c r="Y377" i="1"/>
  <c r="X377" i="1"/>
  <c r="W377" i="1"/>
  <c r="P377" i="1"/>
  <c r="O377" i="1"/>
  <c r="AD377" i="1" s="1"/>
  <c r="N377" i="1"/>
  <c r="M377" i="1"/>
  <c r="AU376" i="1"/>
  <c r="AR376" i="1"/>
  <c r="AP376" i="1"/>
  <c r="AI376" i="1"/>
  <c r="AN376" i="1" s="1"/>
  <c r="AH376" i="1"/>
  <c r="AF376" i="1"/>
  <c r="AE376" i="1"/>
  <c r="AD376" i="1"/>
  <c r="AC376" i="1"/>
  <c r="AB376" i="1"/>
  <c r="AA376" i="1"/>
  <c r="Z376" i="1"/>
  <c r="Y376" i="1"/>
  <c r="X376" i="1"/>
  <c r="W376" i="1"/>
  <c r="P376" i="1"/>
  <c r="O376" i="1"/>
  <c r="AQ376" i="1" s="1"/>
  <c r="N376" i="1"/>
  <c r="AO376" i="1" s="1"/>
  <c r="AV376" i="1" s="1"/>
  <c r="M376" i="1"/>
  <c r="AV375" i="1"/>
  <c r="AU375" i="1"/>
  <c r="AT375" i="1"/>
  <c r="AP375" i="1"/>
  <c r="AO375" i="1"/>
  <c r="AN375" i="1"/>
  <c r="AJ375" i="1"/>
  <c r="AI375" i="1"/>
  <c r="AH375" i="1"/>
  <c r="AF375" i="1"/>
  <c r="AE375" i="1"/>
  <c r="AC375" i="1"/>
  <c r="AA375" i="1"/>
  <c r="Z375" i="1"/>
  <c r="Y375" i="1"/>
  <c r="X375" i="1"/>
  <c r="W375" i="1"/>
  <c r="P375" i="1"/>
  <c r="O375" i="1"/>
  <c r="AD375" i="1" s="1"/>
  <c r="N375" i="1"/>
  <c r="M375" i="1"/>
  <c r="AU374" i="1"/>
  <c r="AP374" i="1"/>
  <c r="AO374" i="1"/>
  <c r="AV374" i="1" s="1"/>
  <c r="AI374" i="1"/>
  <c r="AH374" i="1"/>
  <c r="AF374" i="1"/>
  <c r="AE374" i="1"/>
  <c r="AD374" i="1"/>
  <c r="AA374" i="1"/>
  <c r="Z374" i="1"/>
  <c r="Y374" i="1"/>
  <c r="X374" i="1"/>
  <c r="W374" i="1"/>
  <c r="P374" i="1"/>
  <c r="O374" i="1"/>
  <c r="AQ374" i="1" s="1"/>
  <c r="N374" i="1"/>
  <c r="AC374" i="1" s="1"/>
  <c r="M374" i="1"/>
  <c r="AB374" i="1" s="1"/>
  <c r="AV373" i="1"/>
  <c r="AU373" i="1"/>
  <c r="AT373" i="1"/>
  <c r="AP373" i="1"/>
  <c r="AO373" i="1"/>
  <c r="AN373" i="1"/>
  <c r="AJ373" i="1"/>
  <c r="AI373" i="1"/>
  <c r="AH373" i="1"/>
  <c r="AF373" i="1"/>
  <c r="AE373" i="1"/>
  <c r="AC373" i="1"/>
  <c r="AA373" i="1"/>
  <c r="Z373" i="1"/>
  <c r="Y373" i="1"/>
  <c r="X373" i="1"/>
  <c r="W373" i="1"/>
  <c r="P373" i="1"/>
  <c r="O373" i="1"/>
  <c r="AD373" i="1" s="1"/>
  <c r="N373" i="1"/>
  <c r="M373" i="1"/>
  <c r="AU372" i="1"/>
  <c r="AR372" i="1"/>
  <c r="AQ372" i="1"/>
  <c r="AP372" i="1"/>
  <c r="AI372" i="1"/>
  <c r="AH372" i="1"/>
  <c r="AF372" i="1"/>
  <c r="AE372" i="1"/>
  <c r="AD372" i="1"/>
  <c r="AB372" i="1"/>
  <c r="AA372" i="1"/>
  <c r="Z372" i="1"/>
  <c r="Y372" i="1"/>
  <c r="X372" i="1"/>
  <c r="W372" i="1"/>
  <c r="P372" i="1"/>
  <c r="O372" i="1"/>
  <c r="N372" i="1"/>
  <c r="M372" i="1"/>
  <c r="AU371" i="1"/>
  <c r="AQ371" i="1"/>
  <c r="AP371" i="1"/>
  <c r="AO371" i="1"/>
  <c r="AV371" i="1" s="1"/>
  <c r="AJ371" i="1"/>
  <c r="AI371" i="1"/>
  <c r="AN371" i="1" s="1"/>
  <c r="AH371" i="1"/>
  <c r="AF371" i="1"/>
  <c r="AE371" i="1"/>
  <c r="AC371" i="1"/>
  <c r="AA371" i="1"/>
  <c r="Z371" i="1"/>
  <c r="Y371" i="1"/>
  <c r="X371" i="1"/>
  <c r="W371" i="1"/>
  <c r="P371" i="1"/>
  <c r="O371" i="1"/>
  <c r="AD371" i="1" s="1"/>
  <c r="N371" i="1"/>
  <c r="M371" i="1"/>
  <c r="AR371" i="1" s="1"/>
  <c r="AU370" i="1"/>
  <c r="AT370" i="1"/>
  <c r="AR370" i="1"/>
  <c r="AP370" i="1"/>
  <c r="AJ370" i="1"/>
  <c r="AI370" i="1"/>
  <c r="AN370" i="1" s="1"/>
  <c r="AH370" i="1"/>
  <c r="AF370" i="1"/>
  <c r="AE370" i="1"/>
  <c r="AD370" i="1"/>
  <c r="AB370" i="1"/>
  <c r="AA370" i="1"/>
  <c r="Z370" i="1"/>
  <c r="Y370" i="1"/>
  <c r="X370" i="1"/>
  <c r="W370" i="1"/>
  <c r="P370" i="1"/>
  <c r="O370" i="1"/>
  <c r="AQ370" i="1" s="1"/>
  <c r="N370" i="1"/>
  <c r="AO370" i="1" s="1"/>
  <c r="AV370" i="1" s="1"/>
  <c r="M370" i="1"/>
  <c r="AU369" i="1"/>
  <c r="AT369" i="1"/>
  <c r="AQ369" i="1"/>
  <c r="AP369" i="1"/>
  <c r="AO369" i="1"/>
  <c r="AV369" i="1" s="1"/>
  <c r="AN369" i="1"/>
  <c r="AJ369" i="1"/>
  <c r="AI369" i="1"/>
  <c r="AH369" i="1"/>
  <c r="AF369" i="1"/>
  <c r="AE369" i="1"/>
  <c r="AC369" i="1"/>
  <c r="AA369" i="1"/>
  <c r="Z369" i="1"/>
  <c r="Y369" i="1"/>
  <c r="X369" i="1"/>
  <c r="W369" i="1"/>
  <c r="P369" i="1"/>
  <c r="O369" i="1"/>
  <c r="AD369" i="1" s="1"/>
  <c r="N369" i="1"/>
  <c r="M369" i="1"/>
  <c r="AU368" i="1"/>
  <c r="AP368" i="1"/>
  <c r="AO368" i="1"/>
  <c r="AV368" i="1" s="1"/>
  <c r="AN368" i="1"/>
  <c r="AI368" i="1"/>
  <c r="AH368" i="1"/>
  <c r="AF368" i="1"/>
  <c r="AE368" i="1"/>
  <c r="AD368" i="1"/>
  <c r="AA368" i="1"/>
  <c r="Z368" i="1"/>
  <c r="Y368" i="1"/>
  <c r="X368" i="1"/>
  <c r="W368" i="1"/>
  <c r="P368" i="1"/>
  <c r="O368" i="1"/>
  <c r="AQ368" i="1" s="1"/>
  <c r="N368" i="1"/>
  <c r="AC368" i="1" s="1"/>
  <c r="M368" i="1"/>
  <c r="AR368" i="1" s="1"/>
  <c r="AU367" i="1"/>
  <c r="AT367" i="1"/>
  <c r="AP367" i="1"/>
  <c r="AN367" i="1"/>
  <c r="AJ367" i="1"/>
  <c r="AI367" i="1"/>
  <c r="AH367" i="1"/>
  <c r="AF367" i="1"/>
  <c r="AE367" i="1"/>
  <c r="AA367" i="1"/>
  <c r="Z367" i="1"/>
  <c r="Y367" i="1"/>
  <c r="X367" i="1"/>
  <c r="W367" i="1"/>
  <c r="P367" i="1"/>
  <c r="O367" i="1"/>
  <c r="AD367" i="1" s="1"/>
  <c r="N367" i="1"/>
  <c r="AO367" i="1" s="1"/>
  <c r="AV367" i="1" s="1"/>
  <c r="M367" i="1"/>
  <c r="AU366" i="1"/>
  <c r="AQ366" i="1"/>
  <c r="AP366" i="1"/>
  <c r="AN366" i="1"/>
  <c r="AI366" i="1"/>
  <c r="AH366" i="1"/>
  <c r="AF366" i="1"/>
  <c r="AE366" i="1"/>
  <c r="AD366" i="1"/>
  <c r="AB366" i="1"/>
  <c r="AA366" i="1"/>
  <c r="Z366" i="1"/>
  <c r="Y366" i="1"/>
  <c r="X366" i="1"/>
  <c r="W366" i="1"/>
  <c r="P366" i="1"/>
  <c r="O366" i="1"/>
  <c r="N366" i="1"/>
  <c r="M366" i="1"/>
  <c r="AR366" i="1" s="1"/>
  <c r="AU365" i="1"/>
  <c r="AP365" i="1"/>
  <c r="AO365" i="1"/>
  <c r="AJ365" i="1"/>
  <c r="AI365" i="1"/>
  <c r="AN365" i="1" s="1"/>
  <c r="AH365" i="1"/>
  <c r="AF365" i="1"/>
  <c r="AE365" i="1"/>
  <c r="AC365" i="1"/>
  <c r="AB365" i="1"/>
  <c r="AA365" i="1"/>
  <c r="Z365" i="1"/>
  <c r="Y365" i="1"/>
  <c r="X365" i="1"/>
  <c r="W365" i="1"/>
  <c r="P365" i="1"/>
  <c r="O365" i="1"/>
  <c r="AD365" i="1" s="1"/>
  <c r="N365" i="1"/>
  <c r="M365" i="1"/>
  <c r="AR365" i="1" s="1"/>
  <c r="AU364" i="1"/>
  <c r="AR364" i="1"/>
  <c r="AP364" i="1"/>
  <c r="AJ364" i="1"/>
  <c r="AI364" i="1"/>
  <c r="AN364" i="1" s="1"/>
  <c r="AH364" i="1"/>
  <c r="AF364" i="1"/>
  <c r="AE364" i="1"/>
  <c r="AB364" i="1"/>
  <c r="AA364" i="1"/>
  <c r="Z364" i="1"/>
  <c r="Y364" i="1"/>
  <c r="X364" i="1"/>
  <c r="W364" i="1"/>
  <c r="P364" i="1"/>
  <c r="O364" i="1"/>
  <c r="AD364" i="1" s="1"/>
  <c r="N364" i="1"/>
  <c r="AO364" i="1" s="1"/>
  <c r="M364" i="1"/>
  <c r="AU363" i="1"/>
  <c r="AR363" i="1"/>
  <c r="AP363" i="1"/>
  <c r="AI363" i="1"/>
  <c r="AN363" i="1" s="1"/>
  <c r="AH363" i="1"/>
  <c r="AF363" i="1"/>
  <c r="AE363" i="1"/>
  <c r="AC363" i="1"/>
  <c r="AB363" i="1"/>
  <c r="AA363" i="1"/>
  <c r="Z363" i="1"/>
  <c r="Y363" i="1"/>
  <c r="X363" i="1"/>
  <c r="W363" i="1"/>
  <c r="P363" i="1"/>
  <c r="O363" i="1"/>
  <c r="AD363" i="1" s="1"/>
  <c r="N363" i="1"/>
  <c r="AO363" i="1" s="1"/>
  <c r="M363" i="1"/>
  <c r="AU362" i="1"/>
  <c r="AT362" i="1"/>
  <c r="AR362" i="1"/>
  <c r="AP362" i="1"/>
  <c r="AO362" i="1"/>
  <c r="AV362" i="1" s="1"/>
  <c r="AJ362" i="1"/>
  <c r="AI362" i="1"/>
  <c r="AN362" i="1" s="1"/>
  <c r="AH362" i="1"/>
  <c r="AF362" i="1"/>
  <c r="AE362" i="1"/>
  <c r="AD362" i="1"/>
  <c r="AC362" i="1"/>
  <c r="AB362" i="1"/>
  <c r="AA362" i="1"/>
  <c r="Z362" i="1"/>
  <c r="Y362" i="1"/>
  <c r="X362" i="1"/>
  <c r="W362" i="1"/>
  <c r="P362" i="1"/>
  <c r="O362" i="1"/>
  <c r="AQ362" i="1" s="1"/>
  <c r="N362" i="1"/>
  <c r="M362" i="1"/>
  <c r="AU361" i="1"/>
  <c r="AT361" i="1"/>
  <c r="AP361" i="1"/>
  <c r="AN361" i="1"/>
  <c r="AJ361" i="1"/>
  <c r="AI361" i="1"/>
  <c r="AH361" i="1"/>
  <c r="AF361" i="1"/>
  <c r="AE361" i="1"/>
  <c r="AD361" i="1"/>
  <c r="AC361" i="1"/>
  <c r="AA361" i="1"/>
  <c r="Z361" i="1"/>
  <c r="Y361" i="1"/>
  <c r="X361" i="1"/>
  <c r="W361" i="1"/>
  <c r="P361" i="1"/>
  <c r="O361" i="1"/>
  <c r="AQ361" i="1" s="1"/>
  <c r="N361" i="1"/>
  <c r="AO361" i="1" s="1"/>
  <c r="AV361" i="1" s="1"/>
  <c r="M361" i="1"/>
  <c r="AR361" i="1" s="1"/>
  <c r="AU360" i="1"/>
  <c r="AP360" i="1"/>
  <c r="AO360" i="1"/>
  <c r="AN360" i="1"/>
  <c r="AI360" i="1"/>
  <c r="AT360" i="1" s="1"/>
  <c r="AH360" i="1"/>
  <c r="AF360" i="1"/>
  <c r="AE360" i="1"/>
  <c r="AD360" i="1"/>
  <c r="AA360" i="1"/>
  <c r="Z360" i="1"/>
  <c r="Y360" i="1"/>
  <c r="X360" i="1"/>
  <c r="W360" i="1"/>
  <c r="P360" i="1"/>
  <c r="O360" i="1"/>
  <c r="AQ360" i="1" s="1"/>
  <c r="N360" i="1"/>
  <c r="AC360" i="1" s="1"/>
  <c r="M360" i="1"/>
  <c r="AR360" i="1" s="1"/>
  <c r="AU359" i="1"/>
  <c r="AP359" i="1"/>
  <c r="AI359" i="1"/>
  <c r="AN359" i="1" s="1"/>
  <c r="AH359" i="1"/>
  <c r="AF359" i="1"/>
  <c r="AE359" i="1"/>
  <c r="AA359" i="1"/>
  <c r="Z359" i="1"/>
  <c r="Y359" i="1"/>
  <c r="X359" i="1"/>
  <c r="W359" i="1"/>
  <c r="P359" i="1"/>
  <c r="O359" i="1"/>
  <c r="AD359" i="1" s="1"/>
  <c r="N359" i="1"/>
  <c r="AC359" i="1" s="1"/>
  <c r="M359" i="1"/>
  <c r="AR359" i="1" s="1"/>
  <c r="AU358" i="1"/>
  <c r="AT358" i="1"/>
  <c r="AR358" i="1"/>
  <c r="AP358" i="1"/>
  <c r="AJ358" i="1"/>
  <c r="AI358" i="1"/>
  <c r="AN358" i="1" s="1"/>
  <c r="AH358" i="1"/>
  <c r="AF358" i="1"/>
  <c r="AE358" i="1"/>
  <c r="AC358" i="1"/>
  <c r="AB358" i="1"/>
  <c r="AA358" i="1"/>
  <c r="Z358" i="1"/>
  <c r="Y358" i="1"/>
  <c r="X358" i="1"/>
  <c r="W358" i="1"/>
  <c r="P358" i="1"/>
  <c r="O358" i="1"/>
  <c r="AD358" i="1" s="1"/>
  <c r="N358" i="1"/>
  <c r="AO358" i="1" s="1"/>
  <c r="AV358" i="1" s="1"/>
  <c r="M358" i="1"/>
  <c r="AU357" i="1"/>
  <c r="AR357" i="1"/>
  <c r="AP357" i="1"/>
  <c r="AI357" i="1"/>
  <c r="AN357" i="1" s="1"/>
  <c r="AH357" i="1"/>
  <c r="AF357" i="1"/>
  <c r="AE357" i="1"/>
  <c r="AD357" i="1"/>
  <c r="AC357" i="1"/>
  <c r="AB357" i="1"/>
  <c r="AA357" i="1"/>
  <c r="Z357" i="1"/>
  <c r="Y357" i="1"/>
  <c r="X357" i="1"/>
  <c r="W357" i="1"/>
  <c r="P357" i="1"/>
  <c r="O357" i="1"/>
  <c r="AQ357" i="1" s="1"/>
  <c r="N357" i="1"/>
  <c r="AO357" i="1" s="1"/>
  <c r="M357" i="1"/>
  <c r="AU356" i="1"/>
  <c r="AT356" i="1"/>
  <c r="AP356" i="1"/>
  <c r="AO356" i="1"/>
  <c r="AV356" i="1" s="1"/>
  <c r="AJ356" i="1"/>
  <c r="AI356" i="1"/>
  <c r="AN356" i="1" s="1"/>
  <c r="AH356" i="1"/>
  <c r="AF356" i="1"/>
  <c r="AE356" i="1"/>
  <c r="AD356" i="1"/>
  <c r="AC356" i="1"/>
  <c r="AA356" i="1"/>
  <c r="Z356" i="1"/>
  <c r="Y356" i="1"/>
  <c r="X356" i="1"/>
  <c r="W356" i="1"/>
  <c r="P356" i="1"/>
  <c r="O356" i="1"/>
  <c r="AQ356" i="1" s="1"/>
  <c r="N356" i="1"/>
  <c r="M356" i="1"/>
  <c r="AR356" i="1" s="1"/>
  <c r="AU355" i="1"/>
  <c r="AT355" i="1"/>
  <c r="AP355" i="1"/>
  <c r="AN355" i="1"/>
  <c r="AJ355" i="1"/>
  <c r="AI355" i="1"/>
  <c r="AH355" i="1"/>
  <c r="AF355" i="1"/>
  <c r="AE355" i="1"/>
  <c r="AD355" i="1"/>
  <c r="AA355" i="1"/>
  <c r="Z355" i="1"/>
  <c r="Y355" i="1"/>
  <c r="X355" i="1"/>
  <c r="W355" i="1"/>
  <c r="P355" i="1"/>
  <c r="O355" i="1"/>
  <c r="AQ355" i="1" s="1"/>
  <c r="N355" i="1"/>
  <c r="AO355" i="1" s="1"/>
  <c r="M355" i="1"/>
  <c r="AR355" i="1" s="1"/>
  <c r="AU354" i="1"/>
  <c r="AP354" i="1"/>
  <c r="AO354" i="1"/>
  <c r="AN354" i="1"/>
  <c r="AI354" i="1"/>
  <c r="AT354" i="1" s="1"/>
  <c r="AH354" i="1"/>
  <c r="AF354" i="1"/>
  <c r="AE354" i="1"/>
  <c r="AA354" i="1"/>
  <c r="Z354" i="1"/>
  <c r="Y354" i="1"/>
  <c r="X354" i="1"/>
  <c r="W354" i="1"/>
  <c r="P354" i="1"/>
  <c r="O354" i="1"/>
  <c r="AQ354" i="1" s="1"/>
  <c r="N354" i="1"/>
  <c r="AC354" i="1" s="1"/>
  <c r="M354" i="1"/>
  <c r="AU353" i="1"/>
  <c r="AR353" i="1"/>
  <c r="AP353" i="1"/>
  <c r="AI353" i="1"/>
  <c r="AN353" i="1" s="1"/>
  <c r="AH353" i="1"/>
  <c r="AF353" i="1"/>
  <c r="AE353" i="1"/>
  <c r="AB353" i="1"/>
  <c r="AA353" i="1"/>
  <c r="Z353" i="1"/>
  <c r="Y353" i="1"/>
  <c r="X353" i="1"/>
  <c r="W353" i="1"/>
  <c r="P353" i="1"/>
  <c r="O353" i="1"/>
  <c r="AD353" i="1" s="1"/>
  <c r="N353" i="1"/>
  <c r="M353" i="1"/>
  <c r="AU352" i="1"/>
  <c r="AT352" i="1"/>
  <c r="AR352" i="1"/>
  <c r="AQ352" i="1"/>
  <c r="AP352" i="1"/>
  <c r="AJ352" i="1"/>
  <c r="AI352" i="1"/>
  <c r="AN352" i="1" s="1"/>
  <c r="AH352" i="1"/>
  <c r="AF352" i="1"/>
  <c r="AE352" i="1"/>
  <c r="AC352" i="1"/>
  <c r="AB352" i="1"/>
  <c r="AA352" i="1"/>
  <c r="Z352" i="1"/>
  <c r="Y352" i="1"/>
  <c r="X352" i="1"/>
  <c r="W352" i="1"/>
  <c r="P352" i="1"/>
  <c r="O352" i="1"/>
  <c r="AD352" i="1" s="1"/>
  <c r="N352" i="1"/>
  <c r="AO352" i="1" s="1"/>
  <c r="AV352" i="1" s="1"/>
  <c r="M352" i="1"/>
  <c r="AU351" i="1"/>
  <c r="AR351" i="1"/>
  <c r="AP351" i="1"/>
  <c r="AI351" i="1"/>
  <c r="AH351" i="1"/>
  <c r="AF351" i="1"/>
  <c r="AE351" i="1"/>
  <c r="AD351" i="1"/>
  <c r="AC351" i="1"/>
  <c r="AB351" i="1"/>
  <c r="AA351" i="1"/>
  <c r="Z351" i="1"/>
  <c r="Y351" i="1"/>
  <c r="X351" i="1"/>
  <c r="W351" i="1"/>
  <c r="P351" i="1"/>
  <c r="O351" i="1"/>
  <c r="AQ351" i="1" s="1"/>
  <c r="N351" i="1"/>
  <c r="AO351" i="1" s="1"/>
  <c r="M351" i="1"/>
  <c r="AU350" i="1"/>
  <c r="AT350" i="1"/>
  <c r="AP350" i="1"/>
  <c r="AO350" i="1"/>
  <c r="AV350" i="1" s="1"/>
  <c r="AJ350" i="1"/>
  <c r="AI350" i="1"/>
  <c r="AN350" i="1" s="1"/>
  <c r="AH350" i="1"/>
  <c r="AF350" i="1"/>
  <c r="AE350" i="1"/>
  <c r="AD350" i="1"/>
  <c r="AC350" i="1"/>
  <c r="AA350" i="1"/>
  <c r="Z350" i="1"/>
  <c r="Y350" i="1"/>
  <c r="X350" i="1"/>
  <c r="W350" i="1"/>
  <c r="P350" i="1"/>
  <c r="O350" i="1"/>
  <c r="AQ350" i="1" s="1"/>
  <c r="N350" i="1"/>
  <c r="M350" i="1"/>
  <c r="AR350" i="1" s="1"/>
  <c r="AU349" i="1"/>
  <c r="AT349" i="1"/>
  <c r="AP349" i="1"/>
  <c r="AN349" i="1"/>
  <c r="AJ349" i="1"/>
  <c r="AI349" i="1"/>
  <c r="AH349" i="1"/>
  <c r="AF349" i="1"/>
  <c r="AE349" i="1"/>
  <c r="AD349" i="1"/>
  <c r="AA349" i="1"/>
  <c r="Z349" i="1"/>
  <c r="Y349" i="1"/>
  <c r="X349" i="1"/>
  <c r="W349" i="1"/>
  <c r="P349" i="1"/>
  <c r="O349" i="1"/>
  <c r="AQ349" i="1" s="1"/>
  <c r="N349" i="1"/>
  <c r="AO349" i="1" s="1"/>
  <c r="AV349" i="1" s="1"/>
  <c r="M349" i="1"/>
  <c r="AR349" i="1" s="1"/>
  <c r="AU348" i="1"/>
  <c r="AP348" i="1"/>
  <c r="AO348" i="1"/>
  <c r="AN348" i="1"/>
  <c r="AI348" i="1"/>
  <c r="AT348" i="1" s="1"/>
  <c r="AH348" i="1"/>
  <c r="AF348" i="1"/>
  <c r="AE348" i="1"/>
  <c r="AA348" i="1"/>
  <c r="Z348" i="1"/>
  <c r="Y348" i="1"/>
  <c r="X348" i="1"/>
  <c r="W348" i="1"/>
  <c r="P348" i="1"/>
  <c r="O348" i="1"/>
  <c r="AQ348" i="1" s="1"/>
  <c r="N348" i="1"/>
  <c r="AC348" i="1" s="1"/>
  <c r="M348" i="1"/>
  <c r="AU347" i="1"/>
  <c r="AR347" i="1"/>
  <c r="AP347" i="1"/>
  <c r="AI347" i="1"/>
  <c r="AN347" i="1" s="1"/>
  <c r="AH347" i="1"/>
  <c r="AF347" i="1"/>
  <c r="AE347" i="1"/>
  <c r="AB347" i="1"/>
  <c r="AA347" i="1"/>
  <c r="Z347" i="1"/>
  <c r="Y347" i="1"/>
  <c r="X347" i="1"/>
  <c r="W347" i="1"/>
  <c r="P347" i="1"/>
  <c r="O347" i="1"/>
  <c r="AD347" i="1" s="1"/>
  <c r="N347" i="1"/>
  <c r="M347" i="1"/>
  <c r="AU346" i="1"/>
  <c r="AT346" i="1"/>
  <c r="AR346" i="1"/>
  <c r="AQ346" i="1"/>
  <c r="AP346" i="1"/>
  <c r="AJ346" i="1"/>
  <c r="AI346" i="1"/>
  <c r="AN346" i="1" s="1"/>
  <c r="AH346" i="1"/>
  <c r="AF346" i="1"/>
  <c r="AE346" i="1"/>
  <c r="AC346" i="1"/>
  <c r="AB346" i="1"/>
  <c r="AA346" i="1"/>
  <c r="Z346" i="1"/>
  <c r="Y346" i="1"/>
  <c r="X346" i="1"/>
  <c r="W346" i="1"/>
  <c r="P346" i="1"/>
  <c r="O346" i="1"/>
  <c r="AD346" i="1" s="1"/>
  <c r="N346" i="1"/>
  <c r="AO346" i="1" s="1"/>
  <c r="AV346" i="1" s="1"/>
  <c r="M346" i="1"/>
  <c r="AU345" i="1"/>
  <c r="AR345" i="1"/>
  <c r="AP345" i="1"/>
  <c r="AI345" i="1"/>
  <c r="AH345" i="1"/>
  <c r="AF345" i="1"/>
  <c r="AE345" i="1"/>
  <c r="AD345" i="1"/>
  <c r="AC345" i="1"/>
  <c r="AB345" i="1"/>
  <c r="AA345" i="1"/>
  <c r="Z345" i="1"/>
  <c r="Y345" i="1"/>
  <c r="X345" i="1"/>
  <c r="W345" i="1"/>
  <c r="P345" i="1"/>
  <c r="O345" i="1"/>
  <c r="AQ345" i="1" s="1"/>
  <c r="N345" i="1"/>
  <c r="AO345" i="1" s="1"/>
  <c r="M345" i="1"/>
  <c r="AU344" i="1"/>
  <c r="AT344" i="1"/>
  <c r="AP344" i="1"/>
  <c r="AO344" i="1"/>
  <c r="AJ344" i="1"/>
  <c r="AI344" i="1"/>
  <c r="AN344" i="1" s="1"/>
  <c r="AH344" i="1"/>
  <c r="AF344" i="1"/>
  <c r="AE344" i="1"/>
  <c r="AD344" i="1"/>
  <c r="AC344" i="1"/>
  <c r="AA344" i="1"/>
  <c r="Z344" i="1"/>
  <c r="Y344" i="1"/>
  <c r="X344" i="1"/>
  <c r="W344" i="1"/>
  <c r="P344" i="1"/>
  <c r="O344" i="1"/>
  <c r="AQ344" i="1" s="1"/>
  <c r="N344" i="1"/>
  <c r="M344" i="1"/>
  <c r="AU343" i="1"/>
  <c r="AT343" i="1"/>
  <c r="AP343" i="1"/>
  <c r="AN343" i="1"/>
  <c r="AJ343" i="1"/>
  <c r="AI343" i="1"/>
  <c r="AH343" i="1"/>
  <c r="AF343" i="1"/>
  <c r="AE343" i="1"/>
  <c r="AD343" i="1"/>
  <c r="AA343" i="1"/>
  <c r="Z343" i="1"/>
  <c r="Y343" i="1"/>
  <c r="X343" i="1"/>
  <c r="W343" i="1"/>
  <c r="P343" i="1"/>
  <c r="O343" i="1"/>
  <c r="AQ343" i="1" s="1"/>
  <c r="N343" i="1"/>
  <c r="AO343" i="1" s="1"/>
  <c r="M343" i="1"/>
  <c r="AR343" i="1" s="1"/>
  <c r="AV342" i="1"/>
  <c r="AU342" i="1"/>
  <c r="AP342" i="1"/>
  <c r="AO342" i="1"/>
  <c r="AN342" i="1"/>
  <c r="AI342" i="1"/>
  <c r="AT342" i="1" s="1"/>
  <c r="AH342" i="1"/>
  <c r="AF342" i="1"/>
  <c r="AE342" i="1"/>
  <c r="AA342" i="1"/>
  <c r="Z342" i="1"/>
  <c r="Y342" i="1"/>
  <c r="X342" i="1"/>
  <c r="W342" i="1"/>
  <c r="P342" i="1"/>
  <c r="O342" i="1"/>
  <c r="AD342" i="1" s="1"/>
  <c r="N342" i="1"/>
  <c r="AC342" i="1" s="1"/>
  <c r="M342" i="1"/>
  <c r="AU341" i="1"/>
  <c r="AR341" i="1"/>
  <c r="AP341" i="1"/>
  <c r="AO341" i="1"/>
  <c r="AI341" i="1"/>
  <c r="AH341" i="1"/>
  <c r="AF341" i="1"/>
  <c r="AE341" i="1"/>
  <c r="AB341" i="1"/>
  <c r="AA341" i="1"/>
  <c r="Z341" i="1"/>
  <c r="Y341" i="1"/>
  <c r="X341" i="1"/>
  <c r="W341" i="1"/>
  <c r="P341" i="1"/>
  <c r="O341" i="1"/>
  <c r="AD341" i="1" s="1"/>
  <c r="N341" i="1"/>
  <c r="AC341" i="1" s="1"/>
  <c r="M341" i="1"/>
  <c r="AU340" i="1"/>
  <c r="AT340" i="1"/>
  <c r="AR340" i="1"/>
  <c r="AP340" i="1"/>
  <c r="AJ340" i="1"/>
  <c r="AI340" i="1"/>
  <c r="AN340" i="1" s="1"/>
  <c r="AH340" i="1"/>
  <c r="AF340" i="1"/>
  <c r="AE340" i="1"/>
  <c r="AB340" i="1"/>
  <c r="AA340" i="1"/>
  <c r="Z340" i="1"/>
  <c r="Y340" i="1"/>
  <c r="X340" i="1"/>
  <c r="W340" i="1"/>
  <c r="P340" i="1"/>
  <c r="O340" i="1"/>
  <c r="AD340" i="1" s="1"/>
  <c r="N340" i="1"/>
  <c r="AO340" i="1" s="1"/>
  <c r="AV340" i="1" s="1"/>
  <c r="M340" i="1"/>
  <c r="AU339" i="1"/>
  <c r="AR339" i="1"/>
  <c r="AP339" i="1"/>
  <c r="AI339" i="1"/>
  <c r="AH339" i="1"/>
  <c r="AF339" i="1"/>
  <c r="AE339" i="1"/>
  <c r="AD339" i="1"/>
  <c r="AC339" i="1"/>
  <c r="AB339" i="1"/>
  <c r="AA339" i="1"/>
  <c r="Z339" i="1"/>
  <c r="Y339" i="1"/>
  <c r="X339" i="1"/>
  <c r="W339" i="1"/>
  <c r="P339" i="1"/>
  <c r="O339" i="1"/>
  <c r="AQ339" i="1" s="1"/>
  <c r="N339" i="1"/>
  <c r="AO339" i="1" s="1"/>
  <c r="M339" i="1"/>
  <c r="AU338" i="1"/>
  <c r="AT338" i="1"/>
  <c r="AV338" i="1" s="1"/>
  <c r="AR338" i="1"/>
  <c r="AP338" i="1"/>
  <c r="AO338" i="1"/>
  <c r="AJ338" i="1"/>
  <c r="AI338" i="1"/>
  <c r="AN338" i="1" s="1"/>
  <c r="AH338" i="1"/>
  <c r="AF338" i="1"/>
  <c r="AE338" i="1"/>
  <c r="AD338" i="1"/>
  <c r="AC338" i="1"/>
  <c r="AB338" i="1"/>
  <c r="AA338" i="1"/>
  <c r="Z338" i="1"/>
  <c r="Y338" i="1"/>
  <c r="X338" i="1"/>
  <c r="W338" i="1"/>
  <c r="P338" i="1"/>
  <c r="O338" i="1"/>
  <c r="AQ338" i="1" s="1"/>
  <c r="N338" i="1"/>
  <c r="M338" i="1"/>
  <c r="AU337" i="1"/>
  <c r="AT337" i="1"/>
  <c r="AP337" i="1"/>
  <c r="AN337" i="1"/>
  <c r="AJ337" i="1"/>
  <c r="AI337" i="1"/>
  <c r="AH337" i="1"/>
  <c r="AF337" i="1"/>
  <c r="AE337" i="1"/>
  <c r="AD337" i="1"/>
  <c r="AC337" i="1"/>
  <c r="AA337" i="1"/>
  <c r="Z337" i="1"/>
  <c r="Y337" i="1"/>
  <c r="X337" i="1"/>
  <c r="W337" i="1"/>
  <c r="P337" i="1"/>
  <c r="O337" i="1"/>
  <c r="AQ337" i="1" s="1"/>
  <c r="N337" i="1"/>
  <c r="AO337" i="1" s="1"/>
  <c r="M337" i="1"/>
  <c r="AR337" i="1" s="1"/>
  <c r="AV336" i="1"/>
  <c r="AU336" i="1"/>
  <c r="AP336" i="1"/>
  <c r="AO336" i="1"/>
  <c r="AN336" i="1"/>
  <c r="AI336" i="1"/>
  <c r="AT336" i="1" s="1"/>
  <c r="AH336" i="1"/>
  <c r="AF336" i="1"/>
  <c r="AE336" i="1"/>
  <c r="AA336" i="1"/>
  <c r="Z336" i="1"/>
  <c r="Y336" i="1"/>
  <c r="X336" i="1"/>
  <c r="W336" i="1"/>
  <c r="P336" i="1"/>
  <c r="O336" i="1"/>
  <c r="AQ336" i="1" s="1"/>
  <c r="N336" i="1"/>
  <c r="AC336" i="1" s="1"/>
  <c r="M336" i="1"/>
  <c r="AU335" i="1"/>
  <c r="AP335" i="1"/>
  <c r="AI335" i="1"/>
  <c r="AH335" i="1"/>
  <c r="AF335" i="1"/>
  <c r="AE335" i="1"/>
  <c r="AB335" i="1"/>
  <c r="AA335" i="1"/>
  <c r="Z335" i="1"/>
  <c r="Y335" i="1"/>
  <c r="X335" i="1"/>
  <c r="W335" i="1"/>
  <c r="P335" i="1"/>
  <c r="O335" i="1"/>
  <c r="AD335" i="1" s="1"/>
  <c r="N335" i="1"/>
  <c r="AC335" i="1" s="1"/>
  <c r="M335" i="1"/>
  <c r="AR335" i="1" s="1"/>
  <c r="AU334" i="1"/>
  <c r="AT334" i="1"/>
  <c r="AR334" i="1"/>
  <c r="AQ334" i="1"/>
  <c r="AP334" i="1"/>
  <c r="AJ334" i="1"/>
  <c r="AI334" i="1"/>
  <c r="AN334" i="1" s="1"/>
  <c r="AH334" i="1"/>
  <c r="AF334" i="1"/>
  <c r="AE334" i="1"/>
  <c r="AC334" i="1"/>
  <c r="AB334" i="1"/>
  <c r="AA334" i="1"/>
  <c r="Z334" i="1"/>
  <c r="Y334" i="1"/>
  <c r="X334" i="1"/>
  <c r="W334" i="1"/>
  <c r="P334" i="1"/>
  <c r="O334" i="1"/>
  <c r="AD334" i="1" s="1"/>
  <c r="N334" i="1"/>
  <c r="AO334" i="1" s="1"/>
  <c r="AV334" i="1" s="1"/>
  <c r="M334" i="1"/>
  <c r="AU333" i="1"/>
  <c r="AR333" i="1"/>
  <c r="AQ333" i="1"/>
  <c r="AP333" i="1"/>
  <c r="AI333" i="1"/>
  <c r="AH333" i="1"/>
  <c r="AF333" i="1"/>
  <c r="AE333" i="1"/>
  <c r="AC333" i="1"/>
  <c r="AB333" i="1"/>
  <c r="AA333" i="1"/>
  <c r="Z333" i="1"/>
  <c r="Y333" i="1"/>
  <c r="X333" i="1"/>
  <c r="W333" i="1"/>
  <c r="P333" i="1"/>
  <c r="O333" i="1"/>
  <c r="AD333" i="1" s="1"/>
  <c r="N333" i="1"/>
  <c r="AO333" i="1" s="1"/>
  <c r="AV333" i="1" s="1"/>
  <c r="M333" i="1"/>
  <c r="AU332" i="1"/>
  <c r="AP332" i="1"/>
  <c r="AO332" i="1"/>
  <c r="AI332" i="1"/>
  <c r="AN332" i="1" s="1"/>
  <c r="AH332" i="1"/>
  <c r="AF332" i="1"/>
  <c r="AE332" i="1"/>
  <c r="AD332" i="1"/>
  <c r="AC332" i="1"/>
  <c r="AB332" i="1"/>
  <c r="AA332" i="1"/>
  <c r="Z332" i="1"/>
  <c r="Y332" i="1"/>
  <c r="X332" i="1"/>
  <c r="W332" i="1"/>
  <c r="P332" i="1"/>
  <c r="O332" i="1"/>
  <c r="AQ332" i="1" s="1"/>
  <c r="N332" i="1"/>
  <c r="M332" i="1"/>
  <c r="AR332" i="1" s="1"/>
  <c r="AU331" i="1"/>
  <c r="AT331" i="1"/>
  <c r="AP331" i="1"/>
  <c r="AO331" i="1"/>
  <c r="AN331" i="1"/>
  <c r="AJ331" i="1"/>
  <c r="AI331" i="1"/>
  <c r="AH331" i="1"/>
  <c r="AF331" i="1"/>
  <c r="AE331" i="1"/>
  <c r="AD331" i="1"/>
  <c r="AA331" i="1"/>
  <c r="Z331" i="1"/>
  <c r="Y331" i="1"/>
  <c r="X331" i="1"/>
  <c r="W331" i="1"/>
  <c r="P331" i="1"/>
  <c r="O331" i="1"/>
  <c r="AQ331" i="1" s="1"/>
  <c r="N331" i="1"/>
  <c r="AC331" i="1" s="1"/>
  <c r="M331" i="1"/>
  <c r="AU330" i="1"/>
  <c r="AP330" i="1"/>
  <c r="AN330" i="1"/>
  <c r="AI330" i="1"/>
  <c r="AT330" i="1" s="1"/>
  <c r="AH330" i="1"/>
  <c r="AF330" i="1"/>
  <c r="AE330" i="1"/>
  <c r="AD330" i="1"/>
  <c r="AA330" i="1"/>
  <c r="Z330" i="1"/>
  <c r="Y330" i="1"/>
  <c r="X330" i="1"/>
  <c r="W330" i="1"/>
  <c r="P330" i="1"/>
  <c r="O330" i="1"/>
  <c r="AQ330" i="1" s="1"/>
  <c r="N330" i="1"/>
  <c r="AC330" i="1" s="1"/>
  <c r="M330" i="1"/>
  <c r="AU329" i="1"/>
  <c r="AR329" i="1"/>
  <c r="AQ329" i="1"/>
  <c r="AP329" i="1"/>
  <c r="AI329" i="1"/>
  <c r="AH329" i="1"/>
  <c r="AF329" i="1"/>
  <c r="AE329" i="1"/>
  <c r="AD329" i="1"/>
  <c r="AA329" i="1"/>
  <c r="Z329" i="1"/>
  <c r="Y329" i="1"/>
  <c r="X329" i="1"/>
  <c r="W329" i="1"/>
  <c r="P329" i="1"/>
  <c r="O329" i="1"/>
  <c r="N329" i="1"/>
  <c r="AO329" i="1" s="1"/>
  <c r="M329" i="1"/>
  <c r="AB329" i="1" s="1"/>
  <c r="AU328" i="1"/>
  <c r="AT328" i="1"/>
  <c r="AP328" i="1"/>
  <c r="AO328" i="1"/>
  <c r="AV328" i="1" s="1"/>
  <c r="AN328" i="1"/>
  <c r="AJ328" i="1"/>
  <c r="AI328" i="1"/>
  <c r="AH328" i="1"/>
  <c r="AF328" i="1"/>
  <c r="AE328" i="1"/>
  <c r="AA328" i="1"/>
  <c r="Z328" i="1"/>
  <c r="Y328" i="1"/>
  <c r="X328" i="1"/>
  <c r="W328" i="1"/>
  <c r="P328" i="1"/>
  <c r="O328" i="1"/>
  <c r="AD328" i="1" s="1"/>
  <c r="N328" i="1"/>
  <c r="AC328" i="1" s="1"/>
  <c r="M328" i="1"/>
  <c r="AR328" i="1" s="1"/>
  <c r="AU327" i="1"/>
  <c r="AR327" i="1"/>
  <c r="AP327" i="1"/>
  <c r="AI327" i="1"/>
  <c r="AN327" i="1" s="1"/>
  <c r="AH327" i="1"/>
  <c r="AF327" i="1"/>
  <c r="AE327" i="1"/>
  <c r="AB327" i="1"/>
  <c r="AA327" i="1"/>
  <c r="Z327" i="1"/>
  <c r="Y327" i="1"/>
  <c r="X327" i="1"/>
  <c r="W327" i="1"/>
  <c r="P327" i="1"/>
  <c r="O327" i="1"/>
  <c r="AQ327" i="1" s="1"/>
  <c r="N327" i="1"/>
  <c r="AO327" i="1" s="1"/>
  <c r="AV327" i="1" s="1"/>
  <c r="M327" i="1"/>
  <c r="AU326" i="1"/>
  <c r="AT326" i="1"/>
  <c r="AR326" i="1"/>
  <c r="AP326" i="1"/>
  <c r="AJ326" i="1"/>
  <c r="AI326" i="1"/>
  <c r="AN326" i="1" s="1"/>
  <c r="AH326" i="1"/>
  <c r="AF326" i="1"/>
  <c r="AE326" i="1"/>
  <c r="AC326" i="1"/>
  <c r="AB326" i="1"/>
  <c r="AA326" i="1"/>
  <c r="Z326" i="1"/>
  <c r="Y326" i="1"/>
  <c r="X326" i="1"/>
  <c r="W326" i="1"/>
  <c r="P326" i="1"/>
  <c r="O326" i="1"/>
  <c r="AQ326" i="1" s="1"/>
  <c r="N326" i="1"/>
  <c r="AO326" i="1" s="1"/>
  <c r="AV326" i="1" s="1"/>
  <c r="M326" i="1"/>
  <c r="AU325" i="1"/>
  <c r="AR325" i="1"/>
  <c r="AP325" i="1"/>
  <c r="AI325" i="1"/>
  <c r="AT325" i="1" s="1"/>
  <c r="AH325" i="1"/>
  <c r="AF325" i="1"/>
  <c r="AE325" i="1"/>
  <c r="AD325" i="1"/>
  <c r="AC325" i="1"/>
  <c r="AB325" i="1"/>
  <c r="AA325" i="1"/>
  <c r="Z325" i="1"/>
  <c r="Y325" i="1"/>
  <c r="X325" i="1"/>
  <c r="W325" i="1"/>
  <c r="P325" i="1"/>
  <c r="O325" i="1"/>
  <c r="AQ325" i="1" s="1"/>
  <c r="N325" i="1"/>
  <c r="AO325" i="1" s="1"/>
  <c r="AV325" i="1" s="1"/>
  <c r="M325" i="1"/>
  <c r="AU324" i="1"/>
  <c r="AT324" i="1"/>
  <c r="AP324" i="1"/>
  <c r="AO324" i="1"/>
  <c r="AJ324" i="1"/>
  <c r="AI324" i="1"/>
  <c r="AN324" i="1" s="1"/>
  <c r="AH324" i="1"/>
  <c r="AF324" i="1"/>
  <c r="AE324" i="1"/>
  <c r="AD324" i="1"/>
  <c r="AC324" i="1"/>
  <c r="AA324" i="1"/>
  <c r="Z324" i="1"/>
  <c r="Y324" i="1"/>
  <c r="X324" i="1"/>
  <c r="W324" i="1"/>
  <c r="P324" i="1"/>
  <c r="O324" i="1"/>
  <c r="AQ324" i="1" s="1"/>
  <c r="N324" i="1"/>
  <c r="M324" i="1"/>
  <c r="AR324" i="1" s="1"/>
  <c r="AU323" i="1"/>
  <c r="AT323" i="1"/>
  <c r="AP323" i="1"/>
  <c r="AN323" i="1"/>
  <c r="AJ323" i="1"/>
  <c r="AI323" i="1"/>
  <c r="AH323" i="1"/>
  <c r="AF323" i="1"/>
  <c r="AE323" i="1"/>
  <c r="AD323" i="1"/>
  <c r="AA323" i="1"/>
  <c r="Z323" i="1"/>
  <c r="Y323" i="1"/>
  <c r="X323" i="1"/>
  <c r="W323" i="1"/>
  <c r="P323" i="1"/>
  <c r="O323" i="1"/>
  <c r="AQ323" i="1" s="1"/>
  <c r="N323" i="1"/>
  <c r="AO323" i="1" s="1"/>
  <c r="AV323" i="1" s="1"/>
  <c r="M323" i="1"/>
  <c r="AR323" i="1" s="1"/>
  <c r="AU322" i="1"/>
  <c r="AT322" i="1"/>
  <c r="AP322" i="1"/>
  <c r="AO322" i="1"/>
  <c r="AV322" i="1" s="1"/>
  <c r="AN322" i="1"/>
  <c r="AJ322" i="1"/>
  <c r="AI322" i="1"/>
  <c r="AH322" i="1"/>
  <c r="AF322" i="1"/>
  <c r="AE322" i="1"/>
  <c r="AA322" i="1"/>
  <c r="Z322" i="1"/>
  <c r="Y322" i="1"/>
  <c r="X322" i="1"/>
  <c r="W322" i="1"/>
  <c r="P322" i="1"/>
  <c r="O322" i="1"/>
  <c r="AD322" i="1" s="1"/>
  <c r="N322" i="1"/>
  <c r="AC322" i="1" s="1"/>
  <c r="M322" i="1"/>
  <c r="AR322" i="1" s="1"/>
  <c r="AU321" i="1"/>
  <c r="AR321" i="1"/>
  <c r="AP321" i="1"/>
  <c r="AI321" i="1"/>
  <c r="AN321" i="1" s="1"/>
  <c r="AH321" i="1"/>
  <c r="AF321" i="1"/>
  <c r="AE321" i="1"/>
  <c r="AB321" i="1"/>
  <c r="AA321" i="1"/>
  <c r="Z321" i="1"/>
  <c r="Y321" i="1"/>
  <c r="X321" i="1"/>
  <c r="W321" i="1"/>
  <c r="P321" i="1"/>
  <c r="O321" i="1"/>
  <c r="AQ321" i="1" s="1"/>
  <c r="N321" i="1"/>
  <c r="AO321" i="1" s="1"/>
  <c r="M321" i="1"/>
  <c r="AU320" i="1"/>
  <c r="AT320" i="1"/>
  <c r="AR320" i="1"/>
  <c r="AP320" i="1"/>
  <c r="AJ320" i="1"/>
  <c r="AI320" i="1"/>
  <c r="AN320" i="1" s="1"/>
  <c r="AH320" i="1"/>
  <c r="AF320" i="1"/>
  <c r="AE320" i="1"/>
  <c r="AC320" i="1"/>
  <c r="AB320" i="1"/>
  <c r="AA320" i="1"/>
  <c r="Z320" i="1"/>
  <c r="Y320" i="1"/>
  <c r="X320" i="1"/>
  <c r="W320" i="1"/>
  <c r="P320" i="1"/>
  <c r="O320" i="1"/>
  <c r="AQ320" i="1" s="1"/>
  <c r="N320" i="1"/>
  <c r="AO320" i="1" s="1"/>
  <c r="AV320" i="1" s="1"/>
  <c r="M320" i="1"/>
  <c r="AU319" i="1"/>
  <c r="AR319" i="1"/>
  <c r="AP319" i="1"/>
  <c r="AI319" i="1"/>
  <c r="AT319" i="1" s="1"/>
  <c r="AH319" i="1"/>
  <c r="AF319" i="1"/>
  <c r="AE319" i="1"/>
  <c r="AD319" i="1"/>
  <c r="AC319" i="1"/>
  <c r="AB319" i="1"/>
  <c r="AA319" i="1"/>
  <c r="Z319" i="1"/>
  <c r="Y319" i="1"/>
  <c r="X319" i="1"/>
  <c r="W319" i="1"/>
  <c r="P319" i="1"/>
  <c r="O319" i="1"/>
  <c r="AQ319" i="1" s="1"/>
  <c r="N319" i="1"/>
  <c r="AO319" i="1" s="1"/>
  <c r="AV319" i="1" s="1"/>
  <c r="M319" i="1"/>
  <c r="AU318" i="1"/>
  <c r="AT318" i="1"/>
  <c r="AP318" i="1"/>
  <c r="AO318" i="1"/>
  <c r="AV318" i="1" s="1"/>
  <c r="AJ318" i="1"/>
  <c r="AI318" i="1"/>
  <c r="AN318" i="1" s="1"/>
  <c r="AH318" i="1"/>
  <c r="AF318" i="1"/>
  <c r="AE318" i="1"/>
  <c r="AD318" i="1"/>
  <c r="AC318" i="1"/>
  <c r="AA318" i="1"/>
  <c r="Z318" i="1"/>
  <c r="Y318" i="1"/>
  <c r="X318" i="1"/>
  <c r="W318" i="1"/>
  <c r="P318" i="1"/>
  <c r="O318" i="1"/>
  <c r="AQ318" i="1" s="1"/>
  <c r="N318" i="1"/>
  <c r="M318" i="1"/>
  <c r="AR318" i="1" s="1"/>
  <c r="AU317" i="1"/>
  <c r="AT317" i="1"/>
  <c r="AP317" i="1"/>
  <c r="AN317" i="1"/>
  <c r="AJ317" i="1"/>
  <c r="AI317" i="1"/>
  <c r="AH317" i="1"/>
  <c r="AF317" i="1"/>
  <c r="AE317" i="1"/>
  <c r="AD317" i="1"/>
  <c r="AA317" i="1"/>
  <c r="Z317" i="1"/>
  <c r="Y317" i="1"/>
  <c r="X317" i="1"/>
  <c r="W317" i="1"/>
  <c r="P317" i="1"/>
  <c r="O317" i="1"/>
  <c r="AQ317" i="1" s="1"/>
  <c r="N317" i="1"/>
  <c r="AO317" i="1" s="1"/>
  <c r="AV317" i="1" s="1"/>
  <c r="M317" i="1"/>
  <c r="AR317" i="1" s="1"/>
  <c r="AU316" i="1"/>
  <c r="AT316" i="1"/>
  <c r="AP316" i="1"/>
  <c r="AO316" i="1"/>
  <c r="AV316" i="1" s="1"/>
  <c r="AN316" i="1"/>
  <c r="AJ316" i="1"/>
  <c r="AI316" i="1"/>
  <c r="AH316" i="1"/>
  <c r="AF316" i="1"/>
  <c r="AE316" i="1"/>
  <c r="AA316" i="1"/>
  <c r="Z316" i="1"/>
  <c r="Y316" i="1"/>
  <c r="X316" i="1"/>
  <c r="W316" i="1"/>
  <c r="P316" i="1"/>
  <c r="O316" i="1"/>
  <c r="AD316" i="1" s="1"/>
  <c r="N316" i="1"/>
  <c r="AC316" i="1" s="1"/>
  <c r="M316" i="1"/>
  <c r="AR316" i="1" s="1"/>
  <c r="AU315" i="1"/>
  <c r="AR315" i="1"/>
  <c r="AP315" i="1"/>
  <c r="AI315" i="1"/>
  <c r="AN315" i="1" s="1"/>
  <c r="AH315" i="1"/>
  <c r="AF315" i="1"/>
  <c r="AE315" i="1"/>
  <c r="AB315" i="1"/>
  <c r="AA315" i="1"/>
  <c r="Z315" i="1"/>
  <c r="Y315" i="1"/>
  <c r="X315" i="1"/>
  <c r="W315" i="1"/>
  <c r="P315" i="1"/>
  <c r="O315" i="1"/>
  <c r="AQ315" i="1" s="1"/>
  <c r="N315" i="1"/>
  <c r="AO315" i="1" s="1"/>
  <c r="M315" i="1"/>
  <c r="AU314" i="1"/>
  <c r="AT314" i="1"/>
  <c r="AR314" i="1"/>
  <c r="AP314" i="1"/>
  <c r="AJ314" i="1"/>
  <c r="AI314" i="1"/>
  <c r="AN314" i="1" s="1"/>
  <c r="AH314" i="1"/>
  <c r="AF314" i="1"/>
  <c r="AE314" i="1"/>
  <c r="AC314" i="1"/>
  <c r="AB314" i="1"/>
  <c r="AA314" i="1"/>
  <c r="Z314" i="1"/>
  <c r="Y314" i="1"/>
  <c r="X314" i="1"/>
  <c r="W314" i="1"/>
  <c r="P314" i="1"/>
  <c r="O314" i="1"/>
  <c r="AQ314" i="1" s="1"/>
  <c r="N314" i="1"/>
  <c r="AO314" i="1" s="1"/>
  <c r="AV314" i="1" s="1"/>
  <c r="M314" i="1"/>
  <c r="AU313" i="1"/>
  <c r="AR313" i="1"/>
  <c r="AP313" i="1"/>
  <c r="AI313" i="1"/>
  <c r="AT313" i="1" s="1"/>
  <c r="AH313" i="1"/>
  <c r="AF313" i="1"/>
  <c r="AE313" i="1"/>
  <c r="AD313" i="1"/>
  <c r="AC313" i="1"/>
  <c r="AB313" i="1"/>
  <c r="AA313" i="1"/>
  <c r="Z313" i="1"/>
  <c r="Y313" i="1"/>
  <c r="X313" i="1"/>
  <c r="W313" i="1"/>
  <c r="P313" i="1"/>
  <c r="O313" i="1"/>
  <c r="AQ313" i="1" s="1"/>
  <c r="N313" i="1"/>
  <c r="AO313" i="1" s="1"/>
  <c r="AV313" i="1" s="1"/>
  <c r="M313" i="1"/>
  <c r="AU312" i="1"/>
  <c r="AT312" i="1"/>
  <c r="AP312" i="1"/>
  <c r="AO312" i="1"/>
  <c r="AV312" i="1" s="1"/>
  <c r="AJ312" i="1"/>
  <c r="AI312" i="1"/>
  <c r="AN312" i="1" s="1"/>
  <c r="AH312" i="1"/>
  <c r="AF312" i="1"/>
  <c r="AE312" i="1"/>
  <c r="AD312" i="1"/>
  <c r="AC312" i="1"/>
  <c r="AA312" i="1"/>
  <c r="Z312" i="1"/>
  <c r="Y312" i="1"/>
  <c r="X312" i="1"/>
  <c r="W312" i="1"/>
  <c r="P312" i="1"/>
  <c r="O312" i="1"/>
  <c r="AQ312" i="1" s="1"/>
  <c r="N312" i="1"/>
  <c r="M312" i="1"/>
  <c r="AR312" i="1" s="1"/>
  <c r="AU311" i="1"/>
  <c r="AT311" i="1"/>
  <c r="AP311" i="1"/>
  <c r="AN311" i="1"/>
  <c r="AJ311" i="1"/>
  <c r="AI311" i="1"/>
  <c r="AH311" i="1"/>
  <c r="AF311" i="1"/>
  <c r="AE311" i="1"/>
  <c r="AD311" i="1"/>
  <c r="AA311" i="1"/>
  <c r="Z311" i="1"/>
  <c r="Y311" i="1"/>
  <c r="X311" i="1"/>
  <c r="W311" i="1"/>
  <c r="P311" i="1"/>
  <c r="O311" i="1"/>
  <c r="AQ311" i="1" s="1"/>
  <c r="N311" i="1"/>
  <c r="AO311" i="1" s="1"/>
  <c r="AV311" i="1" s="1"/>
  <c r="M311" i="1"/>
  <c r="AR311" i="1" s="1"/>
  <c r="AU310" i="1"/>
  <c r="AT310" i="1"/>
  <c r="AP310" i="1"/>
  <c r="AO310" i="1"/>
  <c r="AV310" i="1" s="1"/>
  <c r="AN310" i="1"/>
  <c r="AJ310" i="1"/>
  <c r="AI310" i="1"/>
  <c r="AH310" i="1"/>
  <c r="AF310" i="1"/>
  <c r="AE310" i="1"/>
  <c r="AA310" i="1"/>
  <c r="Z310" i="1"/>
  <c r="Y310" i="1"/>
  <c r="X310" i="1"/>
  <c r="W310" i="1"/>
  <c r="P310" i="1"/>
  <c r="O310" i="1"/>
  <c r="AD310" i="1" s="1"/>
  <c r="N310" i="1"/>
  <c r="AC310" i="1" s="1"/>
  <c r="M310" i="1"/>
  <c r="AR310" i="1" s="1"/>
  <c r="AU309" i="1"/>
  <c r="AR309" i="1"/>
  <c r="AP309" i="1"/>
  <c r="AI309" i="1"/>
  <c r="AN309" i="1" s="1"/>
  <c r="AH309" i="1"/>
  <c r="AF309" i="1"/>
  <c r="AE309" i="1"/>
  <c r="AB309" i="1"/>
  <c r="AA309" i="1"/>
  <c r="Z309" i="1"/>
  <c r="Y309" i="1"/>
  <c r="X309" i="1"/>
  <c r="W309" i="1"/>
  <c r="P309" i="1"/>
  <c r="O309" i="1"/>
  <c r="AQ309" i="1" s="1"/>
  <c r="N309" i="1"/>
  <c r="AO309" i="1" s="1"/>
  <c r="M309" i="1"/>
  <c r="AU308" i="1"/>
  <c r="AT308" i="1"/>
  <c r="AR308" i="1"/>
  <c r="AP308" i="1"/>
  <c r="AJ308" i="1"/>
  <c r="AI308" i="1"/>
  <c r="AN308" i="1" s="1"/>
  <c r="AH308" i="1"/>
  <c r="AF308" i="1"/>
  <c r="AE308" i="1"/>
  <c r="AC308" i="1"/>
  <c r="AB308" i="1"/>
  <c r="AA308" i="1"/>
  <c r="Z308" i="1"/>
  <c r="Y308" i="1"/>
  <c r="X308" i="1"/>
  <c r="W308" i="1"/>
  <c r="P308" i="1"/>
  <c r="O308" i="1"/>
  <c r="AQ308" i="1" s="1"/>
  <c r="N308" i="1"/>
  <c r="AO308" i="1" s="1"/>
  <c r="AV308" i="1" s="1"/>
  <c r="M308" i="1"/>
  <c r="AU307" i="1"/>
  <c r="AR307" i="1"/>
  <c r="AP307" i="1"/>
  <c r="AI307" i="1"/>
  <c r="AT307" i="1" s="1"/>
  <c r="AH307" i="1"/>
  <c r="AF307" i="1"/>
  <c r="AE307" i="1"/>
  <c r="AD307" i="1"/>
  <c r="AC307" i="1"/>
  <c r="AB307" i="1"/>
  <c r="AA307" i="1"/>
  <c r="Z307" i="1"/>
  <c r="Y307" i="1"/>
  <c r="X307" i="1"/>
  <c r="W307" i="1"/>
  <c r="P307" i="1"/>
  <c r="O307" i="1"/>
  <c r="AQ307" i="1" s="1"/>
  <c r="N307" i="1"/>
  <c r="AO307" i="1" s="1"/>
  <c r="M307" i="1"/>
  <c r="AU306" i="1"/>
  <c r="AT306" i="1"/>
  <c r="AP306" i="1"/>
  <c r="AO306" i="1"/>
  <c r="AV306" i="1" s="1"/>
  <c r="AJ306" i="1"/>
  <c r="AI306" i="1"/>
  <c r="AN306" i="1" s="1"/>
  <c r="AH306" i="1"/>
  <c r="AF306" i="1"/>
  <c r="AE306" i="1"/>
  <c r="AD306" i="1"/>
  <c r="AC306" i="1"/>
  <c r="AA306" i="1"/>
  <c r="Z306" i="1"/>
  <c r="Y306" i="1"/>
  <c r="X306" i="1"/>
  <c r="W306" i="1"/>
  <c r="P306" i="1"/>
  <c r="O306" i="1"/>
  <c r="AQ306" i="1" s="1"/>
  <c r="N306" i="1"/>
  <c r="M306" i="1"/>
  <c r="AR306" i="1" s="1"/>
  <c r="AU305" i="1"/>
  <c r="AT305" i="1"/>
  <c r="AP305" i="1"/>
  <c r="AN305" i="1"/>
  <c r="AJ305" i="1"/>
  <c r="AI305" i="1"/>
  <c r="AH305" i="1"/>
  <c r="AF305" i="1"/>
  <c r="AE305" i="1"/>
  <c r="AD305" i="1"/>
  <c r="AA305" i="1"/>
  <c r="Z305" i="1"/>
  <c r="Y305" i="1"/>
  <c r="X305" i="1"/>
  <c r="W305" i="1"/>
  <c r="P305" i="1"/>
  <c r="O305" i="1"/>
  <c r="AQ305" i="1" s="1"/>
  <c r="N305" i="1"/>
  <c r="AO305" i="1" s="1"/>
  <c r="AV305" i="1" s="1"/>
  <c r="M305" i="1"/>
  <c r="AR305" i="1" s="1"/>
  <c r="AU304" i="1"/>
  <c r="AT304" i="1"/>
  <c r="AP304" i="1"/>
  <c r="AO304" i="1"/>
  <c r="AN304" i="1"/>
  <c r="AJ304" i="1"/>
  <c r="AI304" i="1"/>
  <c r="AH304" i="1"/>
  <c r="AF304" i="1"/>
  <c r="AE304" i="1"/>
  <c r="AA304" i="1"/>
  <c r="Z304" i="1"/>
  <c r="Y304" i="1"/>
  <c r="X304" i="1"/>
  <c r="W304" i="1"/>
  <c r="P304" i="1"/>
  <c r="O304" i="1"/>
  <c r="AD304" i="1" s="1"/>
  <c r="N304" i="1"/>
  <c r="AC304" i="1" s="1"/>
  <c r="M304" i="1"/>
  <c r="AR304" i="1" s="1"/>
  <c r="AU303" i="1"/>
  <c r="AR303" i="1"/>
  <c r="AP303" i="1"/>
  <c r="AI303" i="1"/>
  <c r="AN303" i="1" s="1"/>
  <c r="AH303" i="1"/>
  <c r="AF303" i="1"/>
  <c r="AE303" i="1"/>
  <c r="AB303" i="1"/>
  <c r="AA303" i="1"/>
  <c r="Z303" i="1"/>
  <c r="Y303" i="1"/>
  <c r="X303" i="1"/>
  <c r="W303" i="1"/>
  <c r="P303" i="1"/>
  <c r="O303" i="1"/>
  <c r="AQ303" i="1" s="1"/>
  <c r="N303" i="1"/>
  <c r="AO303" i="1" s="1"/>
  <c r="M303" i="1"/>
  <c r="AU302" i="1"/>
  <c r="AT302" i="1"/>
  <c r="AP302" i="1"/>
  <c r="AJ302" i="1"/>
  <c r="AI302" i="1"/>
  <c r="AN302" i="1" s="1"/>
  <c r="AH302" i="1"/>
  <c r="AF302" i="1"/>
  <c r="AE302" i="1"/>
  <c r="AC302" i="1"/>
  <c r="AB302" i="1"/>
  <c r="AA302" i="1"/>
  <c r="Z302" i="1"/>
  <c r="Y302" i="1"/>
  <c r="X302" i="1"/>
  <c r="W302" i="1"/>
  <c r="P302" i="1"/>
  <c r="O302" i="1"/>
  <c r="N302" i="1"/>
  <c r="AO302" i="1" s="1"/>
  <c r="AV302" i="1" s="1"/>
  <c r="M302" i="1"/>
  <c r="AR302" i="1" s="1"/>
  <c r="AU301" i="1"/>
  <c r="AR301" i="1"/>
  <c r="AP301" i="1"/>
  <c r="AI301" i="1"/>
  <c r="AH301" i="1"/>
  <c r="AF301" i="1"/>
  <c r="AE301" i="1"/>
  <c r="AD301" i="1"/>
  <c r="AB301" i="1"/>
  <c r="AA301" i="1"/>
  <c r="Z301" i="1"/>
  <c r="Y301" i="1"/>
  <c r="X301" i="1"/>
  <c r="W301" i="1"/>
  <c r="P301" i="1"/>
  <c r="O301" i="1"/>
  <c r="AQ301" i="1" s="1"/>
  <c r="N301" i="1"/>
  <c r="AC301" i="1" s="1"/>
  <c r="M301" i="1"/>
  <c r="AU300" i="1"/>
  <c r="AT300" i="1"/>
  <c r="AP300" i="1"/>
  <c r="AO300" i="1"/>
  <c r="AV300" i="1" s="1"/>
  <c r="AJ300" i="1"/>
  <c r="AI300" i="1"/>
  <c r="AN300" i="1" s="1"/>
  <c r="AH300" i="1"/>
  <c r="AF300" i="1"/>
  <c r="AE300" i="1"/>
  <c r="AC300" i="1"/>
  <c r="AA300" i="1"/>
  <c r="Z300" i="1"/>
  <c r="Y300" i="1"/>
  <c r="X300" i="1"/>
  <c r="W300" i="1"/>
  <c r="P300" i="1"/>
  <c r="O300" i="1"/>
  <c r="AD300" i="1" s="1"/>
  <c r="N300" i="1"/>
  <c r="M300" i="1"/>
  <c r="AR300" i="1" s="1"/>
  <c r="AU299" i="1"/>
  <c r="AT299" i="1"/>
  <c r="AP299" i="1"/>
  <c r="AN299" i="1"/>
  <c r="AJ299" i="1"/>
  <c r="AI299" i="1"/>
  <c r="AH299" i="1"/>
  <c r="AF299" i="1"/>
  <c r="AE299" i="1"/>
  <c r="AD299" i="1"/>
  <c r="AA299" i="1"/>
  <c r="Z299" i="1"/>
  <c r="Y299" i="1"/>
  <c r="X299" i="1"/>
  <c r="W299" i="1"/>
  <c r="P299" i="1"/>
  <c r="O299" i="1"/>
  <c r="AQ299" i="1" s="1"/>
  <c r="N299" i="1"/>
  <c r="AO299" i="1" s="1"/>
  <c r="M299" i="1"/>
  <c r="AR299" i="1" s="1"/>
  <c r="AU298" i="1"/>
  <c r="AT298" i="1"/>
  <c r="AP298" i="1"/>
  <c r="AO298" i="1"/>
  <c r="AV298" i="1" s="1"/>
  <c r="AN298" i="1"/>
  <c r="AJ298" i="1"/>
  <c r="AI298" i="1"/>
  <c r="AH298" i="1"/>
  <c r="AF298" i="1"/>
  <c r="AE298" i="1"/>
  <c r="AA298" i="1"/>
  <c r="Z298" i="1"/>
  <c r="Y298" i="1"/>
  <c r="X298" i="1"/>
  <c r="W298" i="1"/>
  <c r="P298" i="1"/>
  <c r="O298" i="1"/>
  <c r="AD298" i="1" s="1"/>
  <c r="N298" i="1"/>
  <c r="AC298" i="1" s="1"/>
  <c r="M298" i="1"/>
  <c r="AU297" i="1"/>
  <c r="AR297" i="1"/>
  <c r="AP297" i="1"/>
  <c r="AI297" i="1"/>
  <c r="AN297" i="1" s="1"/>
  <c r="AH297" i="1"/>
  <c r="AF297" i="1"/>
  <c r="AE297" i="1"/>
  <c r="AB297" i="1"/>
  <c r="AA297" i="1"/>
  <c r="Z297" i="1"/>
  <c r="Y297" i="1"/>
  <c r="X297" i="1"/>
  <c r="W297" i="1"/>
  <c r="P297" i="1"/>
  <c r="O297" i="1"/>
  <c r="AQ297" i="1" s="1"/>
  <c r="N297" i="1"/>
  <c r="M297" i="1"/>
  <c r="AU296" i="1"/>
  <c r="AT296" i="1"/>
  <c r="AP296" i="1"/>
  <c r="AJ296" i="1"/>
  <c r="AI296" i="1"/>
  <c r="AN296" i="1" s="1"/>
  <c r="AH296" i="1"/>
  <c r="AF296" i="1"/>
  <c r="AE296" i="1"/>
  <c r="AC296" i="1"/>
  <c r="AB296" i="1"/>
  <c r="AA296" i="1"/>
  <c r="Z296" i="1"/>
  <c r="Y296" i="1"/>
  <c r="X296" i="1"/>
  <c r="W296" i="1"/>
  <c r="P296" i="1"/>
  <c r="O296" i="1"/>
  <c r="AD296" i="1" s="1"/>
  <c r="N296" i="1"/>
  <c r="AO296" i="1" s="1"/>
  <c r="AV296" i="1" s="1"/>
  <c r="M296" i="1"/>
  <c r="AR296" i="1" s="1"/>
  <c r="AU295" i="1"/>
  <c r="AR295" i="1"/>
  <c r="AP295" i="1"/>
  <c r="AI295" i="1"/>
  <c r="AH295" i="1"/>
  <c r="AF295" i="1"/>
  <c r="AE295" i="1"/>
  <c r="AD295" i="1"/>
  <c r="AB295" i="1"/>
  <c r="AA295" i="1"/>
  <c r="Z295" i="1"/>
  <c r="Y295" i="1"/>
  <c r="X295" i="1"/>
  <c r="W295" i="1"/>
  <c r="P295" i="1"/>
  <c r="O295" i="1"/>
  <c r="AQ295" i="1" s="1"/>
  <c r="N295" i="1"/>
  <c r="AC295" i="1" s="1"/>
  <c r="M295" i="1"/>
  <c r="AU294" i="1"/>
  <c r="AT294" i="1"/>
  <c r="AP294" i="1"/>
  <c r="AO294" i="1"/>
  <c r="AV294" i="1" s="1"/>
  <c r="AJ294" i="1"/>
  <c r="AI294" i="1"/>
  <c r="AN294" i="1" s="1"/>
  <c r="AH294" i="1"/>
  <c r="AF294" i="1"/>
  <c r="AE294" i="1"/>
  <c r="AC294" i="1"/>
  <c r="AA294" i="1"/>
  <c r="Z294" i="1"/>
  <c r="Y294" i="1"/>
  <c r="X294" i="1"/>
  <c r="W294" i="1"/>
  <c r="P294" i="1"/>
  <c r="O294" i="1"/>
  <c r="AD294" i="1" s="1"/>
  <c r="N294" i="1"/>
  <c r="M294" i="1"/>
  <c r="AU293" i="1"/>
  <c r="AT293" i="1"/>
  <c r="AP293" i="1"/>
  <c r="AN293" i="1"/>
  <c r="AJ293" i="1"/>
  <c r="AI293" i="1"/>
  <c r="AH293" i="1"/>
  <c r="AF293" i="1"/>
  <c r="AE293" i="1"/>
  <c r="AD293" i="1"/>
  <c r="AA293" i="1"/>
  <c r="Z293" i="1"/>
  <c r="Y293" i="1"/>
  <c r="X293" i="1"/>
  <c r="W293" i="1"/>
  <c r="P293" i="1"/>
  <c r="O293" i="1"/>
  <c r="AQ293" i="1" s="1"/>
  <c r="N293" i="1"/>
  <c r="M293" i="1"/>
  <c r="AR293" i="1" s="1"/>
  <c r="AV292" i="1"/>
  <c r="AU292" i="1"/>
  <c r="AT292" i="1"/>
  <c r="AP292" i="1"/>
  <c r="AO292" i="1"/>
  <c r="AN292" i="1"/>
  <c r="AJ292" i="1"/>
  <c r="AI292" i="1"/>
  <c r="AH292" i="1"/>
  <c r="AF292" i="1"/>
  <c r="AE292" i="1"/>
  <c r="AA292" i="1"/>
  <c r="Z292" i="1"/>
  <c r="Y292" i="1"/>
  <c r="X292" i="1"/>
  <c r="W292" i="1"/>
  <c r="P292" i="1"/>
  <c r="O292" i="1"/>
  <c r="AD292" i="1" s="1"/>
  <c r="N292" i="1"/>
  <c r="AC292" i="1" s="1"/>
  <c r="M292" i="1"/>
  <c r="AU291" i="1"/>
  <c r="AR291" i="1"/>
  <c r="AP291" i="1"/>
  <c r="AI291" i="1"/>
  <c r="AH291" i="1"/>
  <c r="AF291" i="1"/>
  <c r="AE291" i="1"/>
  <c r="AB291" i="1"/>
  <c r="AA291" i="1"/>
  <c r="Z291" i="1"/>
  <c r="Y291" i="1"/>
  <c r="X291" i="1"/>
  <c r="W291" i="1"/>
  <c r="P291" i="1"/>
  <c r="O291" i="1"/>
  <c r="AQ291" i="1" s="1"/>
  <c r="N291" i="1"/>
  <c r="M291" i="1"/>
  <c r="AU290" i="1"/>
  <c r="AT290" i="1"/>
  <c r="AQ290" i="1"/>
  <c r="AP290" i="1"/>
  <c r="AJ290" i="1"/>
  <c r="AI290" i="1"/>
  <c r="AN290" i="1" s="1"/>
  <c r="AH290" i="1"/>
  <c r="AF290" i="1"/>
  <c r="AE290" i="1"/>
  <c r="AC290" i="1"/>
  <c r="AB290" i="1"/>
  <c r="AA290" i="1"/>
  <c r="Z290" i="1"/>
  <c r="Y290" i="1"/>
  <c r="X290" i="1"/>
  <c r="W290" i="1"/>
  <c r="P290" i="1"/>
  <c r="O290" i="1"/>
  <c r="AD290" i="1" s="1"/>
  <c r="N290" i="1"/>
  <c r="AO290" i="1" s="1"/>
  <c r="AV290" i="1" s="1"/>
  <c r="M290" i="1"/>
  <c r="AR290" i="1" s="1"/>
  <c r="AU289" i="1"/>
  <c r="AR289" i="1"/>
  <c r="AP289" i="1"/>
  <c r="AN289" i="1"/>
  <c r="AI289" i="1"/>
  <c r="AH289" i="1"/>
  <c r="AF289" i="1"/>
  <c r="AE289" i="1"/>
  <c r="AD289" i="1"/>
  <c r="AB289" i="1"/>
  <c r="AA289" i="1"/>
  <c r="Z289" i="1"/>
  <c r="Y289" i="1"/>
  <c r="X289" i="1"/>
  <c r="W289" i="1"/>
  <c r="P289" i="1"/>
  <c r="O289" i="1"/>
  <c r="AQ289" i="1" s="1"/>
  <c r="N289" i="1"/>
  <c r="AC289" i="1" s="1"/>
  <c r="M289" i="1"/>
  <c r="AV288" i="1"/>
  <c r="AU288" i="1"/>
  <c r="AT288" i="1"/>
  <c r="AP288" i="1"/>
  <c r="AO288" i="1"/>
  <c r="AJ288" i="1"/>
  <c r="AI288" i="1"/>
  <c r="AN288" i="1" s="1"/>
  <c r="AH288" i="1"/>
  <c r="AF288" i="1"/>
  <c r="AE288" i="1"/>
  <c r="AC288" i="1"/>
  <c r="AA288" i="1"/>
  <c r="Z288" i="1"/>
  <c r="Y288" i="1"/>
  <c r="X288" i="1"/>
  <c r="W288" i="1"/>
  <c r="P288" i="1"/>
  <c r="O288" i="1"/>
  <c r="AD288" i="1" s="1"/>
  <c r="N288" i="1"/>
  <c r="M288" i="1"/>
  <c r="AU287" i="1"/>
  <c r="AT287" i="1"/>
  <c r="AP287" i="1"/>
  <c r="AN287" i="1"/>
  <c r="AJ287" i="1"/>
  <c r="AI287" i="1"/>
  <c r="AH287" i="1"/>
  <c r="AF287" i="1"/>
  <c r="AE287" i="1"/>
  <c r="AD287" i="1"/>
  <c r="AA287" i="1"/>
  <c r="Z287" i="1"/>
  <c r="Y287" i="1"/>
  <c r="X287" i="1"/>
  <c r="W287" i="1"/>
  <c r="P287" i="1"/>
  <c r="O287" i="1"/>
  <c r="AQ287" i="1" s="1"/>
  <c r="N287" i="1"/>
  <c r="M287" i="1"/>
  <c r="AR287" i="1" s="1"/>
  <c r="AU286" i="1"/>
  <c r="AT286" i="1"/>
  <c r="AQ286" i="1"/>
  <c r="AP286" i="1"/>
  <c r="AO286" i="1"/>
  <c r="AV286" i="1" s="1"/>
  <c r="AN286" i="1"/>
  <c r="AJ286" i="1"/>
  <c r="AI286" i="1"/>
  <c r="AH286" i="1"/>
  <c r="AF286" i="1"/>
  <c r="AE286" i="1"/>
  <c r="AA286" i="1"/>
  <c r="Z286" i="1"/>
  <c r="Y286" i="1"/>
  <c r="X286" i="1"/>
  <c r="W286" i="1"/>
  <c r="P286" i="1"/>
  <c r="O286" i="1"/>
  <c r="AD286" i="1" s="1"/>
  <c r="N286" i="1"/>
  <c r="AC286" i="1" s="1"/>
  <c r="M286" i="1"/>
  <c r="AU285" i="1"/>
  <c r="AR285" i="1"/>
  <c r="AP285" i="1"/>
  <c r="AI285" i="1"/>
  <c r="AH285" i="1"/>
  <c r="AF285" i="1"/>
  <c r="AE285" i="1"/>
  <c r="AB285" i="1"/>
  <c r="AA285" i="1"/>
  <c r="Z285" i="1"/>
  <c r="Y285" i="1"/>
  <c r="X285" i="1"/>
  <c r="W285" i="1"/>
  <c r="P285" i="1"/>
  <c r="O285" i="1"/>
  <c r="AQ285" i="1" s="1"/>
  <c r="N285" i="1"/>
  <c r="M285" i="1"/>
  <c r="AU284" i="1"/>
  <c r="AT284" i="1"/>
  <c r="AQ284" i="1"/>
  <c r="AP284" i="1"/>
  <c r="AJ284" i="1"/>
  <c r="AI284" i="1"/>
  <c r="AN284" i="1" s="1"/>
  <c r="AH284" i="1"/>
  <c r="AF284" i="1"/>
  <c r="AE284" i="1"/>
  <c r="AC284" i="1"/>
  <c r="AA284" i="1"/>
  <c r="Z284" i="1"/>
  <c r="Y284" i="1"/>
  <c r="X284" i="1"/>
  <c r="W284" i="1"/>
  <c r="P284" i="1"/>
  <c r="O284" i="1"/>
  <c r="AD284" i="1" s="1"/>
  <c r="N284" i="1"/>
  <c r="AO284" i="1" s="1"/>
  <c r="AV284" i="1" s="1"/>
  <c r="M284" i="1"/>
  <c r="AR284" i="1" s="1"/>
  <c r="AU283" i="1"/>
  <c r="AR283" i="1"/>
  <c r="AP283" i="1"/>
  <c r="AN283" i="1"/>
  <c r="AI283" i="1"/>
  <c r="AH283" i="1"/>
  <c r="AF283" i="1"/>
  <c r="AE283" i="1"/>
  <c r="AD283" i="1"/>
  <c r="AB283" i="1"/>
  <c r="AA283" i="1"/>
  <c r="Z283" i="1"/>
  <c r="Y283" i="1"/>
  <c r="X283" i="1"/>
  <c r="W283" i="1"/>
  <c r="P283" i="1"/>
  <c r="O283" i="1"/>
  <c r="AQ283" i="1" s="1"/>
  <c r="N283" i="1"/>
  <c r="AC283" i="1" s="1"/>
  <c r="M283" i="1"/>
  <c r="AV282" i="1"/>
  <c r="AU282" i="1"/>
  <c r="AT282" i="1"/>
  <c r="AP282" i="1"/>
  <c r="AO282" i="1"/>
  <c r="AJ282" i="1"/>
  <c r="AI282" i="1"/>
  <c r="AN282" i="1" s="1"/>
  <c r="AH282" i="1"/>
  <c r="AF282" i="1"/>
  <c r="AE282" i="1"/>
  <c r="AC282" i="1"/>
  <c r="AA282" i="1"/>
  <c r="Z282" i="1"/>
  <c r="Y282" i="1"/>
  <c r="X282" i="1"/>
  <c r="W282" i="1"/>
  <c r="P282" i="1"/>
  <c r="O282" i="1"/>
  <c r="AD282" i="1" s="1"/>
  <c r="N282" i="1"/>
  <c r="M282" i="1"/>
  <c r="AU281" i="1"/>
  <c r="AT281" i="1"/>
  <c r="AP281" i="1"/>
  <c r="AN281" i="1"/>
  <c r="AJ281" i="1"/>
  <c r="AI281" i="1"/>
  <c r="AH281" i="1"/>
  <c r="AF281" i="1"/>
  <c r="AE281" i="1"/>
  <c r="AD281" i="1"/>
  <c r="AC281" i="1"/>
  <c r="AA281" i="1"/>
  <c r="Z281" i="1"/>
  <c r="Y281" i="1"/>
  <c r="X281" i="1"/>
  <c r="W281" i="1"/>
  <c r="P281" i="1"/>
  <c r="O281" i="1"/>
  <c r="AQ281" i="1" s="1"/>
  <c r="N281" i="1"/>
  <c r="AO281" i="1" s="1"/>
  <c r="AV281" i="1" s="1"/>
  <c r="M281" i="1"/>
  <c r="AR281" i="1" s="1"/>
  <c r="AV280" i="1"/>
  <c r="AU280" i="1"/>
  <c r="AT280" i="1"/>
  <c r="AP280" i="1"/>
  <c r="AO280" i="1"/>
  <c r="AN280" i="1"/>
  <c r="AJ280" i="1"/>
  <c r="AI280" i="1"/>
  <c r="AH280" i="1"/>
  <c r="AF280" i="1"/>
  <c r="AE280" i="1"/>
  <c r="AD280" i="1"/>
  <c r="AA280" i="1"/>
  <c r="Z280" i="1"/>
  <c r="Y280" i="1"/>
  <c r="X280" i="1"/>
  <c r="W280" i="1"/>
  <c r="P280" i="1"/>
  <c r="O280" i="1"/>
  <c r="AQ280" i="1" s="1"/>
  <c r="N280" i="1"/>
  <c r="AC280" i="1" s="1"/>
  <c r="M280" i="1"/>
  <c r="AU279" i="1"/>
  <c r="AR279" i="1"/>
  <c r="AP279" i="1"/>
  <c r="AO279" i="1"/>
  <c r="AV279" i="1" s="1"/>
  <c r="AI279" i="1"/>
  <c r="AH279" i="1"/>
  <c r="AF279" i="1"/>
  <c r="AE279" i="1"/>
  <c r="AB279" i="1"/>
  <c r="AA279" i="1"/>
  <c r="Z279" i="1"/>
  <c r="Y279" i="1"/>
  <c r="X279" i="1"/>
  <c r="W279" i="1"/>
  <c r="P279" i="1"/>
  <c r="O279" i="1"/>
  <c r="AQ279" i="1" s="1"/>
  <c r="N279" i="1"/>
  <c r="AC279" i="1" s="1"/>
  <c r="M279" i="1"/>
  <c r="AU278" i="1"/>
  <c r="AT278" i="1"/>
  <c r="AQ278" i="1"/>
  <c r="AP278" i="1"/>
  <c r="AJ278" i="1"/>
  <c r="AI278" i="1"/>
  <c r="AN278" i="1" s="1"/>
  <c r="AH278" i="1"/>
  <c r="AF278" i="1"/>
  <c r="AE278" i="1"/>
  <c r="AC278" i="1"/>
  <c r="AA278" i="1"/>
  <c r="Z278" i="1"/>
  <c r="Y278" i="1"/>
  <c r="X278" i="1"/>
  <c r="W278" i="1"/>
  <c r="P278" i="1"/>
  <c r="O278" i="1"/>
  <c r="AD278" i="1" s="1"/>
  <c r="N278" i="1"/>
  <c r="AO278" i="1" s="1"/>
  <c r="AV278" i="1" s="1"/>
  <c r="M278" i="1"/>
  <c r="AR278" i="1" s="1"/>
  <c r="AU277" i="1"/>
  <c r="AR277" i="1"/>
  <c r="AQ277" i="1"/>
  <c r="AP277" i="1"/>
  <c r="AN277" i="1"/>
  <c r="AI277" i="1"/>
  <c r="AH277" i="1"/>
  <c r="AF277" i="1"/>
  <c r="AE277" i="1"/>
  <c r="AD277" i="1"/>
  <c r="AB277" i="1"/>
  <c r="AA277" i="1"/>
  <c r="Z277" i="1"/>
  <c r="Y277" i="1"/>
  <c r="X277" i="1"/>
  <c r="W277" i="1"/>
  <c r="P277" i="1"/>
  <c r="O277" i="1"/>
  <c r="N277" i="1"/>
  <c r="AC277" i="1" s="1"/>
  <c r="M277" i="1"/>
  <c r="AV276" i="1"/>
  <c r="AU276" i="1"/>
  <c r="AP276" i="1"/>
  <c r="AO276" i="1"/>
  <c r="AJ276" i="1"/>
  <c r="AI276" i="1"/>
  <c r="AN276" i="1" s="1"/>
  <c r="AH276" i="1"/>
  <c r="AF276" i="1"/>
  <c r="AE276" i="1"/>
  <c r="AC276" i="1"/>
  <c r="AB276" i="1"/>
  <c r="AA276" i="1"/>
  <c r="Z276" i="1"/>
  <c r="Y276" i="1"/>
  <c r="X276" i="1"/>
  <c r="W276" i="1"/>
  <c r="P276" i="1"/>
  <c r="O276" i="1"/>
  <c r="AD276" i="1" s="1"/>
  <c r="N276" i="1"/>
  <c r="M276" i="1"/>
  <c r="AR276" i="1" s="1"/>
  <c r="AU275" i="1"/>
  <c r="AT275" i="1"/>
  <c r="AP275" i="1"/>
  <c r="AN275" i="1"/>
  <c r="AJ275" i="1"/>
  <c r="AI275" i="1"/>
  <c r="AH275" i="1"/>
  <c r="AF275" i="1"/>
  <c r="AE275" i="1"/>
  <c r="AD275" i="1"/>
  <c r="AB275" i="1"/>
  <c r="AA275" i="1"/>
  <c r="Z275" i="1"/>
  <c r="Y275" i="1"/>
  <c r="X275" i="1"/>
  <c r="W275" i="1"/>
  <c r="P275" i="1"/>
  <c r="O275" i="1"/>
  <c r="AQ275" i="1" s="1"/>
  <c r="N275" i="1"/>
  <c r="AO275" i="1" s="1"/>
  <c r="AV275" i="1" s="1"/>
  <c r="M275" i="1"/>
  <c r="AR275" i="1" s="1"/>
  <c r="AU274" i="1"/>
  <c r="AT274" i="1"/>
  <c r="AQ274" i="1"/>
  <c r="AP274" i="1"/>
  <c r="AO274" i="1"/>
  <c r="AV274" i="1" s="1"/>
  <c r="AN274" i="1"/>
  <c r="AJ274" i="1"/>
  <c r="AI274" i="1"/>
  <c r="AH274" i="1"/>
  <c r="AF274" i="1"/>
  <c r="AE274" i="1"/>
  <c r="AD274" i="1"/>
  <c r="AC274" i="1"/>
  <c r="AA274" i="1"/>
  <c r="Z274" i="1"/>
  <c r="Y274" i="1"/>
  <c r="X274" i="1"/>
  <c r="W274" i="1"/>
  <c r="P274" i="1"/>
  <c r="O274" i="1"/>
  <c r="N274" i="1"/>
  <c r="M274" i="1"/>
  <c r="AU273" i="1"/>
  <c r="AP273" i="1"/>
  <c r="AI273" i="1"/>
  <c r="AH273" i="1"/>
  <c r="AF273" i="1"/>
  <c r="AE273" i="1"/>
  <c r="AD273" i="1"/>
  <c r="AB273" i="1"/>
  <c r="AA273" i="1"/>
  <c r="Z273" i="1"/>
  <c r="Y273" i="1"/>
  <c r="X273" i="1"/>
  <c r="W273" i="1"/>
  <c r="P273" i="1"/>
  <c r="O273" i="1"/>
  <c r="AQ273" i="1" s="1"/>
  <c r="N273" i="1"/>
  <c r="M273" i="1"/>
  <c r="AR273" i="1" s="1"/>
  <c r="AU272" i="1"/>
  <c r="AT272" i="1"/>
  <c r="AQ272" i="1"/>
  <c r="AP272" i="1"/>
  <c r="AJ272" i="1"/>
  <c r="AI272" i="1"/>
  <c r="AN272" i="1" s="1"/>
  <c r="AH272" i="1"/>
  <c r="AF272" i="1"/>
  <c r="AE272" i="1"/>
  <c r="AA272" i="1"/>
  <c r="Z272" i="1"/>
  <c r="Y272" i="1"/>
  <c r="X272" i="1"/>
  <c r="W272" i="1"/>
  <c r="P272" i="1"/>
  <c r="O272" i="1"/>
  <c r="AD272" i="1" s="1"/>
  <c r="N272" i="1"/>
  <c r="AO272" i="1" s="1"/>
  <c r="AV272" i="1" s="1"/>
  <c r="M272" i="1"/>
  <c r="AR272" i="1" s="1"/>
  <c r="AU271" i="1"/>
  <c r="AR271" i="1"/>
  <c r="AP271" i="1"/>
  <c r="AN271" i="1"/>
  <c r="AJ271" i="1"/>
  <c r="AI271" i="1"/>
  <c r="AT271" i="1" s="1"/>
  <c r="AH271" i="1"/>
  <c r="AF271" i="1"/>
  <c r="AE271" i="1"/>
  <c r="AD271" i="1"/>
  <c r="AC271" i="1"/>
  <c r="AB271" i="1"/>
  <c r="AA271" i="1"/>
  <c r="Z271" i="1"/>
  <c r="Y271" i="1"/>
  <c r="X271" i="1"/>
  <c r="W271" i="1"/>
  <c r="P271" i="1"/>
  <c r="O271" i="1"/>
  <c r="AQ271" i="1" s="1"/>
  <c r="N271" i="1"/>
  <c r="AO271" i="1" s="1"/>
  <c r="M271" i="1"/>
  <c r="AU270" i="1"/>
  <c r="AT270" i="1"/>
  <c r="AP270" i="1"/>
  <c r="AO270" i="1"/>
  <c r="AN270" i="1"/>
  <c r="AJ270" i="1"/>
  <c r="AI270" i="1"/>
  <c r="AH270" i="1"/>
  <c r="AF270" i="1"/>
  <c r="AE270" i="1"/>
  <c r="AD270" i="1"/>
  <c r="AC270" i="1"/>
  <c r="AA270" i="1"/>
  <c r="Z270" i="1"/>
  <c r="Y270" i="1"/>
  <c r="X270" i="1"/>
  <c r="W270" i="1"/>
  <c r="P270" i="1"/>
  <c r="O270" i="1"/>
  <c r="AQ270" i="1" s="1"/>
  <c r="N270" i="1"/>
  <c r="M270" i="1"/>
  <c r="AR270" i="1" s="1"/>
  <c r="AU269" i="1"/>
  <c r="AP269" i="1"/>
  <c r="AN269" i="1"/>
  <c r="AJ269" i="1"/>
  <c r="AI269" i="1"/>
  <c r="AT269" i="1" s="1"/>
  <c r="AH269" i="1"/>
  <c r="AF269" i="1"/>
  <c r="AE269" i="1"/>
  <c r="AD269" i="1"/>
  <c r="AA269" i="1"/>
  <c r="Z269" i="1"/>
  <c r="Y269" i="1"/>
  <c r="X269" i="1"/>
  <c r="W269" i="1"/>
  <c r="P269" i="1"/>
  <c r="O269" i="1"/>
  <c r="AQ269" i="1" s="1"/>
  <c r="N269" i="1"/>
  <c r="AO269" i="1" s="1"/>
  <c r="M269" i="1"/>
  <c r="AB269" i="1" s="1"/>
  <c r="AU268" i="1"/>
  <c r="AT268" i="1"/>
  <c r="AQ268" i="1"/>
  <c r="AP268" i="1"/>
  <c r="AO268" i="1"/>
  <c r="AN268" i="1"/>
  <c r="AJ268" i="1"/>
  <c r="AI268" i="1"/>
  <c r="AH268" i="1"/>
  <c r="AF268" i="1"/>
  <c r="AE268" i="1"/>
  <c r="AD268" i="1"/>
  <c r="AA268" i="1"/>
  <c r="Z268" i="1"/>
  <c r="Y268" i="1"/>
  <c r="X268" i="1"/>
  <c r="W268" i="1"/>
  <c r="P268" i="1"/>
  <c r="O268" i="1"/>
  <c r="N268" i="1"/>
  <c r="AC268" i="1" s="1"/>
  <c r="M268" i="1"/>
  <c r="AU267" i="1"/>
  <c r="AR267" i="1"/>
  <c r="AP267" i="1"/>
  <c r="AO267" i="1"/>
  <c r="AI267" i="1"/>
  <c r="AH267" i="1"/>
  <c r="AF267" i="1"/>
  <c r="AE267" i="1"/>
  <c r="AB267" i="1"/>
  <c r="AA267" i="1"/>
  <c r="Z267" i="1"/>
  <c r="Y267" i="1"/>
  <c r="X267" i="1"/>
  <c r="W267" i="1"/>
  <c r="P267" i="1"/>
  <c r="O267" i="1"/>
  <c r="N267" i="1"/>
  <c r="AC267" i="1" s="1"/>
  <c r="M267" i="1"/>
  <c r="AU266" i="1"/>
  <c r="AR266" i="1"/>
  <c r="AP266" i="1"/>
  <c r="AO266" i="1"/>
  <c r="AI266" i="1"/>
  <c r="AH266" i="1"/>
  <c r="AF266" i="1"/>
  <c r="AE266" i="1"/>
  <c r="AD266" i="1"/>
  <c r="AC266" i="1"/>
  <c r="AB266" i="1"/>
  <c r="AA266" i="1"/>
  <c r="Z266" i="1"/>
  <c r="Y266" i="1"/>
  <c r="X266" i="1"/>
  <c r="W266" i="1"/>
  <c r="P266" i="1"/>
  <c r="O266" i="1"/>
  <c r="AQ266" i="1" s="1"/>
  <c r="N266" i="1"/>
  <c r="M266" i="1"/>
  <c r="AU265" i="1"/>
  <c r="AT265" i="1"/>
  <c r="AP265" i="1"/>
  <c r="AO265" i="1"/>
  <c r="AN265" i="1"/>
  <c r="AJ265" i="1"/>
  <c r="AI265" i="1"/>
  <c r="AH265" i="1"/>
  <c r="AF265" i="1"/>
  <c r="AE265" i="1"/>
  <c r="AD265" i="1"/>
  <c r="AC265" i="1"/>
  <c r="AA265" i="1"/>
  <c r="Z265" i="1"/>
  <c r="Y265" i="1"/>
  <c r="X265" i="1"/>
  <c r="W265" i="1"/>
  <c r="P265" i="1"/>
  <c r="O265" i="1"/>
  <c r="AQ265" i="1" s="1"/>
  <c r="N265" i="1"/>
  <c r="M265" i="1"/>
  <c r="AR265" i="1" s="1"/>
  <c r="AU264" i="1"/>
  <c r="AT264" i="1"/>
  <c r="AP264" i="1"/>
  <c r="AN264" i="1"/>
  <c r="AJ264" i="1"/>
  <c r="AI264" i="1"/>
  <c r="AH264" i="1"/>
  <c r="AF264" i="1"/>
  <c r="AE264" i="1"/>
  <c r="AD264" i="1"/>
  <c r="AA264" i="1"/>
  <c r="Z264" i="1"/>
  <c r="Y264" i="1"/>
  <c r="X264" i="1"/>
  <c r="W264" i="1"/>
  <c r="P264" i="1"/>
  <c r="O264" i="1"/>
  <c r="AQ264" i="1" s="1"/>
  <c r="N264" i="1"/>
  <c r="AO264" i="1" s="1"/>
  <c r="AV264" i="1" s="1"/>
  <c r="M264" i="1"/>
  <c r="AR264" i="1" s="1"/>
  <c r="AV263" i="1"/>
  <c r="AU263" i="1"/>
  <c r="AP263" i="1"/>
  <c r="AO263" i="1"/>
  <c r="AI263" i="1"/>
  <c r="AN263" i="1" s="1"/>
  <c r="AH263" i="1"/>
  <c r="AF263" i="1"/>
  <c r="AE263" i="1"/>
  <c r="AA263" i="1"/>
  <c r="Z263" i="1"/>
  <c r="Y263" i="1"/>
  <c r="X263" i="1"/>
  <c r="W263" i="1"/>
  <c r="P263" i="1"/>
  <c r="O263" i="1"/>
  <c r="AQ263" i="1" s="1"/>
  <c r="N263" i="1"/>
  <c r="AC263" i="1" s="1"/>
  <c r="M263" i="1"/>
  <c r="AU262" i="1"/>
  <c r="AR262" i="1"/>
  <c r="AP262" i="1"/>
  <c r="AI262" i="1"/>
  <c r="AN262" i="1" s="1"/>
  <c r="AH262" i="1"/>
  <c r="AF262" i="1"/>
  <c r="AE262" i="1"/>
  <c r="AB262" i="1"/>
  <c r="AA262" i="1"/>
  <c r="Z262" i="1"/>
  <c r="Y262" i="1"/>
  <c r="X262" i="1"/>
  <c r="W262" i="1"/>
  <c r="P262" i="1"/>
  <c r="O262" i="1"/>
  <c r="AQ262" i="1" s="1"/>
  <c r="N262" i="1"/>
  <c r="M262" i="1"/>
  <c r="AU261" i="1"/>
  <c r="AT261" i="1"/>
  <c r="AR261" i="1"/>
  <c r="AP261" i="1"/>
  <c r="AJ261" i="1"/>
  <c r="AI261" i="1"/>
  <c r="AN261" i="1" s="1"/>
  <c r="AH261" i="1"/>
  <c r="AF261" i="1"/>
  <c r="AE261" i="1"/>
  <c r="AC261" i="1"/>
  <c r="AB261" i="1"/>
  <c r="AA261" i="1"/>
  <c r="Z261" i="1"/>
  <c r="Y261" i="1"/>
  <c r="X261" i="1"/>
  <c r="W261" i="1"/>
  <c r="P261" i="1"/>
  <c r="O261" i="1"/>
  <c r="N261" i="1"/>
  <c r="AO261" i="1" s="1"/>
  <c r="AV261" i="1" s="1"/>
  <c r="M261" i="1"/>
  <c r="AU260" i="1"/>
  <c r="AR260" i="1"/>
  <c r="AP260" i="1"/>
  <c r="AO260" i="1"/>
  <c r="AI260" i="1"/>
  <c r="AH260" i="1"/>
  <c r="AF260" i="1"/>
  <c r="AE260" i="1"/>
  <c r="AD260" i="1"/>
  <c r="AC260" i="1"/>
  <c r="AB260" i="1"/>
  <c r="AA260" i="1"/>
  <c r="Z260" i="1"/>
  <c r="Y260" i="1"/>
  <c r="X260" i="1"/>
  <c r="W260" i="1"/>
  <c r="P260" i="1"/>
  <c r="O260" i="1"/>
  <c r="AQ260" i="1" s="1"/>
  <c r="N260" i="1"/>
  <c r="M260" i="1"/>
  <c r="AU259" i="1"/>
  <c r="AT259" i="1"/>
  <c r="AP259" i="1"/>
  <c r="AO259" i="1"/>
  <c r="AV259" i="1" s="1"/>
  <c r="AN259" i="1"/>
  <c r="AJ259" i="1"/>
  <c r="AI259" i="1"/>
  <c r="AH259" i="1"/>
  <c r="AF259" i="1"/>
  <c r="AE259" i="1"/>
  <c r="AD259" i="1"/>
  <c r="AC259" i="1"/>
  <c r="AA259" i="1"/>
  <c r="Z259" i="1"/>
  <c r="Y259" i="1"/>
  <c r="X259" i="1"/>
  <c r="W259" i="1"/>
  <c r="P259" i="1"/>
  <c r="O259" i="1"/>
  <c r="AQ259" i="1" s="1"/>
  <c r="N259" i="1"/>
  <c r="M259" i="1"/>
  <c r="AR259" i="1" s="1"/>
  <c r="AU258" i="1"/>
  <c r="AT258" i="1"/>
  <c r="AP258" i="1"/>
  <c r="AN258" i="1"/>
  <c r="AJ258" i="1"/>
  <c r="AI258" i="1"/>
  <c r="AH258" i="1"/>
  <c r="AF258" i="1"/>
  <c r="AE258" i="1"/>
  <c r="AD258" i="1"/>
  <c r="AA258" i="1"/>
  <c r="Z258" i="1"/>
  <c r="Y258" i="1"/>
  <c r="X258" i="1"/>
  <c r="W258" i="1"/>
  <c r="P258" i="1"/>
  <c r="O258" i="1"/>
  <c r="AQ258" i="1" s="1"/>
  <c r="N258" i="1"/>
  <c r="AO258" i="1" s="1"/>
  <c r="AV258" i="1" s="1"/>
  <c r="M258" i="1"/>
  <c r="AR258" i="1" s="1"/>
  <c r="AU257" i="1"/>
  <c r="AP257" i="1"/>
  <c r="AO257" i="1"/>
  <c r="AN257" i="1"/>
  <c r="AI257" i="1"/>
  <c r="AT257" i="1" s="1"/>
  <c r="AH257" i="1"/>
  <c r="AF257" i="1"/>
  <c r="AE257" i="1"/>
  <c r="AA257" i="1"/>
  <c r="Z257" i="1"/>
  <c r="Y257" i="1"/>
  <c r="X257" i="1"/>
  <c r="W257" i="1"/>
  <c r="P257" i="1"/>
  <c r="O257" i="1"/>
  <c r="AQ257" i="1" s="1"/>
  <c r="N257" i="1"/>
  <c r="AC257" i="1" s="1"/>
  <c r="M257" i="1"/>
  <c r="AU256" i="1"/>
  <c r="AR256" i="1"/>
  <c r="AP256" i="1"/>
  <c r="AI256" i="1"/>
  <c r="AN256" i="1" s="1"/>
  <c r="AH256" i="1"/>
  <c r="AF256" i="1"/>
  <c r="AE256" i="1"/>
  <c r="AB256" i="1"/>
  <c r="AA256" i="1"/>
  <c r="Z256" i="1"/>
  <c r="Y256" i="1"/>
  <c r="X256" i="1"/>
  <c r="W256" i="1"/>
  <c r="P256" i="1"/>
  <c r="O256" i="1"/>
  <c r="AQ256" i="1" s="1"/>
  <c r="N256" i="1"/>
  <c r="M256" i="1"/>
  <c r="AU255" i="1"/>
  <c r="AT255" i="1"/>
  <c r="AR255" i="1"/>
  <c r="AP255" i="1"/>
  <c r="AJ255" i="1"/>
  <c r="AI255" i="1"/>
  <c r="AN255" i="1" s="1"/>
  <c r="AH255" i="1"/>
  <c r="AF255" i="1"/>
  <c r="AE255" i="1"/>
  <c r="AC255" i="1"/>
  <c r="AB255" i="1"/>
  <c r="AA255" i="1"/>
  <c r="Z255" i="1"/>
  <c r="Y255" i="1"/>
  <c r="X255" i="1"/>
  <c r="W255" i="1"/>
  <c r="P255" i="1"/>
  <c r="O255" i="1"/>
  <c r="AD255" i="1" s="1"/>
  <c r="N255" i="1"/>
  <c r="AO255" i="1" s="1"/>
  <c r="AV255" i="1" s="1"/>
  <c r="M255" i="1"/>
  <c r="AU254" i="1"/>
  <c r="AR254" i="1"/>
  <c r="AP254" i="1"/>
  <c r="AO254" i="1"/>
  <c r="AI254" i="1"/>
  <c r="AH254" i="1"/>
  <c r="AF254" i="1"/>
  <c r="AE254" i="1"/>
  <c r="AD254" i="1"/>
  <c r="AC254" i="1"/>
  <c r="AB254" i="1"/>
  <c r="AA254" i="1"/>
  <c r="Z254" i="1"/>
  <c r="Y254" i="1"/>
  <c r="X254" i="1"/>
  <c r="W254" i="1"/>
  <c r="P254" i="1"/>
  <c r="O254" i="1"/>
  <c r="AQ254" i="1" s="1"/>
  <c r="N254" i="1"/>
  <c r="M254" i="1"/>
  <c r="AU253" i="1"/>
  <c r="AT253" i="1"/>
  <c r="AP253" i="1"/>
  <c r="AO253" i="1"/>
  <c r="AN253" i="1"/>
  <c r="AJ253" i="1"/>
  <c r="AI253" i="1"/>
  <c r="AH253" i="1"/>
  <c r="AF253" i="1"/>
  <c r="AE253" i="1"/>
  <c r="AD253" i="1"/>
  <c r="AC253" i="1"/>
  <c r="AA253" i="1"/>
  <c r="Z253" i="1"/>
  <c r="Y253" i="1"/>
  <c r="X253" i="1"/>
  <c r="W253" i="1"/>
  <c r="P253" i="1"/>
  <c r="O253" i="1"/>
  <c r="AQ253" i="1" s="1"/>
  <c r="N253" i="1"/>
  <c r="M253" i="1"/>
  <c r="AR253" i="1" s="1"/>
  <c r="AU252" i="1"/>
  <c r="AT252" i="1"/>
  <c r="AP252" i="1"/>
  <c r="AN252" i="1"/>
  <c r="AJ252" i="1"/>
  <c r="AI252" i="1"/>
  <c r="AH252" i="1"/>
  <c r="AF252" i="1"/>
  <c r="AE252" i="1"/>
  <c r="AD252" i="1"/>
  <c r="AA252" i="1"/>
  <c r="Z252" i="1"/>
  <c r="Y252" i="1"/>
  <c r="X252" i="1"/>
  <c r="W252" i="1"/>
  <c r="P252" i="1"/>
  <c r="O252" i="1"/>
  <c r="AQ252" i="1" s="1"/>
  <c r="N252" i="1"/>
  <c r="AO252" i="1" s="1"/>
  <c r="AV252" i="1" s="1"/>
  <c r="M252" i="1"/>
  <c r="AR252" i="1" s="1"/>
  <c r="AU251" i="1"/>
  <c r="AP251" i="1"/>
  <c r="AO251" i="1"/>
  <c r="AN251" i="1"/>
  <c r="AI251" i="1"/>
  <c r="AT251" i="1" s="1"/>
  <c r="AH251" i="1"/>
  <c r="AF251" i="1"/>
  <c r="AE251" i="1"/>
  <c r="AA251" i="1"/>
  <c r="Z251" i="1"/>
  <c r="Y251" i="1"/>
  <c r="X251" i="1"/>
  <c r="W251" i="1"/>
  <c r="P251" i="1"/>
  <c r="O251" i="1"/>
  <c r="AQ251" i="1" s="1"/>
  <c r="N251" i="1"/>
  <c r="AC251" i="1" s="1"/>
  <c r="M251" i="1"/>
  <c r="AU250" i="1"/>
  <c r="AR250" i="1"/>
  <c r="AP250" i="1"/>
  <c r="AI250" i="1"/>
  <c r="AN250" i="1" s="1"/>
  <c r="AH250" i="1"/>
  <c r="AF250" i="1"/>
  <c r="AE250" i="1"/>
  <c r="AB250" i="1"/>
  <c r="AA250" i="1"/>
  <c r="Z250" i="1"/>
  <c r="Y250" i="1"/>
  <c r="X250" i="1"/>
  <c r="W250" i="1"/>
  <c r="P250" i="1"/>
  <c r="O250" i="1"/>
  <c r="AQ250" i="1" s="1"/>
  <c r="N250" i="1"/>
  <c r="M250" i="1"/>
  <c r="AU249" i="1"/>
  <c r="AT249" i="1"/>
  <c r="AR249" i="1"/>
  <c r="AQ249" i="1"/>
  <c r="AP249" i="1"/>
  <c r="AJ249" i="1"/>
  <c r="AI249" i="1"/>
  <c r="AN249" i="1" s="1"/>
  <c r="AH249" i="1"/>
  <c r="AF249" i="1"/>
  <c r="AE249" i="1"/>
  <c r="AC249" i="1"/>
  <c r="AB249" i="1"/>
  <c r="AA249" i="1"/>
  <c r="Z249" i="1"/>
  <c r="Y249" i="1"/>
  <c r="X249" i="1"/>
  <c r="W249" i="1"/>
  <c r="P249" i="1"/>
  <c r="O249" i="1"/>
  <c r="AD249" i="1" s="1"/>
  <c r="N249" i="1"/>
  <c r="AO249" i="1" s="1"/>
  <c r="AV249" i="1" s="1"/>
  <c r="M249" i="1"/>
  <c r="AU248" i="1"/>
  <c r="AR248" i="1"/>
  <c r="AP248" i="1"/>
  <c r="AN248" i="1"/>
  <c r="AI248" i="1"/>
  <c r="AH248" i="1"/>
  <c r="AF248" i="1"/>
  <c r="AE248" i="1"/>
  <c r="AD248" i="1"/>
  <c r="AC248" i="1"/>
  <c r="AB248" i="1"/>
  <c r="AA248" i="1"/>
  <c r="Z248" i="1"/>
  <c r="Y248" i="1"/>
  <c r="X248" i="1"/>
  <c r="W248" i="1"/>
  <c r="P248" i="1"/>
  <c r="O248" i="1"/>
  <c r="AQ248" i="1" s="1"/>
  <c r="N248" i="1"/>
  <c r="AO248" i="1" s="1"/>
  <c r="AV248" i="1" s="1"/>
  <c r="M248" i="1"/>
  <c r="AV247" i="1"/>
  <c r="AU247" i="1"/>
  <c r="AT247" i="1"/>
  <c r="AP247" i="1"/>
  <c r="AO247" i="1"/>
  <c r="AN247" i="1"/>
  <c r="AJ247" i="1"/>
  <c r="AI247" i="1"/>
  <c r="AH247" i="1"/>
  <c r="AF247" i="1"/>
  <c r="AE247" i="1"/>
  <c r="AD247" i="1"/>
  <c r="AC247" i="1"/>
  <c r="AA247" i="1"/>
  <c r="Z247" i="1"/>
  <c r="Y247" i="1"/>
  <c r="X247" i="1"/>
  <c r="W247" i="1"/>
  <c r="P247" i="1"/>
  <c r="O247" i="1"/>
  <c r="AQ247" i="1" s="1"/>
  <c r="N247" i="1"/>
  <c r="M247" i="1"/>
  <c r="AU246" i="1"/>
  <c r="AT246" i="1"/>
  <c r="AP246" i="1"/>
  <c r="AN246" i="1"/>
  <c r="AJ246" i="1"/>
  <c r="AI246" i="1"/>
  <c r="AH246" i="1"/>
  <c r="AF246" i="1"/>
  <c r="AE246" i="1"/>
  <c r="AD246" i="1"/>
  <c r="AA246" i="1"/>
  <c r="Z246" i="1"/>
  <c r="Y246" i="1"/>
  <c r="X246" i="1"/>
  <c r="W246" i="1"/>
  <c r="P246" i="1"/>
  <c r="O246" i="1"/>
  <c r="AQ246" i="1" s="1"/>
  <c r="N246" i="1"/>
  <c r="M246" i="1"/>
  <c r="AR246" i="1" s="1"/>
  <c r="AU245" i="1"/>
  <c r="AP245" i="1"/>
  <c r="AO245" i="1"/>
  <c r="AV245" i="1" s="1"/>
  <c r="AN245" i="1"/>
  <c r="AI245" i="1"/>
  <c r="AT245" i="1" s="1"/>
  <c r="AH245" i="1"/>
  <c r="AF245" i="1"/>
  <c r="AE245" i="1"/>
  <c r="AA245" i="1"/>
  <c r="Z245" i="1"/>
  <c r="Y245" i="1"/>
  <c r="X245" i="1"/>
  <c r="W245" i="1"/>
  <c r="P245" i="1"/>
  <c r="O245" i="1"/>
  <c r="N245" i="1"/>
  <c r="AC245" i="1" s="1"/>
  <c r="M245" i="1"/>
  <c r="AU244" i="1"/>
  <c r="AR244" i="1"/>
  <c r="AP244" i="1"/>
  <c r="AI244" i="1"/>
  <c r="AH244" i="1"/>
  <c r="AF244" i="1"/>
  <c r="AE244" i="1"/>
  <c r="AB244" i="1"/>
  <c r="AA244" i="1"/>
  <c r="Z244" i="1"/>
  <c r="Y244" i="1"/>
  <c r="X244" i="1"/>
  <c r="W244" i="1"/>
  <c r="P244" i="1"/>
  <c r="O244" i="1"/>
  <c r="AQ244" i="1" s="1"/>
  <c r="N244" i="1"/>
  <c r="M244" i="1"/>
  <c r="AU243" i="1"/>
  <c r="AT243" i="1"/>
  <c r="AR243" i="1"/>
  <c r="AP243" i="1"/>
  <c r="AJ243" i="1"/>
  <c r="AI243" i="1"/>
  <c r="AN243" i="1" s="1"/>
  <c r="AH243" i="1"/>
  <c r="AF243" i="1"/>
  <c r="AE243" i="1"/>
  <c r="AC243" i="1"/>
  <c r="AB243" i="1"/>
  <c r="AA243" i="1"/>
  <c r="Z243" i="1"/>
  <c r="Y243" i="1"/>
  <c r="X243" i="1"/>
  <c r="W243" i="1"/>
  <c r="P243" i="1"/>
  <c r="O243" i="1"/>
  <c r="AD243" i="1" s="1"/>
  <c r="N243" i="1"/>
  <c r="AO243" i="1" s="1"/>
  <c r="AV243" i="1" s="1"/>
  <c r="M243" i="1"/>
  <c r="AU242" i="1"/>
  <c r="AR242" i="1"/>
  <c r="AP242" i="1"/>
  <c r="AI242" i="1"/>
  <c r="AH242" i="1"/>
  <c r="AF242" i="1"/>
  <c r="AE242" i="1"/>
  <c r="AD242" i="1"/>
  <c r="AC242" i="1"/>
  <c r="AB242" i="1"/>
  <c r="AA242" i="1"/>
  <c r="Z242" i="1"/>
  <c r="Y242" i="1"/>
  <c r="X242" i="1"/>
  <c r="W242" i="1"/>
  <c r="P242" i="1"/>
  <c r="O242" i="1"/>
  <c r="AQ242" i="1" s="1"/>
  <c r="N242" i="1"/>
  <c r="AO242" i="1" s="1"/>
  <c r="AV242" i="1" s="1"/>
  <c r="M242" i="1"/>
  <c r="AV241" i="1"/>
  <c r="AU241" i="1"/>
  <c r="AT241" i="1"/>
  <c r="AP241" i="1"/>
  <c r="AO241" i="1"/>
  <c r="AN241" i="1"/>
  <c r="AJ241" i="1"/>
  <c r="AI241" i="1"/>
  <c r="AH241" i="1"/>
  <c r="AF241" i="1"/>
  <c r="AE241" i="1"/>
  <c r="AD241" i="1"/>
  <c r="AC241" i="1"/>
  <c r="AA241" i="1"/>
  <c r="Z241" i="1"/>
  <c r="Y241" i="1"/>
  <c r="X241" i="1"/>
  <c r="W241" i="1"/>
  <c r="P241" i="1"/>
  <c r="O241" i="1"/>
  <c r="AQ241" i="1" s="1"/>
  <c r="N241" i="1"/>
  <c r="M241" i="1"/>
  <c r="AU240" i="1"/>
  <c r="AT240" i="1"/>
  <c r="AP240" i="1"/>
  <c r="AN240" i="1"/>
  <c r="AJ240" i="1"/>
  <c r="AI240" i="1"/>
  <c r="AH240" i="1"/>
  <c r="AF240" i="1"/>
  <c r="AE240" i="1"/>
  <c r="AD240" i="1"/>
  <c r="AA240" i="1"/>
  <c r="Z240" i="1"/>
  <c r="Y240" i="1"/>
  <c r="X240" i="1"/>
  <c r="W240" i="1"/>
  <c r="P240" i="1"/>
  <c r="O240" i="1"/>
  <c r="AQ240" i="1" s="1"/>
  <c r="N240" i="1"/>
  <c r="M240" i="1"/>
  <c r="AR240" i="1" s="1"/>
  <c r="AV239" i="1"/>
  <c r="AU239" i="1"/>
  <c r="AQ239" i="1"/>
  <c r="AP239" i="1"/>
  <c r="AO239" i="1"/>
  <c r="AN239" i="1"/>
  <c r="AI239" i="1"/>
  <c r="AT239" i="1" s="1"/>
  <c r="AH239" i="1"/>
  <c r="AF239" i="1"/>
  <c r="AE239" i="1"/>
  <c r="AA239" i="1"/>
  <c r="Z239" i="1"/>
  <c r="Y239" i="1"/>
  <c r="X239" i="1"/>
  <c r="W239" i="1"/>
  <c r="P239" i="1"/>
  <c r="O239" i="1"/>
  <c r="AD239" i="1" s="1"/>
  <c r="N239" i="1"/>
  <c r="AC239" i="1" s="1"/>
  <c r="M239" i="1"/>
  <c r="AU238" i="1"/>
  <c r="AR238" i="1"/>
  <c r="AP238" i="1"/>
  <c r="AI238" i="1"/>
  <c r="AH238" i="1"/>
  <c r="AF238" i="1"/>
  <c r="AE238" i="1"/>
  <c r="AB238" i="1"/>
  <c r="AA238" i="1"/>
  <c r="Z238" i="1"/>
  <c r="Y238" i="1"/>
  <c r="X238" i="1"/>
  <c r="W238" i="1"/>
  <c r="P238" i="1"/>
  <c r="O238" i="1"/>
  <c r="AQ238" i="1" s="1"/>
  <c r="N238" i="1"/>
  <c r="M238" i="1"/>
  <c r="AU237" i="1"/>
  <c r="AT237" i="1"/>
  <c r="AR237" i="1"/>
  <c r="AP237" i="1"/>
  <c r="AJ237" i="1"/>
  <c r="AI237" i="1"/>
  <c r="AN237" i="1" s="1"/>
  <c r="AH237" i="1"/>
  <c r="AF237" i="1"/>
  <c r="AE237" i="1"/>
  <c r="AC237" i="1"/>
  <c r="AB237" i="1"/>
  <c r="AA237" i="1"/>
  <c r="Z237" i="1"/>
  <c r="Y237" i="1"/>
  <c r="X237" i="1"/>
  <c r="W237" i="1"/>
  <c r="P237" i="1"/>
  <c r="O237" i="1"/>
  <c r="N237" i="1"/>
  <c r="AO237" i="1" s="1"/>
  <c r="AV237" i="1" s="1"/>
  <c r="M237" i="1"/>
  <c r="AU236" i="1"/>
  <c r="AR236" i="1"/>
  <c r="AP236" i="1"/>
  <c r="AN236" i="1"/>
  <c r="AI236" i="1"/>
  <c r="AH236" i="1"/>
  <c r="AF236" i="1"/>
  <c r="AE236" i="1"/>
  <c r="AD236" i="1"/>
  <c r="AC236" i="1"/>
  <c r="AB236" i="1"/>
  <c r="AA236" i="1"/>
  <c r="Z236" i="1"/>
  <c r="Y236" i="1"/>
  <c r="X236" i="1"/>
  <c r="W236" i="1"/>
  <c r="P236" i="1"/>
  <c r="O236" i="1"/>
  <c r="AQ236" i="1" s="1"/>
  <c r="N236" i="1"/>
  <c r="AO236" i="1" s="1"/>
  <c r="AV236" i="1" s="1"/>
  <c r="M236" i="1"/>
  <c r="AU235" i="1"/>
  <c r="AT235" i="1"/>
  <c r="AP235" i="1"/>
  <c r="AO235" i="1"/>
  <c r="AV235" i="1" s="1"/>
  <c r="AN235" i="1"/>
  <c r="AJ235" i="1"/>
  <c r="AI235" i="1"/>
  <c r="AH235" i="1"/>
  <c r="AF235" i="1"/>
  <c r="AE235" i="1"/>
  <c r="AD235" i="1"/>
  <c r="AC235" i="1"/>
  <c r="AA235" i="1"/>
  <c r="Z235" i="1"/>
  <c r="Y235" i="1"/>
  <c r="X235" i="1"/>
  <c r="W235" i="1"/>
  <c r="P235" i="1"/>
  <c r="O235" i="1"/>
  <c r="AQ235" i="1" s="1"/>
  <c r="N235" i="1"/>
  <c r="M235" i="1"/>
  <c r="AU234" i="1"/>
  <c r="AT234" i="1"/>
  <c r="AP234" i="1"/>
  <c r="AN234" i="1"/>
  <c r="AJ234" i="1"/>
  <c r="AI234" i="1"/>
  <c r="AH234" i="1"/>
  <c r="AF234" i="1"/>
  <c r="AE234" i="1"/>
  <c r="AD234" i="1"/>
  <c r="AA234" i="1"/>
  <c r="Z234" i="1"/>
  <c r="Y234" i="1"/>
  <c r="X234" i="1"/>
  <c r="W234" i="1"/>
  <c r="P234" i="1"/>
  <c r="O234" i="1"/>
  <c r="AQ234" i="1" s="1"/>
  <c r="N234" i="1"/>
  <c r="M234" i="1"/>
  <c r="AR234" i="1" s="1"/>
  <c r="AU233" i="1"/>
  <c r="AT233" i="1"/>
  <c r="AQ233" i="1"/>
  <c r="AP233" i="1"/>
  <c r="AO233" i="1"/>
  <c r="AV233" i="1" s="1"/>
  <c r="AN233" i="1"/>
  <c r="AJ233" i="1"/>
  <c r="AI233" i="1"/>
  <c r="AH233" i="1"/>
  <c r="AF233" i="1"/>
  <c r="AE233" i="1"/>
  <c r="AA233" i="1"/>
  <c r="Z233" i="1"/>
  <c r="Y233" i="1"/>
  <c r="X233" i="1"/>
  <c r="W233" i="1"/>
  <c r="P233" i="1"/>
  <c r="O233" i="1"/>
  <c r="AD233" i="1" s="1"/>
  <c r="N233" i="1"/>
  <c r="AC233" i="1" s="1"/>
  <c r="M233" i="1"/>
  <c r="AU232" i="1"/>
  <c r="AR232" i="1"/>
  <c r="AP232" i="1"/>
  <c r="AI232" i="1"/>
  <c r="AH232" i="1"/>
  <c r="AF232" i="1"/>
  <c r="AE232" i="1"/>
  <c r="AB232" i="1"/>
  <c r="AA232" i="1"/>
  <c r="Z232" i="1"/>
  <c r="Y232" i="1"/>
  <c r="X232" i="1"/>
  <c r="W232" i="1"/>
  <c r="P232" i="1"/>
  <c r="O232" i="1"/>
  <c r="AQ232" i="1" s="1"/>
  <c r="N232" i="1"/>
  <c r="M232" i="1"/>
  <c r="AU231" i="1"/>
  <c r="AT231" i="1"/>
  <c r="AR231" i="1"/>
  <c r="AP231" i="1"/>
  <c r="AJ231" i="1"/>
  <c r="AI231" i="1"/>
  <c r="AN231" i="1" s="1"/>
  <c r="AH231" i="1"/>
  <c r="AF231" i="1"/>
  <c r="AE231" i="1"/>
  <c r="AC231" i="1"/>
  <c r="AB231" i="1"/>
  <c r="AA231" i="1"/>
  <c r="Z231" i="1"/>
  <c r="Y231" i="1"/>
  <c r="X231" i="1"/>
  <c r="W231" i="1"/>
  <c r="P231" i="1"/>
  <c r="O231" i="1"/>
  <c r="N231" i="1"/>
  <c r="AO231" i="1" s="1"/>
  <c r="AV231" i="1" s="1"/>
  <c r="M231" i="1"/>
  <c r="AU230" i="1"/>
  <c r="AR230" i="1"/>
  <c r="AP230" i="1"/>
  <c r="AN230" i="1"/>
  <c r="AI230" i="1"/>
  <c r="AH230" i="1"/>
  <c r="AF230" i="1"/>
  <c r="AE230" i="1"/>
  <c r="AD230" i="1"/>
  <c r="AC230" i="1"/>
  <c r="AB230" i="1"/>
  <c r="AA230" i="1"/>
  <c r="Z230" i="1"/>
  <c r="Y230" i="1"/>
  <c r="X230" i="1"/>
  <c r="W230" i="1"/>
  <c r="P230" i="1"/>
  <c r="O230" i="1"/>
  <c r="AQ230" i="1" s="1"/>
  <c r="N230" i="1"/>
  <c r="AO230" i="1" s="1"/>
  <c r="AV230" i="1" s="1"/>
  <c r="M230" i="1"/>
  <c r="AU229" i="1"/>
  <c r="AT229" i="1"/>
  <c r="AP229" i="1"/>
  <c r="AO229" i="1"/>
  <c r="AV229" i="1" s="1"/>
  <c r="AN229" i="1"/>
  <c r="AJ229" i="1"/>
  <c r="AI229" i="1"/>
  <c r="AH229" i="1"/>
  <c r="AF229" i="1"/>
  <c r="AE229" i="1"/>
  <c r="AD229" i="1"/>
  <c r="AC229" i="1"/>
  <c r="AA229" i="1"/>
  <c r="Z229" i="1"/>
  <c r="Y229" i="1"/>
  <c r="X229" i="1"/>
  <c r="W229" i="1"/>
  <c r="P229" i="1"/>
  <c r="O229" i="1"/>
  <c r="AQ229" i="1" s="1"/>
  <c r="N229" i="1"/>
  <c r="M229" i="1"/>
  <c r="AU228" i="1"/>
  <c r="AT228" i="1"/>
  <c r="AP228" i="1"/>
  <c r="AN228" i="1"/>
  <c r="AJ228" i="1"/>
  <c r="AI228" i="1"/>
  <c r="AH228" i="1"/>
  <c r="AF228" i="1"/>
  <c r="AE228" i="1"/>
  <c r="AD228" i="1"/>
  <c r="AA228" i="1"/>
  <c r="Z228" i="1"/>
  <c r="Y228" i="1"/>
  <c r="X228" i="1"/>
  <c r="W228" i="1"/>
  <c r="P228" i="1"/>
  <c r="O228" i="1"/>
  <c r="AQ228" i="1" s="1"/>
  <c r="N228" i="1"/>
  <c r="M228" i="1"/>
  <c r="AR228" i="1" s="1"/>
  <c r="AU227" i="1"/>
  <c r="AT227" i="1"/>
  <c r="AQ227" i="1"/>
  <c r="AP227" i="1"/>
  <c r="AO227" i="1"/>
  <c r="AV227" i="1" s="1"/>
  <c r="AN227" i="1"/>
  <c r="AJ227" i="1"/>
  <c r="AI227" i="1"/>
  <c r="AH227" i="1"/>
  <c r="AF227" i="1"/>
  <c r="AE227" i="1"/>
  <c r="AA227" i="1"/>
  <c r="Z227" i="1"/>
  <c r="Y227" i="1"/>
  <c r="X227" i="1"/>
  <c r="W227" i="1"/>
  <c r="P227" i="1"/>
  <c r="O227" i="1"/>
  <c r="AD227" i="1" s="1"/>
  <c r="N227" i="1"/>
  <c r="AC227" i="1" s="1"/>
  <c r="M227" i="1"/>
  <c r="AU226" i="1"/>
  <c r="AR226" i="1"/>
  <c r="AQ226" i="1"/>
  <c r="AP226" i="1"/>
  <c r="AI226" i="1"/>
  <c r="AH226" i="1"/>
  <c r="AF226" i="1"/>
  <c r="AE226" i="1"/>
  <c r="AB226" i="1"/>
  <c r="AA226" i="1"/>
  <c r="Z226" i="1"/>
  <c r="Y226" i="1"/>
  <c r="X226" i="1"/>
  <c r="W226" i="1"/>
  <c r="P226" i="1"/>
  <c r="O226" i="1"/>
  <c r="AD226" i="1" s="1"/>
  <c r="N226" i="1"/>
  <c r="M226" i="1"/>
  <c r="AU225" i="1"/>
  <c r="AR225" i="1"/>
  <c r="AP225" i="1"/>
  <c r="AJ225" i="1"/>
  <c r="AI225" i="1"/>
  <c r="AN225" i="1" s="1"/>
  <c r="AH225" i="1"/>
  <c r="AF225" i="1"/>
  <c r="AE225" i="1"/>
  <c r="AC225" i="1"/>
  <c r="AB225" i="1"/>
  <c r="AA225" i="1"/>
  <c r="Z225" i="1"/>
  <c r="Y225" i="1"/>
  <c r="X225" i="1"/>
  <c r="W225" i="1"/>
  <c r="P225" i="1"/>
  <c r="O225" i="1"/>
  <c r="AD225" i="1" s="1"/>
  <c r="N225" i="1"/>
  <c r="AO225" i="1" s="1"/>
  <c r="AV225" i="1" s="1"/>
  <c r="M225" i="1"/>
  <c r="AU224" i="1"/>
  <c r="AR224" i="1"/>
  <c r="AP224" i="1"/>
  <c r="AN224" i="1"/>
  <c r="AJ224" i="1"/>
  <c r="AI224" i="1"/>
  <c r="AT224" i="1" s="1"/>
  <c r="AH224" i="1"/>
  <c r="AF224" i="1"/>
  <c r="AE224" i="1"/>
  <c r="AD224" i="1"/>
  <c r="AC224" i="1"/>
  <c r="AB224" i="1"/>
  <c r="AA224" i="1"/>
  <c r="Z224" i="1"/>
  <c r="Y224" i="1"/>
  <c r="X224" i="1"/>
  <c r="W224" i="1"/>
  <c r="P224" i="1"/>
  <c r="O224" i="1"/>
  <c r="AQ224" i="1" s="1"/>
  <c r="N224" i="1"/>
  <c r="AO224" i="1" s="1"/>
  <c r="AV224" i="1" s="1"/>
  <c r="M224" i="1"/>
  <c r="AU223" i="1"/>
  <c r="AT223" i="1"/>
  <c r="AP223" i="1"/>
  <c r="AO223" i="1"/>
  <c r="AV223" i="1" s="1"/>
  <c r="AN223" i="1"/>
  <c r="AJ223" i="1"/>
  <c r="AI223" i="1"/>
  <c r="AH223" i="1"/>
  <c r="AF223" i="1"/>
  <c r="AE223" i="1"/>
  <c r="AD223" i="1"/>
  <c r="AC223" i="1"/>
  <c r="AA223" i="1"/>
  <c r="Z223" i="1"/>
  <c r="Y223" i="1"/>
  <c r="X223" i="1"/>
  <c r="W223" i="1"/>
  <c r="P223" i="1"/>
  <c r="O223" i="1"/>
  <c r="AQ223" i="1" s="1"/>
  <c r="N223" i="1"/>
  <c r="M223" i="1"/>
  <c r="AV222" i="1"/>
  <c r="AU222" i="1"/>
  <c r="AT222" i="1"/>
  <c r="AP222" i="1"/>
  <c r="AN222" i="1"/>
  <c r="AJ222" i="1"/>
  <c r="AI222" i="1"/>
  <c r="AH222" i="1"/>
  <c r="AF222" i="1"/>
  <c r="AE222" i="1"/>
  <c r="AD222" i="1"/>
  <c r="AC222" i="1"/>
  <c r="AB222" i="1"/>
  <c r="AA222" i="1"/>
  <c r="Z222" i="1"/>
  <c r="Y222" i="1"/>
  <c r="X222" i="1"/>
  <c r="W222" i="1"/>
  <c r="P222" i="1"/>
  <c r="O222" i="1"/>
  <c r="AQ222" i="1" s="1"/>
  <c r="N222" i="1"/>
  <c r="AO222" i="1" s="1"/>
  <c r="M222" i="1"/>
  <c r="AR222" i="1" s="1"/>
  <c r="AU221" i="1"/>
  <c r="AT221" i="1"/>
  <c r="AP221" i="1"/>
  <c r="AN221" i="1"/>
  <c r="AJ221" i="1"/>
  <c r="AI221" i="1"/>
  <c r="AH221" i="1"/>
  <c r="AF221" i="1"/>
  <c r="AE221" i="1"/>
  <c r="AC221" i="1"/>
  <c r="AA221" i="1"/>
  <c r="Z221" i="1"/>
  <c r="Y221" i="1"/>
  <c r="X221" i="1"/>
  <c r="W221" i="1"/>
  <c r="P221" i="1"/>
  <c r="O221" i="1"/>
  <c r="AQ221" i="1" s="1"/>
  <c r="N221" i="1"/>
  <c r="AO221" i="1" s="1"/>
  <c r="M221" i="1"/>
  <c r="AU220" i="1"/>
  <c r="AR220" i="1"/>
  <c r="AQ220" i="1"/>
  <c r="AP220" i="1"/>
  <c r="AN220" i="1"/>
  <c r="AI220" i="1"/>
  <c r="AH220" i="1"/>
  <c r="AF220" i="1"/>
  <c r="AE220" i="1"/>
  <c r="AD220" i="1"/>
  <c r="AA220" i="1"/>
  <c r="Z220" i="1"/>
  <c r="Y220" i="1"/>
  <c r="X220" i="1"/>
  <c r="W220" i="1"/>
  <c r="P220" i="1"/>
  <c r="O220" i="1"/>
  <c r="N220" i="1"/>
  <c r="M220" i="1"/>
  <c r="AB220" i="1" s="1"/>
  <c r="AU219" i="1"/>
  <c r="AT219" i="1"/>
  <c r="AP219" i="1"/>
  <c r="AN219" i="1"/>
  <c r="AJ219" i="1"/>
  <c r="AI219" i="1"/>
  <c r="AH219" i="1"/>
  <c r="AF219" i="1"/>
  <c r="AE219" i="1"/>
  <c r="AA219" i="1"/>
  <c r="Z219" i="1"/>
  <c r="Y219" i="1"/>
  <c r="X219" i="1"/>
  <c r="W219" i="1"/>
  <c r="P219" i="1"/>
  <c r="O219" i="1"/>
  <c r="AD219" i="1" s="1"/>
  <c r="N219" i="1"/>
  <c r="AO219" i="1" s="1"/>
  <c r="M219" i="1"/>
  <c r="AR219" i="1" s="1"/>
  <c r="AU218" i="1"/>
  <c r="AR218" i="1"/>
  <c r="AP218" i="1"/>
  <c r="AO218" i="1"/>
  <c r="AV218" i="1" s="1"/>
  <c r="AI218" i="1"/>
  <c r="AH218" i="1"/>
  <c r="AF218" i="1"/>
  <c r="AE218" i="1"/>
  <c r="AB218" i="1"/>
  <c r="AA218" i="1"/>
  <c r="Z218" i="1"/>
  <c r="Y218" i="1"/>
  <c r="X218" i="1"/>
  <c r="W218" i="1"/>
  <c r="P218" i="1"/>
  <c r="O218" i="1"/>
  <c r="AQ218" i="1" s="1"/>
  <c r="N218" i="1"/>
  <c r="AC218" i="1" s="1"/>
  <c r="M218" i="1"/>
  <c r="AU217" i="1"/>
  <c r="AT217" i="1"/>
  <c r="AR217" i="1"/>
  <c r="AP217" i="1"/>
  <c r="AJ217" i="1"/>
  <c r="AI217" i="1"/>
  <c r="AN217" i="1" s="1"/>
  <c r="AH217" i="1"/>
  <c r="AF217" i="1"/>
  <c r="AE217" i="1"/>
  <c r="AC217" i="1"/>
  <c r="AB217" i="1"/>
  <c r="AA217" i="1"/>
  <c r="Z217" i="1"/>
  <c r="Y217" i="1"/>
  <c r="X217" i="1"/>
  <c r="W217" i="1"/>
  <c r="P217" i="1"/>
  <c r="O217" i="1"/>
  <c r="AQ217" i="1" s="1"/>
  <c r="N217" i="1"/>
  <c r="AO217" i="1" s="1"/>
  <c r="AV217" i="1" s="1"/>
  <c r="M217" i="1"/>
  <c r="AU216" i="1"/>
  <c r="AT216" i="1"/>
  <c r="AR216" i="1"/>
  <c r="AP216" i="1"/>
  <c r="AN216" i="1"/>
  <c r="AJ216" i="1"/>
  <c r="AI216" i="1"/>
  <c r="AH216" i="1"/>
  <c r="AF216" i="1"/>
  <c r="AE216" i="1"/>
  <c r="AD216" i="1"/>
  <c r="AC216" i="1"/>
  <c r="AB216" i="1"/>
  <c r="AA216" i="1"/>
  <c r="Z216" i="1"/>
  <c r="Y216" i="1"/>
  <c r="X216" i="1"/>
  <c r="W216" i="1"/>
  <c r="P216" i="1"/>
  <c r="O216" i="1"/>
  <c r="AQ216" i="1" s="1"/>
  <c r="N216" i="1"/>
  <c r="AO216" i="1" s="1"/>
  <c r="AV216" i="1" s="1"/>
  <c r="M216" i="1"/>
  <c r="AU215" i="1"/>
  <c r="AP215" i="1"/>
  <c r="AO215" i="1"/>
  <c r="AV215" i="1" s="1"/>
  <c r="AI215" i="1"/>
  <c r="AN215" i="1" s="1"/>
  <c r="AH215" i="1"/>
  <c r="AF215" i="1"/>
  <c r="AE215" i="1"/>
  <c r="AD215" i="1"/>
  <c r="AC215" i="1"/>
  <c r="AA215" i="1"/>
  <c r="Z215" i="1"/>
  <c r="Y215" i="1"/>
  <c r="X215" i="1"/>
  <c r="W215" i="1"/>
  <c r="P215" i="1"/>
  <c r="O215" i="1"/>
  <c r="AQ215" i="1" s="1"/>
  <c r="N215" i="1"/>
  <c r="M215" i="1"/>
  <c r="AU214" i="1"/>
  <c r="AT214" i="1"/>
  <c r="AP214" i="1"/>
  <c r="AN214" i="1"/>
  <c r="AJ214" i="1"/>
  <c r="AI214" i="1"/>
  <c r="AH214" i="1"/>
  <c r="AF214" i="1"/>
  <c r="AE214" i="1"/>
  <c r="AD214" i="1"/>
  <c r="AA214" i="1"/>
  <c r="Z214" i="1"/>
  <c r="Y214" i="1"/>
  <c r="X214" i="1"/>
  <c r="W214" i="1"/>
  <c r="P214" i="1"/>
  <c r="O214" i="1"/>
  <c r="AQ214" i="1" s="1"/>
  <c r="N214" i="1"/>
  <c r="M214" i="1"/>
  <c r="AR214" i="1" s="1"/>
  <c r="AU213" i="1"/>
  <c r="AT213" i="1"/>
  <c r="AP213" i="1"/>
  <c r="AN213" i="1"/>
  <c r="AJ213" i="1"/>
  <c r="AI213" i="1"/>
  <c r="AH213" i="1"/>
  <c r="AF213" i="1"/>
  <c r="AE213" i="1"/>
  <c r="AA213" i="1"/>
  <c r="Z213" i="1"/>
  <c r="Y213" i="1"/>
  <c r="X213" i="1"/>
  <c r="W213" i="1"/>
  <c r="P213" i="1"/>
  <c r="O213" i="1"/>
  <c r="AD213" i="1" s="1"/>
  <c r="N213" i="1"/>
  <c r="AO213" i="1" s="1"/>
  <c r="AV213" i="1" s="1"/>
  <c r="M213" i="1"/>
  <c r="AR213" i="1" s="1"/>
  <c r="AU212" i="1"/>
  <c r="AR212" i="1"/>
  <c r="AP212" i="1"/>
  <c r="AO212" i="1"/>
  <c r="AI212" i="1"/>
  <c r="AH212" i="1"/>
  <c r="AF212" i="1"/>
  <c r="AE212" i="1"/>
  <c r="AB212" i="1"/>
  <c r="AA212" i="1"/>
  <c r="Z212" i="1"/>
  <c r="Y212" i="1"/>
  <c r="X212" i="1"/>
  <c r="W212" i="1"/>
  <c r="P212" i="1"/>
  <c r="O212" i="1"/>
  <c r="AQ212" i="1" s="1"/>
  <c r="N212" i="1"/>
  <c r="AC212" i="1" s="1"/>
  <c r="M212" i="1"/>
  <c r="AU211" i="1"/>
  <c r="AT211" i="1"/>
  <c r="AR211" i="1"/>
  <c r="AP211" i="1"/>
  <c r="AJ211" i="1"/>
  <c r="AI211" i="1"/>
  <c r="AN211" i="1" s="1"/>
  <c r="AH211" i="1"/>
  <c r="AF211" i="1"/>
  <c r="AE211" i="1"/>
  <c r="AC211" i="1"/>
  <c r="AB211" i="1"/>
  <c r="AA211" i="1"/>
  <c r="Z211" i="1"/>
  <c r="Y211" i="1"/>
  <c r="X211" i="1"/>
  <c r="W211" i="1"/>
  <c r="P211" i="1"/>
  <c r="O211" i="1"/>
  <c r="AQ211" i="1" s="1"/>
  <c r="N211" i="1"/>
  <c r="AO211" i="1" s="1"/>
  <c r="AV211" i="1" s="1"/>
  <c r="M211" i="1"/>
  <c r="AU210" i="1"/>
  <c r="AT210" i="1"/>
  <c r="AR210" i="1"/>
  <c r="AP210" i="1"/>
  <c r="AN210" i="1"/>
  <c r="AJ210" i="1"/>
  <c r="AI210" i="1"/>
  <c r="AH210" i="1"/>
  <c r="AF210" i="1"/>
  <c r="AE210" i="1"/>
  <c r="AD210" i="1"/>
  <c r="AC210" i="1"/>
  <c r="AB210" i="1"/>
  <c r="AA210" i="1"/>
  <c r="Z210" i="1"/>
  <c r="Y210" i="1"/>
  <c r="X210" i="1"/>
  <c r="W210" i="1"/>
  <c r="P210" i="1"/>
  <c r="O210" i="1"/>
  <c r="AQ210" i="1" s="1"/>
  <c r="N210" i="1"/>
  <c r="AO210" i="1" s="1"/>
  <c r="M210" i="1"/>
  <c r="AV209" i="1"/>
  <c r="AU209" i="1"/>
  <c r="AP209" i="1"/>
  <c r="AO209" i="1"/>
  <c r="AI209" i="1"/>
  <c r="AN209" i="1" s="1"/>
  <c r="AH209" i="1"/>
  <c r="AF209" i="1"/>
  <c r="AE209" i="1"/>
  <c r="AD209" i="1"/>
  <c r="AC209" i="1"/>
  <c r="AA209" i="1"/>
  <c r="Z209" i="1"/>
  <c r="Y209" i="1"/>
  <c r="X209" i="1"/>
  <c r="W209" i="1"/>
  <c r="P209" i="1"/>
  <c r="O209" i="1"/>
  <c r="AQ209" i="1" s="1"/>
  <c r="N209" i="1"/>
  <c r="M209" i="1"/>
  <c r="AU208" i="1"/>
  <c r="AT208" i="1"/>
  <c r="AP208" i="1"/>
  <c r="AJ208" i="1"/>
  <c r="AI208" i="1"/>
  <c r="AN208" i="1" s="1"/>
  <c r="AH208" i="1"/>
  <c r="AF208" i="1"/>
  <c r="AE208" i="1"/>
  <c r="AD208" i="1"/>
  <c r="AA208" i="1"/>
  <c r="Z208" i="1"/>
  <c r="Y208" i="1"/>
  <c r="X208" i="1"/>
  <c r="W208" i="1"/>
  <c r="P208" i="1"/>
  <c r="O208" i="1"/>
  <c r="AQ208" i="1" s="1"/>
  <c r="N208" i="1"/>
  <c r="M208" i="1"/>
  <c r="AR208" i="1" s="1"/>
  <c r="AU207" i="1"/>
  <c r="AT207" i="1"/>
  <c r="AQ207" i="1"/>
  <c r="AP207" i="1"/>
  <c r="AN207" i="1"/>
  <c r="AJ207" i="1"/>
  <c r="AI207" i="1"/>
  <c r="AH207" i="1"/>
  <c r="AF207" i="1"/>
  <c r="AE207" i="1"/>
  <c r="AA207" i="1"/>
  <c r="Z207" i="1"/>
  <c r="Y207" i="1"/>
  <c r="X207" i="1"/>
  <c r="W207" i="1"/>
  <c r="P207" i="1"/>
  <c r="O207" i="1"/>
  <c r="AD207" i="1" s="1"/>
  <c r="N207" i="1"/>
  <c r="AO207" i="1" s="1"/>
  <c r="AV207" i="1" s="1"/>
  <c r="M207" i="1"/>
  <c r="AR207" i="1" s="1"/>
  <c r="AU206" i="1"/>
  <c r="AR206" i="1"/>
  <c r="AP206" i="1"/>
  <c r="AO206" i="1"/>
  <c r="AV206" i="1" s="1"/>
  <c r="AI206" i="1"/>
  <c r="AH206" i="1"/>
  <c r="AF206" i="1"/>
  <c r="AE206" i="1"/>
  <c r="AB206" i="1"/>
  <c r="AA206" i="1"/>
  <c r="Z206" i="1"/>
  <c r="Y206" i="1"/>
  <c r="X206" i="1"/>
  <c r="W206" i="1"/>
  <c r="P206" i="1"/>
  <c r="O206" i="1"/>
  <c r="AQ206" i="1" s="1"/>
  <c r="N206" i="1"/>
  <c r="AC206" i="1" s="1"/>
  <c r="M206" i="1"/>
  <c r="AU205" i="1"/>
  <c r="AT205" i="1"/>
  <c r="AR205" i="1"/>
  <c r="AP205" i="1"/>
  <c r="AJ205" i="1"/>
  <c r="AI205" i="1"/>
  <c r="AN205" i="1" s="1"/>
  <c r="AH205" i="1"/>
  <c r="AF205" i="1"/>
  <c r="AE205" i="1"/>
  <c r="AC205" i="1"/>
  <c r="AB205" i="1"/>
  <c r="AA205" i="1"/>
  <c r="Z205" i="1"/>
  <c r="Y205" i="1"/>
  <c r="X205" i="1"/>
  <c r="W205" i="1"/>
  <c r="P205" i="1"/>
  <c r="O205" i="1"/>
  <c r="AQ205" i="1" s="1"/>
  <c r="N205" i="1"/>
  <c r="AO205" i="1" s="1"/>
  <c r="AV205" i="1" s="1"/>
  <c r="M205" i="1"/>
  <c r="AU204" i="1"/>
  <c r="AT204" i="1"/>
  <c r="AR204" i="1"/>
  <c r="AP204" i="1"/>
  <c r="AN204" i="1"/>
  <c r="AJ204" i="1"/>
  <c r="AI204" i="1"/>
  <c r="AH204" i="1"/>
  <c r="AF204" i="1"/>
  <c r="AE204" i="1"/>
  <c r="AD204" i="1"/>
  <c r="AC204" i="1"/>
  <c r="AB204" i="1"/>
  <c r="AA204" i="1"/>
  <c r="Z204" i="1"/>
  <c r="Y204" i="1"/>
  <c r="X204" i="1"/>
  <c r="W204" i="1"/>
  <c r="P204" i="1"/>
  <c r="O204" i="1"/>
  <c r="AQ204" i="1" s="1"/>
  <c r="N204" i="1"/>
  <c r="AO204" i="1" s="1"/>
  <c r="AV204" i="1" s="1"/>
  <c r="M204" i="1"/>
  <c r="AV203" i="1"/>
  <c r="AU203" i="1"/>
  <c r="AP203" i="1"/>
  <c r="AO203" i="1"/>
  <c r="AI203" i="1"/>
  <c r="AN203" i="1" s="1"/>
  <c r="AH203" i="1"/>
  <c r="AF203" i="1"/>
  <c r="AE203" i="1"/>
  <c r="AD203" i="1"/>
  <c r="AC203" i="1"/>
  <c r="AA203" i="1"/>
  <c r="Z203" i="1"/>
  <c r="Y203" i="1"/>
  <c r="X203" i="1"/>
  <c r="W203" i="1"/>
  <c r="P203" i="1"/>
  <c r="O203" i="1"/>
  <c r="AQ203" i="1" s="1"/>
  <c r="N203" i="1"/>
  <c r="M203" i="1"/>
  <c r="AU202" i="1"/>
  <c r="AT202" i="1"/>
  <c r="AP202" i="1"/>
  <c r="AJ202" i="1"/>
  <c r="AI202" i="1"/>
  <c r="AN202" i="1" s="1"/>
  <c r="AH202" i="1"/>
  <c r="AF202" i="1"/>
  <c r="AE202" i="1"/>
  <c r="AD202" i="1"/>
  <c r="AA202" i="1"/>
  <c r="Z202" i="1"/>
  <c r="Y202" i="1"/>
  <c r="X202" i="1"/>
  <c r="W202" i="1"/>
  <c r="P202" i="1"/>
  <c r="O202" i="1"/>
  <c r="AQ202" i="1" s="1"/>
  <c r="N202" i="1"/>
  <c r="M202" i="1"/>
  <c r="AR202" i="1" s="1"/>
  <c r="AU201" i="1"/>
  <c r="AT201" i="1"/>
  <c r="AP201" i="1"/>
  <c r="AN201" i="1"/>
  <c r="AJ201" i="1"/>
  <c r="AI201" i="1"/>
  <c r="AH201" i="1"/>
  <c r="AF201" i="1"/>
  <c r="AE201" i="1"/>
  <c r="AA201" i="1"/>
  <c r="Z201" i="1"/>
  <c r="Y201" i="1"/>
  <c r="X201" i="1"/>
  <c r="W201" i="1"/>
  <c r="P201" i="1"/>
  <c r="O201" i="1"/>
  <c r="AD201" i="1" s="1"/>
  <c r="N201" i="1"/>
  <c r="AO201" i="1" s="1"/>
  <c r="AV201" i="1" s="1"/>
  <c r="M201" i="1"/>
  <c r="AR201" i="1" s="1"/>
  <c r="AU200" i="1"/>
  <c r="AR200" i="1"/>
  <c r="AP200" i="1"/>
  <c r="AO200" i="1"/>
  <c r="AI200" i="1"/>
  <c r="AH200" i="1"/>
  <c r="AF200" i="1"/>
  <c r="AE200" i="1"/>
  <c r="AB200" i="1"/>
  <c r="AA200" i="1"/>
  <c r="Z200" i="1"/>
  <c r="Y200" i="1"/>
  <c r="X200" i="1"/>
  <c r="W200" i="1"/>
  <c r="P200" i="1"/>
  <c r="O200" i="1"/>
  <c r="AQ200" i="1" s="1"/>
  <c r="N200" i="1"/>
  <c r="AC200" i="1" s="1"/>
  <c r="M200" i="1"/>
  <c r="AU199" i="1"/>
  <c r="AT199" i="1"/>
  <c r="AR199" i="1"/>
  <c r="AP199" i="1"/>
  <c r="AJ199" i="1"/>
  <c r="AI199" i="1"/>
  <c r="AN199" i="1" s="1"/>
  <c r="AH199" i="1"/>
  <c r="AF199" i="1"/>
  <c r="AE199" i="1"/>
  <c r="AC199" i="1"/>
  <c r="AB199" i="1"/>
  <c r="AA199" i="1"/>
  <c r="Z199" i="1"/>
  <c r="Y199" i="1"/>
  <c r="X199" i="1"/>
  <c r="W199" i="1"/>
  <c r="P199" i="1"/>
  <c r="O199" i="1"/>
  <c r="AQ199" i="1" s="1"/>
  <c r="N199" i="1"/>
  <c r="AO199" i="1" s="1"/>
  <c r="AV199" i="1" s="1"/>
  <c r="M199" i="1"/>
  <c r="AU198" i="1"/>
  <c r="AT198" i="1"/>
  <c r="AR198" i="1"/>
  <c r="AP198" i="1"/>
  <c r="AN198" i="1"/>
  <c r="AJ198" i="1"/>
  <c r="AI198" i="1"/>
  <c r="AH198" i="1"/>
  <c r="AF198" i="1"/>
  <c r="AE198" i="1"/>
  <c r="AD198" i="1"/>
  <c r="AC198" i="1"/>
  <c r="AB198" i="1"/>
  <c r="AA198" i="1"/>
  <c r="Z198" i="1"/>
  <c r="Y198" i="1"/>
  <c r="X198" i="1"/>
  <c r="W198" i="1"/>
  <c r="P198" i="1"/>
  <c r="O198" i="1"/>
  <c r="AQ198" i="1" s="1"/>
  <c r="N198" i="1"/>
  <c r="AO198" i="1" s="1"/>
  <c r="AV198" i="1" s="1"/>
  <c r="M198" i="1"/>
  <c r="AU197" i="1"/>
  <c r="AP197" i="1"/>
  <c r="AO197" i="1"/>
  <c r="AI197" i="1"/>
  <c r="AN197" i="1" s="1"/>
  <c r="AH197" i="1"/>
  <c r="AF197" i="1"/>
  <c r="AE197" i="1"/>
  <c r="AD197" i="1"/>
  <c r="AC197" i="1"/>
  <c r="AA197" i="1"/>
  <c r="Z197" i="1"/>
  <c r="Y197" i="1"/>
  <c r="X197" i="1"/>
  <c r="W197" i="1"/>
  <c r="P197" i="1"/>
  <c r="O197" i="1"/>
  <c r="AQ197" i="1" s="1"/>
  <c r="N197" i="1"/>
  <c r="M197" i="1"/>
  <c r="AU196" i="1"/>
  <c r="AT196" i="1"/>
  <c r="AP196" i="1"/>
  <c r="AJ196" i="1"/>
  <c r="AI196" i="1"/>
  <c r="AN196" i="1" s="1"/>
  <c r="AH196" i="1"/>
  <c r="AF196" i="1"/>
  <c r="AE196" i="1"/>
  <c r="AD196" i="1"/>
  <c r="AA196" i="1"/>
  <c r="Z196" i="1"/>
  <c r="Y196" i="1"/>
  <c r="X196" i="1"/>
  <c r="W196" i="1"/>
  <c r="P196" i="1"/>
  <c r="O196" i="1"/>
  <c r="AQ196" i="1" s="1"/>
  <c r="N196" i="1"/>
  <c r="M196" i="1"/>
  <c r="AR196" i="1" s="1"/>
  <c r="AU195" i="1"/>
  <c r="AT195" i="1"/>
  <c r="AQ195" i="1"/>
  <c r="AP195" i="1"/>
  <c r="AN195" i="1"/>
  <c r="AJ195" i="1"/>
  <c r="AI195" i="1"/>
  <c r="AH195" i="1"/>
  <c r="AF195" i="1"/>
  <c r="AE195" i="1"/>
  <c r="AA195" i="1"/>
  <c r="Z195" i="1"/>
  <c r="Y195" i="1"/>
  <c r="X195" i="1"/>
  <c r="W195" i="1"/>
  <c r="P195" i="1"/>
  <c r="O195" i="1"/>
  <c r="AD195" i="1" s="1"/>
  <c r="N195" i="1"/>
  <c r="AO195" i="1" s="1"/>
  <c r="AV195" i="1" s="1"/>
  <c r="M195" i="1"/>
  <c r="AR195" i="1" s="1"/>
  <c r="AU194" i="1"/>
  <c r="AR194" i="1"/>
  <c r="AP194" i="1"/>
  <c r="AO194" i="1"/>
  <c r="AI194" i="1"/>
  <c r="AH194" i="1"/>
  <c r="AF194" i="1"/>
  <c r="AE194" i="1"/>
  <c r="AB194" i="1"/>
  <c r="AA194" i="1"/>
  <c r="Z194" i="1"/>
  <c r="Y194" i="1"/>
  <c r="X194" i="1"/>
  <c r="W194" i="1"/>
  <c r="P194" i="1"/>
  <c r="O194" i="1"/>
  <c r="AQ194" i="1" s="1"/>
  <c r="N194" i="1"/>
  <c r="AC194" i="1" s="1"/>
  <c r="M194" i="1"/>
  <c r="AU193" i="1"/>
  <c r="AT193" i="1"/>
  <c r="AR193" i="1"/>
  <c r="AP193" i="1"/>
  <c r="AJ193" i="1"/>
  <c r="AI193" i="1"/>
  <c r="AN193" i="1" s="1"/>
  <c r="AH193" i="1"/>
  <c r="AF193" i="1"/>
  <c r="AE193" i="1"/>
  <c r="AC193" i="1"/>
  <c r="AB193" i="1"/>
  <c r="AA193" i="1"/>
  <c r="Z193" i="1"/>
  <c r="Y193" i="1"/>
  <c r="X193" i="1"/>
  <c r="W193" i="1"/>
  <c r="P193" i="1"/>
  <c r="O193" i="1"/>
  <c r="AQ193" i="1" s="1"/>
  <c r="N193" i="1"/>
  <c r="AO193" i="1" s="1"/>
  <c r="AV193" i="1" s="1"/>
  <c r="M193" i="1"/>
  <c r="AU192" i="1"/>
  <c r="AT192" i="1"/>
  <c r="AR192" i="1"/>
  <c r="AP192" i="1"/>
  <c r="AN192" i="1"/>
  <c r="AJ192" i="1"/>
  <c r="AI192" i="1"/>
  <c r="AH192" i="1"/>
  <c r="AF192" i="1"/>
  <c r="AE192" i="1"/>
  <c r="AD192" i="1"/>
  <c r="AC192" i="1"/>
  <c r="AB192" i="1"/>
  <c r="AA192" i="1"/>
  <c r="Z192" i="1"/>
  <c r="Y192" i="1"/>
  <c r="X192" i="1"/>
  <c r="W192" i="1"/>
  <c r="P192" i="1"/>
  <c r="O192" i="1"/>
  <c r="AQ192" i="1" s="1"/>
  <c r="N192" i="1"/>
  <c r="AO192" i="1" s="1"/>
  <c r="M192" i="1"/>
  <c r="AU191" i="1"/>
  <c r="AP191" i="1"/>
  <c r="AO191" i="1"/>
  <c r="AI191" i="1"/>
  <c r="AN191" i="1" s="1"/>
  <c r="AH191" i="1"/>
  <c r="AF191" i="1"/>
  <c r="AE191" i="1"/>
  <c r="AD191" i="1"/>
  <c r="AC191" i="1"/>
  <c r="AA191" i="1"/>
  <c r="Z191" i="1"/>
  <c r="Y191" i="1"/>
  <c r="X191" i="1"/>
  <c r="W191" i="1"/>
  <c r="P191" i="1"/>
  <c r="O191" i="1"/>
  <c r="AQ191" i="1" s="1"/>
  <c r="N191" i="1"/>
  <c r="M191" i="1"/>
  <c r="AU190" i="1"/>
  <c r="AT190" i="1"/>
  <c r="AP190" i="1"/>
  <c r="AJ190" i="1"/>
  <c r="AI190" i="1"/>
  <c r="AN190" i="1" s="1"/>
  <c r="AH190" i="1"/>
  <c r="AF190" i="1"/>
  <c r="AE190" i="1"/>
  <c r="AD190" i="1"/>
  <c r="AA190" i="1"/>
  <c r="Z190" i="1"/>
  <c r="Y190" i="1"/>
  <c r="X190" i="1"/>
  <c r="W190" i="1"/>
  <c r="P190" i="1"/>
  <c r="O190" i="1"/>
  <c r="AQ190" i="1" s="1"/>
  <c r="N190" i="1"/>
  <c r="M190" i="1"/>
  <c r="AR190" i="1" s="1"/>
  <c r="AU189" i="1"/>
  <c r="AT189" i="1"/>
  <c r="AQ189" i="1"/>
  <c r="AP189" i="1"/>
  <c r="AN189" i="1"/>
  <c r="AJ189" i="1"/>
  <c r="AI189" i="1"/>
  <c r="AH189" i="1"/>
  <c r="AF189" i="1"/>
  <c r="AE189" i="1"/>
  <c r="AA189" i="1"/>
  <c r="Z189" i="1"/>
  <c r="Y189" i="1"/>
  <c r="X189" i="1"/>
  <c r="W189" i="1"/>
  <c r="P189" i="1"/>
  <c r="O189" i="1"/>
  <c r="AD189" i="1" s="1"/>
  <c r="N189" i="1"/>
  <c r="AO189" i="1" s="1"/>
  <c r="AV189" i="1" s="1"/>
  <c r="M189" i="1"/>
  <c r="AR189" i="1" s="1"/>
  <c r="AU188" i="1"/>
  <c r="AR188" i="1"/>
  <c r="AP188" i="1"/>
  <c r="AO188" i="1"/>
  <c r="AV188" i="1" s="1"/>
  <c r="AI188" i="1"/>
  <c r="AH188" i="1"/>
  <c r="AF188" i="1"/>
  <c r="AE188" i="1"/>
  <c r="AB188" i="1"/>
  <c r="AA188" i="1"/>
  <c r="Z188" i="1"/>
  <c r="Y188" i="1"/>
  <c r="X188" i="1"/>
  <c r="W188" i="1"/>
  <c r="P188" i="1"/>
  <c r="O188" i="1"/>
  <c r="AQ188" i="1" s="1"/>
  <c r="N188" i="1"/>
  <c r="AC188" i="1" s="1"/>
  <c r="M188" i="1"/>
  <c r="AU187" i="1"/>
  <c r="AT187" i="1"/>
  <c r="AR187" i="1"/>
  <c r="AP187" i="1"/>
  <c r="AJ187" i="1"/>
  <c r="AI187" i="1"/>
  <c r="AN187" i="1" s="1"/>
  <c r="AH187" i="1"/>
  <c r="AF187" i="1"/>
  <c r="AE187" i="1"/>
  <c r="AC187" i="1"/>
  <c r="AB187" i="1"/>
  <c r="AA187" i="1"/>
  <c r="Z187" i="1"/>
  <c r="Y187" i="1"/>
  <c r="X187" i="1"/>
  <c r="W187" i="1"/>
  <c r="P187" i="1"/>
  <c r="O187" i="1"/>
  <c r="AQ187" i="1" s="1"/>
  <c r="N187" i="1"/>
  <c r="AO187" i="1" s="1"/>
  <c r="AV187" i="1" s="1"/>
  <c r="M187" i="1"/>
  <c r="AU186" i="1"/>
  <c r="AT186" i="1"/>
  <c r="AR186" i="1"/>
  <c r="AP186" i="1"/>
  <c r="AN186" i="1"/>
  <c r="AJ186" i="1"/>
  <c r="AI186" i="1"/>
  <c r="AH186" i="1"/>
  <c r="AF186" i="1"/>
  <c r="AE186" i="1"/>
  <c r="AD186" i="1"/>
  <c r="AB186" i="1"/>
  <c r="AA186" i="1"/>
  <c r="Z186" i="1"/>
  <c r="Y186" i="1"/>
  <c r="X186" i="1"/>
  <c r="W186" i="1"/>
  <c r="P186" i="1"/>
  <c r="O186" i="1"/>
  <c r="AQ186" i="1" s="1"/>
  <c r="N186" i="1"/>
  <c r="AC186" i="1" s="1"/>
  <c r="M186" i="1"/>
  <c r="AU185" i="1"/>
  <c r="AP185" i="1"/>
  <c r="AO185" i="1"/>
  <c r="AI185" i="1"/>
  <c r="AN185" i="1" s="1"/>
  <c r="AH185" i="1"/>
  <c r="AF185" i="1"/>
  <c r="AE185" i="1"/>
  <c r="AC185" i="1"/>
  <c r="AA185" i="1"/>
  <c r="Z185" i="1"/>
  <c r="Y185" i="1"/>
  <c r="X185" i="1"/>
  <c r="W185" i="1"/>
  <c r="P185" i="1"/>
  <c r="O185" i="1"/>
  <c r="AD185" i="1" s="1"/>
  <c r="N185" i="1"/>
  <c r="M185" i="1"/>
  <c r="AU184" i="1"/>
  <c r="AT184" i="1"/>
  <c r="AR184" i="1"/>
  <c r="AP184" i="1"/>
  <c r="AJ184" i="1"/>
  <c r="AI184" i="1"/>
  <c r="AN184" i="1" s="1"/>
  <c r="AH184" i="1"/>
  <c r="AF184" i="1"/>
  <c r="AE184" i="1"/>
  <c r="AD184" i="1"/>
  <c r="AB184" i="1"/>
  <c r="AA184" i="1"/>
  <c r="Z184" i="1"/>
  <c r="Y184" i="1"/>
  <c r="X184" i="1"/>
  <c r="W184" i="1"/>
  <c r="P184" i="1"/>
  <c r="O184" i="1"/>
  <c r="AQ184" i="1" s="1"/>
  <c r="N184" i="1"/>
  <c r="M184" i="1"/>
  <c r="AU183" i="1"/>
  <c r="AT183" i="1"/>
  <c r="AP183" i="1"/>
  <c r="AN183" i="1"/>
  <c r="AJ183" i="1"/>
  <c r="AI183" i="1"/>
  <c r="AH183" i="1"/>
  <c r="AF183" i="1"/>
  <c r="AE183" i="1"/>
  <c r="AC183" i="1"/>
  <c r="AA183" i="1"/>
  <c r="Z183" i="1"/>
  <c r="Y183" i="1"/>
  <c r="X183" i="1"/>
  <c r="W183" i="1"/>
  <c r="P183" i="1"/>
  <c r="O183" i="1"/>
  <c r="AD183" i="1" s="1"/>
  <c r="N183" i="1"/>
  <c r="AO183" i="1" s="1"/>
  <c r="M183" i="1"/>
  <c r="AR183" i="1" s="1"/>
  <c r="AU182" i="1"/>
  <c r="AR182" i="1"/>
  <c r="AP182" i="1"/>
  <c r="AO182" i="1"/>
  <c r="AI182" i="1"/>
  <c r="AH182" i="1"/>
  <c r="AF182" i="1"/>
  <c r="AE182" i="1"/>
  <c r="AD182" i="1"/>
  <c r="AB182" i="1"/>
  <c r="AA182" i="1"/>
  <c r="Z182" i="1"/>
  <c r="Y182" i="1"/>
  <c r="X182" i="1"/>
  <c r="W182" i="1"/>
  <c r="P182" i="1"/>
  <c r="O182" i="1"/>
  <c r="AQ182" i="1" s="1"/>
  <c r="N182" i="1"/>
  <c r="AC182" i="1" s="1"/>
  <c r="M182" i="1"/>
  <c r="AU181" i="1"/>
  <c r="AT181" i="1"/>
  <c r="AP181" i="1"/>
  <c r="AJ181" i="1"/>
  <c r="AI181" i="1"/>
  <c r="AN181" i="1" s="1"/>
  <c r="AH181" i="1"/>
  <c r="AF181" i="1"/>
  <c r="AE181" i="1"/>
  <c r="AC181" i="1"/>
  <c r="AA181" i="1"/>
  <c r="Z181" i="1"/>
  <c r="Y181" i="1"/>
  <c r="X181" i="1"/>
  <c r="W181" i="1"/>
  <c r="P181" i="1"/>
  <c r="O181" i="1"/>
  <c r="AQ181" i="1" s="1"/>
  <c r="N181" i="1"/>
  <c r="AO181" i="1" s="1"/>
  <c r="AV181" i="1" s="1"/>
  <c r="M181" i="1"/>
  <c r="AR181" i="1" s="1"/>
  <c r="AU180" i="1"/>
  <c r="AT180" i="1"/>
  <c r="AR180" i="1"/>
  <c r="AP180" i="1"/>
  <c r="AN180" i="1"/>
  <c r="AJ180" i="1"/>
  <c r="AI180" i="1"/>
  <c r="AH180" i="1"/>
  <c r="AF180" i="1"/>
  <c r="AE180" i="1"/>
  <c r="AD180" i="1"/>
  <c r="AB180" i="1"/>
  <c r="AA180" i="1"/>
  <c r="Z180" i="1"/>
  <c r="Y180" i="1"/>
  <c r="X180" i="1"/>
  <c r="W180" i="1"/>
  <c r="P180" i="1"/>
  <c r="O180" i="1"/>
  <c r="AQ180" i="1" s="1"/>
  <c r="N180" i="1"/>
  <c r="AC180" i="1" s="1"/>
  <c r="M180" i="1"/>
  <c r="AU179" i="1"/>
  <c r="AP179" i="1"/>
  <c r="AO179" i="1"/>
  <c r="AV179" i="1" s="1"/>
  <c r="AI179" i="1"/>
  <c r="AN179" i="1" s="1"/>
  <c r="AH179" i="1"/>
  <c r="AF179" i="1"/>
  <c r="AE179" i="1"/>
  <c r="AC179" i="1"/>
  <c r="AA179" i="1"/>
  <c r="Z179" i="1"/>
  <c r="Y179" i="1"/>
  <c r="X179" i="1"/>
  <c r="W179" i="1"/>
  <c r="P179" i="1"/>
  <c r="O179" i="1"/>
  <c r="AD179" i="1" s="1"/>
  <c r="N179" i="1"/>
  <c r="M179" i="1"/>
  <c r="AU178" i="1"/>
  <c r="AT178" i="1"/>
  <c r="AR178" i="1"/>
  <c r="AP178" i="1"/>
  <c r="AJ178" i="1"/>
  <c r="AI178" i="1"/>
  <c r="AN178" i="1" s="1"/>
  <c r="AH178" i="1"/>
  <c r="AF178" i="1"/>
  <c r="AE178" i="1"/>
  <c r="AD178" i="1"/>
  <c r="AB178" i="1"/>
  <c r="AA178" i="1"/>
  <c r="Z178" i="1"/>
  <c r="Y178" i="1"/>
  <c r="X178" i="1"/>
  <c r="W178" i="1"/>
  <c r="P178" i="1"/>
  <c r="O178" i="1"/>
  <c r="AQ178" i="1" s="1"/>
  <c r="N178" i="1"/>
  <c r="M178" i="1"/>
  <c r="AU177" i="1"/>
  <c r="AT177" i="1"/>
  <c r="AP177" i="1"/>
  <c r="AN177" i="1"/>
  <c r="AJ177" i="1"/>
  <c r="AI177" i="1"/>
  <c r="AH177" i="1"/>
  <c r="AF177" i="1"/>
  <c r="AE177" i="1"/>
  <c r="AC177" i="1"/>
  <c r="AA177" i="1"/>
  <c r="Z177" i="1"/>
  <c r="Y177" i="1"/>
  <c r="X177" i="1"/>
  <c r="W177" i="1"/>
  <c r="P177" i="1"/>
  <c r="O177" i="1"/>
  <c r="AD177" i="1" s="1"/>
  <c r="N177" i="1"/>
  <c r="AO177" i="1" s="1"/>
  <c r="M177" i="1"/>
  <c r="AR177" i="1" s="1"/>
  <c r="AU176" i="1"/>
  <c r="AR176" i="1"/>
  <c r="AP176" i="1"/>
  <c r="AO176" i="1"/>
  <c r="AI176" i="1"/>
  <c r="AH176" i="1"/>
  <c r="AF176" i="1"/>
  <c r="AE176" i="1"/>
  <c r="AD176" i="1"/>
  <c r="AB176" i="1"/>
  <c r="AA176" i="1"/>
  <c r="Z176" i="1"/>
  <c r="Y176" i="1"/>
  <c r="X176" i="1"/>
  <c r="W176" i="1"/>
  <c r="P176" i="1"/>
  <c r="O176" i="1"/>
  <c r="AQ176" i="1" s="1"/>
  <c r="N176" i="1"/>
  <c r="AC176" i="1" s="1"/>
  <c r="M176" i="1"/>
  <c r="AU175" i="1"/>
  <c r="AT175" i="1"/>
  <c r="AP175" i="1"/>
  <c r="AJ175" i="1"/>
  <c r="AI175" i="1"/>
  <c r="AN175" i="1" s="1"/>
  <c r="AH175" i="1"/>
  <c r="AF175" i="1"/>
  <c r="AE175" i="1"/>
  <c r="AC175" i="1"/>
  <c r="AA175" i="1"/>
  <c r="Z175" i="1"/>
  <c r="Y175" i="1"/>
  <c r="X175" i="1"/>
  <c r="W175" i="1"/>
  <c r="P175" i="1"/>
  <c r="O175" i="1"/>
  <c r="AQ175" i="1" s="1"/>
  <c r="N175" i="1"/>
  <c r="AO175" i="1" s="1"/>
  <c r="AV175" i="1" s="1"/>
  <c r="M175" i="1"/>
  <c r="AR175" i="1" s="1"/>
  <c r="AU174" i="1"/>
  <c r="AT174" i="1"/>
  <c r="AP174" i="1"/>
  <c r="AN174" i="1"/>
  <c r="AJ174" i="1"/>
  <c r="AI174" i="1"/>
  <c r="AH174" i="1"/>
  <c r="AF174" i="1"/>
  <c r="AE174" i="1"/>
  <c r="AD174" i="1"/>
  <c r="AA174" i="1"/>
  <c r="Z174" i="1"/>
  <c r="Y174" i="1"/>
  <c r="X174" i="1"/>
  <c r="W174" i="1"/>
  <c r="P174" i="1"/>
  <c r="O174" i="1"/>
  <c r="AQ174" i="1" s="1"/>
  <c r="N174" i="1"/>
  <c r="AC174" i="1" s="1"/>
  <c r="M174" i="1"/>
  <c r="AR174" i="1" s="1"/>
  <c r="AU173" i="1"/>
  <c r="AP173" i="1"/>
  <c r="AO173" i="1"/>
  <c r="AI173" i="1"/>
  <c r="AN173" i="1" s="1"/>
  <c r="AH173" i="1"/>
  <c r="AF173" i="1"/>
  <c r="AE173" i="1"/>
  <c r="AA173" i="1"/>
  <c r="Z173" i="1"/>
  <c r="Y173" i="1"/>
  <c r="X173" i="1"/>
  <c r="W173" i="1"/>
  <c r="P173" i="1"/>
  <c r="O173" i="1"/>
  <c r="AD173" i="1" s="1"/>
  <c r="N173" i="1"/>
  <c r="AC173" i="1" s="1"/>
  <c r="M173" i="1"/>
  <c r="AU172" i="1"/>
  <c r="AT172" i="1"/>
  <c r="AR172" i="1"/>
  <c r="AP172" i="1"/>
  <c r="AJ172" i="1"/>
  <c r="AI172" i="1"/>
  <c r="AN172" i="1" s="1"/>
  <c r="AH172" i="1"/>
  <c r="AF172" i="1"/>
  <c r="AE172" i="1"/>
  <c r="AB172" i="1"/>
  <c r="AA172" i="1"/>
  <c r="Z172" i="1"/>
  <c r="Y172" i="1"/>
  <c r="X172" i="1"/>
  <c r="W172" i="1"/>
  <c r="P172" i="1"/>
  <c r="O172" i="1"/>
  <c r="AD172" i="1" s="1"/>
  <c r="N172" i="1"/>
  <c r="M172" i="1"/>
  <c r="AU171" i="1"/>
  <c r="AT171" i="1"/>
  <c r="AP171" i="1"/>
  <c r="AN171" i="1"/>
  <c r="AJ171" i="1"/>
  <c r="AI171" i="1"/>
  <c r="AH171" i="1"/>
  <c r="AF171" i="1"/>
  <c r="AE171" i="1"/>
  <c r="AC171" i="1"/>
  <c r="AA171" i="1"/>
  <c r="Z171" i="1"/>
  <c r="Y171" i="1"/>
  <c r="X171" i="1"/>
  <c r="W171" i="1"/>
  <c r="P171" i="1"/>
  <c r="O171" i="1"/>
  <c r="AD171" i="1" s="1"/>
  <c r="N171" i="1"/>
  <c r="AO171" i="1" s="1"/>
  <c r="AV171" i="1" s="1"/>
  <c r="M171" i="1"/>
  <c r="AR171" i="1" s="1"/>
  <c r="AU170" i="1"/>
  <c r="AR170" i="1"/>
  <c r="AP170" i="1"/>
  <c r="AO170" i="1"/>
  <c r="AI170" i="1"/>
  <c r="AH170" i="1"/>
  <c r="AF170" i="1"/>
  <c r="AE170" i="1"/>
  <c r="AD170" i="1"/>
  <c r="AB170" i="1"/>
  <c r="AA170" i="1"/>
  <c r="Z170" i="1"/>
  <c r="Y170" i="1"/>
  <c r="X170" i="1"/>
  <c r="W170" i="1"/>
  <c r="P170" i="1"/>
  <c r="O170" i="1"/>
  <c r="AQ170" i="1" s="1"/>
  <c r="N170" i="1"/>
  <c r="AC170" i="1" s="1"/>
  <c r="M170" i="1"/>
  <c r="AU169" i="1"/>
  <c r="AT169" i="1"/>
  <c r="AP169" i="1"/>
  <c r="AJ169" i="1"/>
  <c r="AI169" i="1"/>
  <c r="AN169" i="1" s="1"/>
  <c r="AH169" i="1"/>
  <c r="AF169" i="1"/>
  <c r="AE169" i="1"/>
  <c r="AC169" i="1"/>
  <c r="AA169" i="1"/>
  <c r="Z169" i="1"/>
  <c r="Y169" i="1"/>
  <c r="X169" i="1"/>
  <c r="W169" i="1"/>
  <c r="P169" i="1"/>
  <c r="O169" i="1"/>
  <c r="AQ169" i="1" s="1"/>
  <c r="N169" i="1"/>
  <c r="AO169" i="1" s="1"/>
  <c r="AV169" i="1" s="1"/>
  <c r="M169" i="1"/>
  <c r="AR169" i="1" s="1"/>
  <c r="AU168" i="1"/>
  <c r="AT168" i="1"/>
  <c r="AP168" i="1"/>
  <c r="AN168" i="1"/>
  <c r="AJ168" i="1"/>
  <c r="AI168" i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AQ168" i="1" s="1"/>
  <c r="N168" i="1"/>
  <c r="AC168" i="1" s="1"/>
  <c r="M168" i="1"/>
  <c r="AR168" i="1" s="1"/>
  <c r="AU167" i="1"/>
  <c r="AP167" i="1"/>
  <c r="AO167" i="1"/>
  <c r="AI167" i="1"/>
  <c r="AN167" i="1" s="1"/>
  <c r="AH167" i="1"/>
  <c r="AF167" i="1"/>
  <c r="AE167" i="1"/>
  <c r="AA167" i="1"/>
  <c r="Z167" i="1"/>
  <c r="Y167" i="1"/>
  <c r="X167" i="1"/>
  <c r="W167" i="1"/>
  <c r="P167" i="1"/>
  <c r="O167" i="1"/>
  <c r="AD167" i="1" s="1"/>
  <c r="N167" i="1"/>
  <c r="AC167" i="1" s="1"/>
  <c r="M167" i="1"/>
  <c r="AU166" i="1"/>
  <c r="AT166" i="1"/>
  <c r="AR166" i="1"/>
  <c r="AP166" i="1"/>
  <c r="AJ166" i="1"/>
  <c r="AI166" i="1"/>
  <c r="AN166" i="1" s="1"/>
  <c r="AH166" i="1"/>
  <c r="AF166" i="1"/>
  <c r="AE166" i="1"/>
  <c r="AB166" i="1"/>
  <c r="AA166" i="1"/>
  <c r="Z166" i="1"/>
  <c r="Y166" i="1"/>
  <c r="X166" i="1"/>
  <c r="W166" i="1"/>
  <c r="P166" i="1"/>
  <c r="O166" i="1"/>
  <c r="AD166" i="1" s="1"/>
  <c r="N166" i="1"/>
  <c r="M166" i="1"/>
  <c r="AU165" i="1"/>
  <c r="AT165" i="1"/>
  <c r="AQ165" i="1"/>
  <c r="AP165" i="1"/>
  <c r="AN165" i="1"/>
  <c r="AJ165" i="1"/>
  <c r="AI165" i="1"/>
  <c r="AH165" i="1"/>
  <c r="AF165" i="1"/>
  <c r="AE165" i="1"/>
  <c r="AC165" i="1"/>
  <c r="AA165" i="1"/>
  <c r="Z165" i="1"/>
  <c r="Y165" i="1"/>
  <c r="X165" i="1"/>
  <c r="W165" i="1"/>
  <c r="P165" i="1"/>
  <c r="O165" i="1"/>
  <c r="AD165" i="1" s="1"/>
  <c r="N165" i="1"/>
  <c r="AO165" i="1" s="1"/>
  <c r="AV165" i="1" s="1"/>
  <c r="M165" i="1"/>
  <c r="AR165" i="1" s="1"/>
  <c r="AU164" i="1"/>
  <c r="AR164" i="1"/>
  <c r="AP164" i="1"/>
  <c r="AO164" i="1"/>
  <c r="AI164" i="1"/>
  <c r="AH164" i="1"/>
  <c r="AF164" i="1"/>
  <c r="AE164" i="1"/>
  <c r="AB164" i="1"/>
  <c r="AA164" i="1"/>
  <c r="Z164" i="1"/>
  <c r="Y164" i="1"/>
  <c r="X164" i="1"/>
  <c r="W164" i="1"/>
  <c r="P164" i="1"/>
  <c r="O164" i="1"/>
  <c r="AQ164" i="1" s="1"/>
  <c r="N164" i="1"/>
  <c r="AC164" i="1" s="1"/>
  <c r="M164" i="1"/>
  <c r="AU163" i="1"/>
  <c r="AT163" i="1"/>
  <c r="AP163" i="1"/>
  <c r="AJ163" i="1"/>
  <c r="AI163" i="1"/>
  <c r="AN163" i="1" s="1"/>
  <c r="AH163" i="1"/>
  <c r="AF163" i="1"/>
  <c r="AE163" i="1"/>
  <c r="AC163" i="1"/>
  <c r="AB163" i="1"/>
  <c r="AA163" i="1"/>
  <c r="Z163" i="1"/>
  <c r="Y163" i="1"/>
  <c r="X163" i="1"/>
  <c r="W163" i="1"/>
  <c r="P163" i="1"/>
  <c r="O163" i="1"/>
  <c r="AQ163" i="1" s="1"/>
  <c r="N163" i="1"/>
  <c r="AO163" i="1" s="1"/>
  <c r="M163" i="1"/>
  <c r="AR163" i="1" s="1"/>
  <c r="AU162" i="1"/>
  <c r="AT162" i="1"/>
  <c r="AP162" i="1"/>
  <c r="AN162" i="1"/>
  <c r="AJ162" i="1"/>
  <c r="AI162" i="1"/>
  <c r="AH162" i="1"/>
  <c r="AF162" i="1"/>
  <c r="AE162" i="1"/>
  <c r="AD162" i="1"/>
  <c r="AC162" i="1"/>
  <c r="AA162" i="1"/>
  <c r="Z162" i="1"/>
  <c r="Y162" i="1"/>
  <c r="X162" i="1"/>
  <c r="W162" i="1"/>
  <c r="P162" i="1"/>
  <c r="O162" i="1"/>
  <c r="AQ162" i="1" s="1"/>
  <c r="N162" i="1"/>
  <c r="AO162" i="1" s="1"/>
  <c r="M162" i="1"/>
  <c r="AR162" i="1" s="1"/>
  <c r="AU161" i="1"/>
  <c r="AP161" i="1"/>
  <c r="AO161" i="1"/>
  <c r="AI161" i="1"/>
  <c r="AN161" i="1" s="1"/>
  <c r="AH161" i="1"/>
  <c r="AF161" i="1"/>
  <c r="AE161" i="1"/>
  <c r="AD161" i="1"/>
  <c r="AA161" i="1"/>
  <c r="Z161" i="1"/>
  <c r="Y161" i="1"/>
  <c r="X161" i="1"/>
  <c r="W161" i="1"/>
  <c r="P161" i="1"/>
  <c r="O161" i="1"/>
  <c r="AQ161" i="1" s="1"/>
  <c r="N161" i="1"/>
  <c r="AC161" i="1" s="1"/>
  <c r="M161" i="1"/>
  <c r="AU160" i="1"/>
  <c r="AT160" i="1"/>
  <c r="AP160" i="1"/>
  <c r="AJ160" i="1"/>
  <c r="AI160" i="1"/>
  <c r="AN160" i="1" s="1"/>
  <c r="AH160" i="1"/>
  <c r="AF160" i="1"/>
  <c r="AE160" i="1"/>
  <c r="AA160" i="1"/>
  <c r="Z160" i="1"/>
  <c r="Y160" i="1"/>
  <c r="X160" i="1"/>
  <c r="W160" i="1"/>
  <c r="P160" i="1"/>
  <c r="O160" i="1"/>
  <c r="AD160" i="1" s="1"/>
  <c r="N160" i="1"/>
  <c r="M160" i="1"/>
  <c r="AR160" i="1" s="1"/>
  <c r="AU159" i="1"/>
  <c r="AT159" i="1"/>
  <c r="AQ159" i="1"/>
  <c r="AP159" i="1"/>
  <c r="AN159" i="1"/>
  <c r="AJ159" i="1"/>
  <c r="AI159" i="1"/>
  <c r="AH159" i="1"/>
  <c r="AF159" i="1"/>
  <c r="AE159" i="1"/>
  <c r="AB159" i="1"/>
  <c r="AA159" i="1"/>
  <c r="Z159" i="1"/>
  <c r="Y159" i="1"/>
  <c r="X159" i="1"/>
  <c r="W159" i="1"/>
  <c r="P159" i="1"/>
  <c r="O159" i="1"/>
  <c r="AD159" i="1" s="1"/>
  <c r="N159" i="1"/>
  <c r="AO159" i="1" s="1"/>
  <c r="AV159" i="1" s="1"/>
  <c r="M159" i="1"/>
  <c r="AR159" i="1" s="1"/>
  <c r="AU158" i="1"/>
  <c r="AR158" i="1"/>
  <c r="AP158" i="1"/>
  <c r="AO158" i="1"/>
  <c r="AI158" i="1"/>
  <c r="AH158" i="1"/>
  <c r="AF158" i="1"/>
  <c r="AE158" i="1"/>
  <c r="AC158" i="1"/>
  <c r="AB158" i="1"/>
  <c r="AA158" i="1"/>
  <c r="Z158" i="1"/>
  <c r="Y158" i="1"/>
  <c r="X158" i="1"/>
  <c r="W158" i="1"/>
  <c r="P158" i="1"/>
  <c r="O158" i="1"/>
  <c r="AQ158" i="1" s="1"/>
  <c r="N158" i="1"/>
  <c r="M158" i="1"/>
  <c r="AU157" i="1"/>
  <c r="AT157" i="1"/>
  <c r="AP157" i="1"/>
  <c r="AJ157" i="1"/>
  <c r="AI157" i="1"/>
  <c r="AN157" i="1" s="1"/>
  <c r="AH157" i="1"/>
  <c r="AF157" i="1"/>
  <c r="AE157" i="1"/>
  <c r="AD157" i="1"/>
  <c r="AC157" i="1"/>
  <c r="AB157" i="1"/>
  <c r="AA157" i="1"/>
  <c r="Z157" i="1"/>
  <c r="Y157" i="1"/>
  <c r="X157" i="1"/>
  <c r="W157" i="1"/>
  <c r="P157" i="1"/>
  <c r="O157" i="1"/>
  <c r="AQ157" i="1" s="1"/>
  <c r="N157" i="1"/>
  <c r="AO157" i="1" s="1"/>
  <c r="AV157" i="1" s="1"/>
  <c r="M157" i="1"/>
  <c r="AR157" i="1" s="1"/>
  <c r="AU156" i="1"/>
  <c r="AT156" i="1"/>
  <c r="AP156" i="1"/>
  <c r="AN156" i="1"/>
  <c r="AJ156" i="1"/>
  <c r="AI156" i="1"/>
  <c r="AH156" i="1"/>
  <c r="AF156" i="1"/>
  <c r="AE156" i="1"/>
  <c r="AD156" i="1"/>
  <c r="AC156" i="1"/>
  <c r="AA156" i="1"/>
  <c r="Z156" i="1"/>
  <c r="Y156" i="1"/>
  <c r="X156" i="1"/>
  <c r="W156" i="1"/>
  <c r="P156" i="1"/>
  <c r="O156" i="1"/>
  <c r="AQ156" i="1" s="1"/>
  <c r="N156" i="1"/>
  <c r="AO156" i="1" s="1"/>
  <c r="AV156" i="1" s="1"/>
  <c r="M156" i="1"/>
  <c r="AR156" i="1" s="1"/>
  <c r="AU155" i="1"/>
  <c r="AP155" i="1"/>
  <c r="AO155" i="1"/>
  <c r="AV155" i="1" s="1"/>
  <c r="AI155" i="1"/>
  <c r="AN155" i="1" s="1"/>
  <c r="AH155" i="1"/>
  <c r="AF155" i="1"/>
  <c r="AE155" i="1"/>
  <c r="AD155" i="1"/>
  <c r="AA155" i="1"/>
  <c r="Z155" i="1"/>
  <c r="Y155" i="1"/>
  <c r="X155" i="1"/>
  <c r="W155" i="1"/>
  <c r="P155" i="1"/>
  <c r="O155" i="1"/>
  <c r="AQ155" i="1" s="1"/>
  <c r="N155" i="1"/>
  <c r="AC155" i="1" s="1"/>
  <c r="M155" i="1"/>
  <c r="AU154" i="1"/>
  <c r="AT154" i="1"/>
  <c r="AP154" i="1"/>
  <c r="AJ154" i="1"/>
  <c r="AI154" i="1"/>
  <c r="AN154" i="1" s="1"/>
  <c r="AH154" i="1"/>
  <c r="AF154" i="1"/>
  <c r="AE154" i="1"/>
  <c r="AA154" i="1"/>
  <c r="Z154" i="1"/>
  <c r="Y154" i="1"/>
  <c r="X154" i="1"/>
  <c r="W154" i="1"/>
  <c r="P154" i="1"/>
  <c r="O154" i="1"/>
  <c r="AD154" i="1" s="1"/>
  <c r="N154" i="1"/>
  <c r="M154" i="1"/>
  <c r="AR154" i="1" s="1"/>
  <c r="AU153" i="1"/>
  <c r="AT153" i="1"/>
  <c r="AR153" i="1"/>
  <c r="AP153" i="1"/>
  <c r="AN153" i="1"/>
  <c r="AJ153" i="1"/>
  <c r="AI153" i="1"/>
  <c r="AH153" i="1"/>
  <c r="AF153" i="1"/>
  <c r="AE153" i="1"/>
  <c r="AB153" i="1"/>
  <c r="AA153" i="1"/>
  <c r="Z153" i="1"/>
  <c r="Y153" i="1"/>
  <c r="X153" i="1"/>
  <c r="W153" i="1"/>
  <c r="P153" i="1"/>
  <c r="O153" i="1"/>
  <c r="AD153" i="1" s="1"/>
  <c r="N153" i="1"/>
  <c r="AO153" i="1" s="1"/>
  <c r="AV153" i="1" s="1"/>
  <c r="M153" i="1"/>
  <c r="AU152" i="1"/>
  <c r="AR152" i="1"/>
  <c r="AP152" i="1"/>
  <c r="AO152" i="1"/>
  <c r="AI152" i="1"/>
  <c r="AH152" i="1"/>
  <c r="AF152" i="1"/>
  <c r="AE152" i="1"/>
  <c r="AC152" i="1"/>
  <c r="AB152" i="1"/>
  <c r="AA152" i="1"/>
  <c r="Z152" i="1"/>
  <c r="Y152" i="1"/>
  <c r="X152" i="1"/>
  <c r="W152" i="1"/>
  <c r="P152" i="1"/>
  <c r="O152" i="1"/>
  <c r="AQ152" i="1" s="1"/>
  <c r="N152" i="1"/>
  <c r="M152" i="1"/>
  <c r="AU151" i="1"/>
  <c r="AT151" i="1"/>
  <c r="AP151" i="1"/>
  <c r="AJ151" i="1"/>
  <c r="AI151" i="1"/>
  <c r="AN151" i="1" s="1"/>
  <c r="AH151" i="1"/>
  <c r="AF151" i="1"/>
  <c r="AE151" i="1"/>
  <c r="AD151" i="1"/>
  <c r="AC151" i="1"/>
  <c r="AB151" i="1"/>
  <c r="AA151" i="1"/>
  <c r="Z151" i="1"/>
  <c r="Y151" i="1"/>
  <c r="X151" i="1"/>
  <c r="W151" i="1"/>
  <c r="P151" i="1"/>
  <c r="O151" i="1"/>
  <c r="AQ151" i="1" s="1"/>
  <c r="N151" i="1"/>
  <c r="AO151" i="1" s="1"/>
  <c r="AV151" i="1" s="1"/>
  <c r="M151" i="1"/>
  <c r="AR151" i="1" s="1"/>
  <c r="AU150" i="1"/>
  <c r="AT150" i="1"/>
  <c r="AP150" i="1"/>
  <c r="AN150" i="1"/>
  <c r="AJ150" i="1"/>
  <c r="AI150" i="1"/>
  <c r="AH150" i="1"/>
  <c r="AF150" i="1"/>
  <c r="AE150" i="1"/>
  <c r="AD150" i="1"/>
  <c r="AC150" i="1"/>
  <c r="AA150" i="1"/>
  <c r="Z150" i="1"/>
  <c r="Y150" i="1"/>
  <c r="X150" i="1"/>
  <c r="W150" i="1"/>
  <c r="P150" i="1"/>
  <c r="O150" i="1"/>
  <c r="AQ150" i="1" s="1"/>
  <c r="N150" i="1"/>
  <c r="AO150" i="1" s="1"/>
  <c r="AV150" i="1" s="1"/>
  <c r="M150" i="1"/>
  <c r="AR150" i="1" s="1"/>
  <c r="AV149" i="1"/>
  <c r="AU149" i="1"/>
  <c r="AP149" i="1"/>
  <c r="AO149" i="1"/>
  <c r="AI149" i="1"/>
  <c r="AN149" i="1" s="1"/>
  <c r="AH149" i="1"/>
  <c r="AF149" i="1"/>
  <c r="AE149" i="1"/>
  <c r="AD149" i="1"/>
  <c r="AA149" i="1"/>
  <c r="Z149" i="1"/>
  <c r="Y149" i="1"/>
  <c r="X149" i="1"/>
  <c r="W149" i="1"/>
  <c r="P149" i="1"/>
  <c r="O149" i="1"/>
  <c r="AQ149" i="1" s="1"/>
  <c r="N149" i="1"/>
  <c r="AC149" i="1" s="1"/>
  <c r="M149" i="1"/>
  <c r="AU148" i="1"/>
  <c r="AT148" i="1"/>
  <c r="AP148" i="1"/>
  <c r="AJ148" i="1"/>
  <c r="AI148" i="1"/>
  <c r="AN148" i="1" s="1"/>
  <c r="AH148" i="1"/>
  <c r="AF148" i="1"/>
  <c r="AE148" i="1"/>
  <c r="AA148" i="1"/>
  <c r="Z148" i="1"/>
  <c r="Y148" i="1"/>
  <c r="X148" i="1"/>
  <c r="W148" i="1"/>
  <c r="P148" i="1"/>
  <c r="O148" i="1"/>
  <c r="AD148" i="1" s="1"/>
  <c r="N148" i="1"/>
  <c r="M148" i="1"/>
  <c r="AR148" i="1" s="1"/>
  <c r="AU147" i="1"/>
  <c r="AT147" i="1"/>
  <c r="AR147" i="1"/>
  <c r="AP147" i="1"/>
  <c r="AN147" i="1"/>
  <c r="AJ147" i="1"/>
  <c r="AI147" i="1"/>
  <c r="AH147" i="1"/>
  <c r="AF147" i="1"/>
  <c r="AE147" i="1"/>
  <c r="AC147" i="1"/>
  <c r="AB147" i="1"/>
  <c r="AA147" i="1"/>
  <c r="Z147" i="1"/>
  <c r="Y147" i="1"/>
  <c r="X147" i="1"/>
  <c r="W147" i="1"/>
  <c r="P147" i="1"/>
  <c r="O147" i="1"/>
  <c r="AD147" i="1" s="1"/>
  <c r="N147" i="1"/>
  <c r="AO147" i="1" s="1"/>
  <c r="AV147" i="1" s="1"/>
  <c r="M147" i="1"/>
  <c r="AU146" i="1"/>
  <c r="AR146" i="1"/>
  <c r="AP146" i="1"/>
  <c r="AO146" i="1"/>
  <c r="AI146" i="1"/>
  <c r="AH146" i="1"/>
  <c r="AF146" i="1"/>
  <c r="AE146" i="1"/>
  <c r="AD146" i="1"/>
  <c r="AB146" i="1"/>
  <c r="AA146" i="1"/>
  <c r="Z146" i="1"/>
  <c r="Y146" i="1"/>
  <c r="X146" i="1"/>
  <c r="W146" i="1"/>
  <c r="P146" i="1"/>
  <c r="O146" i="1"/>
  <c r="AQ146" i="1" s="1"/>
  <c r="N146" i="1"/>
  <c r="AC146" i="1" s="1"/>
  <c r="M146" i="1"/>
  <c r="AU145" i="1"/>
  <c r="AT145" i="1"/>
  <c r="AP145" i="1"/>
  <c r="AJ145" i="1"/>
  <c r="AI145" i="1"/>
  <c r="AN145" i="1" s="1"/>
  <c r="AH145" i="1"/>
  <c r="AF145" i="1"/>
  <c r="AE145" i="1"/>
  <c r="AC145" i="1"/>
  <c r="AA145" i="1"/>
  <c r="Z145" i="1"/>
  <c r="Y145" i="1"/>
  <c r="X145" i="1"/>
  <c r="W145" i="1"/>
  <c r="P145" i="1"/>
  <c r="O145" i="1"/>
  <c r="AQ145" i="1" s="1"/>
  <c r="N145" i="1"/>
  <c r="AO145" i="1" s="1"/>
  <c r="AV145" i="1" s="1"/>
  <c r="M145" i="1"/>
  <c r="AR145" i="1" s="1"/>
  <c r="AU144" i="1"/>
  <c r="AT144" i="1"/>
  <c r="AR144" i="1"/>
  <c r="AP144" i="1"/>
  <c r="AN144" i="1"/>
  <c r="AJ144" i="1"/>
  <c r="AI144" i="1"/>
  <c r="AH144" i="1"/>
  <c r="AF144" i="1"/>
  <c r="AE144" i="1"/>
  <c r="AB144" i="1"/>
  <c r="AA144" i="1"/>
  <c r="Z144" i="1"/>
  <c r="Y144" i="1"/>
  <c r="X144" i="1"/>
  <c r="W144" i="1"/>
  <c r="P144" i="1"/>
  <c r="O144" i="1"/>
  <c r="AQ144" i="1" s="1"/>
  <c r="N144" i="1"/>
  <c r="AC144" i="1" s="1"/>
  <c r="M144" i="1"/>
  <c r="AV143" i="1"/>
  <c r="AU143" i="1"/>
  <c r="AP143" i="1"/>
  <c r="AO143" i="1"/>
  <c r="AI143" i="1"/>
  <c r="AH143" i="1"/>
  <c r="AF143" i="1"/>
  <c r="AE143" i="1"/>
  <c r="AC143" i="1"/>
  <c r="AA143" i="1"/>
  <c r="Z143" i="1"/>
  <c r="Y143" i="1"/>
  <c r="X143" i="1"/>
  <c r="W143" i="1"/>
  <c r="P143" i="1"/>
  <c r="O143" i="1"/>
  <c r="AD143" i="1" s="1"/>
  <c r="N143" i="1"/>
  <c r="M143" i="1"/>
  <c r="AB143" i="1" s="1"/>
  <c r="AU142" i="1"/>
  <c r="AT142" i="1"/>
  <c r="AR142" i="1"/>
  <c r="AP142" i="1"/>
  <c r="AJ142" i="1"/>
  <c r="AI142" i="1"/>
  <c r="AN142" i="1" s="1"/>
  <c r="AH142" i="1"/>
  <c r="AF142" i="1"/>
  <c r="AE142" i="1"/>
  <c r="AD142" i="1"/>
  <c r="AB142" i="1"/>
  <c r="AA142" i="1"/>
  <c r="Z142" i="1"/>
  <c r="Y142" i="1"/>
  <c r="X142" i="1"/>
  <c r="W142" i="1"/>
  <c r="P142" i="1"/>
  <c r="O142" i="1"/>
  <c r="AQ142" i="1" s="1"/>
  <c r="N142" i="1"/>
  <c r="AO142" i="1" s="1"/>
  <c r="AV142" i="1" s="1"/>
  <c r="M142" i="1"/>
  <c r="AU141" i="1"/>
  <c r="AT141" i="1"/>
  <c r="AP141" i="1"/>
  <c r="AN141" i="1"/>
  <c r="AJ141" i="1"/>
  <c r="AI141" i="1"/>
  <c r="AH141" i="1"/>
  <c r="AF141" i="1"/>
  <c r="AE141" i="1"/>
  <c r="AD141" i="1"/>
  <c r="AC141" i="1"/>
  <c r="AA141" i="1"/>
  <c r="Z141" i="1"/>
  <c r="Y141" i="1"/>
  <c r="X141" i="1"/>
  <c r="W141" i="1"/>
  <c r="P141" i="1"/>
  <c r="O141" i="1"/>
  <c r="AQ141" i="1" s="1"/>
  <c r="N141" i="1"/>
  <c r="AO141" i="1" s="1"/>
  <c r="AV141" i="1" s="1"/>
  <c r="M141" i="1"/>
  <c r="AR141" i="1" s="1"/>
  <c r="AU140" i="1"/>
  <c r="AP140" i="1"/>
  <c r="AO140" i="1"/>
  <c r="AI140" i="1"/>
  <c r="AH140" i="1"/>
  <c r="AF140" i="1"/>
  <c r="AE140" i="1"/>
  <c r="AD140" i="1"/>
  <c r="AA140" i="1"/>
  <c r="Z140" i="1"/>
  <c r="Y140" i="1"/>
  <c r="X140" i="1"/>
  <c r="W140" i="1"/>
  <c r="P140" i="1"/>
  <c r="O140" i="1"/>
  <c r="AQ140" i="1" s="1"/>
  <c r="N140" i="1"/>
  <c r="AC140" i="1" s="1"/>
  <c r="M140" i="1"/>
  <c r="AR140" i="1" s="1"/>
  <c r="AU139" i="1"/>
  <c r="AT139" i="1"/>
  <c r="AP139" i="1"/>
  <c r="AJ139" i="1"/>
  <c r="AI139" i="1"/>
  <c r="AN139" i="1" s="1"/>
  <c r="AH139" i="1"/>
  <c r="AF139" i="1"/>
  <c r="AE139" i="1"/>
  <c r="AC139" i="1"/>
  <c r="AA139" i="1"/>
  <c r="Z139" i="1"/>
  <c r="Y139" i="1"/>
  <c r="X139" i="1"/>
  <c r="W139" i="1"/>
  <c r="P139" i="1"/>
  <c r="O139" i="1"/>
  <c r="AQ139" i="1" s="1"/>
  <c r="N139" i="1"/>
  <c r="AO139" i="1" s="1"/>
  <c r="M139" i="1"/>
  <c r="AR139" i="1" s="1"/>
  <c r="AU138" i="1"/>
  <c r="AT138" i="1"/>
  <c r="AR138" i="1"/>
  <c r="AP138" i="1"/>
  <c r="AN138" i="1"/>
  <c r="AJ138" i="1"/>
  <c r="AI138" i="1"/>
  <c r="AH138" i="1"/>
  <c r="AF138" i="1"/>
  <c r="AE138" i="1"/>
  <c r="AD138" i="1"/>
  <c r="AB138" i="1"/>
  <c r="AA138" i="1"/>
  <c r="Z138" i="1"/>
  <c r="Y138" i="1"/>
  <c r="X138" i="1"/>
  <c r="W138" i="1"/>
  <c r="P138" i="1"/>
  <c r="O138" i="1"/>
  <c r="AQ138" i="1" s="1"/>
  <c r="N138" i="1"/>
  <c r="AC138" i="1" s="1"/>
  <c r="M138" i="1"/>
  <c r="AU137" i="1"/>
  <c r="AP137" i="1"/>
  <c r="AO137" i="1"/>
  <c r="AI137" i="1"/>
  <c r="AH137" i="1"/>
  <c r="AF137" i="1"/>
  <c r="AE137" i="1"/>
  <c r="AC137" i="1"/>
  <c r="AA137" i="1"/>
  <c r="Z137" i="1"/>
  <c r="Y137" i="1"/>
  <c r="X137" i="1"/>
  <c r="W137" i="1"/>
  <c r="P137" i="1"/>
  <c r="O137" i="1"/>
  <c r="AD137" i="1" s="1"/>
  <c r="N137" i="1"/>
  <c r="M137" i="1"/>
  <c r="AR137" i="1" s="1"/>
  <c r="AU136" i="1"/>
  <c r="AT136" i="1"/>
  <c r="AR136" i="1"/>
  <c r="AP136" i="1"/>
  <c r="AJ136" i="1"/>
  <c r="AI136" i="1"/>
  <c r="AN136" i="1" s="1"/>
  <c r="AH136" i="1"/>
  <c r="AF136" i="1"/>
  <c r="AE136" i="1"/>
  <c r="AD136" i="1"/>
  <c r="AB136" i="1"/>
  <c r="AA136" i="1"/>
  <c r="Z136" i="1"/>
  <c r="Y136" i="1"/>
  <c r="X136" i="1"/>
  <c r="W136" i="1"/>
  <c r="P136" i="1"/>
  <c r="O136" i="1"/>
  <c r="AQ136" i="1" s="1"/>
  <c r="N136" i="1"/>
  <c r="AO136" i="1" s="1"/>
  <c r="AV136" i="1" s="1"/>
  <c r="M136" i="1"/>
  <c r="AU135" i="1"/>
  <c r="AT135" i="1"/>
  <c r="AQ135" i="1"/>
  <c r="AP135" i="1"/>
  <c r="AN135" i="1"/>
  <c r="AJ135" i="1"/>
  <c r="AI135" i="1"/>
  <c r="AH135" i="1"/>
  <c r="AF135" i="1"/>
  <c r="AE135" i="1"/>
  <c r="AD135" i="1"/>
  <c r="AC135" i="1"/>
  <c r="AA135" i="1"/>
  <c r="Z135" i="1"/>
  <c r="Y135" i="1"/>
  <c r="X135" i="1"/>
  <c r="W135" i="1"/>
  <c r="P135" i="1"/>
  <c r="O135" i="1"/>
  <c r="N135" i="1"/>
  <c r="AO135" i="1" s="1"/>
  <c r="AV135" i="1" s="1"/>
  <c r="M135" i="1"/>
  <c r="AR135" i="1" s="1"/>
  <c r="AU134" i="1"/>
  <c r="AP134" i="1"/>
  <c r="AO134" i="1"/>
  <c r="AI134" i="1"/>
  <c r="AH134" i="1"/>
  <c r="AF134" i="1"/>
  <c r="AE134" i="1"/>
  <c r="AD134" i="1"/>
  <c r="AA134" i="1"/>
  <c r="Z134" i="1"/>
  <c r="Y134" i="1"/>
  <c r="X134" i="1"/>
  <c r="W134" i="1"/>
  <c r="P134" i="1"/>
  <c r="O134" i="1"/>
  <c r="AQ134" i="1" s="1"/>
  <c r="N134" i="1"/>
  <c r="AC134" i="1" s="1"/>
  <c r="M134" i="1"/>
  <c r="AR134" i="1" s="1"/>
  <c r="AU133" i="1"/>
  <c r="AT133" i="1"/>
  <c r="AP133" i="1"/>
  <c r="AJ133" i="1"/>
  <c r="AI133" i="1"/>
  <c r="AN133" i="1" s="1"/>
  <c r="AH133" i="1"/>
  <c r="AF133" i="1"/>
  <c r="AE133" i="1"/>
  <c r="AA133" i="1"/>
  <c r="Z133" i="1"/>
  <c r="Y133" i="1"/>
  <c r="X133" i="1"/>
  <c r="W133" i="1"/>
  <c r="P133" i="1"/>
  <c r="O133" i="1"/>
  <c r="AQ133" i="1" s="1"/>
  <c r="N133" i="1"/>
  <c r="AO133" i="1" s="1"/>
  <c r="M133" i="1"/>
  <c r="AR133" i="1" s="1"/>
  <c r="AU132" i="1"/>
  <c r="AR132" i="1"/>
  <c r="AP132" i="1"/>
  <c r="AN132" i="1"/>
  <c r="AI132" i="1"/>
  <c r="AT132" i="1" s="1"/>
  <c r="AH132" i="1"/>
  <c r="AF132" i="1"/>
  <c r="AE132" i="1"/>
  <c r="AB132" i="1"/>
  <c r="AA132" i="1"/>
  <c r="Z132" i="1"/>
  <c r="Y132" i="1"/>
  <c r="X132" i="1"/>
  <c r="W132" i="1"/>
  <c r="P132" i="1"/>
  <c r="O132" i="1"/>
  <c r="AD132" i="1" s="1"/>
  <c r="N132" i="1"/>
  <c r="AC132" i="1" s="1"/>
  <c r="M132" i="1"/>
  <c r="AU131" i="1"/>
  <c r="AP131" i="1"/>
  <c r="AO131" i="1"/>
  <c r="AV131" i="1" s="1"/>
  <c r="AI131" i="1"/>
  <c r="AH131" i="1"/>
  <c r="AF131" i="1"/>
  <c r="AE131" i="1"/>
  <c r="AC131" i="1"/>
  <c r="AA131" i="1"/>
  <c r="Z131" i="1"/>
  <c r="Y131" i="1"/>
  <c r="X131" i="1"/>
  <c r="W131" i="1"/>
  <c r="P131" i="1"/>
  <c r="O131" i="1"/>
  <c r="AD131" i="1" s="1"/>
  <c r="N131" i="1"/>
  <c r="M131" i="1"/>
  <c r="AR131" i="1" s="1"/>
  <c r="AU130" i="1"/>
  <c r="AT130" i="1"/>
  <c r="AR130" i="1"/>
  <c r="AP130" i="1"/>
  <c r="AI130" i="1"/>
  <c r="AN130" i="1" s="1"/>
  <c r="AH130" i="1"/>
  <c r="AF130" i="1"/>
  <c r="AE130" i="1"/>
  <c r="AD130" i="1"/>
  <c r="AB130" i="1"/>
  <c r="AA130" i="1"/>
  <c r="Z130" i="1"/>
  <c r="Y130" i="1"/>
  <c r="X130" i="1"/>
  <c r="W130" i="1"/>
  <c r="P130" i="1"/>
  <c r="O130" i="1"/>
  <c r="AQ130" i="1" s="1"/>
  <c r="N130" i="1"/>
  <c r="AO130" i="1" s="1"/>
  <c r="AV130" i="1" s="1"/>
  <c r="M130" i="1"/>
  <c r="AU129" i="1"/>
  <c r="AT129" i="1"/>
  <c r="AQ129" i="1"/>
  <c r="AP129" i="1"/>
  <c r="AN129" i="1"/>
  <c r="AJ129" i="1"/>
  <c r="AI129" i="1"/>
  <c r="AH129" i="1"/>
  <c r="AF129" i="1"/>
  <c r="AE129" i="1"/>
  <c r="AD129" i="1"/>
  <c r="AC129" i="1"/>
  <c r="AA129" i="1"/>
  <c r="Z129" i="1"/>
  <c r="Y129" i="1"/>
  <c r="X129" i="1"/>
  <c r="W129" i="1"/>
  <c r="P129" i="1"/>
  <c r="O129" i="1"/>
  <c r="N129" i="1"/>
  <c r="AO129" i="1" s="1"/>
  <c r="AV129" i="1" s="1"/>
  <c r="M129" i="1"/>
  <c r="AR129" i="1" s="1"/>
  <c r="AV128" i="1"/>
  <c r="AU128" i="1"/>
  <c r="AP128" i="1"/>
  <c r="AO128" i="1"/>
  <c r="AN128" i="1"/>
  <c r="AI128" i="1"/>
  <c r="AH128" i="1"/>
  <c r="AF128" i="1"/>
  <c r="AE128" i="1"/>
  <c r="AD128" i="1"/>
  <c r="AB128" i="1"/>
  <c r="AA128" i="1"/>
  <c r="Z128" i="1"/>
  <c r="Y128" i="1"/>
  <c r="X128" i="1"/>
  <c r="W128" i="1"/>
  <c r="P128" i="1"/>
  <c r="O128" i="1"/>
  <c r="AQ128" i="1" s="1"/>
  <c r="N128" i="1"/>
  <c r="AC128" i="1" s="1"/>
  <c r="M128" i="1"/>
  <c r="AR128" i="1" s="1"/>
  <c r="AU127" i="1"/>
  <c r="AT127" i="1"/>
  <c r="AQ127" i="1"/>
  <c r="AP127" i="1"/>
  <c r="AJ127" i="1"/>
  <c r="AI127" i="1"/>
  <c r="AN127" i="1" s="1"/>
  <c r="AH127" i="1"/>
  <c r="AF127" i="1"/>
  <c r="AE127" i="1"/>
  <c r="AB127" i="1"/>
  <c r="AA127" i="1"/>
  <c r="Z127" i="1"/>
  <c r="Y127" i="1"/>
  <c r="X127" i="1"/>
  <c r="W127" i="1"/>
  <c r="P127" i="1"/>
  <c r="O127" i="1"/>
  <c r="AD127" i="1" s="1"/>
  <c r="N127" i="1"/>
  <c r="AO127" i="1" s="1"/>
  <c r="AV127" i="1" s="1"/>
  <c r="M127" i="1"/>
  <c r="AR127" i="1" s="1"/>
  <c r="AU126" i="1"/>
  <c r="AR126" i="1"/>
  <c r="AP126" i="1"/>
  <c r="AJ126" i="1"/>
  <c r="AI126" i="1"/>
  <c r="AN126" i="1" s="1"/>
  <c r="AH126" i="1"/>
  <c r="AF126" i="1"/>
  <c r="AE126" i="1"/>
  <c r="AC126" i="1"/>
  <c r="AB126" i="1"/>
  <c r="AA126" i="1"/>
  <c r="Z126" i="1"/>
  <c r="Y126" i="1"/>
  <c r="X126" i="1"/>
  <c r="W126" i="1"/>
  <c r="P126" i="1"/>
  <c r="O126" i="1"/>
  <c r="AD126" i="1" s="1"/>
  <c r="N126" i="1"/>
  <c r="AO126" i="1" s="1"/>
  <c r="AV126" i="1" s="1"/>
  <c r="M126" i="1"/>
  <c r="AU125" i="1"/>
  <c r="AR125" i="1"/>
  <c r="AP125" i="1"/>
  <c r="AO125" i="1"/>
  <c r="AV125" i="1" s="1"/>
  <c r="AN125" i="1"/>
  <c r="AI125" i="1"/>
  <c r="AT125" i="1" s="1"/>
  <c r="AH125" i="1"/>
  <c r="AF125" i="1"/>
  <c r="AE125" i="1"/>
  <c r="AD125" i="1"/>
  <c r="AC125" i="1"/>
  <c r="AB125" i="1"/>
  <c r="AA125" i="1"/>
  <c r="Z125" i="1"/>
  <c r="Y125" i="1"/>
  <c r="X125" i="1"/>
  <c r="W125" i="1"/>
  <c r="P125" i="1"/>
  <c r="O125" i="1"/>
  <c r="AQ125" i="1" s="1"/>
  <c r="N125" i="1"/>
  <c r="M125" i="1"/>
  <c r="AU124" i="1"/>
  <c r="AP124" i="1"/>
  <c r="AN124" i="1"/>
  <c r="AI124" i="1"/>
  <c r="AJ124" i="1" s="1"/>
  <c r="AH124" i="1"/>
  <c r="AF124" i="1"/>
  <c r="AE124" i="1"/>
  <c r="AD124" i="1"/>
  <c r="AB124" i="1"/>
  <c r="AA124" i="1"/>
  <c r="Z124" i="1"/>
  <c r="Y124" i="1"/>
  <c r="X124" i="1"/>
  <c r="W124" i="1"/>
  <c r="P124" i="1"/>
  <c r="O124" i="1"/>
  <c r="AQ124" i="1" s="1"/>
  <c r="N124" i="1"/>
  <c r="AO124" i="1" s="1"/>
  <c r="AV124" i="1" s="1"/>
  <c r="M124" i="1"/>
  <c r="AR124" i="1" s="1"/>
  <c r="AV123" i="1"/>
  <c r="AU123" i="1"/>
  <c r="AT123" i="1"/>
  <c r="AP123" i="1"/>
  <c r="AO123" i="1"/>
  <c r="AN123" i="1"/>
  <c r="AJ123" i="1"/>
  <c r="AI123" i="1"/>
  <c r="AH123" i="1"/>
  <c r="AF123" i="1"/>
  <c r="AE123" i="1"/>
  <c r="AD123" i="1"/>
  <c r="AC123" i="1"/>
  <c r="AA123" i="1"/>
  <c r="Z123" i="1"/>
  <c r="Y123" i="1"/>
  <c r="X123" i="1"/>
  <c r="W123" i="1"/>
  <c r="P123" i="1"/>
  <c r="O123" i="1"/>
  <c r="AQ123" i="1" s="1"/>
  <c r="N123" i="1"/>
  <c r="M123" i="1"/>
  <c r="AU122" i="1"/>
  <c r="AP122" i="1"/>
  <c r="AO122" i="1"/>
  <c r="AV122" i="1" s="1"/>
  <c r="AI122" i="1"/>
  <c r="AH122" i="1"/>
  <c r="AF122" i="1"/>
  <c r="AE122" i="1"/>
  <c r="AD122" i="1"/>
  <c r="AA122" i="1"/>
  <c r="Z122" i="1"/>
  <c r="Y122" i="1"/>
  <c r="X122" i="1"/>
  <c r="W122" i="1"/>
  <c r="P122" i="1"/>
  <c r="O122" i="1"/>
  <c r="AQ122" i="1" s="1"/>
  <c r="N122" i="1"/>
  <c r="AC122" i="1" s="1"/>
  <c r="M122" i="1"/>
  <c r="AB122" i="1" s="1"/>
  <c r="AU121" i="1"/>
  <c r="AR121" i="1"/>
  <c r="AQ121" i="1"/>
  <c r="AP121" i="1"/>
  <c r="AJ121" i="1"/>
  <c r="AI121" i="1"/>
  <c r="AN121" i="1" s="1"/>
  <c r="AH121" i="1"/>
  <c r="AF121" i="1"/>
  <c r="AE121" i="1"/>
  <c r="AB121" i="1"/>
  <c r="AA121" i="1"/>
  <c r="Z121" i="1"/>
  <c r="Y121" i="1"/>
  <c r="X121" i="1"/>
  <c r="W121" i="1"/>
  <c r="P121" i="1"/>
  <c r="O121" i="1"/>
  <c r="AD121" i="1" s="1"/>
  <c r="N121" i="1"/>
  <c r="AO121" i="1" s="1"/>
  <c r="AV121" i="1" s="1"/>
  <c r="M121" i="1"/>
  <c r="AU120" i="1"/>
  <c r="AT120" i="1"/>
  <c r="AP120" i="1"/>
  <c r="AO120" i="1"/>
  <c r="AV120" i="1" s="1"/>
  <c r="AJ120" i="1"/>
  <c r="AI120" i="1"/>
  <c r="AN120" i="1" s="1"/>
  <c r="AH120" i="1"/>
  <c r="AF120" i="1"/>
  <c r="AE120" i="1"/>
  <c r="AC120" i="1"/>
  <c r="AA120" i="1"/>
  <c r="Z120" i="1"/>
  <c r="Y120" i="1"/>
  <c r="X120" i="1"/>
  <c r="W120" i="1"/>
  <c r="P120" i="1"/>
  <c r="O120" i="1"/>
  <c r="AQ120" i="1" s="1"/>
  <c r="N120" i="1"/>
  <c r="M120" i="1"/>
  <c r="AR120" i="1" s="1"/>
  <c r="AU119" i="1"/>
  <c r="AR119" i="1"/>
  <c r="AP119" i="1"/>
  <c r="AN119" i="1"/>
  <c r="AI119" i="1"/>
  <c r="AT119" i="1" s="1"/>
  <c r="AH119" i="1"/>
  <c r="AF119" i="1"/>
  <c r="AE119" i="1"/>
  <c r="AD119" i="1"/>
  <c r="AB119" i="1"/>
  <c r="AA119" i="1"/>
  <c r="Z119" i="1"/>
  <c r="Y119" i="1"/>
  <c r="X119" i="1"/>
  <c r="W119" i="1"/>
  <c r="P119" i="1"/>
  <c r="O119" i="1"/>
  <c r="AQ119" i="1" s="1"/>
  <c r="N119" i="1"/>
  <c r="AC119" i="1" s="1"/>
  <c r="M119" i="1"/>
  <c r="AU118" i="1"/>
  <c r="AT118" i="1"/>
  <c r="AP118" i="1"/>
  <c r="AO118" i="1"/>
  <c r="AV118" i="1" s="1"/>
  <c r="AJ118" i="1"/>
  <c r="AI118" i="1"/>
  <c r="AN118" i="1" s="1"/>
  <c r="AH118" i="1"/>
  <c r="AF118" i="1"/>
  <c r="AE118" i="1"/>
  <c r="AC118" i="1"/>
  <c r="AA118" i="1"/>
  <c r="Z118" i="1"/>
  <c r="Y118" i="1"/>
  <c r="X118" i="1"/>
  <c r="W118" i="1"/>
  <c r="P118" i="1"/>
  <c r="O118" i="1"/>
  <c r="AD118" i="1" s="1"/>
  <c r="N118" i="1"/>
  <c r="M118" i="1"/>
  <c r="AR118" i="1" s="1"/>
  <c r="AU117" i="1"/>
  <c r="AR117" i="1"/>
  <c r="AP117" i="1"/>
  <c r="AN117" i="1"/>
  <c r="AI117" i="1"/>
  <c r="AT117" i="1" s="1"/>
  <c r="AH117" i="1"/>
  <c r="AF117" i="1"/>
  <c r="AE117" i="1"/>
  <c r="AD117" i="1"/>
  <c r="AB117" i="1"/>
  <c r="AA117" i="1"/>
  <c r="Z117" i="1"/>
  <c r="Y117" i="1"/>
  <c r="X117" i="1"/>
  <c r="W117" i="1"/>
  <c r="P117" i="1"/>
  <c r="O117" i="1"/>
  <c r="AQ117" i="1" s="1"/>
  <c r="N117" i="1"/>
  <c r="AO117" i="1" s="1"/>
  <c r="AV117" i="1" s="1"/>
  <c r="M117" i="1"/>
  <c r="AU116" i="1"/>
  <c r="AT116" i="1"/>
  <c r="AP116" i="1"/>
  <c r="AO116" i="1"/>
  <c r="AV116" i="1" s="1"/>
  <c r="AN116" i="1"/>
  <c r="AJ116" i="1"/>
  <c r="AI116" i="1"/>
  <c r="AH116" i="1"/>
  <c r="AF116" i="1"/>
  <c r="AE116" i="1"/>
  <c r="AC116" i="1"/>
  <c r="AA116" i="1"/>
  <c r="Z116" i="1"/>
  <c r="Y116" i="1"/>
  <c r="X116" i="1"/>
  <c r="W116" i="1"/>
  <c r="P116" i="1"/>
  <c r="O116" i="1"/>
  <c r="AQ116" i="1" s="1"/>
  <c r="N116" i="1"/>
  <c r="M116" i="1"/>
  <c r="AR116" i="1" s="1"/>
  <c r="AU115" i="1"/>
  <c r="AR115" i="1"/>
  <c r="AP115" i="1"/>
  <c r="AI115" i="1"/>
  <c r="AN115" i="1" s="1"/>
  <c r="AH115" i="1"/>
  <c r="AF115" i="1"/>
  <c r="AE115" i="1"/>
  <c r="AD115" i="1"/>
  <c r="AB115" i="1"/>
  <c r="AA115" i="1"/>
  <c r="Z115" i="1"/>
  <c r="Y115" i="1"/>
  <c r="X115" i="1"/>
  <c r="W115" i="1"/>
  <c r="P115" i="1"/>
  <c r="O115" i="1"/>
  <c r="AQ115" i="1" s="1"/>
  <c r="N115" i="1"/>
  <c r="AO115" i="1" s="1"/>
  <c r="M115" i="1"/>
  <c r="AU114" i="1"/>
  <c r="AT114" i="1"/>
  <c r="AP114" i="1"/>
  <c r="AO114" i="1"/>
  <c r="AV114" i="1" s="1"/>
  <c r="AJ114" i="1"/>
  <c r="AI114" i="1"/>
  <c r="AN114" i="1" s="1"/>
  <c r="AH114" i="1"/>
  <c r="AF114" i="1"/>
  <c r="AE114" i="1"/>
  <c r="AC114" i="1"/>
  <c r="AA114" i="1"/>
  <c r="Z114" i="1"/>
  <c r="Y114" i="1"/>
  <c r="X114" i="1"/>
  <c r="W114" i="1"/>
  <c r="P114" i="1"/>
  <c r="O114" i="1"/>
  <c r="AQ114" i="1" s="1"/>
  <c r="N114" i="1"/>
  <c r="M114" i="1"/>
  <c r="AR114" i="1" s="1"/>
  <c r="AU113" i="1"/>
  <c r="AR113" i="1"/>
  <c r="AP113" i="1"/>
  <c r="AN113" i="1"/>
  <c r="AI113" i="1"/>
  <c r="AT113" i="1" s="1"/>
  <c r="AH113" i="1"/>
  <c r="AF113" i="1"/>
  <c r="AE113" i="1"/>
  <c r="AD113" i="1"/>
  <c r="AB113" i="1"/>
  <c r="AA113" i="1"/>
  <c r="Z113" i="1"/>
  <c r="Y113" i="1"/>
  <c r="X113" i="1"/>
  <c r="W113" i="1"/>
  <c r="P113" i="1"/>
  <c r="O113" i="1"/>
  <c r="AQ113" i="1" s="1"/>
  <c r="N113" i="1"/>
  <c r="AC113" i="1" s="1"/>
  <c r="M113" i="1"/>
  <c r="AU112" i="1"/>
  <c r="AT112" i="1"/>
  <c r="AP112" i="1"/>
  <c r="AO112" i="1"/>
  <c r="AV112" i="1" s="1"/>
  <c r="AJ112" i="1"/>
  <c r="AI112" i="1"/>
  <c r="AN112" i="1" s="1"/>
  <c r="AH112" i="1"/>
  <c r="AF112" i="1"/>
  <c r="AE112" i="1"/>
  <c r="AC112" i="1"/>
  <c r="AA112" i="1"/>
  <c r="Z112" i="1"/>
  <c r="Y112" i="1"/>
  <c r="X112" i="1"/>
  <c r="W112" i="1"/>
  <c r="P112" i="1"/>
  <c r="O112" i="1"/>
  <c r="AD112" i="1" s="1"/>
  <c r="N112" i="1"/>
  <c r="M112" i="1"/>
  <c r="AR112" i="1" s="1"/>
  <c r="AU111" i="1"/>
  <c r="AR111" i="1"/>
  <c r="AP111" i="1"/>
  <c r="AN111" i="1"/>
  <c r="AI111" i="1"/>
  <c r="AT111" i="1" s="1"/>
  <c r="AH111" i="1"/>
  <c r="AF111" i="1"/>
  <c r="AE111" i="1"/>
  <c r="AD111" i="1"/>
  <c r="AB111" i="1"/>
  <c r="AA111" i="1"/>
  <c r="Z111" i="1"/>
  <c r="Y111" i="1"/>
  <c r="X111" i="1"/>
  <c r="W111" i="1"/>
  <c r="P111" i="1"/>
  <c r="O111" i="1"/>
  <c r="AQ111" i="1" s="1"/>
  <c r="N111" i="1"/>
  <c r="AO111" i="1" s="1"/>
  <c r="M111" i="1"/>
  <c r="AU110" i="1"/>
  <c r="AT110" i="1"/>
  <c r="AP110" i="1"/>
  <c r="AO110" i="1"/>
  <c r="AV110" i="1" s="1"/>
  <c r="AN110" i="1"/>
  <c r="AJ110" i="1"/>
  <c r="AI110" i="1"/>
  <c r="AH110" i="1"/>
  <c r="AF110" i="1"/>
  <c r="AE110" i="1"/>
  <c r="AC110" i="1"/>
  <c r="AA110" i="1"/>
  <c r="Z110" i="1"/>
  <c r="Y110" i="1"/>
  <c r="X110" i="1"/>
  <c r="W110" i="1"/>
  <c r="P110" i="1"/>
  <c r="O110" i="1"/>
  <c r="AQ110" i="1" s="1"/>
  <c r="N110" i="1"/>
  <c r="M110" i="1"/>
  <c r="AR110" i="1" s="1"/>
  <c r="AU109" i="1"/>
  <c r="AR109" i="1"/>
  <c r="AP109" i="1"/>
  <c r="AI109" i="1"/>
  <c r="AN109" i="1" s="1"/>
  <c r="AH109" i="1"/>
  <c r="AF109" i="1"/>
  <c r="AE109" i="1"/>
  <c r="AD109" i="1"/>
  <c r="AB109" i="1"/>
  <c r="AA109" i="1"/>
  <c r="Z109" i="1"/>
  <c r="Y109" i="1"/>
  <c r="X109" i="1"/>
  <c r="W109" i="1"/>
  <c r="P109" i="1"/>
  <c r="O109" i="1"/>
  <c r="AQ109" i="1" s="1"/>
  <c r="N109" i="1"/>
  <c r="AO109" i="1" s="1"/>
  <c r="M109" i="1"/>
  <c r="AU108" i="1"/>
  <c r="AT108" i="1"/>
  <c r="AP108" i="1"/>
  <c r="AO108" i="1"/>
  <c r="AJ108" i="1"/>
  <c r="AI108" i="1"/>
  <c r="AN108" i="1" s="1"/>
  <c r="AH108" i="1"/>
  <c r="AF108" i="1"/>
  <c r="AE108" i="1"/>
  <c r="AC108" i="1"/>
  <c r="AA108" i="1"/>
  <c r="Z108" i="1"/>
  <c r="Y108" i="1"/>
  <c r="X108" i="1"/>
  <c r="W108" i="1"/>
  <c r="P108" i="1"/>
  <c r="O108" i="1"/>
  <c r="AQ108" i="1" s="1"/>
  <c r="N108" i="1"/>
  <c r="M108" i="1"/>
  <c r="AR108" i="1" s="1"/>
  <c r="AU107" i="1"/>
  <c r="AR107" i="1"/>
  <c r="AP107" i="1"/>
  <c r="AN107" i="1"/>
  <c r="AI107" i="1"/>
  <c r="AT107" i="1" s="1"/>
  <c r="AH107" i="1"/>
  <c r="AF107" i="1"/>
  <c r="AE107" i="1"/>
  <c r="AD107" i="1"/>
  <c r="AB107" i="1"/>
  <c r="AA107" i="1"/>
  <c r="Z107" i="1"/>
  <c r="Y107" i="1"/>
  <c r="X107" i="1"/>
  <c r="W107" i="1"/>
  <c r="P107" i="1"/>
  <c r="O107" i="1"/>
  <c r="AQ107" i="1" s="1"/>
  <c r="N107" i="1"/>
  <c r="AC107" i="1" s="1"/>
  <c r="M107" i="1"/>
  <c r="AU106" i="1"/>
  <c r="AT106" i="1"/>
  <c r="AP106" i="1"/>
  <c r="AO106" i="1"/>
  <c r="AV106" i="1" s="1"/>
  <c r="AJ106" i="1"/>
  <c r="AI106" i="1"/>
  <c r="AN106" i="1" s="1"/>
  <c r="AH106" i="1"/>
  <c r="AF106" i="1"/>
  <c r="AE106" i="1"/>
  <c r="AC106" i="1"/>
  <c r="AA106" i="1"/>
  <c r="Z106" i="1"/>
  <c r="Y106" i="1"/>
  <c r="X106" i="1"/>
  <c r="W106" i="1"/>
  <c r="P106" i="1"/>
  <c r="O106" i="1"/>
  <c r="AD106" i="1" s="1"/>
  <c r="N106" i="1"/>
  <c r="M106" i="1"/>
  <c r="AR106" i="1" s="1"/>
  <c r="AU105" i="1"/>
  <c r="AR105" i="1"/>
  <c r="AP105" i="1"/>
  <c r="AN105" i="1"/>
  <c r="AI105" i="1"/>
  <c r="AT105" i="1" s="1"/>
  <c r="AH105" i="1"/>
  <c r="AF105" i="1"/>
  <c r="AE105" i="1"/>
  <c r="AD105" i="1"/>
  <c r="AB105" i="1"/>
  <c r="AA105" i="1"/>
  <c r="Z105" i="1"/>
  <c r="Y105" i="1"/>
  <c r="X105" i="1"/>
  <c r="W105" i="1"/>
  <c r="P105" i="1"/>
  <c r="O105" i="1"/>
  <c r="AQ105" i="1" s="1"/>
  <c r="N105" i="1"/>
  <c r="AO105" i="1" s="1"/>
  <c r="M105" i="1"/>
  <c r="AU104" i="1"/>
  <c r="AT104" i="1"/>
  <c r="AP104" i="1"/>
  <c r="AO104" i="1"/>
  <c r="AV104" i="1" s="1"/>
  <c r="AN104" i="1"/>
  <c r="AJ104" i="1"/>
  <c r="AI104" i="1"/>
  <c r="AH104" i="1"/>
  <c r="AF104" i="1"/>
  <c r="AE104" i="1"/>
  <c r="AC104" i="1"/>
  <c r="AA104" i="1"/>
  <c r="Z104" i="1"/>
  <c r="Y104" i="1"/>
  <c r="X104" i="1"/>
  <c r="W104" i="1"/>
  <c r="P104" i="1"/>
  <c r="O104" i="1"/>
  <c r="AQ104" i="1" s="1"/>
  <c r="N104" i="1"/>
  <c r="M104" i="1"/>
  <c r="AR104" i="1" s="1"/>
  <c r="AU103" i="1"/>
  <c r="AR103" i="1"/>
  <c r="AP103" i="1"/>
  <c r="AI103" i="1"/>
  <c r="AN103" i="1" s="1"/>
  <c r="AH103" i="1"/>
  <c r="AF103" i="1"/>
  <c r="AE103" i="1"/>
  <c r="AD103" i="1"/>
  <c r="AB103" i="1"/>
  <c r="AA103" i="1"/>
  <c r="Z103" i="1"/>
  <c r="Y103" i="1"/>
  <c r="X103" i="1"/>
  <c r="W103" i="1"/>
  <c r="P103" i="1"/>
  <c r="O103" i="1"/>
  <c r="AQ103" i="1" s="1"/>
  <c r="N103" i="1"/>
  <c r="AO103" i="1" s="1"/>
  <c r="M103" i="1"/>
  <c r="AU102" i="1"/>
  <c r="AT102" i="1"/>
  <c r="AP102" i="1"/>
  <c r="AO102" i="1"/>
  <c r="AV102" i="1" s="1"/>
  <c r="AJ102" i="1"/>
  <c r="AI102" i="1"/>
  <c r="AN102" i="1" s="1"/>
  <c r="AH102" i="1"/>
  <c r="AF102" i="1"/>
  <c r="AE102" i="1"/>
  <c r="AC102" i="1"/>
  <c r="AA102" i="1"/>
  <c r="Z102" i="1"/>
  <c r="Y102" i="1"/>
  <c r="X102" i="1"/>
  <c r="W102" i="1"/>
  <c r="P102" i="1"/>
  <c r="O102" i="1"/>
  <c r="AQ102" i="1" s="1"/>
  <c r="N102" i="1"/>
  <c r="M102" i="1"/>
  <c r="AR102" i="1" s="1"/>
  <c r="AU101" i="1"/>
  <c r="AR101" i="1"/>
  <c r="AP101" i="1"/>
  <c r="AN101" i="1"/>
  <c r="AI101" i="1"/>
  <c r="AT101" i="1" s="1"/>
  <c r="AH101" i="1"/>
  <c r="AF101" i="1"/>
  <c r="AE101" i="1"/>
  <c r="AD101" i="1"/>
  <c r="AB101" i="1"/>
  <c r="AA101" i="1"/>
  <c r="Z101" i="1"/>
  <c r="Y101" i="1"/>
  <c r="X101" i="1"/>
  <c r="W101" i="1"/>
  <c r="P101" i="1"/>
  <c r="O101" i="1"/>
  <c r="AQ101" i="1" s="1"/>
  <c r="N101" i="1"/>
  <c r="AC101" i="1" s="1"/>
  <c r="M101" i="1"/>
  <c r="AU100" i="1"/>
  <c r="AT100" i="1"/>
  <c r="AP100" i="1"/>
  <c r="AO100" i="1"/>
  <c r="AV100" i="1" s="1"/>
  <c r="AJ100" i="1"/>
  <c r="AI100" i="1"/>
  <c r="AN100" i="1" s="1"/>
  <c r="AH100" i="1"/>
  <c r="AF100" i="1"/>
  <c r="AE100" i="1"/>
  <c r="AC100" i="1"/>
  <c r="AA100" i="1"/>
  <c r="Z100" i="1"/>
  <c r="Y100" i="1"/>
  <c r="X100" i="1"/>
  <c r="W100" i="1"/>
  <c r="P100" i="1"/>
  <c r="O100" i="1"/>
  <c r="AD100" i="1" s="1"/>
  <c r="N100" i="1"/>
  <c r="M100" i="1"/>
  <c r="AR100" i="1" s="1"/>
  <c r="AU99" i="1"/>
  <c r="AR99" i="1"/>
  <c r="AP99" i="1"/>
  <c r="AN99" i="1"/>
  <c r="AI99" i="1"/>
  <c r="AT99" i="1" s="1"/>
  <c r="AH99" i="1"/>
  <c r="AF99" i="1"/>
  <c r="AE99" i="1"/>
  <c r="AD99" i="1"/>
  <c r="AB99" i="1"/>
  <c r="AA99" i="1"/>
  <c r="Z99" i="1"/>
  <c r="Y99" i="1"/>
  <c r="X99" i="1"/>
  <c r="W99" i="1"/>
  <c r="P99" i="1"/>
  <c r="O99" i="1"/>
  <c r="AQ99" i="1" s="1"/>
  <c r="N99" i="1"/>
  <c r="AO99" i="1" s="1"/>
  <c r="AV99" i="1" s="1"/>
  <c r="M99" i="1"/>
  <c r="AU98" i="1"/>
  <c r="AT98" i="1"/>
  <c r="AP98" i="1"/>
  <c r="AO98" i="1"/>
  <c r="AV98" i="1" s="1"/>
  <c r="AN98" i="1"/>
  <c r="AJ98" i="1"/>
  <c r="AI98" i="1"/>
  <c r="AH98" i="1"/>
  <c r="AF98" i="1"/>
  <c r="AE98" i="1"/>
  <c r="AC98" i="1"/>
  <c r="AA98" i="1"/>
  <c r="Z98" i="1"/>
  <c r="Y98" i="1"/>
  <c r="X98" i="1"/>
  <c r="W98" i="1"/>
  <c r="P98" i="1"/>
  <c r="O98" i="1"/>
  <c r="AQ98" i="1" s="1"/>
  <c r="N98" i="1"/>
  <c r="M98" i="1"/>
  <c r="AR98" i="1" s="1"/>
  <c r="AU97" i="1"/>
  <c r="AR97" i="1"/>
  <c r="AP97" i="1"/>
  <c r="AI97" i="1"/>
  <c r="AN97" i="1" s="1"/>
  <c r="AH97" i="1"/>
  <c r="AF97" i="1"/>
  <c r="AE97" i="1"/>
  <c r="AD97" i="1"/>
  <c r="AB97" i="1"/>
  <c r="AA97" i="1"/>
  <c r="Z97" i="1"/>
  <c r="Y97" i="1"/>
  <c r="X97" i="1"/>
  <c r="W97" i="1"/>
  <c r="P97" i="1"/>
  <c r="O97" i="1"/>
  <c r="AQ97" i="1" s="1"/>
  <c r="N97" i="1"/>
  <c r="AO97" i="1" s="1"/>
  <c r="AV97" i="1" s="1"/>
  <c r="M97" i="1"/>
  <c r="AU96" i="1"/>
  <c r="AT96" i="1"/>
  <c r="AP96" i="1"/>
  <c r="AO96" i="1"/>
  <c r="AV96" i="1" s="1"/>
  <c r="AJ96" i="1"/>
  <c r="AI96" i="1"/>
  <c r="AN96" i="1" s="1"/>
  <c r="AH96" i="1"/>
  <c r="AF96" i="1"/>
  <c r="AE96" i="1"/>
  <c r="AC96" i="1"/>
  <c r="AA96" i="1"/>
  <c r="Z96" i="1"/>
  <c r="Y96" i="1"/>
  <c r="X96" i="1"/>
  <c r="W96" i="1"/>
  <c r="P96" i="1"/>
  <c r="O96" i="1"/>
  <c r="AQ96" i="1" s="1"/>
  <c r="N96" i="1"/>
  <c r="M96" i="1"/>
  <c r="AR96" i="1" s="1"/>
  <c r="AU95" i="1"/>
  <c r="AR95" i="1"/>
  <c r="AP95" i="1"/>
  <c r="AN95" i="1"/>
  <c r="AI95" i="1"/>
  <c r="AT95" i="1" s="1"/>
  <c r="AH95" i="1"/>
  <c r="AF95" i="1"/>
  <c r="AE95" i="1"/>
  <c r="AD95" i="1"/>
  <c r="AB95" i="1"/>
  <c r="AA95" i="1"/>
  <c r="Z95" i="1"/>
  <c r="Y95" i="1"/>
  <c r="X95" i="1"/>
  <c r="W95" i="1"/>
  <c r="P95" i="1"/>
  <c r="O95" i="1"/>
  <c r="AQ95" i="1" s="1"/>
  <c r="N95" i="1"/>
  <c r="AC95" i="1" s="1"/>
  <c r="M95" i="1"/>
  <c r="AU94" i="1"/>
  <c r="AT94" i="1"/>
  <c r="AP94" i="1"/>
  <c r="AO94" i="1"/>
  <c r="AV94" i="1" s="1"/>
  <c r="AJ94" i="1"/>
  <c r="AI94" i="1"/>
  <c r="AN94" i="1" s="1"/>
  <c r="AH94" i="1"/>
  <c r="AF94" i="1"/>
  <c r="AE94" i="1"/>
  <c r="AC94" i="1"/>
  <c r="AA94" i="1"/>
  <c r="Z94" i="1"/>
  <c r="Y94" i="1"/>
  <c r="X94" i="1"/>
  <c r="W94" i="1"/>
  <c r="P94" i="1"/>
  <c r="O94" i="1"/>
  <c r="AD94" i="1" s="1"/>
  <c r="N94" i="1"/>
  <c r="M94" i="1"/>
  <c r="AR94" i="1" s="1"/>
  <c r="AU93" i="1"/>
  <c r="AR93" i="1"/>
  <c r="AP93" i="1"/>
  <c r="AN93" i="1"/>
  <c r="AI93" i="1"/>
  <c r="AT93" i="1" s="1"/>
  <c r="AH93" i="1"/>
  <c r="AF93" i="1"/>
  <c r="AE93" i="1"/>
  <c r="AD93" i="1"/>
  <c r="AB93" i="1"/>
  <c r="AA93" i="1"/>
  <c r="Z93" i="1"/>
  <c r="Y93" i="1"/>
  <c r="X93" i="1"/>
  <c r="W93" i="1"/>
  <c r="P93" i="1"/>
  <c r="O93" i="1"/>
  <c r="AQ93" i="1" s="1"/>
  <c r="N93" i="1"/>
  <c r="AO93" i="1" s="1"/>
  <c r="AV93" i="1" s="1"/>
  <c r="M93" i="1"/>
  <c r="AU92" i="1"/>
  <c r="AT92" i="1"/>
  <c r="AP92" i="1"/>
  <c r="AO92" i="1"/>
  <c r="AV92" i="1" s="1"/>
  <c r="AN92" i="1"/>
  <c r="AJ92" i="1"/>
  <c r="AI92" i="1"/>
  <c r="AH92" i="1"/>
  <c r="AF92" i="1"/>
  <c r="AE92" i="1"/>
  <c r="AC92" i="1"/>
  <c r="AA92" i="1"/>
  <c r="Z92" i="1"/>
  <c r="Y92" i="1"/>
  <c r="X92" i="1"/>
  <c r="W92" i="1"/>
  <c r="P92" i="1"/>
  <c r="O92" i="1"/>
  <c r="AQ92" i="1" s="1"/>
  <c r="N92" i="1"/>
  <c r="M92" i="1"/>
  <c r="AR92" i="1" s="1"/>
  <c r="AU91" i="1"/>
  <c r="AR91" i="1"/>
  <c r="AP91" i="1"/>
  <c r="AI91" i="1"/>
  <c r="AN91" i="1" s="1"/>
  <c r="AH91" i="1"/>
  <c r="AF91" i="1"/>
  <c r="AE91" i="1"/>
  <c r="AD91" i="1"/>
  <c r="AB91" i="1"/>
  <c r="AA91" i="1"/>
  <c r="Z91" i="1"/>
  <c r="Y91" i="1"/>
  <c r="X91" i="1"/>
  <c r="W91" i="1"/>
  <c r="P91" i="1"/>
  <c r="O91" i="1"/>
  <c r="AQ91" i="1" s="1"/>
  <c r="N91" i="1"/>
  <c r="AO91" i="1" s="1"/>
  <c r="AV91" i="1" s="1"/>
  <c r="M91" i="1"/>
  <c r="AU90" i="1"/>
  <c r="AT90" i="1"/>
  <c r="AP90" i="1"/>
  <c r="AO90" i="1"/>
  <c r="AV90" i="1" s="1"/>
  <c r="AJ90" i="1"/>
  <c r="AI90" i="1"/>
  <c r="AN90" i="1" s="1"/>
  <c r="AH90" i="1"/>
  <c r="AF90" i="1"/>
  <c r="AE90" i="1"/>
  <c r="AC90" i="1"/>
  <c r="AA90" i="1"/>
  <c r="Z90" i="1"/>
  <c r="Y90" i="1"/>
  <c r="X90" i="1"/>
  <c r="W90" i="1"/>
  <c r="P90" i="1"/>
  <c r="O90" i="1"/>
  <c r="AQ90" i="1" s="1"/>
  <c r="N90" i="1"/>
  <c r="M90" i="1"/>
  <c r="AR90" i="1" s="1"/>
  <c r="AU89" i="1"/>
  <c r="AR89" i="1"/>
  <c r="AP89" i="1"/>
  <c r="AN89" i="1"/>
  <c r="AI89" i="1"/>
  <c r="AT89" i="1" s="1"/>
  <c r="AH89" i="1"/>
  <c r="AF89" i="1"/>
  <c r="AE89" i="1"/>
  <c r="AD89" i="1"/>
  <c r="AB89" i="1"/>
  <c r="AA89" i="1"/>
  <c r="Z89" i="1"/>
  <c r="Y89" i="1"/>
  <c r="X89" i="1"/>
  <c r="W89" i="1"/>
  <c r="P89" i="1"/>
  <c r="O89" i="1"/>
  <c r="AQ89" i="1" s="1"/>
  <c r="N89" i="1"/>
  <c r="AC89" i="1" s="1"/>
  <c r="M89" i="1"/>
  <c r="AU88" i="1"/>
  <c r="AT88" i="1"/>
  <c r="AP88" i="1"/>
  <c r="AO88" i="1"/>
  <c r="AV88" i="1" s="1"/>
  <c r="AJ88" i="1"/>
  <c r="AI88" i="1"/>
  <c r="AN88" i="1" s="1"/>
  <c r="AH88" i="1"/>
  <c r="AF88" i="1"/>
  <c r="AE88" i="1"/>
  <c r="AC88" i="1"/>
  <c r="AA88" i="1"/>
  <c r="Z88" i="1"/>
  <c r="Y88" i="1"/>
  <c r="X88" i="1"/>
  <c r="W88" i="1"/>
  <c r="P88" i="1"/>
  <c r="O88" i="1"/>
  <c r="AD88" i="1" s="1"/>
  <c r="N88" i="1"/>
  <c r="M88" i="1"/>
  <c r="AR88" i="1" s="1"/>
  <c r="AU87" i="1"/>
  <c r="AR87" i="1"/>
  <c r="AP87" i="1"/>
  <c r="AN87" i="1"/>
  <c r="AI87" i="1"/>
  <c r="AT87" i="1" s="1"/>
  <c r="AH87" i="1"/>
  <c r="AF87" i="1"/>
  <c r="AE87" i="1"/>
  <c r="AD87" i="1"/>
  <c r="AB87" i="1"/>
  <c r="AA87" i="1"/>
  <c r="Z87" i="1"/>
  <c r="Y87" i="1"/>
  <c r="X87" i="1"/>
  <c r="W87" i="1"/>
  <c r="P87" i="1"/>
  <c r="O87" i="1"/>
  <c r="AQ87" i="1" s="1"/>
  <c r="N87" i="1"/>
  <c r="AO87" i="1" s="1"/>
  <c r="AV87" i="1" s="1"/>
  <c r="M87" i="1"/>
  <c r="AU86" i="1"/>
  <c r="AT86" i="1"/>
  <c r="AP86" i="1"/>
  <c r="AO86" i="1"/>
  <c r="AV86" i="1" s="1"/>
  <c r="AN86" i="1"/>
  <c r="AJ86" i="1"/>
  <c r="AI86" i="1"/>
  <c r="AH86" i="1"/>
  <c r="AF86" i="1"/>
  <c r="AE86" i="1"/>
  <c r="AC86" i="1"/>
  <c r="AA86" i="1"/>
  <c r="Z86" i="1"/>
  <c r="Y86" i="1"/>
  <c r="X86" i="1"/>
  <c r="W86" i="1"/>
  <c r="P86" i="1"/>
  <c r="O86" i="1"/>
  <c r="AQ86" i="1" s="1"/>
  <c r="N86" i="1"/>
  <c r="M86" i="1"/>
  <c r="AR86" i="1" s="1"/>
  <c r="AU85" i="1"/>
  <c r="AR85" i="1"/>
  <c r="AP85" i="1"/>
  <c r="AI85" i="1"/>
  <c r="AN85" i="1" s="1"/>
  <c r="AH85" i="1"/>
  <c r="AF85" i="1"/>
  <c r="AE85" i="1"/>
  <c r="AD85" i="1"/>
  <c r="AB85" i="1"/>
  <c r="AA85" i="1"/>
  <c r="Z85" i="1"/>
  <c r="Y85" i="1"/>
  <c r="X85" i="1"/>
  <c r="W85" i="1"/>
  <c r="P85" i="1"/>
  <c r="O85" i="1"/>
  <c r="AQ85" i="1" s="1"/>
  <c r="N85" i="1"/>
  <c r="AO85" i="1" s="1"/>
  <c r="M85" i="1"/>
  <c r="AU84" i="1"/>
  <c r="AT84" i="1"/>
  <c r="AP84" i="1"/>
  <c r="AO84" i="1"/>
  <c r="AV84" i="1" s="1"/>
  <c r="AJ84" i="1"/>
  <c r="AI84" i="1"/>
  <c r="AN84" i="1" s="1"/>
  <c r="AH84" i="1"/>
  <c r="AF84" i="1"/>
  <c r="AE84" i="1"/>
  <c r="AC84" i="1"/>
  <c r="AA84" i="1"/>
  <c r="Z84" i="1"/>
  <c r="Y84" i="1"/>
  <c r="X84" i="1"/>
  <c r="W84" i="1"/>
  <c r="P84" i="1"/>
  <c r="O84" i="1"/>
  <c r="AQ84" i="1" s="1"/>
  <c r="N84" i="1"/>
  <c r="M84" i="1"/>
  <c r="AR84" i="1" s="1"/>
  <c r="AU83" i="1"/>
  <c r="AR83" i="1"/>
  <c r="AP83" i="1"/>
  <c r="AN83" i="1"/>
  <c r="AI83" i="1"/>
  <c r="AT83" i="1" s="1"/>
  <c r="AH83" i="1"/>
  <c r="AF83" i="1"/>
  <c r="AE83" i="1"/>
  <c r="AD83" i="1"/>
  <c r="AB83" i="1"/>
  <c r="AA83" i="1"/>
  <c r="Z83" i="1"/>
  <c r="Y83" i="1"/>
  <c r="X83" i="1"/>
  <c r="W83" i="1"/>
  <c r="P83" i="1"/>
  <c r="O83" i="1"/>
  <c r="AQ83" i="1" s="1"/>
  <c r="N83" i="1"/>
  <c r="AC83" i="1" s="1"/>
  <c r="M83" i="1"/>
  <c r="AU82" i="1"/>
  <c r="AT82" i="1"/>
  <c r="AP82" i="1"/>
  <c r="AO82" i="1"/>
  <c r="AV82" i="1" s="1"/>
  <c r="AJ82" i="1"/>
  <c r="AI82" i="1"/>
  <c r="AN82" i="1" s="1"/>
  <c r="AH82" i="1"/>
  <c r="AF82" i="1"/>
  <c r="AE82" i="1"/>
  <c r="AC82" i="1"/>
  <c r="AA82" i="1"/>
  <c r="Z82" i="1"/>
  <c r="Y82" i="1"/>
  <c r="X82" i="1"/>
  <c r="W82" i="1"/>
  <c r="P82" i="1"/>
  <c r="O82" i="1"/>
  <c r="AD82" i="1" s="1"/>
  <c r="N82" i="1"/>
  <c r="M82" i="1"/>
  <c r="AR82" i="1" s="1"/>
  <c r="AU81" i="1"/>
  <c r="AR81" i="1"/>
  <c r="AP81" i="1"/>
  <c r="AN81" i="1"/>
  <c r="AI81" i="1"/>
  <c r="AT81" i="1" s="1"/>
  <c r="AH81" i="1"/>
  <c r="AF81" i="1"/>
  <c r="AE81" i="1"/>
  <c r="AD81" i="1"/>
  <c r="AB81" i="1"/>
  <c r="AA81" i="1"/>
  <c r="Z81" i="1"/>
  <c r="Y81" i="1"/>
  <c r="X81" i="1"/>
  <c r="W81" i="1"/>
  <c r="P81" i="1"/>
  <c r="O81" i="1"/>
  <c r="AQ81" i="1" s="1"/>
  <c r="N81" i="1"/>
  <c r="AO81" i="1" s="1"/>
  <c r="AV81" i="1" s="1"/>
  <c r="M81" i="1"/>
  <c r="AU80" i="1"/>
  <c r="AT80" i="1"/>
  <c r="AP80" i="1"/>
  <c r="AO80" i="1"/>
  <c r="AV80" i="1" s="1"/>
  <c r="AN80" i="1"/>
  <c r="AJ80" i="1"/>
  <c r="AI80" i="1"/>
  <c r="AH80" i="1"/>
  <c r="AF80" i="1"/>
  <c r="AE80" i="1"/>
  <c r="AC80" i="1"/>
  <c r="AA80" i="1"/>
  <c r="Z80" i="1"/>
  <c r="Y80" i="1"/>
  <c r="X80" i="1"/>
  <c r="W80" i="1"/>
  <c r="P80" i="1"/>
  <c r="O80" i="1"/>
  <c r="AQ80" i="1" s="1"/>
  <c r="N80" i="1"/>
  <c r="M80" i="1"/>
  <c r="AR80" i="1" s="1"/>
  <c r="AU79" i="1"/>
  <c r="AR79" i="1"/>
  <c r="AP79" i="1"/>
  <c r="AI79" i="1"/>
  <c r="AN79" i="1" s="1"/>
  <c r="AH79" i="1"/>
  <c r="AF79" i="1"/>
  <c r="AE79" i="1"/>
  <c r="AD79" i="1"/>
  <c r="AB79" i="1"/>
  <c r="AA79" i="1"/>
  <c r="Z79" i="1"/>
  <c r="Y79" i="1"/>
  <c r="X79" i="1"/>
  <c r="W79" i="1"/>
  <c r="P79" i="1"/>
  <c r="O79" i="1"/>
  <c r="AQ79" i="1" s="1"/>
  <c r="N79" i="1"/>
  <c r="AO79" i="1" s="1"/>
  <c r="M79" i="1"/>
  <c r="AU78" i="1"/>
  <c r="AT78" i="1"/>
  <c r="AP78" i="1"/>
  <c r="AO78" i="1"/>
  <c r="AV78" i="1" s="1"/>
  <c r="AJ78" i="1"/>
  <c r="AI78" i="1"/>
  <c r="AN78" i="1" s="1"/>
  <c r="AH78" i="1"/>
  <c r="AF78" i="1"/>
  <c r="AE78" i="1"/>
  <c r="AC78" i="1"/>
  <c r="AA78" i="1"/>
  <c r="Z78" i="1"/>
  <c r="Y78" i="1"/>
  <c r="X78" i="1"/>
  <c r="W78" i="1"/>
  <c r="P78" i="1"/>
  <c r="O78" i="1"/>
  <c r="AQ78" i="1" s="1"/>
  <c r="N78" i="1"/>
  <c r="M78" i="1"/>
  <c r="AR78" i="1" s="1"/>
  <c r="AU77" i="1"/>
  <c r="AR77" i="1"/>
  <c r="AP77" i="1"/>
  <c r="AN77" i="1"/>
  <c r="AI77" i="1"/>
  <c r="AT77" i="1" s="1"/>
  <c r="AH77" i="1"/>
  <c r="AF77" i="1"/>
  <c r="AE77" i="1"/>
  <c r="AD77" i="1"/>
  <c r="AB77" i="1"/>
  <c r="AA77" i="1"/>
  <c r="Z77" i="1"/>
  <c r="Y77" i="1"/>
  <c r="X77" i="1"/>
  <c r="W77" i="1"/>
  <c r="P77" i="1"/>
  <c r="O77" i="1"/>
  <c r="AQ77" i="1" s="1"/>
  <c r="N77" i="1"/>
  <c r="AC77" i="1" s="1"/>
  <c r="M77" i="1"/>
  <c r="AU76" i="1"/>
  <c r="AT76" i="1"/>
  <c r="AP76" i="1"/>
  <c r="AO76" i="1"/>
  <c r="AV76" i="1" s="1"/>
  <c r="AJ76" i="1"/>
  <c r="AI76" i="1"/>
  <c r="AN76" i="1" s="1"/>
  <c r="AH76" i="1"/>
  <c r="AF76" i="1"/>
  <c r="AE76" i="1"/>
  <c r="AC76" i="1"/>
  <c r="AA76" i="1"/>
  <c r="Z76" i="1"/>
  <c r="Y76" i="1"/>
  <c r="X76" i="1"/>
  <c r="W76" i="1"/>
  <c r="P76" i="1"/>
  <c r="O76" i="1"/>
  <c r="AD76" i="1" s="1"/>
  <c r="N76" i="1"/>
  <c r="M76" i="1"/>
  <c r="AR76" i="1" s="1"/>
  <c r="AU75" i="1"/>
  <c r="AR75" i="1"/>
  <c r="AP75" i="1"/>
  <c r="AN75" i="1"/>
  <c r="AI75" i="1"/>
  <c r="AT75" i="1" s="1"/>
  <c r="AH75" i="1"/>
  <c r="AF75" i="1"/>
  <c r="AE75" i="1"/>
  <c r="AD75" i="1"/>
  <c r="AB75" i="1"/>
  <c r="AA75" i="1"/>
  <c r="Z75" i="1"/>
  <c r="Y75" i="1"/>
  <c r="X75" i="1"/>
  <c r="W75" i="1"/>
  <c r="P75" i="1"/>
  <c r="O75" i="1"/>
  <c r="AQ75" i="1" s="1"/>
  <c r="N75" i="1"/>
  <c r="AO75" i="1" s="1"/>
  <c r="M75" i="1"/>
  <c r="AU74" i="1"/>
  <c r="AT74" i="1"/>
  <c r="AP74" i="1"/>
  <c r="AO74" i="1"/>
  <c r="AV74" i="1" s="1"/>
  <c r="AN74" i="1"/>
  <c r="AJ74" i="1"/>
  <c r="AI74" i="1"/>
  <c r="AH74" i="1"/>
  <c r="AF74" i="1"/>
  <c r="AE74" i="1"/>
  <c r="AC74" i="1"/>
  <c r="AA74" i="1"/>
  <c r="Z74" i="1"/>
  <c r="Y74" i="1"/>
  <c r="X74" i="1"/>
  <c r="W74" i="1"/>
  <c r="P74" i="1"/>
  <c r="O74" i="1"/>
  <c r="AQ74" i="1" s="1"/>
  <c r="N74" i="1"/>
  <c r="M74" i="1"/>
  <c r="AR74" i="1" s="1"/>
  <c r="AU73" i="1"/>
  <c r="AR73" i="1"/>
  <c r="AP73" i="1"/>
  <c r="AI73" i="1"/>
  <c r="AN73" i="1" s="1"/>
  <c r="AH73" i="1"/>
  <c r="AF73" i="1"/>
  <c r="AE73" i="1"/>
  <c r="AD73" i="1"/>
  <c r="AB73" i="1"/>
  <c r="AA73" i="1"/>
  <c r="Z73" i="1"/>
  <c r="Y73" i="1"/>
  <c r="X73" i="1"/>
  <c r="W73" i="1"/>
  <c r="P73" i="1"/>
  <c r="O73" i="1"/>
  <c r="AQ73" i="1" s="1"/>
  <c r="N73" i="1"/>
  <c r="AO73" i="1" s="1"/>
  <c r="AV73" i="1" s="1"/>
  <c r="M73" i="1"/>
  <c r="AU72" i="1"/>
  <c r="AT72" i="1"/>
  <c r="AP72" i="1"/>
  <c r="AO72" i="1"/>
  <c r="AV72" i="1" s="1"/>
  <c r="AJ72" i="1"/>
  <c r="AI72" i="1"/>
  <c r="AN72" i="1" s="1"/>
  <c r="AH72" i="1"/>
  <c r="AF72" i="1"/>
  <c r="AE72" i="1"/>
  <c r="AC72" i="1"/>
  <c r="AA72" i="1"/>
  <c r="Z72" i="1"/>
  <c r="Y72" i="1"/>
  <c r="X72" i="1"/>
  <c r="W72" i="1"/>
  <c r="P72" i="1"/>
  <c r="O72" i="1"/>
  <c r="AQ72" i="1" s="1"/>
  <c r="N72" i="1"/>
  <c r="M72" i="1"/>
  <c r="AR72" i="1" s="1"/>
  <c r="AU71" i="1"/>
  <c r="AR71" i="1"/>
  <c r="AP71" i="1"/>
  <c r="AN71" i="1"/>
  <c r="AI71" i="1"/>
  <c r="AT71" i="1" s="1"/>
  <c r="AH71" i="1"/>
  <c r="AF71" i="1"/>
  <c r="AE71" i="1"/>
  <c r="AD71" i="1"/>
  <c r="AB71" i="1"/>
  <c r="AA71" i="1"/>
  <c r="Z71" i="1"/>
  <c r="Y71" i="1"/>
  <c r="X71" i="1"/>
  <c r="W71" i="1"/>
  <c r="P71" i="1"/>
  <c r="O71" i="1"/>
  <c r="AQ71" i="1" s="1"/>
  <c r="N71" i="1"/>
  <c r="AC71" i="1" s="1"/>
  <c r="M71" i="1"/>
  <c r="AU70" i="1"/>
  <c r="AT70" i="1"/>
  <c r="AP70" i="1"/>
  <c r="AO70" i="1"/>
  <c r="AV70" i="1" s="1"/>
  <c r="AJ70" i="1"/>
  <c r="AI70" i="1"/>
  <c r="AN70" i="1" s="1"/>
  <c r="AH70" i="1"/>
  <c r="AF70" i="1"/>
  <c r="AE70" i="1"/>
  <c r="AC70" i="1"/>
  <c r="AA70" i="1"/>
  <c r="Z70" i="1"/>
  <c r="Y70" i="1"/>
  <c r="X70" i="1"/>
  <c r="W70" i="1"/>
  <c r="P70" i="1"/>
  <c r="O70" i="1"/>
  <c r="AD70" i="1" s="1"/>
  <c r="N70" i="1"/>
  <c r="M70" i="1"/>
  <c r="AR70" i="1" s="1"/>
  <c r="AU69" i="1"/>
  <c r="AR69" i="1"/>
  <c r="AP69" i="1"/>
  <c r="AN69" i="1"/>
  <c r="AI69" i="1"/>
  <c r="AT69" i="1" s="1"/>
  <c r="AH69" i="1"/>
  <c r="AF69" i="1"/>
  <c r="AE69" i="1"/>
  <c r="AD69" i="1"/>
  <c r="AB69" i="1"/>
  <c r="AA69" i="1"/>
  <c r="Z69" i="1"/>
  <c r="Y69" i="1"/>
  <c r="X69" i="1"/>
  <c r="W69" i="1"/>
  <c r="P69" i="1"/>
  <c r="O69" i="1"/>
  <c r="AQ69" i="1" s="1"/>
  <c r="N69" i="1"/>
  <c r="AO69" i="1" s="1"/>
  <c r="AV69" i="1" s="1"/>
  <c r="M69" i="1"/>
  <c r="AU68" i="1"/>
  <c r="AT68" i="1"/>
  <c r="AP68" i="1"/>
  <c r="AO68" i="1"/>
  <c r="AV68" i="1" s="1"/>
  <c r="AN68" i="1"/>
  <c r="AJ68" i="1"/>
  <c r="AI68" i="1"/>
  <c r="AH68" i="1"/>
  <c r="AF68" i="1"/>
  <c r="AE68" i="1"/>
  <c r="AC68" i="1"/>
  <c r="AA68" i="1"/>
  <c r="Z68" i="1"/>
  <c r="Y68" i="1"/>
  <c r="X68" i="1"/>
  <c r="W68" i="1"/>
  <c r="P68" i="1"/>
  <c r="O68" i="1"/>
  <c r="AQ68" i="1" s="1"/>
  <c r="N68" i="1"/>
  <c r="M68" i="1"/>
  <c r="AR68" i="1" s="1"/>
  <c r="AU67" i="1"/>
  <c r="AR67" i="1"/>
  <c r="AP67" i="1"/>
  <c r="AI67" i="1"/>
  <c r="AN67" i="1" s="1"/>
  <c r="AH67" i="1"/>
  <c r="AF67" i="1"/>
  <c r="AE67" i="1"/>
  <c r="AD67" i="1"/>
  <c r="AB67" i="1"/>
  <c r="AA67" i="1"/>
  <c r="Z67" i="1"/>
  <c r="Y67" i="1"/>
  <c r="X67" i="1"/>
  <c r="W67" i="1"/>
  <c r="P67" i="1"/>
  <c r="O67" i="1"/>
  <c r="AQ67" i="1" s="1"/>
  <c r="N67" i="1"/>
  <c r="AO67" i="1" s="1"/>
  <c r="AV67" i="1" s="1"/>
  <c r="M67" i="1"/>
  <c r="AU66" i="1"/>
  <c r="AT66" i="1"/>
  <c r="AP66" i="1"/>
  <c r="AO66" i="1"/>
  <c r="AV66" i="1" s="1"/>
  <c r="AJ66" i="1"/>
  <c r="AI66" i="1"/>
  <c r="AN66" i="1" s="1"/>
  <c r="AH66" i="1"/>
  <c r="AF66" i="1"/>
  <c r="AE66" i="1"/>
  <c r="AC66" i="1"/>
  <c r="AA66" i="1"/>
  <c r="Z66" i="1"/>
  <c r="Y66" i="1"/>
  <c r="X66" i="1"/>
  <c r="W66" i="1"/>
  <c r="P66" i="1"/>
  <c r="O66" i="1"/>
  <c r="AQ66" i="1" s="1"/>
  <c r="N66" i="1"/>
  <c r="M66" i="1"/>
  <c r="AR66" i="1" s="1"/>
  <c r="AU65" i="1"/>
  <c r="AR65" i="1"/>
  <c r="AP65" i="1"/>
  <c r="AN65" i="1"/>
  <c r="AI65" i="1"/>
  <c r="AT65" i="1" s="1"/>
  <c r="AH65" i="1"/>
  <c r="AF65" i="1"/>
  <c r="AE65" i="1"/>
  <c r="AD65" i="1"/>
  <c r="AB65" i="1"/>
  <c r="AA65" i="1"/>
  <c r="Z65" i="1"/>
  <c r="Y65" i="1"/>
  <c r="X65" i="1"/>
  <c r="W65" i="1"/>
  <c r="P65" i="1"/>
  <c r="O65" i="1"/>
  <c r="AQ65" i="1" s="1"/>
  <c r="N65" i="1"/>
  <c r="AC65" i="1" s="1"/>
  <c r="M65" i="1"/>
  <c r="AU64" i="1"/>
  <c r="AT64" i="1"/>
  <c r="AP64" i="1"/>
  <c r="AO64" i="1"/>
  <c r="AV64" i="1" s="1"/>
  <c r="AJ64" i="1"/>
  <c r="AI64" i="1"/>
  <c r="AN64" i="1" s="1"/>
  <c r="AH64" i="1"/>
  <c r="AF64" i="1"/>
  <c r="AE64" i="1"/>
  <c r="AC64" i="1"/>
  <c r="AA64" i="1"/>
  <c r="Z64" i="1"/>
  <c r="Y64" i="1"/>
  <c r="X64" i="1"/>
  <c r="W64" i="1"/>
  <c r="P64" i="1"/>
  <c r="O64" i="1"/>
  <c r="AD64" i="1" s="1"/>
  <c r="N64" i="1"/>
  <c r="M64" i="1"/>
  <c r="AR64" i="1" s="1"/>
  <c r="AU63" i="1"/>
  <c r="AR63" i="1"/>
  <c r="AP63" i="1"/>
  <c r="AI63" i="1"/>
  <c r="AN63" i="1" s="1"/>
  <c r="AH63" i="1"/>
  <c r="AF63" i="1"/>
  <c r="AE63" i="1"/>
  <c r="AD63" i="1"/>
  <c r="AB63" i="1"/>
  <c r="AA63" i="1"/>
  <c r="Z63" i="1"/>
  <c r="Y63" i="1"/>
  <c r="X63" i="1"/>
  <c r="W63" i="1"/>
  <c r="P63" i="1"/>
  <c r="O63" i="1"/>
  <c r="AQ63" i="1" s="1"/>
  <c r="N63" i="1"/>
  <c r="AO63" i="1" s="1"/>
  <c r="AV63" i="1" s="1"/>
  <c r="M63" i="1"/>
  <c r="AU62" i="1"/>
  <c r="AT62" i="1"/>
  <c r="AP62" i="1"/>
  <c r="AO62" i="1"/>
  <c r="AV62" i="1" s="1"/>
  <c r="AN62" i="1"/>
  <c r="AJ62" i="1"/>
  <c r="AI62" i="1"/>
  <c r="AH62" i="1"/>
  <c r="AF62" i="1"/>
  <c r="AE62" i="1"/>
  <c r="AC62" i="1"/>
  <c r="AA62" i="1"/>
  <c r="Z62" i="1"/>
  <c r="Y62" i="1"/>
  <c r="X62" i="1"/>
  <c r="W62" i="1"/>
  <c r="P62" i="1"/>
  <c r="O62" i="1"/>
  <c r="AQ62" i="1" s="1"/>
  <c r="N62" i="1"/>
  <c r="M62" i="1"/>
  <c r="AR62" i="1" s="1"/>
  <c r="AU61" i="1"/>
  <c r="AR61" i="1"/>
  <c r="AP61" i="1"/>
  <c r="AI61" i="1"/>
  <c r="AN61" i="1" s="1"/>
  <c r="AH61" i="1"/>
  <c r="AF61" i="1"/>
  <c r="AE61" i="1"/>
  <c r="AD61" i="1"/>
  <c r="AB61" i="1"/>
  <c r="AA61" i="1"/>
  <c r="Z61" i="1"/>
  <c r="Y61" i="1"/>
  <c r="X61" i="1"/>
  <c r="W61" i="1"/>
  <c r="P61" i="1"/>
  <c r="O61" i="1"/>
  <c r="AQ61" i="1" s="1"/>
  <c r="N61" i="1"/>
  <c r="AO61" i="1" s="1"/>
  <c r="AV61" i="1" s="1"/>
  <c r="M61" i="1"/>
  <c r="AU60" i="1"/>
  <c r="AT60" i="1"/>
  <c r="AP60" i="1"/>
  <c r="AO60" i="1"/>
  <c r="AV60" i="1" s="1"/>
  <c r="AJ60" i="1"/>
  <c r="AI60" i="1"/>
  <c r="AN60" i="1" s="1"/>
  <c r="AH60" i="1"/>
  <c r="AF60" i="1"/>
  <c r="AE60" i="1"/>
  <c r="AC60" i="1"/>
  <c r="AA60" i="1"/>
  <c r="Z60" i="1"/>
  <c r="Y60" i="1"/>
  <c r="X60" i="1"/>
  <c r="W60" i="1"/>
  <c r="P60" i="1"/>
  <c r="O60" i="1"/>
  <c r="AQ60" i="1" s="1"/>
  <c r="N60" i="1"/>
  <c r="M60" i="1"/>
  <c r="AR60" i="1" s="1"/>
  <c r="AU59" i="1"/>
  <c r="AR59" i="1"/>
  <c r="AP59" i="1"/>
  <c r="AN59" i="1"/>
  <c r="AI59" i="1"/>
  <c r="AT59" i="1" s="1"/>
  <c r="AH59" i="1"/>
  <c r="AF59" i="1"/>
  <c r="AE59" i="1"/>
  <c r="AD59" i="1"/>
  <c r="AB59" i="1"/>
  <c r="AA59" i="1"/>
  <c r="Z59" i="1"/>
  <c r="Y59" i="1"/>
  <c r="X59" i="1"/>
  <c r="W59" i="1"/>
  <c r="P59" i="1"/>
  <c r="O59" i="1"/>
  <c r="AQ59" i="1" s="1"/>
  <c r="N59" i="1"/>
  <c r="AC59" i="1" s="1"/>
  <c r="M59" i="1"/>
  <c r="AU58" i="1"/>
  <c r="AT58" i="1"/>
  <c r="AP58" i="1"/>
  <c r="AO58" i="1"/>
  <c r="AV58" i="1" s="1"/>
  <c r="AJ58" i="1"/>
  <c r="AI58" i="1"/>
  <c r="AN58" i="1" s="1"/>
  <c r="AH58" i="1"/>
  <c r="AF58" i="1"/>
  <c r="AE58" i="1"/>
  <c r="AC58" i="1"/>
  <c r="AA58" i="1"/>
  <c r="Z58" i="1"/>
  <c r="Y58" i="1"/>
  <c r="X58" i="1"/>
  <c r="W58" i="1"/>
  <c r="P58" i="1"/>
  <c r="O58" i="1"/>
  <c r="AD58" i="1" s="1"/>
  <c r="N58" i="1"/>
  <c r="M58" i="1"/>
  <c r="AR58" i="1" s="1"/>
  <c r="AU57" i="1"/>
  <c r="AR57" i="1"/>
  <c r="AP57" i="1"/>
  <c r="AI57" i="1"/>
  <c r="AN57" i="1" s="1"/>
  <c r="AH57" i="1"/>
  <c r="AF57" i="1"/>
  <c r="AE57" i="1"/>
  <c r="AD57" i="1"/>
  <c r="AB57" i="1"/>
  <c r="AA57" i="1"/>
  <c r="Z57" i="1"/>
  <c r="Y57" i="1"/>
  <c r="X57" i="1"/>
  <c r="W57" i="1"/>
  <c r="P57" i="1"/>
  <c r="O57" i="1"/>
  <c r="AQ57" i="1" s="1"/>
  <c r="N57" i="1"/>
  <c r="AO57" i="1" s="1"/>
  <c r="AV57" i="1" s="1"/>
  <c r="M57" i="1"/>
  <c r="AU56" i="1"/>
  <c r="AT56" i="1"/>
  <c r="AP56" i="1"/>
  <c r="AO56" i="1"/>
  <c r="AV56" i="1" s="1"/>
  <c r="AN56" i="1"/>
  <c r="AJ56" i="1"/>
  <c r="AI56" i="1"/>
  <c r="AH56" i="1"/>
  <c r="AF56" i="1"/>
  <c r="AE56" i="1"/>
  <c r="AC56" i="1"/>
  <c r="AA56" i="1"/>
  <c r="Z56" i="1"/>
  <c r="Y56" i="1"/>
  <c r="X56" i="1"/>
  <c r="W56" i="1"/>
  <c r="P56" i="1"/>
  <c r="O56" i="1"/>
  <c r="AQ56" i="1" s="1"/>
  <c r="N56" i="1"/>
  <c r="M56" i="1"/>
  <c r="AR56" i="1" s="1"/>
  <c r="AU55" i="1"/>
  <c r="AR55" i="1"/>
  <c r="AP55" i="1"/>
  <c r="AN55" i="1"/>
  <c r="AI55" i="1"/>
  <c r="AH55" i="1"/>
  <c r="AF55" i="1"/>
  <c r="AE55" i="1"/>
  <c r="AD55" i="1"/>
  <c r="AB55" i="1"/>
  <c r="AA55" i="1"/>
  <c r="Z55" i="1"/>
  <c r="Y55" i="1"/>
  <c r="X55" i="1"/>
  <c r="W55" i="1"/>
  <c r="P55" i="1"/>
  <c r="O55" i="1"/>
  <c r="AQ55" i="1" s="1"/>
  <c r="N55" i="1"/>
  <c r="AO55" i="1" s="1"/>
  <c r="AV55" i="1" s="1"/>
  <c r="M55" i="1"/>
  <c r="AU54" i="1"/>
  <c r="AT54" i="1"/>
  <c r="AP54" i="1"/>
  <c r="AO54" i="1"/>
  <c r="AJ54" i="1"/>
  <c r="AI54" i="1"/>
  <c r="AN54" i="1" s="1"/>
  <c r="AH54" i="1"/>
  <c r="AF54" i="1"/>
  <c r="AE54" i="1"/>
  <c r="AC54" i="1"/>
  <c r="AA54" i="1"/>
  <c r="Z54" i="1"/>
  <c r="Y54" i="1"/>
  <c r="X54" i="1"/>
  <c r="W54" i="1"/>
  <c r="P54" i="1"/>
  <c r="O54" i="1"/>
  <c r="AQ54" i="1" s="1"/>
  <c r="N54" i="1"/>
  <c r="M54" i="1"/>
  <c r="AU53" i="1"/>
  <c r="AR53" i="1"/>
  <c r="AP53" i="1"/>
  <c r="AN53" i="1"/>
  <c r="AI53" i="1"/>
  <c r="AT53" i="1" s="1"/>
  <c r="AH53" i="1"/>
  <c r="AF53" i="1"/>
  <c r="AE53" i="1"/>
  <c r="AD53" i="1"/>
  <c r="AB53" i="1"/>
  <c r="AA53" i="1"/>
  <c r="Z53" i="1"/>
  <c r="Y53" i="1"/>
  <c r="X53" i="1"/>
  <c r="W53" i="1"/>
  <c r="P53" i="1"/>
  <c r="O53" i="1"/>
  <c r="AQ53" i="1" s="1"/>
  <c r="N53" i="1"/>
  <c r="M53" i="1"/>
  <c r="AU52" i="1"/>
  <c r="AT52" i="1"/>
  <c r="AQ52" i="1"/>
  <c r="AP52" i="1"/>
  <c r="AO52" i="1"/>
  <c r="AJ52" i="1"/>
  <c r="AI52" i="1"/>
  <c r="AN52" i="1" s="1"/>
  <c r="AH52" i="1"/>
  <c r="AF52" i="1"/>
  <c r="AE52" i="1"/>
  <c r="AC52" i="1"/>
  <c r="AA52" i="1"/>
  <c r="Z52" i="1"/>
  <c r="Y52" i="1"/>
  <c r="X52" i="1"/>
  <c r="W52" i="1"/>
  <c r="P52" i="1"/>
  <c r="O52" i="1"/>
  <c r="AD52" i="1" s="1"/>
  <c r="N52" i="1"/>
  <c r="M52" i="1"/>
  <c r="AU51" i="1"/>
  <c r="AR51" i="1"/>
  <c r="AP51" i="1"/>
  <c r="AN51" i="1"/>
  <c r="AI51" i="1"/>
  <c r="AH51" i="1"/>
  <c r="AF51" i="1"/>
  <c r="AE51" i="1"/>
  <c r="AD51" i="1"/>
  <c r="AB51" i="1"/>
  <c r="AA51" i="1"/>
  <c r="Z51" i="1"/>
  <c r="Y51" i="1"/>
  <c r="X51" i="1"/>
  <c r="W51" i="1"/>
  <c r="P51" i="1"/>
  <c r="O51" i="1"/>
  <c r="AQ51" i="1" s="1"/>
  <c r="N51" i="1"/>
  <c r="M51" i="1"/>
  <c r="AU50" i="1"/>
  <c r="AT50" i="1"/>
  <c r="AP50" i="1"/>
  <c r="AO50" i="1"/>
  <c r="AV50" i="1" s="1"/>
  <c r="AN50" i="1"/>
  <c r="AJ50" i="1"/>
  <c r="AI50" i="1"/>
  <c r="AH50" i="1"/>
  <c r="AF50" i="1"/>
  <c r="AE50" i="1"/>
  <c r="AC50" i="1"/>
  <c r="AA50" i="1"/>
  <c r="Z50" i="1"/>
  <c r="Y50" i="1"/>
  <c r="X50" i="1"/>
  <c r="W50" i="1"/>
  <c r="P50" i="1"/>
  <c r="O50" i="1"/>
  <c r="AD50" i="1" s="1"/>
  <c r="N50" i="1"/>
  <c r="M50" i="1"/>
  <c r="AU49" i="1"/>
  <c r="AR49" i="1"/>
  <c r="AP49" i="1"/>
  <c r="AN49" i="1"/>
  <c r="AI49" i="1"/>
  <c r="AH49" i="1"/>
  <c r="AF49" i="1"/>
  <c r="AE49" i="1"/>
  <c r="AD49" i="1"/>
  <c r="AB49" i="1"/>
  <c r="AA49" i="1"/>
  <c r="Z49" i="1"/>
  <c r="Y49" i="1"/>
  <c r="X49" i="1"/>
  <c r="W49" i="1"/>
  <c r="P49" i="1"/>
  <c r="O49" i="1"/>
  <c r="AQ49" i="1" s="1"/>
  <c r="N49" i="1"/>
  <c r="M49" i="1"/>
  <c r="AU48" i="1"/>
  <c r="AT48" i="1"/>
  <c r="AP48" i="1"/>
  <c r="AO48" i="1"/>
  <c r="AV48" i="1" s="1"/>
  <c r="AJ48" i="1"/>
  <c r="AI48" i="1"/>
  <c r="AN48" i="1" s="1"/>
  <c r="AH48" i="1"/>
  <c r="AF48" i="1"/>
  <c r="AE48" i="1"/>
  <c r="AC48" i="1"/>
  <c r="AA48" i="1"/>
  <c r="Z48" i="1"/>
  <c r="Y48" i="1"/>
  <c r="X48" i="1"/>
  <c r="W48" i="1"/>
  <c r="P48" i="1"/>
  <c r="O48" i="1"/>
  <c r="AD48" i="1" s="1"/>
  <c r="N48" i="1"/>
  <c r="M48" i="1"/>
  <c r="AU47" i="1"/>
  <c r="AR47" i="1"/>
  <c r="AP47" i="1"/>
  <c r="AN47" i="1"/>
  <c r="AI47" i="1"/>
  <c r="AH47" i="1"/>
  <c r="AF47" i="1"/>
  <c r="AE47" i="1"/>
  <c r="AD47" i="1"/>
  <c r="AB47" i="1"/>
  <c r="AA47" i="1"/>
  <c r="Z47" i="1"/>
  <c r="Y47" i="1"/>
  <c r="X47" i="1"/>
  <c r="W47" i="1"/>
  <c r="P47" i="1"/>
  <c r="O47" i="1"/>
  <c r="AQ47" i="1" s="1"/>
  <c r="N47" i="1"/>
  <c r="M47" i="1"/>
  <c r="AU46" i="1"/>
  <c r="AT46" i="1"/>
  <c r="AP46" i="1"/>
  <c r="AO46" i="1"/>
  <c r="AJ46" i="1"/>
  <c r="AI46" i="1"/>
  <c r="AN46" i="1" s="1"/>
  <c r="AH46" i="1"/>
  <c r="AF46" i="1"/>
  <c r="AE46" i="1"/>
  <c r="AC46" i="1"/>
  <c r="AA46" i="1"/>
  <c r="Z46" i="1"/>
  <c r="Y46" i="1"/>
  <c r="X46" i="1"/>
  <c r="W46" i="1"/>
  <c r="P46" i="1"/>
  <c r="O46" i="1"/>
  <c r="AD46" i="1" s="1"/>
  <c r="N46" i="1"/>
  <c r="M46" i="1"/>
  <c r="AU45" i="1"/>
  <c r="AR45" i="1"/>
  <c r="AP45" i="1"/>
  <c r="AI45" i="1"/>
  <c r="AN45" i="1" s="1"/>
  <c r="AH45" i="1"/>
  <c r="AF45" i="1"/>
  <c r="AE45" i="1"/>
  <c r="AD45" i="1"/>
  <c r="AB45" i="1"/>
  <c r="AA45" i="1"/>
  <c r="Z45" i="1"/>
  <c r="Y45" i="1"/>
  <c r="X45" i="1"/>
  <c r="W45" i="1"/>
  <c r="P45" i="1"/>
  <c r="O45" i="1"/>
  <c r="AQ45" i="1" s="1"/>
  <c r="N45" i="1"/>
  <c r="M45" i="1"/>
  <c r="AV44" i="1"/>
  <c r="AU44" i="1"/>
  <c r="AT44" i="1"/>
  <c r="AQ44" i="1"/>
  <c r="AP44" i="1"/>
  <c r="AO44" i="1"/>
  <c r="AJ44" i="1"/>
  <c r="AI44" i="1"/>
  <c r="AN44" i="1" s="1"/>
  <c r="AH44" i="1"/>
  <c r="AF44" i="1"/>
  <c r="AE44" i="1"/>
  <c r="AC44" i="1"/>
  <c r="AA44" i="1"/>
  <c r="Z44" i="1"/>
  <c r="Y44" i="1"/>
  <c r="X44" i="1"/>
  <c r="W44" i="1"/>
  <c r="P44" i="1"/>
  <c r="O44" i="1"/>
  <c r="AD44" i="1" s="1"/>
  <c r="N44" i="1"/>
  <c r="M44" i="1"/>
  <c r="AU43" i="1"/>
  <c r="AR43" i="1"/>
  <c r="AP43" i="1"/>
  <c r="AN43" i="1"/>
  <c r="AI43" i="1"/>
  <c r="AH43" i="1"/>
  <c r="AF43" i="1"/>
  <c r="AE43" i="1"/>
  <c r="AD43" i="1"/>
  <c r="AB43" i="1"/>
  <c r="AA43" i="1"/>
  <c r="Z43" i="1"/>
  <c r="Y43" i="1"/>
  <c r="X43" i="1"/>
  <c r="W43" i="1"/>
  <c r="P43" i="1"/>
  <c r="O43" i="1"/>
  <c r="AQ43" i="1" s="1"/>
  <c r="N43" i="1"/>
  <c r="M43" i="1"/>
  <c r="AU42" i="1"/>
  <c r="AT42" i="1"/>
  <c r="AP42" i="1"/>
  <c r="AO42" i="1"/>
  <c r="AV42" i="1" s="1"/>
  <c r="AJ42" i="1"/>
  <c r="AI42" i="1"/>
  <c r="AN42" i="1" s="1"/>
  <c r="AH42" i="1"/>
  <c r="AF42" i="1"/>
  <c r="AE42" i="1"/>
  <c r="AC42" i="1"/>
  <c r="AA42" i="1"/>
  <c r="Z42" i="1"/>
  <c r="Y42" i="1"/>
  <c r="X42" i="1"/>
  <c r="W42" i="1"/>
  <c r="P42" i="1"/>
  <c r="O42" i="1"/>
  <c r="AD42" i="1" s="1"/>
  <c r="N42" i="1"/>
  <c r="M42" i="1"/>
  <c r="AU41" i="1"/>
  <c r="AR41" i="1"/>
  <c r="AP41" i="1"/>
  <c r="AN41" i="1"/>
  <c r="AI41" i="1"/>
  <c r="AH41" i="1"/>
  <c r="AF41" i="1"/>
  <c r="AE41" i="1"/>
  <c r="AD41" i="1"/>
  <c r="AB41" i="1"/>
  <c r="AA41" i="1"/>
  <c r="Z41" i="1"/>
  <c r="Y41" i="1"/>
  <c r="X41" i="1"/>
  <c r="W41" i="1"/>
  <c r="P41" i="1"/>
  <c r="O41" i="1"/>
  <c r="AQ41" i="1" s="1"/>
  <c r="N41" i="1"/>
  <c r="M41" i="1"/>
  <c r="AU40" i="1"/>
  <c r="AT40" i="1"/>
  <c r="AP40" i="1"/>
  <c r="AO40" i="1"/>
  <c r="AV40" i="1" s="1"/>
  <c r="AJ40" i="1"/>
  <c r="AI40" i="1"/>
  <c r="AN40" i="1" s="1"/>
  <c r="AH40" i="1"/>
  <c r="AF40" i="1"/>
  <c r="AE40" i="1"/>
  <c r="AC40" i="1"/>
  <c r="AA40" i="1"/>
  <c r="Z40" i="1"/>
  <c r="Y40" i="1"/>
  <c r="X40" i="1"/>
  <c r="W40" i="1"/>
  <c r="P40" i="1"/>
  <c r="O40" i="1"/>
  <c r="AD40" i="1" s="1"/>
  <c r="N40" i="1"/>
  <c r="M40" i="1"/>
  <c r="AU39" i="1"/>
  <c r="AR39" i="1"/>
  <c r="AP39" i="1"/>
  <c r="AI39" i="1"/>
  <c r="AH39" i="1"/>
  <c r="AF39" i="1"/>
  <c r="AE39" i="1"/>
  <c r="AD39" i="1"/>
  <c r="AB39" i="1"/>
  <c r="AA39" i="1"/>
  <c r="Z39" i="1"/>
  <c r="Y39" i="1"/>
  <c r="X39" i="1"/>
  <c r="W39" i="1"/>
  <c r="P39" i="1"/>
  <c r="O39" i="1"/>
  <c r="AQ39" i="1" s="1"/>
  <c r="N39" i="1"/>
  <c r="M39" i="1"/>
  <c r="AV38" i="1"/>
  <c r="AU38" i="1"/>
  <c r="AT38" i="1"/>
  <c r="AQ38" i="1"/>
  <c r="AP38" i="1"/>
  <c r="AO38" i="1"/>
  <c r="AN38" i="1"/>
  <c r="AJ38" i="1"/>
  <c r="AI38" i="1"/>
  <c r="AH38" i="1"/>
  <c r="AF38" i="1"/>
  <c r="AE38" i="1"/>
  <c r="AC38" i="1"/>
  <c r="AA38" i="1"/>
  <c r="Z38" i="1"/>
  <c r="Y38" i="1"/>
  <c r="X38" i="1"/>
  <c r="W38" i="1"/>
  <c r="P38" i="1"/>
  <c r="O38" i="1"/>
  <c r="AD38" i="1" s="1"/>
  <c r="N38" i="1"/>
  <c r="M38" i="1"/>
  <c r="AU37" i="1"/>
  <c r="AR37" i="1"/>
  <c r="AP37" i="1"/>
  <c r="AI37" i="1"/>
  <c r="AH37" i="1"/>
  <c r="AF37" i="1"/>
  <c r="AE37" i="1"/>
  <c r="AD37" i="1"/>
  <c r="AB37" i="1"/>
  <c r="AA37" i="1"/>
  <c r="Z37" i="1"/>
  <c r="Y37" i="1"/>
  <c r="X37" i="1"/>
  <c r="W37" i="1"/>
  <c r="P37" i="1"/>
  <c r="O37" i="1"/>
  <c r="AQ37" i="1" s="1"/>
  <c r="N37" i="1"/>
  <c r="M37" i="1"/>
  <c r="AU36" i="1"/>
  <c r="AT36" i="1"/>
  <c r="AQ36" i="1"/>
  <c r="AP36" i="1"/>
  <c r="AJ36" i="1"/>
  <c r="AI36" i="1"/>
  <c r="AN36" i="1" s="1"/>
  <c r="AH36" i="1"/>
  <c r="AF36" i="1"/>
  <c r="AE36" i="1"/>
  <c r="AA36" i="1"/>
  <c r="Z36" i="1"/>
  <c r="Y36" i="1"/>
  <c r="X36" i="1"/>
  <c r="W36" i="1"/>
  <c r="P36" i="1"/>
  <c r="O36" i="1"/>
  <c r="AD36" i="1" s="1"/>
  <c r="N36" i="1"/>
  <c r="AO36" i="1" s="1"/>
  <c r="AV36" i="1" s="1"/>
  <c r="M36" i="1"/>
  <c r="AU35" i="1"/>
  <c r="AP35" i="1"/>
  <c r="AI35" i="1"/>
  <c r="AT35" i="1" s="1"/>
  <c r="AH35" i="1"/>
  <c r="AF35" i="1"/>
  <c r="AE35" i="1"/>
  <c r="AC35" i="1"/>
  <c r="AB35" i="1"/>
  <c r="AA35" i="1"/>
  <c r="Z35" i="1"/>
  <c r="Y35" i="1"/>
  <c r="X35" i="1"/>
  <c r="W35" i="1"/>
  <c r="P35" i="1"/>
  <c r="O35" i="1"/>
  <c r="AQ35" i="1" s="1"/>
  <c r="N35" i="1"/>
  <c r="AO35" i="1" s="1"/>
  <c r="AV35" i="1" s="1"/>
  <c r="M35" i="1"/>
  <c r="AR35" i="1" s="1"/>
  <c r="AU34" i="1"/>
  <c r="AT34" i="1"/>
  <c r="AR34" i="1"/>
  <c r="AP34" i="1"/>
  <c r="AJ34" i="1"/>
  <c r="AI34" i="1"/>
  <c r="AN34" i="1" s="1"/>
  <c r="AH34" i="1"/>
  <c r="AF34" i="1"/>
  <c r="AE34" i="1"/>
  <c r="AD34" i="1"/>
  <c r="AC34" i="1"/>
  <c r="AB34" i="1"/>
  <c r="AA34" i="1"/>
  <c r="Z34" i="1"/>
  <c r="Y34" i="1"/>
  <c r="X34" i="1"/>
  <c r="W34" i="1"/>
  <c r="P34" i="1"/>
  <c r="O34" i="1"/>
  <c r="AQ34" i="1" s="1"/>
  <c r="N34" i="1"/>
  <c r="AO34" i="1" s="1"/>
  <c r="AV34" i="1" s="1"/>
  <c r="M34" i="1"/>
  <c r="AU33" i="1"/>
  <c r="AT33" i="1"/>
  <c r="AP33" i="1"/>
  <c r="AN33" i="1"/>
  <c r="AJ33" i="1"/>
  <c r="AI33" i="1"/>
  <c r="AH33" i="1"/>
  <c r="AF33" i="1"/>
  <c r="AE33" i="1"/>
  <c r="AD33" i="1"/>
  <c r="AC33" i="1"/>
  <c r="AA33" i="1"/>
  <c r="Z33" i="1"/>
  <c r="Y33" i="1"/>
  <c r="X33" i="1"/>
  <c r="W33" i="1"/>
  <c r="P33" i="1"/>
  <c r="O33" i="1"/>
  <c r="AQ33" i="1" s="1"/>
  <c r="N33" i="1"/>
  <c r="AO33" i="1" s="1"/>
  <c r="AV33" i="1" s="1"/>
  <c r="M33" i="1"/>
  <c r="AR33" i="1" s="1"/>
  <c r="AV32" i="1"/>
  <c r="AU32" i="1"/>
  <c r="AP32" i="1"/>
  <c r="AO32" i="1"/>
  <c r="AI32" i="1"/>
  <c r="AN32" i="1" s="1"/>
  <c r="AH32" i="1"/>
  <c r="AF32" i="1"/>
  <c r="AE32" i="1"/>
  <c r="AD32" i="1"/>
  <c r="AA32" i="1"/>
  <c r="Z32" i="1"/>
  <c r="Y32" i="1"/>
  <c r="X32" i="1"/>
  <c r="W32" i="1"/>
  <c r="P32" i="1"/>
  <c r="O32" i="1"/>
  <c r="AQ32" i="1" s="1"/>
  <c r="N32" i="1"/>
  <c r="AC32" i="1" s="1"/>
  <c r="M32" i="1"/>
  <c r="AR32" i="1" s="1"/>
  <c r="AU31" i="1"/>
  <c r="AT31" i="1"/>
  <c r="AP31" i="1"/>
  <c r="AJ31" i="1"/>
  <c r="AI31" i="1"/>
  <c r="AN31" i="1" s="1"/>
  <c r="AH31" i="1"/>
  <c r="AF31" i="1"/>
  <c r="AE31" i="1"/>
  <c r="AA31" i="1"/>
  <c r="Z31" i="1"/>
  <c r="Y31" i="1"/>
  <c r="X31" i="1"/>
  <c r="W31" i="1"/>
  <c r="P31" i="1"/>
  <c r="O31" i="1"/>
  <c r="AD31" i="1" s="1"/>
  <c r="N31" i="1"/>
  <c r="AO31" i="1" s="1"/>
  <c r="AV31" i="1" s="1"/>
  <c r="M31" i="1"/>
  <c r="AR31" i="1" s="1"/>
  <c r="AU30" i="1"/>
  <c r="AR30" i="1"/>
  <c r="AP30" i="1"/>
  <c r="AN30" i="1"/>
  <c r="AI30" i="1"/>
  <c r="AT30" i="1" s="1"/>
  <c r="AH30" i="1"/>
  <c r="AF30" i="1"/>
  <c r="AE30" i="1"/>
  <c r="AB30" i="1"/>
  <c r="AA30" i="1"/>
  <c r="Z30" i="1"/>
  <c r="Y30" i="1"/>
  <c r="X30" i="1"/>
  <c r="W30" i="1"/>
  <c r="P30" i="1"/>
  <c r="O30" i="1"/>
  <c r="AD30" i="1" s="1"/>
  <c r="N30" i="1"/>
  <c r="AO30" i="1" s="1"/>
  <c r="AV30" i="1" s="1"/>
  <c r="M30" i="1"/>
  <c r="AU29" i="1"/>
  <c r="AR29" i="1"/>
  <c r="AP29" i="1"/>
  <c r="AO29" i="1"/>
  <c r="AV29" i="1" s="1"/>
  <c r="AI29" i="1"/>
  <c r="AN29" i="1" s="1"/>
  <c r="AH29" i="1"/>
  <c r="AF29" i="1"/>
  <c r="AE29" i="1"/>
  <c r="AC29" i="1"/>
  <c r="AB29" i="1"/>
  <c r="AA29" i="1"/>
  <c r="Z29" i="1"/>
  <c r="Y29" i="1"/>
  <c r="X29" i="1"/>
  <c r="W29" i="1"/>
  <c r="P29" i="1"/>
  <c r="O29" i="1"/>
  <c r="AQ29" i="1" s="1"/>
  <c r="N29" i="1"/>
  <c r="M29" i="1"/>
  <c r="AU28" i="1"/>
  <c r="AT28" i="1"/>
  <c r="AR28" i="1"/>
  <c r="AP28" i="1"/>
  <c r="AJ28" i="1"/>
  <c r="AI28" i="1"/>
  <c r="AN28" i="1" s="1"/>
  <c r="AH28" i="1"/>
  <c r="AF28" i="1"/>
  <c r="AE28" i="1"/>
  <c r="AD28" i="1"/>
  <c r="AC28" i="1"/>
  <c r="AB28" i="1"/>
  <c r="AA28" i="1"/>
  <c r="Z28" i="1"/>
  <c r="Y28" i="1"/>
  <c r="X28" i="1"/>
  <c r="W28" i="1"/>
  <c r="P28" i="1"/>
  <c r="O28" i="1"/>
  <c r="AQ28" i="1" s="1"/>
  <c r="N28" i="1"/>
  <c r="AO28" i="1" s="1"/>
  <c r="AV28" i="1" s="1"/>
  <c r="M28" i="1"/>
  <c r="AU27" i="1"/>
  <c r="AT27" i="1"/>
  <c r="AP27" i="1"/>
  <c r="AN27" i="1"/>
  <c r="AJ27" i="1"/>
  <c r="AI27" i="1"/>
  <c r="AH27" i="1"/>
  <c r="AF27" i="1"/>
  <c r="AE27" i="1"/>
  <c r="AD27" i="1"/>
  <c r="AC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R27" i="1" s="1"/>
  <c r="AU26" i="1"/>
  <c r="AP26" i="1"/>
  <c r="AO26" i="1"/>
  <c r="AV26" i="1" s="1"/>
  <c r="AI26" i="1"/>
  <c r="AN26" i="1" s="1"/>
  <c r="AH26" i="1"/>
  <c r="AF26" i="1"/>
  <c r="AE26" i="1"/>
  <c r="AD26" i="1"/>
  <c r="AA26" i="1"/>
  <c r="Z26" i="1"/>
  <c r="Y26" i="1"/>
  <c r="X26" i="1"/>
  <c r="W26" i="1"/>
  <c r="P26" i="1"/>
  <c r="O26" i="1"/>
  <c r="AQ26" i="1" s="1"/>
  <c r="N26" i="1"/>
  <c r="AC26" i="1" s="1"/>
  <c r="M26" i="1"/>
  <c r="AR26" i="1" s="1"/>
  <c r="AU25" i="1"/>
  <c r="AT25" i="1"/>
  <c r="AP25" i="1"/>
  <c r="AJ25" i="1"/>
  <c r="AI25" i="1"/>
  <c r="AN25" i="1" s="1"/>
  <c r="AH25" i="1"/>
  <c r="AF25" i="1"/>
  <c r="AE25" i="1"/>
  <c r="AA25" i="1"/>
  <c r="Z25" i="1"/>
  <c r="Y25" i="1"/>
  <c r="X25" i="1"/>
  <c r="W25" i="1"/>
  <c r="P25" i="1"/>
  <c r="O25" i="1"/>
  <c r="AD25" i="1" s="1"/>
  <c r="N25" i="1"/>
  <c r="AO25" i="1" s="1"/>
  <c r="AV25" i="1" s="1"/>
  <c r="M25" i="1"/>
  <c r="AR25" i="1" s="1"/>
  <c r="AU24" i="1"/>
  <c r="AR24" i="1"/>
  <c r="AP24" i="1"/>
  <c r="AN24" i="1"/>
  <c r="AI24" i="1"/>
  <c r="AT24" i="1" s="1"/>
  <c r="AH24" i="1"/>
  <c r="AF24" i="1"/>
  <c r="AE24" i="1"/>
  <c r="AB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U23" i="1"/>
  <c r="AR23" i="1"/>
  <c r="AP23" i="1"/>
  <c r="AO23" i="1"/>
  <c r="AV23" i="1" s="1"/>
  <c r="AI23" i="1"/>
  <c r="AN23" i="1" s="1"/>
  <c r="AH23" i="1"/>
  <c r="AF23" i="1"/>
  <c r="AE23" i="1"/>
  <c r="AC23" i="1"/>
  <c r="AB23" i="1"/>
  <c r="AA23" i="1"/>
  <c r="Z23" i="1"/>
  <c r="Y23" i="1"/>
  <c r="X23" i="1"/>
  <c r="W23" i="1"/>
  <c r="P23" i="1"/>
  <c r="O23" i="1"/>
  <c r="AQ23" i="1" s="1"/>
  <c r="N23" i="1"/>
  <c r="M23" i="1"/>
  <c r="AU22" i="1"/>
  <c r="AT22" i="1"/>
  <c r="AR22" i="1"/>
  <c r="AP22" i="1"/>
  <c r="AJ22" i="1"/>
  <c r="AI22" i="1"/>
  <c r="AN22" i="1" s="1"/>
  <c r="AH22" i="1"/>
  <c r="AF22" i="1"/>
  <c r="AE22" i="1"/>
  <c r="AD22" i="1"/>
  <c r="AC22" i="1"/>
  <c r="AB22" i="1"/>
  <c r="AA22" i="1"/>
  <c r="Z22" i="1"/>
  <c r="Y22" i="1"/>
  <c r="X22" i="1"/>
  <c r="W22" i="1"/>
  <c r="P22" i="1"/>
  <c r="O22" i="1"/>
  <c r="AQ22" i="1" s="1"/>
  <c r="N22" i="1"/>
  <c r="AO22" i="1" s="1"/>
  <c r="AV22" i="1" s="1"/>
  <c r="M22" i="1"/>
  <c r="AU21" i="1"/>
  <c r="AT21" i="1"/>
  <c r="AP21" i="1"/>
  <c r="AN21" i="1"/>
  <c r="AJ21" i="1"/>
  <c r="AI21" i="1"/>
  <c r="AH21" i="1"/>
  <c r="AF21" i="1"/>
  <c r="AE21" i="1"/>
  <c r="AD21" i="1"/>
  <c r="AC21" i="1"/>
  <c r="AA21" i="1"/>
  <c r="Z21" i="1"/>
  <c r="Y21" i="1"/>
  <c r="X21" i="1"/>
  <c r="W21" i="1"/>
  <c r="P21" i="1"/>
  <c r="O21" i="1"/>
  <c r="AQ21" i="1" s="1"/>
  <c r="N21" i="1"/>
  <c r="AO21" i="1" s="1"/>
  <c r="AV21" i="1" s="1"/>
  <c r="M21" i="1"/>
  <c r="AR21" i="1" s="1"/>
  <c r="AU20" i="1"/>
  <c r="AP20" i="1"/>
  <c r="AO20" i="1"/>
  <c r="AI20" i="1"/>
  <c r="AN20" i="1" s="1"/>
  <c r="AH20" i="1"/>
  <c r="AF20" i="1"/>
  <c r="AE20" i="1"/>
  <c r="AD20" i="1"/>
  <c r="AA20" i="1"/>
  <c r="Z20" i="1"/>
  <c r="Y20" i="1"/>
  <c r="X20" i="1"/>
  <c r="W20" i="1"/>
  <c r="P20" i="1"/>
  <c r="O20" i="1"/>
  <c r="AQ20" i="1" s="1"/>
  <c r="N20" i="1"/>
  <c r="AC20" i="1" s="1"/>
  <c r="M20" i="1"/>
  <c r="AR20" i="1" s="1"/>
  <c r="AU19" i="1"/>
  <c r="AT19" i="1"/>
  <c r="AP19" i="1"/>
  <c r="AJ19" i="1"/>
  <c r="AI19" i="1"/>
  <c r="AN19" i="1" s="1"/>
  <c r="AH19" i="1"/>
  <c r="AF19" i="1"/>
  <c r="AE19" i="1"/>
  <c r="AA19" i="1"/>
  <c r="Z19" i="1"/>
  <c r="Y19" i="1"/>
  <c r="X19" i="1"/>
  <c r="W19" i="1"/>
  <c r="P19" i="1"/>
  <c r="O19" i="1"/>
  <c r="AD19" i="1" s="1"/>
  <c r="N19" i="1"/>
  <c r="AO19" i="1" s="1"/>
  <c r="AV19" i="1" s="1"/>
  <c r="M19" i="1"/>
  <c r="AR19" i="1" s="1"/>
  <c r="AU18" i="1"/>
  <c r="AR18" i="1"/>
  <c r="AP18" i="1"/>
  <c r="AN18" i="1"/>
  <c r="AI18" i="1"/>
  <c r="AT18" i="1" s="1"/>
  <c r="AH18" i="1"/>
  <c r="AF18" i="1"/>
  <c r="AE18" i="1"/>
  <c r="AB18" i="1"/>
  <c r="AA18" i="1"/>
  <c r="Z18" i="1"/>
  <c r="Y18" i="1"/>
  <c r="X18" i="1"/>
  <c r="W18" i="1"/>
  <c r="P18" i="1"/>
  <c r="O18" i="1"/>
  <c r="AD18" i="1" s="1"/>
  <c r="N18" i="1"/>
  <c r="AO18" i="1" s="1"/>
  <c r="AV18" i="1" s="1"/>
  <c r="M18" i="1"/>
  <c r="AU17" i="1"/>
  <c r="AR17" i="1"/>
  <c r="AP17" i="1"/>
  <c r="AO17" i="1"/>
  <c r="AV17" i="1" s="1"/>
  <c r="AI17" i="1"/>
  <c r="AN17" i="1" s="1"/>
  <c r="AH17" i="1"/>
  <c r="AF17" i="1"/>
  <c r="AE17" i="1"/>
  <c r="AC17" i="1"/>
  <c r="AB17" i="1"/>
  <c r="AA17" i="1"/>
  <c r="Z17" i="1"/>
  <c r="Y17" i="1"/>
  <c r="X17" i="1"/>
  <c r="W17" i="1"/>
  <c r="P17" i="1"/>
  <c r="O17" i="1"/>
  <c r="AQ17" i="1" s="1"/>
  <c r="N17" i="1"/>
  <c r="M17" i="1"/>
  <c r="AU16" i="1"/>
  <c r="AT16" i="1"/>
  <c r="AR16" i="1"/>
  <c r="AP16" i="1"/>
  <c r="AJ16" i="1"/>
  <c r="AI16" i="1"/>
  <c r="AN16" i="1" s="1"/>
  <c r="AH16" i="1"/>
  <c r="AF16" i="1"/>
  <c r="AE16" i="1"/>
  <c r="AD16" i="1"/>
  <c r="AC16" i="1"/>
  <c r="AB16" i="1"/>
  <c r="AA16" i="1"/>
  <c r="Z16" i="1"/>
  <c r="Y16" i="1"/>
  <c r="X16" i="1"/>
  <c r="W16" i="1"/>
  <c r="P16" i="1"/>
  <c r="O16" i="1"/>
  <c r="AQ16" i="1" s="1"/>
  <c r="N16" i="1"/>
  <c r="AO16" i="1" s="1"/>
  <c r="AV16" i="1" s="1"/>
  <c r="M16" i="1"/>
  <c r="AU15" i="1"/>
  <c r="AT15" i="1"/>
  <c r="AP15" i="1"/>
  <c r="AN15" i="1"/>
  <c r="AJ15" i="1"/>
  <c r="AI15" i="1"/>
  <c r="AH15" i="1"/>
  <c r="AF15" i="1"/>
  <c r="AE15" i="1"/>
  <c r="AD15" i="1"/>
  <c r="AC15" i="1"/>
  <c r="AA15" i="1"/>
  <c r="Z15" i="1"/>
  <c r="Y15" i="1"/>
  <c r="X15" i="1"/>
  <c r="W15" i="1"/>
  <c r="P15" i="1"/>
  <c r="O15" i="1"/>
  <c r="AQ15" i="1" s="1"/>
  <c r="N15" i="1"/>
  <c r="AO15" i="1" s="1"/>
  <c r="M15" i="1"/>
  <c r="AR15" i="1" s="1"/>
  <c r="AU14" i="1"/>
  <c r="AP14" i="1"/>
  <c r="AO14" i="1"/>
  <c r="AV14" i="1" s="1"/>
  <c r="AI14" i="1"/>
  <c r="AN14" i="1" s="1"/>
  <c r="AH14" i="1"/>
  <c r="AF14" i="1"/>
  <c r="AE14" i="1"/>
  <c r="AD14" i="1"/>
  <c r="AA14" i="1"/>
  <c r="Z14" i="1"/>
  <c r="Y14" i="1"/>
  <c r="X14" i="1"/>
  <c r="W14" i="1"/>
  <c r="P14" i="1"/>
  <c r="O14" i="1"/>
  <c r="AQ14" i="1" s="1"/>
  <c r="N14" i="1"/>
  <c r="AC14" i="1" s="1"/>
  <c r="M14" i="1"/>
  <c r="AR14" i="1" s="1"/>
  <c r="AU13" i="1"/>
  <c r="AT13" i="1"/>
  <c r="AP13" i="1"/>
  <c r="AJ13" i="1"/>
  <c r="AI13" i="1"/>
  <c r="AN13" i="1" s="1"/>
  <c r="AH13" i="1"/>
  <c r="AF13" i="1"/>
  <c r="AE13" i="1"/>
  <c r="AA13" i="1"/>
  <c r="Z13" i="1"/>
  <c r="Y13" i="1"/>
  <c r="X13" i="1"/>
  <c r="W13" i="1"/>
  <c r="P13" i="1"/>
  <c r="O13" i="1"/>
  <c r="AD13" i="1" s="1"/>
  <c r="N13" i="1"/>
  <c r="AO13" i="1" s="1"/>
  <c r="AV13" i="1" s="1"/>
  <c r="M13" i="1"/>
  <c r="AR13" i="1" s="1"/>
  <c r="AU12" i="1"/>
  <c r="AR12" i="1"/>
  <c r="AP12" i="1"/>
  <c r="AN12" i="1"/>
  <c r="AI12" i="1"/>
  <c r="AT12" i="1" s="1"/>
  <c r="AH12" i="1"/>
  <c r="AF12" i="1"/>
  <c r="AE12" i="1"/>
  <c r="AB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U11" i="1"/>
  <c r="AR11" i="1"/>
  <c r="AP11" i="1"/>
  <c r="AO11" i="1"/>
  <c r="AI11" i="1"/>
  <c r="AN11" i="1" s="1"/>
  <c r="AH11" i="1"/>
  <c r="AF11" i="1"/>
  <c r="AE11" i="1"/>
  <c r="AC11" i="1"/>
  <c r="AB11" i="1"/>
  <c r="AA11" i="1"/>
  <c r="Z11" i="1"/>
  <c r="Y11" i="1"/>
  <c r="X11" i="1"/>
  <c r="W11" i="1"/>
  <c r="P11" i="1"/>
  <c r="O11" i="1"/>
  <c r="AQ11" i="1" s="1"/>
  <c r="N11" i="1"/>
  <c r="M11" i="1"/>
  <c r="AU10" i="1"/>
  <c r="AT10" i="1"/>
  <c r="AR10" i="1"/>
  <c r="AP10" i="1"/>
  <c r="AJ10" i="1"/>
  <c r="AI10" i="1"/>
  <c r="AN10" i="1" s="1"/>
  <c r="AH10" i="1"/>
  <c r="AF10" i="1"/>
  <c r="AE10" i="1"/>
  <c r="AD10" i="1"/>
  <c r="AC10" i="1"/>
  <c r="AB10" i="1"/>
  <c r="AA10" i="1"/>
  <c r="Z10" i="1"/>
  <c r="Y10" i="1"/>
  <c r="X10" i="1"/>
  <c r="W10" i="1"/>
  <c r="P10" i="1"/>
  <c r="O10" i="1"/>
  <c r="AQ10" i="1" s="1"/>
  <c r="N10" i="1"/>
  <c r="AO10" i="1" s="1"/>
  <c r="AV10" i="1" s="1"/>
  <c r="M10" i="1"/>
  <c r="AU9" i="1"/>
  <c r="AT9" i="1"/>
  <c r="AP9" i="1"/>
  <c r="AN9" i="1"/>
  <c r="AJ9" i="1"/>
  <c r="AI9" i="1"/>
  <c r="AH9" i="1"/>
  <c r="AF9" i="1"/>
  <c r="AE9" i="1"/>
  <c r="AD9" i="1"/>
  <c r="AC9" i="1"/>
  <c r="AA9" i="1"/>
  <c r="Z9" i="1"/>
  <c r="Y9" i="1"/>
  <c r="X9" i="1"/>
  <c r="W9" i="1"/>
  <c r="P9" i="1"/>
  <c r="O9" i="1"/>
  <c r="AQ9" i="1" s="1"/>
  <c r="N9" i="1"/>
  <c r="AO9" i="1" s="1"/>
  <c r="AV9" i="1" s="1"/>
  <c r="M9" i="1"/>
  <c r="AR9" i="1" s="1"/>
  <c r="AU8" i="1"/>
  <c r="AP8" i="1"/>
  <c r="AO8" i="1"/>
  <c r="AI8" i="1"/>
  <c r="AN8" i="1" s="1"/>
  <c r="AH8" i="1"/>
  <c r="AF8" i="1"/>
  <c r="AE8" i="1"/>
  <c r="AD8" i="1"/>
  <c r="AA8" i="1"/>
  <c r="Z8" i="1"/>
  <c r="Y8" i="1"/>
  <c r="X8" i="1"/>
  <c r="W8" i="1"/>
  <c r="P8" i="1"/>
  <c r="O8" i="1"/>
  <c r="AQ8" i="1" s="1"/>
  <c r="N8" i="1"/>
  <c r="AC8" i="1" s="1"/>
  <c r="M8" i="1"/>
  <c r="AR8" i="1" s="1"/>
  <c r="AU7" i="1"/>
  <c r="AT7" i="1"/>
  <c r="AP7" i="1"/>
  <c r="AJ7" i="1"/>
  <c r="AI7" i="1"/>
  <c r="AN7" i="1" s="1"/>
  <c r="AH7" i="1"/>
  <c r="AF7" i="1"/>
  <c r="AE7" i="1"/>
  <c r="AA7" i="1"/>
  <c r="Z7" i="1"/>
  <c r="Y7" i="1"/>
  <c r="X7" i="1"/>
  <c r="W7" i="1"/>
  <c r="P7" i="1"/>
  <c r="O7" i="1"/>
  <c r="AD7" i="1" s="1"/>
  <c r="N7" i="1"/>
  <c r="AO7" i="1" s="1"/>
  <c r="AV7" i="1" s="1"/>
  <c r="M7" i="1"/>
  <c r="AR7" i="1" s="1"/>
  <c r="AU6" i="1"/>
  <c r="AR6" i="1"/>
  <c r="AP6" i="1"/>
  <c r="AN6" i="1"/>
  <c r="AI6" i="1"/>
  <c r="AT6" i="1" s="1"/>
  <c r="AH6" i="1"/>
  <c r="AF6" i="1"/>
  <c r="AE6" i="1"/>
  <c r="AB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U5" i="1"/>
  <c r="AR5" i="1"/>
  <c r="AP5" i="1"/>
  <c r="AO5" i="1"/>
  <c r="AI5" i="1"/>
  <c r="AN5" i="1" s="1"/>
  <c r="AH5" i="1"/>
  <c r="AF5" i="1"/>
  <c r="AE5" i="1"/>
  <c r="AC5" i="1"/>
  <c r="AB5" i="1"/>
  <c r="AA5" i="1"/>
  <c r="Z5" i="1"/>
  <c r="Y5" i="1"/>
  <c r="X5" i="1"/>
  <c r="W5" i="1"/>
  <c r="P5" i="1"/>
  <c r="O5" i="1"/>
  <c r="AQ5" i="1" s="1"/>
  <c r="N5" i="1"/>
  <c r="M5" i="1"/>
  <c r="AU4" i="1"/>
  <c r="AT4" i="1"/>
  <c r="AR4" i="1"/>
  <c r="AP4" i="1"/>
  <c r="AJ4" i="1"/>
  <c r="AI4" i="1"/>
  <c r="AN4" i="1" s="1"/>
  <c r="AH4" i="1"/>
  <c r="AF4" i="1"/>
  <c r="AE4" i="1"/>
  <c r="AD4" i="1"/>
  <c r="AC4" i="1"/>
  <c r="AB4" i="1"/>
  <c r="AA4" i="1"/>
  <c r="Z4" i="1"/>
  <c r="Y4" i="1"/>
  <c r="X4" i="1"/>
  <c r="W4" i="1"/>
  <c r="P4" i="1"/>
  <c r="O4" i="1"/>
  <c r="AQ4" i="1" s="1"/>
  <c r="N4" i="1"/>
  <c r="AO4" i="1" s="1"/>
  <c r="AV4" i="1" s="1"/>
  <c r="M4" i="1"/>
  <c r="AP6" i="28"/>
  <c r="AI6" i="28"/>
  <c r="AN6" i="28" s="1"/>
  <c r="AH6" i="28"/>
  <c r="AF6" i="28"/>
  <c r="AE6" i="28"/>
  <c r="AA6" i="28"/>
  <c r="Z6" i="28"/>
  <c r="Y6" i="28"/>
  <c r="X6" i="28"/>
  <c r="W6" i="28"/>
  <c r="P6" i="28"/>
  <c r="O6" i="28"/>
  <c r="AD6" i="28" s="1"/>
  <c r="N6" i="28"/>
  <c r="M6" i="28"/>
  <c r="AR6" i="28" s="1"/>
  <c r="AI5" i="28"/>
  <c r="AH5" i="28"/>
  <c r="W5" i="28"/>
  <c r="AI4" i="28"/>
  <c r="AU3" i="28"/>
  <c r="AI3" i="28"/>
  <c r="AH3" i="28"/>
  <c r="AN2" i="28"/>
  <c r="AM2" i="28"/>
  <c r="AL2" i="28"/>
  <c r="AK2" i="28"/>
  <c r="AJ2" i="28"/>
  <c r="AA2" i="28"/>
  <c r="A2" i="28"/>
  <c r="AU1" i="28"/>
  <c r="AU6" i="28" s="1"/>
  <c r="AR1" i="28"/>
  <c r="AR3" i="28" s="1"/>
  <c r="AQ1" i="28"/>
  <c r="AQ3" i="28" s="1"/>
  <c r="AP1" i="28"/>
  <c r="AP3" i="28" s="1"/>
  <c r="AO1" i="28"/>
  <c r="AO3" i="28" s="1"/>
  <c r="AA1" i="28"/>
  <c r="A1" i="28"/>
  <c r="AJ1" i="28" s="1"/>
  <c r="AI26" i="27"/>
  <c r="AT26" i="27" s="1"/>
  <c r="AH26" i="27"/>
  <c r="AF26" i="27"/>
  <c r="AE26" i="27"/>
  <c r="AA26" i="27"/>
  <c r="Z26" i="27"/>
  <c r="Y26" i="27"/>
  <c r="X26" i="27"/>
  <c r="W26" i="27"/>
  <c r="P26" i="27"/>
  <c r="O26" i="27"/>
  <c r="AD26" i="27" s="1"/>
  <c r="N26" i="27"/>
  <c r="AC26" i="27" s="1"/>
  <c r="M26" i="27"/>
  <c r="AP25" i="27"/>
  <c r="AI25" i="27"/>
  <c r="AH25" i="27"/>
  <c r="AF25" i="27"/>
  <c r="AE25" i="27"/>
  <c r="AA25" i="27"/>
  <c r="Z25" i="27"/>
  <c r="Y25" i="27"/>
  <c r="X25" i="27"/>
  <c r="W25" i="27"/>
  <c r="P25" i="27"/>
  <c r="O25" i="27"/>
  <c r="AD25" i="27" s="1"/>
  <c r="N25" i="27"/>
  <c r="M25" i="27"/>
  <c r="AR25" i="27" s="1"/>
  <c r="AI24" i="27"/>
  <c r="AH24" i="27"/>
  <c r="AF24" i="27"/>
  <c r="AE24" i="27"/>
  <c r="AB24" i="27"/>
  <c r="AA24" i="27"/>
  <c r="Z24" i="27"/>
  <c r="Y24" i="27"/>
  <c r="X24" i="27"/>
  <c r="W24" i="27"/>
  <c r="P24" i="27"/>
  <c r="O24" i="27"/>
  <c r="AD24" i="27" s="1"/>
  <c r="N24" i="27"/>
  <c r="M24" i="27"/>
  <c r="AR23" i="27"/>
  <c r="AI23" i="27"/>
  <c r="AH23" i="27"/>
  <c r="AF23" i="27"/>
  <c r="AE23" i="27"/>
  <c r="AC23" i="27"/>
  <c r="AB23" i="27"/>
  <c r="AA23" i="27"/>
  <c r="Z23" i="27"/>
  <c r="Y23" i="27"/>
  <c r="X23" i="27"/>
  <c r="W23" i="27"/>
  <c r="P23" i="27"/>
  <c r="O23" i="27"/>
  <c r="AQ23" i="27" s="1"/>
  <c r="N23" i="27"/>
  <c r="M23" i="27"/>
  <c r="AT22" i="27"/>
  <c r="AJ22" i="27"/>
  <c r="AI22" i="27"/>
  <c r="AH22" i="27"/>
  <c r="AF22" i="27"/>
  <c r="AE22" i="27"/>
  <c r="AD22" i="27"/>
  <c r="AC22" i="27"/>
  <c r="AB22" i="27"/>
  <c r="AA22" i="27"/>
  <c r="Z22" i="27"/>
  <c r="Y22" i="27"/>
  <c r="X22" i="27"/>
  <c r="W22" i="27"/>
  <c r="P22" i="27"/>
  <c r="O22" i="27"/>
  <c r="AQ22" i="27" s="1"/>
  <c r="N22" i="27"/>
  <c r="M22" i="27"/>
  <c r="AI21" i="27"/>
  <c r="AH21" i="27"/>
  <c r="W21" i="27"/>
  <c r="AQ20" i="27"/>
  <c r="AP20" i="27"/>
  <c r="AI20" i="27"/>
  <c r="AH20" i="27"/>
  <c r="AF20" i="27"/>
  <c r="AE20" i="27"/>
  <c r="AB20" i="27"/>
  <c r="AA20" i="27"/>
  <c r="Z20" i="27"/>
  <c r="Y20" i="27"/>
  <c r="X20" i="27"/>
  <c r="W20" i="27"/>
  <c r="P20" i="27"/>
  <c r="O20" i="27"/>
  <c r="AD20" i="27" s="1"/>
  <c r="N20" i="27"/>
  <c r="AO20" i="27" s="1"/>
  <c r="AV20" i="27" s="1"/>
  <c r="M20" i="27"/>
  <c r="AR19" i="27"/>
  <c r="AP19" i="27"/>
  <c r="AI19" i="27"/>
  <c r="AH19" i="27"/>
  <c r="AF19" i="27"/>
  <c r="AE19" i="27"/>
  <c r="AC19" i="27"/>
  <c r="AB19" i="27"/>
  <c r="AA19" i="27"/>
  <c r="Z19" i="27"/>
  <c r="Y19" i="27"/>
  <c r="X19" i="27"/>
  <c r="W19" i="27"/>
  <c r="P19" i="27"/>
  <c r="O19" i="27"/>
  <c r="AQ19" i="27" s="1"/>
  <c r="N19" i="27"/>
  <c r="AO19" i="27" s="1"/>
  <c r="AV19" i="27" s="1"/>
  <c r="M19" i="27"/>
  <c r="AT18" i="27"/>
  <c r="AP18" i="27"/>
  <c r="AJ18" i="27"/>
  <c r="AI18" i="27"/>
  <c r="AN18" i="27" s="1"/>
  <c r="AH18" i="27"/>
  <c r="AF18" i="27"/>
  <c r="AE18" i="27"/>
  <c r="AD18" i="27"/>
  <c r="AC18" i="27"/>
  <c r="AB18" i="27"/>
  <c r="AA18" i="27"/>
  <c r="Z18" i="27"/>
  <c r="Y18" i="27"/>
  <c r="X18" i="27"/>
  <c r="W18" i="27"/>
  <c r="P18" i="27"/>
  <c r="O18" i="27"/>
  <c r="AQ18" i="27" s="1"/>
  <c r="N18" i="27"/>
  <c r="AO18" i="27" s="1"/>
  <c r="AV18" i="27" s="1"/>
  <c r="M18" i="27"/>
  <c r="AI17" i="27"/>
  <c r="AH17" i="27"/>
  <c r="W17" i="27"/>
  <c r="AP16" i="27"/>
  <c r="AI16" i="27"/>
  <c r="AH16" i="27"/>
  <c r="AF16" i="27"/>
  <c r="AE16" i="27"/>
  <c r="AB16" i="27"/>
  <c r="AA16" i="27"/>
  <c r="Z16" i="27"/>
  <c r="Y16" i="27"/>
  <c r="X16" i="27"/>
  <c r="W16" i="27"/>
  <c r="P16" i="27"/>
  <c r="O16" i="27"/>
  <c r="AD16" i="27" s="1"/>
  <c r="N16" i="27"/>
  <c r="AO16" i="27" s="1"/>
  <c r="AV16" i="27" s="1"/>
  <c r="M16" i="27"/>
  <c r="AR15" i="27"/>
  <c r="AI15" i="27"/>
  <c r="AH15" i="27"/>
  <c r="AF15" i="27"/>
  <c r="AE15" i="27"/>
  <c r="AC15" i="27"/>
  <c r="AB15" i="27"/>
  <c r="AA15" i="27"/>
  <c r="Z15" i="27"/>
  <c r="Y15" i="27"/>
  <c r="X15" i="27"/>
  <c r="W15" i="27"/>
  <c r="P15" i="27"/>
  <c r="O15" i="27"/>
  <c r="AQ15" i="27" s="1"/>
  <c r="N15" i="27"/>
  <c r="M15" i="27"/>
  <c r="AT14" i="27"/>
  <c r="AJ14" i="27"/>
  <c r="AI14" i="27"/>
  <c r="AH14" i="27"/>
  <c r="AF14" i="27"/>
  <c r="AE14" i="27"/>
  <c r="AC14" i="27"/>
  <c r="AB14" i="27"/>
  <c r="AA14" i="27"/>
  <c r="Z14" i="27"/>
  <c r="Y14" i="27"/>
  <c r="X14" i="27"/>
  <c r="W14" i="27"/>
  <c r="P14" i="27"/>
  <c r="O14" i="27"/>
  <c r="AQ14" i="27" s="1"/>
  <c r="N14" i="27"/>
  <c r="M14" i="27"/>
  <c r="AU13" i="27"/>
  <c r="AT13" i="27"/>
  <c r="AJ13" i="27"/>
  <c r="AI13" i="27"/>
  <c r="AH13" i="27"/>
  <c r="AF13" i="27"/>
  <c r="AE13" i="27"/>
  <c r="AD13" i="27"/>
  <c r="AC13" i="27"/>
  <c r="AA13" i="27"/>
  <c r="Z13" i="27"/>
  <c r="Y13" i="27"/>
  <c r="X13" i="27"/>
  <c r="W13" i="27"/>
  <c r="P13" i="27"/>
  <c r="O13" i="27"/>
  <c r="AQ13" i="27" s="1"/>
  <c r="N13" i="27"/>
  <c r="M13" i="27"/>
  <c r="AR13" i="27" s="1"/>
  <c r="AU12" i="27"/>
  <c r="AI12" i="27"/>
  <c r="AT12" i="27" s="1"/>
  <c r="AH12" i="27"/>
  <c r="AF12" i="27"/>
  <c r="AE12" i="27"/>
  <c r="AD12" i="27"/>
  <c r="AA12" i="27"/>
  <c r="Z12" i="27"/>
  <c r="Y12" i="27"/>
  <c r="X12" i="27"/>
  <c r="W12" i="27"/>
  <c r="P12" i="27"/>
  <c r="O12" i="27"/>
  <c r="AQ12" i="27" s="1"/>
  <c r="N12" i="27"/>
  <c r="AC12" i="27" s="1"/>
  <c r="M12" i="27"/>
  <c r="AP11" i="27"/>
  <c r="AI11" i="27"/>
  <c r="AT11" i="27" s="1"/>
  <c r="AH11" i="27"/>
  <c r="AF11" i="27"/>
  <c r="AE11" i="27"/>
  <c r="AA11" i="27"/>
  <c r="Z11" i="27"/>
  <c r="Y11" i="27"/>
  <c r="X11" i="27"/>
  <c r="W11" i="27"/>
  <c r="P11" i="27"/>
  <c r="O11" i="27"/>
  <c r="AD11" i="27" s="1"/>
  <c r="N11" i="27"/>
  <c r="M11" i="27"/>
  <c r="AR11" i="27" s="1"/>
  <c r="AP10" i="27"/>
  <c r="AI10" i="27"/>
  <c r="AN10" i="27" s="1"/>
  <c r="AH10" i="27"/>
  <c r="AF10" i="27"/>
  <c r="AE10" i="27"/>
  <c r="AB10" i="27"/>
  <c r="AA10" i="27"/>
  <c r="Z10" i="27"/>
  <c r="Y10" i="27"/>
  <c r="X10" i="27"/>
  <c r="W10" i="27"/>
  <c r="P10" i="27"/>
  <c r="O10" i="27"/>
  <c r="AD10" i="27" s="1"/>
  <c r="N10" i="27"/>
  <c r="M10" i="27"/>
  <c r="AR9" i="27"/>
  <c r="AI9" i="27"/>
  <c r="AH9" i="27"/>
  <c r="AF9" i="27"/>
  <c r="AE9" i="27"/>
  <c r="AC9" i="27"/>
  <c r="AB9" i="27"/>
  <c r="AA9" i="27"/>
  <c r="Z9" i="27"/>
  <c r="Y9" i="27"/>
  <c r="X9" i="27"/>
  <c r="W9" i="27"/>
  <c r="P9" i="27"/>
  <c r="O9" i="27"/>
  <c r="AQ9" i="27" s="1"/>
  <c r="N9" i="27"/>
  <c r="M9" i="27"/>
  <c r="AT8" i="27"/>
  <c r="AR8" i="27"/>
  <c r="AP8" i="27"/>
  <c r="AJ8" i="27"/>
  <c r="AI8" i="27"/>
  <c r="AH8" i="27"/>
  <c r="AF8" i="27"/>
  <c r="AE8" i="27"/>
  <c r="AD8" i="27"/>
  <c r="AC8" i="27"/>
  <c r="AB8" i="27"/>
  <c r="AA8" i="27"/>
  <c r="Z8" i="27"/>
  <c r="Y8" i="27"/>
  <c r="X8" i="27"/>
  <c r="W8" i="27"/>
  <c r="P8" i="27"/>
  <c r="O8" i="27"/>
  <c r="AQ8" i="27" s="1"/>
  <c r="N8" i="27"/>
  <c r="AO8" i="27" s="1"/>
  <c r="AV8" i="27" s="1"/>
  <c r="M8" i="27"/>
  <c r="AU7" i="27"/>
  <c r="AT7" i="27"/>
  <c r="AP7" i="27"/>
  <c r="AO7" i="27"/>
  <c r="AV7" i="27" s="1"/>
  <c r="AN7" i="27"/>
  <c r="AJ7" i="27"/>
  <c r="AI7" i="27"/>
  <c r="AH7" i="27"/>
  <c r="AF7" i="27"/>
  <c r="AE7" i="27"/>
  <c r="AD7" i="27"/>
  <c r="AC7" i="27"/>
  <c r="AA7" i="27"/>
  <c r="Z7" i="27"/>
  <c r="Y7" i="27"/>
  <c r="X7" i="27"/>
  <c r="W7" i="27"/>
  <c r="P7" i="27"/>
  <c r="O7" i="27"/>
  <c r="AQ7" i="27" s="1"/>
  <c r="N7" i="27"/>
  <c r="M7" i="27"/>
  <c r="AR7" i="27" s="1"/>
  <c r="AU6" i="27"/>
  <c r="AI6" i="27"/>
  <c r="AT6" i="27" s="1"/>
  <c r="AH6" i="27"/>
  <c r="AF6" i="27"/>
  <c r="AE6" i="27"/>
  <c r="AD6" i="27"/>
  <c r="AA6" i="27"/>
  <c r="Z6" i="27"/>
  <c r="Y6" i="27"/>
  <c r="X6" i="27"/>
  <c r="W6" i="27"/>
  <c r="P6" i="27"/>
  <c r="O6" i="27"/>
  <c r="AQ6" i="27" s="1"/>
  <c r="N6" i="27"/>
  <c r="AC6" i="27" s="1"/>
  <c r="M6" i="27"/>
  <c r="AI5" i="27"/>
  <c r="AH5" i="27"/>
  <c r="W5" i="27"/>
  <c r="AI4" i="27"/>
  <c r="AU3" i="27"/>
  <c r="AR3" i="27"/>
  <c r="AQ3" i="27"/>
  <c r="AI3" i="27"/>
  <c r="AH3" i="27"/>
  <c r="AN2" i="27"/>
  <c r="AM2" i="27"/>
  <c r="AL2" i="27"/>
  <c r="AK2" i="27"/>
  <c r="AJ2" i="27"/>
  <c r="AA2" i="27"/>
  <c r="A2" i="27"/>
  <c r="AU1" i="27"/>
  <c r="AU26" i="27" s="1"/>
  <c r="AR1" i="27"/>
  <c r="AR22" i="27" s="1"/>
  <c r="AQ1" i="27"/>
  <c r="AP1" i="27"/>
  <c r="AP24" i="27" s="1"/>
  <c r="AO1" i="27"/>
  <c r="AO6" i="27" s="1"/>
  <c r="AJ1" i="27"/>
  <c r="AA1" i="27"/>
  <c r="A1" i="27"/>
  <c r="AH1" i="27" s="1"/>
  <c r="AH2" i="27" s="1"/>
  <c r="AU12" i="26"/>
  <c r="AT12" i="26"/>
  <c r="AN12" i="26"/>
  <c r="AJ12" i="26"/>
  <c r="AI12" i="26"/>
  <c r="AH12" i="26"/>
  <c r="AF12" i="26"/>
  <c r="AE12" i="26"/>
  <c r="AD12" i="26"/>
  <c r="AC12" i="26"/>
  <c r="AA12" i="26"/>
  <c r="Z12" i="26"/>
  <c r="Y12" i="26"/>
  <c r="X12" i="26"/>
  <c r="W12" i="26"/>
  <c r="P12" i="26"/>
  <c r="O12" i="26"/>
  <c r="AQ12" i="26" s="1"/>
  <c r="N12" i="26"/>
  <c r="AO12" i="26" s="1"/>
  <c r="M12" i="26"/>
  <c r="AR12" i="26" s="1"/>
  <c r="AO11" i="26"/>
  <c r="AN11" i="26"/>
  <c r="AI11" i="26"/>
  <c r="AT11" i="26" s="1"/>
  <c r="AH11" i="26"/>
  <c r="AF11" i="26"/>
  <c r="AE11" i="26"/>
  <c r="AD11" i="26"/>
  <c r="AA11" i="26"/>
  <c r="Z11" i="26"/>
  <c r="Y11" i="26"/>
  <c r="X11" i="26"/>
  <c r="W11" i="26"/>
  <c r="P11" i="26"/>
  <c r="O11" i="26"/>
  <c r="AQ11" i="26" s="1"/>
  <c r="N11" i="26"/>
  <c r="AC11" i="26" s="1"/>
  <c r="M11" i="26"/>
  <c r="AP10" i="26"/>
  <c r="AI10" i="26"/>
  <c r="AN10" i="26" s="1"/>
  <c r="AH10" i="26"/>
  <c r="AF10" i="26"/>
  <c r="AE10" i="26"/>
  <c r="AA10" i="26"/>
  <c r="Z10" i="26"/>
  <c r="Y10" i="26"/>
  <c r="X10" i="26"/>
  <c r="W10" i="26"/>
  <c r="P10" i="26"/>
  <c r="O10" i="26"/>
  <c r="AD10" i="26" s="1"/>
  <c r="N10" i="26"/>
  <c r="M10" i="26"/>
  <c r="AR10" i="26" s="1"/>
  <c r="AQ9" i="26"/>
  <c r="AP9" i="26"/>
  <c r="AI9" i="26"/>
  <c r="AN9" i="26" s="1"/>
  <c r="AH9" i="26"/>
  <c r="AF9" i="26"/>
  <c r="AE9" i="26"/>
  <c r="AB9" i="26"/>
  <c r="AA9" i="26"/>
  <c r="Z9" i="26"/>
  <c r="Y9" i="26"/>
  <c r="X9" i="26"/>
  <c r="W9" i="26"/>
  <c r="P9" i="26"/>
  <c r="O9" i="26"/>
  <c r="AD9" i="26" s="1"/>
  <c r="N9" i="26"/>
  <c r="AO9" i="26" s="1"/>
  <c r="M9" i="26"/>
  <c r="AR8" i="26"/>
  <c r="AI8" i="26"/>
  <c r="AH8" i="26"/>
  <c r="AF8" i="26"/>
  <c r="AE8" i="26"/>
  <c r="AC8" i="26"/>
  <c r="AB8" i="26"/>
  <c r="AA8" i="26"/>
  <c r="Z8" i="26"/>
  <c r="Y8" i="26"/>
  <c r="X8" i="26"/>
  <c r="W8" i="26"/>
  <c r="P8" i="26"/>
  <c r="O8" i="26"/>
  <c r="AQ8" i="26" s="1"/>
  <c r="N8" i="26"/>
  <c r="AO8" i="26" s="1"/>
  <c r="M8" i="26"/>
  <c r="AT7" i="26"/>
  <c r="AR7" i="26"/>
  <c r="AJ7" i="26"/>
  <c r="AI7" i="26"/>
  <c r="AN7" i="26" s="1"/>
  <c r="AH7" i="26"/>
  <c r="AF7" i="26"/>
  <c r="AE7" i="26"/>
  <c r="AD7" i="26"/>
  <c r="AC7" i="26"/>
  <c r="AB7" i="26"/>
  <c r="AA7" i="26"/>
  <c r="Z7" i="26"/>
  <c r="Y7" i="26"/>
  <c r="X7" i="26"/>
  <c r="W7" i="26"/>
  <c r="P7" i="26"/>
  <c r="O7" i="26"/>
  <c r="AQ7" i="26" s="1"/>
  <c r="N7" i="26"/>
  <c r="AO7" i="26" s="1"/>
  <c r="M7" i="26"/>
  <c r="AU6" i="26"/>
  <c r="AT6" i="26"/>
  <c r="AN6" i="26"/>
  <c r="AJ6" i="26"/>
  <c r="AI6" i="26"/>
  <c r="AH6" i="26"/>
  <c r="AF6" i="26"/>
  <c r="AE6" i="26"/>
  <c r="AD6" i="26"/>
  <c r="AC6" i="26"/>
  <c r="AA6" i="26"/>
  <c r="Z6" i="26"/>
  <c r="Y6" i="26"/>
  <c r="X6" i="26"/>
  <c r="W6" i="26"/>
  <c r="P6" i="26"/>
  <c r="O6" i="26"/>
  <c r="AQ6" i="26" s="1"/>
  <c r="N6" i="26"/>
  <c r="M6" i="26"/>
  <c r="AR6" i="26" s="1"/>
  <c r="AI5" i="26"/>
  <c r="AH5" i="26"/>
  <c r="W5" i="26"/>
  <c r="AI4" i="26"/>
  <c r="AQ3" i="26"/>
  <c r="AP3" i="26"/>
  <c r="AI3" i="26"/>
  <c r="AH3" i="26"/>
  <c r="AN2" i="26"/>
  <c r="AM2" i="26"/>
  <c r="AL2" i="26"/>
  <c r="AK2" i="26"/>
  <c r="AJ2" i="26"/>
  <c r="AA2" i="26"/>
  <c r="A2" i="26"/>
  <c r="AU1" i="26"/>
  <c r="AU11" i="26" s="1"/>
  <c r="AR1" i="26"/>
  <c r="AR9" i="26" s="1"/>
  <c r="AQ1" i="26"/>
  <c r="AP1" i="26"/>
  <c r="AP8" i="26" s="1"/>
  <c r="AO1" i="26"/>
  <c r="AO3" i="26" s="1"/>
  <c r="AJ1" i="26"/>
  <c r="AH1" i="26"/>
  <c r="AH2" i="26" s="1"/>
  <c r="AA1" i="26"/>
  <c r="A1" i="26"/>
  <c r="AT9" i="25"/>
  <c r="AR9" i="25"/>
  <c r="AJ9" i="25"/>
  <c r="AI9" i="25"/>
  <c r="AH9" i="25"/>
  <c r="AF9" i="25"/>
  <c r="AE9" i="25"/>
  <c r="AC9" i="25"/>
  <c r="AB9" i="25"/>
  <c r="AA9" i="25"/>
  <c r="Z9" i="25"/>
  <c r="Y9" i="25"/>
  <c r="X9" i="25"/>
  <c r="W9" i="25"/>
  <c r="P9" i="25"/>
  <c r="O9" i="25"/>
  <c r="AQ9" i="25" s="1"/>
  <c r="N9" i="25"/>
  <c r="AO9" i="25" s="1"/>
  <c r="M9" i="25"/>
  <c r="AU8" i="25"/>
  <c r="AT8" i="25"/>
  <c r="AN8" i="25"/>
  <c r="AJ8" i="25"/>
  <c r="AI8" i="25"/>
  <c r="AH8" i="25"/>
  <c r="AF8" i="25"/>
  <c r="AE8" i="25"/>
  <c r="AD8" i="25"/>
  <c r="AC8" i="25"/>
  <c r="AA8" i="25"/>
  <c r="Z8" i="25"/>
  <c r="Y8" i="25"/>
  <c r="X8" i="25"/>
  <c r="W8" i="25"/>
  <c r="P8" i="25"/>
  <c r="O8" i="25"/>
  <c r="AQ8" i="25" s="1"/>
  <c r="N8" i="25"/>
  <c r="AO8" i="25" s="1"/>
  <c r="M8" i="25"/>
  <c r="AR8" i="25" s="1"/>
  <c r="AU7" i="25"/>
  <c r="AN7" i="25"/>
  <c r="AI7" i="25"/>
  <c r="AT7" i="25" s="1"/>
  <c r="AH7" i="25"/>
  <c r="AF7" i="25"/>
  <c r="AE7" i="25"/>
  <c r="AD7" i="25"/>
  <c r="AA7" i="25"/>
  <c r="Z7" i="25"/>
  <c r="Y7" i="25"/>
  <c r="X7" i="25"/>
  <c r="W7" i="25"/>
  <c r="P7" i="25"/>
  <c r="O7" i="25"/>
  <c r="AQ7" i="25" s="1"/>
  <c r="N7" i="25"/>
  <c r="AC7" i="25" s="1"/>
  <c r="M7" i="25"/>
  <c r="AT6" i="25"/>
  <c r="AO6" i="25"/>
  <c r="AJ6" i="25"/>
  <c r="AI6" i="25"/>
  <c r="AH6" i="25"/>
  <c r="AF6" i="25"/>
  <c r="AE6" i="25"/>
  <c r="AA6" i="25"/>
  <c r="Z6" i="25"/>
  <c r="Y6" i="25"/>
  <c r="X6" i="25"/>
  <c r="W6" i="25"/>
  <c r="P6" i="25"/>
  <c r="O6" i="25"/>
  <c r="AD6" i="25" s="1"/>
  <c r="N6" i="25"/>
  <c r="AC6" i="25" s="1"/>
  <c r="M6" i="25"/>
  <c r="AI5" i="25"/>
  <c r="AH5" i="25"/>
  <c r="W5" i="25"/>
  <c r="AI4" i="25"/>
  <c r="AU3" i="25"/>
  <c r="AR3" i="25"/>
  <c r="AI3" i="25"/>
  <c r="AH3" i="25"/>
  <c r="AN2" i="25"/>
  <c r="AM2" i="25"/>
  <c r="AL2" i="25"/>
  <c r="AK2" i="25"/>
  <c r="AJ2" i="25"/>
  <c r="AH2" i="25"/>
  <c r="AA2" i="25"/>
  <c r="A2" i="25"/>
  <c r="AU1" i="25"/>
  <c r="AU6" i="25" s="1"/>
  <c r="AR1" i="25"/>
  <c r="AQ1" i="25"/>
  <c r="AQ3" i="25" s="1"/>
  <c r="AP1" i="25"/>
  <c r="AP6" i="25" s="1"/>
  <c r="AO1" i="25"/>
  <c r="AO3" i="25" s="1"/>
  <c r="AH1" i="25"/>
  <c r="AA1" i="25"/>
  <c r="A1" i="25"/>
  <c r="AJ1" i="25" s="1"/>
  <c r="AP44" i="24"/>
  <c r="AO44" i="24"/>
  <c r="AV44" i="24" s="1"/>
  <c r="AI44" i="24"/>
  <c r="AT44" i="24" s="1"/>
  <c r="AH44" i="24"/>
  <c r="AF44" i="24"/>
  <c r="AE44" i="24"/>
  <c r="AD44" i="24"/>
  <c r="AA44" i="24"/>
  <c r="Z44" i="24"/>
  <c r="Y44" i="24"/>
  <c r="X44" i="24"/>
  <c r="W44" i="24"/>
  <c r="P44" i="24"/>
  <c r="O44" i="24"/>
  <c r="N44" i="24"/>
  <c r="AC44" i="24" s="1"/>
  <c r="M44" i="24"/>
  <c r="AT43" i="24"/>
  <c r="AP43" i="24"/>
  <c r="AI43" i="24"/>
  <c r="AH43" i="24"/>
  <c r="AF43" i="24"/>
  <c r="AE43" i="24"/>
  <c r="AA43" i="24"/>
  <c r="Z43" i="24"/>
  <c r="Y43" i="24"/>
  <c r="X43" i="24"/>
  <c r="W43" i="24"/>
  <c r="P43" i="24"/>
  <c r="O43" i="24"/>
  <c r="AD43" i="24" s="1"/>
  <c r="N43" i="24"/>
  <c r="AC43" i="24" s="1"/>
  <c r="M43" i="24"/>
  <c r="AI42" i="24"/>
  <c r="AH42" i="24"/>
  <c r="W42" i="24"/>
  <c r="AT41" i="24"/>
  <c r="AI41" i="24"/>
  <c r="AH41" i="24"/>
  <c r="AF41" i="24"/>
  <c r="AE41" i="24"/>
  <c r="AD41" i="24"/>
  <c r="AC41" i="24"/>
  <c r="AA41" i="24"/>
  <c r="Z41" i="24"/>
  <c r="Y41" i="24"/>
  <c r="X41" i="24"/>
  <c r="W41" i="24"/>
  <c r="P41" i="24"/>
  <c r="O41" i="24"/>
  <c r="N41" i="24"/>
  <c r="M41" i="24"/>
  <c r="AI40" i="24"/>
  <c r="AH40" i="24"/>
  <c r="W40" i="24"/>
  <c r="AI39" i="24"/>
  <c r="AH39" i="24"/>
  <c r="AF39" i="24"/>
  <c r="AE39" i="24"/>
  <c r="AC39" i="24"/>
  <c r="AB39" i="24"/>
  <c r="AA39" i="24"/>
  <c r="Z39" i="24"/>
  <c r="Y39" i="24"/>
  <c r="X39" i="24"/>
  <c r="W39" i="24"/>
  <c r="P39" i="24"/>
  <c r="O39" i="24"/>
  <c r="AD39" i="24" s="1"/>
  <c r="N39" i="24"/>
  <c r="M39" i="24"/>
  <c r="AP38" i="24"/>
  <c r="AI38" i="24"/>
  <c r="AT38" i="24" s="1"/>
  <c r="AH38" i="24"/>
  <c r="AF38" i="24"/>
  <c r="AE38" i="24"/>
  <c r="AC38" i="24"/>
  <c r="AB38" i="24"/>
  <c r="AA38" i="24"/>
  <c r="Z38" i="24"/>
  <c r="Y38" i="24"/>
  <c r="X38" i="24"/>
  <c r="W38" i="24"/>
  <c r="P38" i="24"/>
  <c r="O38" i="24"/>
  <c r="N38" i="24"/>
  <c r="AO38" i="24" s="1"/>
  <c r="AV38" i="24" s="1"/>
  <c r="M38" i="24"/>
  <c r="AT37" i="24"/>
  <c r="AI37" i="24"/>
  <c r="AH37" i="24"/>
  <c r="AF37" i="24"/>
  <c r="AE37" i="24"/>
  <c r="AD37" i="24"/>
  <c r="AC37" i="24"/>
  <c r="AA37" i="24"/>
  <c r="Z37" i="24"/>
  <c r="Y37" i="24"/>
  <c r="X37" i="24"/>
  <c r="W37" i="24"/>
  <c r="P37" i="24"/>
  <c r="O37" i="24"/>
  <c r="N37" i="24"/>
  <c r="M37" i="24"/>
  <c r="AI36" i="24"/>
  <c r="AH36" i="24"/>
  <c r="W36" i="24"/>
  <c r="AP35" i="24"/>
  <c r="AO35" i="24"/>
  <c r="AV35" i="24" s="1"/>
  <c r="AI35" i="24"/>
  <c r="AH35" i="24"/>
  <c r="AF35" i="24"/>
  <c r="AE35" i="24"/>
  <c r="AB35" i="24"/>
  <c r="AA35" i="24"/>
  <c r="Z35" i="24"/>
  <c r="Y35" i="24"/>
  <c r="X35" i="24"/>
  <c r="W35" i="24"/>
  <c r="P35" i="24"/>
  <c r="O35" i="24"/>
  <c r="AD35" i="24" s="1"/>
  <c r="N35" i="24"/>
  <c r="AC35" i="24" s="1"/>
  <c r="M35" i="24"/>
  <c r="AP34" i="24"/>
  <c r="AI34" i="24"/>
  <c r="AH34" i="24"/>
  <c r="AF34" i="24"/>
  <c r="AE34" i="24"/>
  <c r="AC34" i="24"/>
  <c r="AB34" i="24"/>
  <c r="AA34" i="24"/>
  <c r="Z34" i="24"/>
  <c r="Y34" i="24"/>
  <c r="X34" i="24"/>
  <c r="W34" i="24"/>
  <c r="P34" i="24"/>
  <c r="O34" i="24"/>
  <c r="N34" i="24"/>
  <c r="AO34" i="24" s="1"/>
  <c r="AV34" i="24" s="1"/>
  <c r="M34" i="24"/>
  <c r="AT33" i="24"/>
  <c r="AP33" i="24"/>
  <c r="AI33" i="24"/>
  <c r="AH33" i="24"/>
  <c r="AF33" i="24"/>
  <c r="AE33" i="24"/>
  <c r="AC33" i="24"/>
  <c r="AB33" i="24"/>
  <c r="AA33" i="24"/>
  <c r="Z33" i="24"/>
  <c r="Y33" i="24"/>
  <c r="X33" i="24"/>
  <c r="W33" i="24"/>
  <c r="P33" i="24"/>
  <c r="O33" i="24"/>
  <c r="AD33" i="24" s="1"/>
  <c r="N33" i="24"/>
  <c r="AO33" i="24" s="1"/>
  <c r="AV33" i="24" s="1"/>
  <c r="M33" i="24"/>
  <c r="AV32" i="24"/>
  <c r="AP32" i="24"/>
  <c r="AO32" i="24"/>
  <c r="AI32" i="24"/>
  <c r="AH32" i="24"/>
  <c r="AF32" i="24"/>
  <c r="AE32" i="24"/>
  <c r="AD32" i="24"/>
  <c r="AC32" i="24"/>
  <c r="AA32" i="24"/>
  <c r="Z32" i="24"/>
  <c r="Y32" i="24"/>
  <c r="X32" i="24"/>
  <c r="W32" i="24"/>
  <c r="P32" i="24"/>
  <c r="O32" i="24"/>
  <c r="N32" i="24"/>
  <c r="M32" i="24"/>
  <c r="AB32" i="24" s="1"/>
  <c r="AT31" i="24"/>
  <c r="AP31" i="24"/>
  <c r="AI31" i="24"/>
  <c r="AH31" i="24"/>
  <c r="AF31" i="24"/>
  <c r="AE31" i="24"/>
  <c r="AD31" i="24"/>
  <c r="AB31" i="24"/>
  <c r="AA31" i="24"/>
  <c r="Z31" i="24"/>
  <c r="Y31" i="24"/>
  <c r="X31" i="24"/>
  <c r="W31" i="24"/>
  <c r="P31" i="24"/>
  <c r="O31" i="24"/>
  <c r="N31" i="24"/>
  <c r="AO31" i="24" s="1"/>
  <c r="AV31" i="24" s="1"/>
  <c r="M31" i="24"/>
  <c r="AP30" i="24"/>
  <c r="AO30" i="24"/>
  <c r="AV30" i="24" s="1"/>
  <c r="AI30" i="24"/>
  <c r="AN30" i="24" s="1"/>
  <c r="AH30" i="24"/>
  <c r="AF30" i="24"/>
  <c r="AE30" i="24"/>
  <c r="AB30" i="24"/>
  <c r="AA30" i="24"/>
  <c r="Z30" i="24"/>
  <c r="Y30" i="24"/>
  <c r="X30" i="24"/>
  <c r="W30" i="24"/>
  <c r="P30" i="24"/>
  <c r="O30" i="24"/>
  <c r="AD30" i="24" s="1"/>
  <c r="N30" i="24"/>
  <c r="AC30" i="24" s="1"/>
  <c r="M30" i="24"/>
  <c r="AT29" i="24"/>
  <c r="AP29" i="24"/>
  <c r="AJ29" i="24"/>
  <c r="AI29" i="24"/>
  <c r="AN29" i="24" s="1"/>
  <c r="AH29" i="24"/>
  <c r="AF29" i="24"/>
  <c r="AE29" i="24"/>
  <c r="AC29" i="24"/>
  <c r="AA29" i="24"/>
  <c r="Z29" i="24"/>
  <c r="Y29" i="24"/>
  <c r="X29" i="24"/>
  <c r="W29" i="24"/>
  <c r="P29" i="24"/>
  <c r="O29" i="24"/>
  <c r="AD29" i="24" s="1"/>
  <c r="N29" i="24"/>
  <c r="AO29" i="24" s="1"/>
  <c r="AV29" i="24" s="1"/>
  <c r="M29" i="24"/>
  <c r="AU28" i="24"/>
  <c r="AP28" i="24"/>
  <c r="AI28" i="24"/>
  <c r="AT28" i="24" s="1"/>
  <c r="AH28" i="24"/>
  <c r="AF28" i="24"/>
  <c r="AE28" i="24"/>
  <c r="AD28" i="24"/>
  <c r="AB28" i="24"/>
  <c r="AA28" i="24"/>
  <c r="Z28" i="24"/>
  <c r="Y28" i="24"/>
  <c r="X28" i="24"/>
  <c r="W28" i="24"/>
  <c r="P28" i="24"/>
  <c r="O28" i="24"/>
  <c r="AQ28" i="24" s="1"/>
  <c r="N28" i="24"/>
  <c r="AO28" i="24" s="1"/>
  <c r="AV28" i="24" s="1"/>
  <c r="M28" i="24"/>
  <c r="AP27" i="24"/>
  <c r="AO27" i="24"/>
  <c r="AV27" i="24" s="1"/>
  <c r="AI27" i="24"/>
  <c r="AH27" i="24"/>
  <c r="AF27" i="24"/>
  <c r="AE27" i="24"/>
  <c r="AC27" i="24"/>
  <c r="AA27" i="24"/>
  <c r="Z27" i="24"/>
  <c r="Y27" i="24"/>
  <c r="X27" i="24"/>
  <c r="W27" i="24"/>
  <c r="P27" i="24"/>
  <c r="O27" i="24"/>
  <c r="AQ27" i="24" s="1"/>
  <c r="N27" i="24"/>
  <c r="M27" i="24"/>
  <c r="AT26" i="24"/>
  <c r="AP26" i="24"/>
  <c r="AI26" i="24"/>
  <c r="AH26" i="24"/>
  <c r="AF26" i="24"/>
  <c r="AE26" i="24"/>
  <c r="AD26" i="24"/>
  <c r="AB26" i="24"/>
  <c r="AA26" i="24"/>
  <c r="Z26" i="24"/>
  <c r="Y26" i="24"/>
  <c r="X26" i="24"/>
  <c r="W26" i="24"/>
  <c r="P26" i="24"/>
  <c r="O26" i="24"/>
  <c r="AQ26" i="24" s="1"/>
  <c r="N26" i="24"/>
  <c r="AC26" i="24" s="1"/>
  <c r="M26" i="24"/>
  <c r="AT25" i="24"/>
  <c r="AP25" i="24"/>
  <c r="AO25" i="24"/>
  <c r="AV25" i="24" s="1"/>
  <c r="AI25" i="24"/>
  <c r="AH25" i="24"/>
  <c r="AF25" i="24"/>
  <c r="AE25" i="24"/>
  <c r="AC25" i="24"/>
  <c r="AA25" i="24"/>
  <c r="Z25" i="24"/>
  <c r="Y25" i="24"/>
  <c r="X25" i="24"/>
  <c r="W25" i="24"/>
  <c r="P25" i="24"/>
  <c r="O25" i="24"/>
  <c r="AD25" i="24" s="1"/>
  <c r="N25" i="24"/>
  <c r="M25" i="24"/>
  <c r="AP24" i="24"/>
  <c r="AO24" i="24"/>
  <c r="AV24" i="24" s="1"/>
  <c r="AI24" i="24"/>
  <c r="AN24" i="24" s="1"/>
  <c r="AH24" i="24"/>
  <c r="AF24" i="24"/>
  <c r="AE24" i="24"/>
  <c r="AD24" i="24"/>
  <c r="AB24" i="24"/>
  <c r="AA24" i="24"/>
  <c r="Z24" i="24"/>
  <c r="Y24" i="24"/>
  <c r="X24" i="24"/>
  <c r="W24" i="24"/>
  <c r="P24" i="24"/>
  <c r="O24" i="24"/>
  <c r="AQ24" i="24" s="1"/>
  <c r="N24" i="24"/>
  <c r="AC24" i="24" s="1"/>
  <c r="M24" i="24"/>
  <c r="AT23" i="24"/>
  <c r="AP23" i="24"/>
  <c r="AJ23" i="24"/>
  <c r="AI23" i="24"/>
  <c r="AN23" i="24" s="1"/>
  <c r="AH23" i="24"/>
  <c r="AF23" i="24"/>
  <c r="AE23" i="24"/>
  <c r="AC23" i="24"/>
  <c r="AA23" i="24"/>
  <c r="Z23" i="24"/>
  <c r="Y23" i="24"/>
  <c r="X23" i="24"/>
  <c r="W23" i="24"/>
  <c r="P23" i="24"/>
  <c r="O23" i="24"/>
  <c r="AD23" i="24" s="1"/>
  <c r="N23" i="24"/>
  <c r="AO23" i="24" s="1"/>
  <c r="AV23" i="24" s="1"/>
  <c r="M23" i="24"/>
  <c r="AU22" i="24"/>
  <c r="AP22" i="24"/>
  <c r="AI22" i="24"/>
  <c r="AT22" i="24" s="1"/>
  <c r="AH22" i="24"/>
  <c r="AF22" i="24"/>
  <c r="AE22" i="24"/>
  <c r="AD22" i="24"/>
  <c r="AB22" i="24"/>
  <c r="AA22" i="24"/>
  <c r="Z22" i="24"/>
  <c r="Y22" i="24"/>
  <c r="X22" i="24"/>
  <c r="W22" i="24"/>
  <c r="P22" i="24"/>
  <c r="O22" i="24"/>
  <c r="AQ22" i="24" s="1"/>
  <c r="N22" i="24"/>
  <c r="AO22" i="24" s="1"/>
  <c r="AV22" i="24" s="1"/>
  <c r="M22" i="24"/>
  <c r="AV21" i="24"/>
  <c r="AP21" i="24"/>
  <c r="AO21" i="24"/>
  <c r="AI21" i="24"/>
  <c r="AH21" i="24"/>
  <c r="AF21" i="24"/>
  <c r="AE21" i="24"/>
  <c r="AC21" i="24"/>
  <c r="AA21" i="24"/>
  <c r="Z21" i="24"/>
  <c r="Y21" i="24"/>
  <c r="X21" i="24"/>
  <c r="W21" i="24"/>
  <c r="P21" i="24"/>
  <c r="O21" i="24"/>
  <c r="AQ21" i="24" s="1"/>
  <c r="N21" i="24"/>
  <c r="M21" i="24"/>
  <c r="AT20" i="24"/>
  <c r="AP20" i="24"/>
  <c r="AJ20" i="24"/>
  <c r="AI20" i="24"/>
  <c r="AH20" i="24"/>
  <c r="AF20" i="24"/>
  <c r="AE20" i="24"/>
  <c r="AD20" i="24"/>
  <c r="AB20" i="24"/>
  <c r="AA20" i="24"/>
  <c r="Z20" i="24"/>
  <c r="Y20" i="24"/>
  <c r="X20" i="24"/>
  <c r="W20" i="24"/>
  <c r="P20" i="24"/>
  <c r="O20" i="24"/>
  <c r="AQ20" i="24" s="1"/>
  <c r="N20" i="24"/>
  <c r="M20" i="24"/>
  <c r="AU19" i="24"/>
  <c r="AT19" i="24"/>
  <c r="AP19" i="24"/>
  <c r="AO19" i="24"/>
  <c r="AV19" i="24" s="1"/>
  <c r="AI19" i="24"/>
  <c r="AH19" i="24"/>
  <c r="AF19" i="24"/>
  <c r="AE19" i="24"/>
  <c r="AC19" i="24"/>
  <c r="AA19" i="24"/>
  <c r="Z19" i="24"/>
  <c r="Y19" i="24"/>
  <c r="X19" i="24"/>
  <c r="W19" i="24"/>
  <c r="P19" i="24"/>
  <c r="O19" i="24"/>
  <c r="AD19" i="24" s="1"/>
  <c r="N19" i="24"/>
  <c r="M19" i="24"/>
  <c r="AI18" i="24"/>
  <c r="AH18" i="24"/>
  <c r="W18" i="24"/>
  <c r="AO17" i="24"/>
  <c r="AI17" i="24"/>
  <c r="AN17" i="24" s="1"/>
  <c r="AH17" i="24"/>
  <c r="AF17" i="24"/>
  <c r="AE17" i="24"/>
  <c r="AC17" i="24"/>
  <c r="AA17" i="24"/>
  <c r="Z17" i="24"/>
  <c r="Y17" i="24"/>
  <c r="X17" i="24"/>
  <c r="W17" i="24"/>
  <c r="P17" i="24"/>
  <c r="O17" i="24"/>
  <c r="AQ17" i="24" s="1"/>
  <c r="N17" i="24"/>
  <c r="M17" i="24"/>
  <c r="AT16" i="24"/>
  <c r="AP16" i="24"/>
  <c r="AJ16" i="24"/>
  <c r="AI16" i="24"/>
  <c r="AH16" i="24"/>
  <c r="AF16" i="24"/>
  <c r="AE16" i="24"/>
  <c r="AD16" i="24"/>
  <c r="AB16" i="24"/>
  <c r="AA16" i="24"/>
  <c r="Z16" i="24"/>
  <c r="Y16" i="24"/>
  <c r="X16" i="24"/>
  <c r="W16" i="24"/>
  <c r="P16" i="24"/>
  <c r="O16" i="24"/>
  <c r="AQ16" i="24" s="1"/>
  <c r="N16" i="24"/>
  <c r="M16" i="24"/>
  <c r="AU15" i="24"/>
  <c r="AT15" i="24"/>
  <c r="AI15" i="24"/>
  <c r="AH15" i="24"/>
  <c r="AF15" i="24"/>
  <c r="AE15" i="24"/>
  <c r="AC15" i="24"/>
  <c r="AA15" i="24"/>
  <c r="Z15" i="24"/>
  <c r="Y15" i="24"/>
  <c r="X15" i="24"/>
  <c r="W15" i="24"/>
  <c r="P15" i="24"/>
  <c r="O15" i="24"/>
  <c r="AD15" i="24" s="1"/>
  <c r="N15" i="24"/>
  <c r="M15" i="24"/>
  <c r="AI14" i="24"/>
  <c r="AH14" i="24"/>
  <c r="AF14" i="24"/>
  <c r="AE14" i="24"/>
  <c r="AD14" i="24"/>
  <c r="AB14" i="24"/>
  <c r="AA14" i="24"/>
  <c r="Z14" i="24"/>
  <c r="Y14" i="24"/>
  <c r="X14" i="24"/>
  <c r="W14" i="24"/>
  <c r="P14" i="24"/>
  <c r="O14" i="24"/>
  <c r="AQ14" i="24" s="1"/>
  <c r="N14" i="24"/>
  <c r="AC14" i="24" s="1"/>
  <c r="M14" i="24"/>
  <c r="AI13" i="24"/>
  <c r="AH13" i="24"/>
  <c r="W13" i="24"/>
  <c r="AT12" i="24"/>
  <c r="AP12" i="24"/>
  <c r="AJ12" i="24"/>
  <c r="AI12" i="24"/>
  <c r="AH12" i="24"/>
  <c r="AF12" i="24"/>
  <c r="AE12" i="24"/>
  <c r="AD12" i="24"/>
  <c r="AB12" i="24"/>
  <c r="AA12" i="24"/>
  <c r="Z12" i="24"/>
  <c r="Y12" i="24"/>
  <c r="X12" i="24"/>
  <c r="W12" i="24"/>
  <c r="P12" i="24"/>
  <c r="O12" i="24"/>
  <c r="AQ12" i="24" s="1"/>
  <c r="N12" i="24"/>
  <c r="AO12" i="24" s="1"/>
  <c r="AV12" i="24" s="1"/>
  <c r="M12" i="24"/>
  <c r="AU11" i="24"/>
  <c r="AT11" i="24"/>
  <c r="AQ11" i="24"/>
  <c r="AP11" i="24"/>
  <c r="AO11" i="24"/>
  <c r="AV11" i="24" s="1"/>
  <c r="AJ11" i="24"/>
  <c r="AI11" i="24"/>
  <c r="AH11" i="24"/>
  <c r="AF11" i="24"/>
  <c r="AE11" i="24"/>
  <c r="AC11" i="24"/>
  <c r="AA11" i="24"/>
  <c r="Z11" i="24"/>
  <c r="Y11" i="24"/>
  <c r="X11" i="24"/>
  <c r="W11" i="24"/>
  <c r="P11" i="24"/>
  <c r="O11" i="24"/>
  <c r="AD11" i="24" s="1"/>
  <c r="N11" i="24"/>
  <c r="M11" i="24"/>
  <c r="AI10" i="24"/>
  <c r="AH10" i="24"/>
  <c r="W10" i="24"/>
  <c r="AP9" i="24"/>
  <c r="AO9" i="24"/>
  <c r="AV9" i="24" s="1"/>
  <c r="AI9" i="24"/>
  <c r="AH9" i="24"/>
  <c r="AF9" i="24"/>
  <c r="AE9" i="24"/>
  <c r="AC9" i="24"/>
  <c r="AB9" i="24"/>
  <c r="AA9" i="24"/>
  <c r="Z9" i="24"/>
  <c r="Y9" i="24"/>
  <c r="X9" i="24"/>
  <c r="W9" i="24"/>
  <c r="P9" i="24"/>
  <c r="O9" i="24"/>
  <c r="AQ9" i="24" s="1"/>
  <c r="N9" i="24"/>
  <c r="M9" i="24"/>
  <c r="AU8" i="24"/>
  <c r="AT8" i="24"/>
  <c r="AP8" i="24"/>
  <c r="AJ8" i="24"/>
  <c r="AI8" i="24"/>
  <c r="AN8" i="24" s="1"/>
  <c r="AH8" i="24"/>
  <c r="AF8" i="24"/>
  <c r="AE8" i="24"/>
  <c r="AD8" i="24"/>
  <c r="AB8" i="24"/>
  <c r="AA8" i="24"/>
  <c r="Z8" i="24"/>
  <c r="Y8" i="24"/>
  <c r="X8" i="24"/>
  <c r="W8" i="24"/>
  <c r="P8" i="24"/>
  <c r="O8" i="24"/>
  <c r="AQ8" i="24" s="1"/>
  <c r="N8" i="24"/>
  <c r="AO8" i="24" s="1"/>
  <c r="AV8" i="24" s="1"/>
  <c r="M8" i="24"/>
  <c r="AU7" i="24"/>
  <c r="AT7" i="24"/>
  <c r="AN7" i="24"/>
  <c r="AJ7" i="24"/>
  <c r="AI7" i="24"/>
  <c r="AH7" i="24"/>
  <c r="AF7" i="24"/>
  <c r="AE7" i="24"/>
  <c r="AC7" i="24"/>
  <c r="AA7" i="24"/>
  <c r="Z7" i="24"/>
  <c r="Y7" i="24"/>
  <c r="X7" i="24"/>
  <c r="W7" i="24"/>
  <c r="P7" i="24"/>
  <c r="O7" i="24"/>
  <c r="AQ7" i="24" s="1"/>
  <c r="N7" i="24"/>
  <c r="M7" i="24"/>
  <c r="AU6" i="24"/>
  <c r="AO6" i="24"/>
  <c r="AI6" i="24"/>
  <c r="AH6" i="24"/>
  <c r="AF6" i="24"/>
  <c r="AE6" i="24"/>
  <c r="AD6" i="24"/>
  <c r="AB6" i="24"/>
  <c r="AA6" i="24"/>
  <c r="Z6" i="24"/>
  <c r="Y6" i="24"/>
  <c r="X6" i="24"/>
  <c r="W6" i="24"/>
  <c r="P6" i="24"/>
  <c r="O6" i="24"/>
  <c r="AQ6" i="24" s="1"/>
  <c r="N6" i="24"/>
  <c r="AC6" i="24" s="1"/>
  <c r="M6" i="24"/>
  <c r="AI5" i="24"/>
  <c r="AH5" i="24"/>
  <c r="W5" i="24"/>
  <c r="AI4" i="24"/>
  <c r="AU3" i="24"/>
  <c r="AQ3" i="24"/>
  <c r="AO3" i="24"/>
  <c r="AI3" i="24"/>
  <c r="AH3" i="24"/>
  <c r="AN2" i="24"/>
  <c r="AN22" i="24" s="1"/>
  <c r="AM2" i="24"/>
  <c r="AL2" i="24"/>
  <c r="AK2" i="24"/>
  <c r="AJ2" i="24"/>
  <c r="AJ43" i="24" s="1"/>
  <c r="AH2" i="24"/>
  <c r="AA2" i="24"/>
  <c r="A2" i="24"/>
  <c r="AU1" i="24"/>
  <c r="AU44" i="24" s="1"/>
  <c r="AR1" i="24"/>
  <c r="AQ1" i="24"/>
  <c r="AP1" i="24"/>
  <c r="AO1" i="24"/>
  <c r="AJ1" i="24"/>
  <c r="AH1" i="24"/>
  <c r="AA1" i="24"/>
  <c r="A1" i="24"/>
  <c r="AU29" i="23"/>
  <c r="AT29" i="23"/>
  <c r="AI29" i="23"/>
  <c r="AH29" i="23"/>
  <c r="AF29" i="23"/>
  <c r="AE29" i="23"/>
  <c r="AC29" i="23"/>
  <c r="AA29" i="23"/>
  <c r="Z29" i="23"/>
  <c r="Y29" i="23"/>
  <c r="X29" i="23"/>
  <c r="W29" i="23"/>
  <c r="P29" i="23"/>
  <c r="O29" i="23"/>
  <c r="AQ29" i="23" s="1"/>
  <c r="N29" i="23"/>
  <c r="M29" i="23"/>
  <c r="AR28" i="23"/>
  <c r="AI28" i="23"/>
  <c r="AH28" i="23"/>
  <c r="AF28" i="23"/>
  <c r="AE28" i="23"/>
  <c r="AD28" i="23"/>
  <c r="AB28" i="23"/>
  <c r="AA28" i="23"/>
  <c r="Z28" i="23"/>
  <c r="Y28" i="23"/>
  <c r="X28" i="23"/>
  <c r="W28" i="23"/>
  <c r="P28" i="23"/>
  <c r="O28" i="23"/>
  <c r="N28" i="23"/>
  <c r="AC28" i="23" s="1"/>
  <c r="M28" i="23"/>
  <c r="AT27" i="23"/>
  <c r="AI27" i="23"/>
  <c r="AH27" i="23"/>
  <c r="AF27" i="23"/>
  <c r="AE27" i="23"/>
  <c r="AA27" i="23"/>
  <c r="Z27" i="23"/>
  <c r="Y27" i="23"/>
  <c r="X27" i="23"/>
  <c r="W27" i="23"/>
  <c r="P27" i="23"/>
  <c r="O27" i="23"/>
  <c r="AD27" i="23" s="1"/>
  <c r="N27" i="23"/>
  <c r="M27" i="23"/>
  <c r="AU26" i="23"/>
  <c r="AI26" i="23"/>
  <c r="AH26" i="23"/>
  <c r="AF26" i="23"/>
  <c r="AE26" i="23"/>
  <c r="AB26" i="23"/>
  <c r="AA26" i="23"/>
  <c r="Z26" i="23"/>
  <c r="Y26" i="23"/>
  <c r="X26" i="23"/>
  <c r="W26" i="23"/>
  <c r="P26" i="23"/>
  <c r="O26" i="23"/>
  <c r="N26" i="23"/>
  <c r="M26" i="23"/>
  <c r="AI25" i="23"/>
  <c r="AH25" i="23"/>
  <c r="W25" i="23"/>
  <c r="AU24" i="23"/>
  <c r="AI24" i="23"/>
  <c r="AH24" i="23"/>
  <c r="AF24" i="23"/>
  <c r="AE24" i="23"/>
  <c r="AD24" i="23"/>
  <c r="AB24" i="23"/>
  <c r="AA24" i="23"/>
  <c r="Z24" i="23"/>
  <c r="Y24" i="23"/>
  <c r="X24" i="23"/>
  <c r="W24" i="23"/>
  <c r="P24" i="23"/>
  <c r="O24" i="23"/>
  <c r="N24" i="23"/>
  <c r="AC24" i="23" s="1"/>
  <c r="M24" i="23"/>
  <c r="AR24" i="23" s="1"/>
  <c r="AT23" i="23"/>
  <c r="AI23" i="23"/>
  <c r="AH23" i="23"/>
  <c r="AF23" i="23"/>
  <c r="AE23" i="23"/>
  <c r="AC23" i="23"/>
  <c r="AA23" i="23"/>
  <c r="Z23" i="23"/>
  <c r="Y23" i="23"/>
  <c r="X23" i="23"/>
  <c r="W23" i="23"/>
  <c r="P23" i="23"/>
  <c r="O23" i="23"/>
  <c r="AD23" i="23" s="1"/>
  <c r="N23" i="23"/>
  <c r="M23" i="23"/>
  <c r="AI22" i="23"/>
  <c r="AH22" i="23"/>
  <c r="W22" i="23"/>
  <c r="AT21" i="23"/>
  <c r="AI21" i="23"/>
  <c r="AH21" i="23"/>
  <c r="AF21" i="23"/>
  <c r="AE21" i="23"/>
  <c r="AD21" i="23"/>
  <c r="AC21" i="23"/>
  <c r="AA21" i="23"/>
  <c r="Z21" i="23"/>
  <c r="Y21" i="23"/>
  <c r="X21" i="23"/>
  <c r="W21" i="23"/>
  <c r="P21" i="23"/>
  <c r="O21" i="23"/>
  <c r="N21" i="23"/>
  <c r="M21" i="23"/>
  <c r="AU20" i="23"/>
  <c r="AP20" i="23"/>
  <c r="AI20" i="23"/>
  <c r="AH20" i="23"/>
  <c r="AF20" i="23"/>
  <c r="AE20" i="23"/>
  <c r="AD20" i="23"/>
  <c r="AB20" i="23"/>
  <c r="AA20" i="23"/>
  <c r="Z20" i="23"/>
  <c r="Y20" i="23"/>
  <c r="X20" i="23"/>
  <c r="W20" i="23"/>
  <c r="P20" i="23"/>
  <c r="O20" i="23"/>
  <c r="N20" i="23"/>
  <c r="AC20" i="23" s="1"/>
  <c r="M20" i="23"/>
  <c r="AR20" i="23" s="1"/>
  <c r="AT19" i="23"/>
  <c r="AP19" i="23"/>
  <c r="AO19" i="23"/>
  <c r="AV19" i="23" s="1"/>
  <c r="AI19" i="23"/>
  <c r="AH19" i="23"/>
  <c r="AF19" i="23"/>
  <c r="AE19" i="23"/>
  <c r="AC19" i="23"/>
  <c r="AA19" i="23"/>
  <c r="Z19" i="23"/>
  <c r="Y19" i="23"/>
  <c r="X19" i="23"/>
  <c r="W19" i="23"/>
  <c r="P19" i="23"/>
  <c r="O19" i="23"/>
  <c r="AD19" i="23" s="1"/>
  <c r="N19" i="23"/>
  <c r="M19" i="23"/>
  <c r="AR19" i="23" s="1"/>
  <c r="AI18" i="23"/>
  <c r="AH18" i="23"/>
  <c r="W18" i="23"/>
  <c r="AT17" i="23"/>
  <c r="AP17" i="23"/>
  <c r="AI17" i="23"/>
  <c r="AH17" i="23"/>
  <c r="AF17" i="23"/>
  <c r="AE17" i="23"/>
  <c r="AA17" i="23"/>
  <c r="Z17" i="23"/>
  <c r="Y17" i="23"/>
  <c r="X17" i="23"/>
  <c r="W17" i="23"/>
  <c r="P17" i="23"/>
  <c r="O17" i="23"/>
  <c r="AD17" i="23" s="1"/>
  <c r="N17" i="23"/>
  <c r="AO17" i="23" s="1"/>
  <c r="AV17" i="23" s="1"/>
  <c r="M17" i="23"/>
  <c r="AP16" i="23"/>
  <c r="AO16" i="23"/>
  <c r="AV16" i="23" s="1"/>
  <c r="AI16" i="23"/>
  <c r="AT16" i="23" s="1"/>
  <c r="AH16" i="23"/>
  <c r="AF16" i="23"/>
  <c r="AE16" i="23"/>
  <c r="AA16" i="23"/>
  <c r="Z16" i="23"/>
  <c r="Y16" i="23"/>
  <c r="X16" i="23"/>
  <c r="W16" i="23"/>
  <c r="P16" i="23"/>
  <c r="O16" i="23"/>
  <c r="AD16" i="23" s="1"/>
  <c r="N16" i="23"/>
  <c r="AC16" i="23" s="1"/>
  <c r="M16" i="23"/>
  <c r="AR16" i="23" s="1"/>
  <c r="AR15" i="23"/>
  <c r="AP15" i="23"/>
  <c r="AI15" i="23"/>
  <c r="AN15" i="23" s="1"/>
  <c r="AH15" i="23"/>
  <c r="AF15" i="23"/>
  <c r="AE15" i="23"/>
  <c r="AB15" i="23"/>
  <c r="AA15" i="23"/>
  <c r="Z15" i="23"/>
  <c r="Y15" i="23"/>
  <c r="X15" i="23"/>
  <c r="W15" i="23"/>
  <c r="P15" i="23"/>
  <c r="O15" i="23"/>
  <c r="N15" i="23"/>
  <c r="M15" i="23"/>
  <c r="AR14" i="23"/>
  <c r="AP14" i="23"/>
  <c r="AI14" i="23"/>
  <c r="AH14" i="23"/>
  <c r="AF14" i="23"/>
  <c r="AE14" i="23"/>
  <c r="AC14" i="23"/>
  <c r="AB14" i="23"/>
  <c r="AA14" i="23"/>
  <c r="Z14" i="23"/>
  <c r="Y14" i="23"/>
  <c r="X14" i="23"/>
  <c r="W14" i="23"/>
  <c r="P14" i="23"/>
  <c r="O14" i="23"/>
  <c r="AD14" i="23" s="1"/>
  <c r="N14" i="23"/>
  <c r="AO14" i="23" s="1"/>
  <c r="AV14" i="23" s="1"/>
  <c r="M14" i="23"/>
  <c r="AU13" i="23"/>
  <c r="AR13" i="23"/>
  <c r="AP13" i="23"/>
  <c r="AI13" i="23"/>
  <c r="AH13" i="23"/>
  <c r="AF13" i="23"/>
  <c r="AE13" i="23"/>
  <c r="AD13" i="23"/>
  <c r="AC13" i="23"/>
  <c r="AB13" i="23"/>
  <c r="AA13" i="23"/>
  <c r="Z13" i="23"/>
  <c r="Y13" i="23"/>
  <c r="X13" i="23"/>
  <c r="W13" i="23"/>
  <c r="P13" i="23"/>
  <c r="O13" i="23"/>
  <c r="AQ13" i="23" s="1"/>
  <c r="N13" i="23"/>
  <c r="AO13" i="23" s="1"/>
  <c r="AV13" i="23" s="1"/>
  <c r="M13" i="23"/>
  <c r="AU12" i="23"/>
  <c r="AT12" i="23"/>
  <c r="AP12" i="23"/>
  <c r="AO12" i="23"/>
  <c r="AV12" i="23" s="1"/>
  <c r="AI12" i="23"/>
  <c r="AH12" i="23"/>
  <c r="AF12" i="23"/>
  <c r="AE12" i="23"/>
  <c r="AD12" i="23"/>
  <c r="AC12" i="23"/>
  <c r="AA12" i="23"/>
  <c r="Z12" i="23"/>
  <c r="Y12" i="23"/>
  <c r="X12" i="23"/>
  <c r="W12" i="23"/>
  <c r="P12" i="23"/>
  <c r="O12" i="23"/>
  <c r="N12" i="23"/>
  <c r="M12" i="23"/>
  <c r="AR12" i="23" s="1"/>
  <c r="AU11" i="23"/>
  <c r="AP11" i="23"/>
  <c r="AN11" i="23"/>
  <c r="AI11" i="23"/>
  <c r="AT11" i="23" s="1"/>
  <c r="AH11" i="23"/>
  <c r="AF11" i="23"/>
  <c r="AE11" i="23"/>
  <c r="AD11" i="23"/>
  <c r="AA11" i="23"/>
  <c r="Z11" i="23"/>
  <c r="Y11" i="23"/>
  <c r="X11" i="23"/>
  <c r="W11" i="23"/>
  <c r="P11" i="23"/>
  <c r="O11" i="23"/>
  <c r="AQ11" i="23" s="1"/>
  <c r="N11" i="23"/>
  <c r="AC11" i="23" s="1"/>
  <c r="M11" i="23"/>
  <c r="AI10" i="23"/>
  <c r="AH10" i="23"/>
  <c r="W10" i="23"/>
  <c r="AU9" i="23"/>
  <c r="AR9" i="23"/>
  <c r="AP9" i="23"/>
  <c r="AI9" i="23"/>
  <c r="AN9" i="23" s="1"/>
  <c r="AH9" i="23"/>
  <c r="AF9" i="23"/>
  <c r="AE9" i="23"/>
  <c r="AD9" i="23"/>
  <c r="AC9" i="23"/>
  <c r="AB9" i="23"/>
  <c r="AA9" i="23"/>
  <c r="Z9" i="23"/>
  <c r="Y9" i="23"/>
  <c r="X9" i="23"/>
  <c r="W9" i="23"/>
  <c r="P9" i="23"/>
  <c r="O9" i="23"/>
  <c r="AQ9" i="23" s="1"/>
  <c r="N9" i="23"/>
  <c r="AO9" i="23" s="1"/>
  <c r="AV9" i="23" s="1"/>
  <c r="M9" i="23"/>
  <c r="AU8" i="23"/>
  <c r="AT8" i="23"/>
  <c r="AP8" i="23"/>
  <c r="AO8" i="23"/>
  <c r="AV8" i="23" s="1"/>
  <c r="AI8" i="23"/>
  <c r="AH8" i="23"/>
  <c r="AF8" i="23"/>
  <c r="AE8" i="23"/>
  <c r="AD8" i="23"/>
  <c r="AC8" i="23"/>
  <c r="AA8" i="23"/>
  <c r="Z8" i="23"/>
  <c r="Y8" i="23"/>
  <c r="X8" i="23"/>
  <c r="W8" i="23"/>
  <c r="P8" i="23"/>
  <c r="O8" i="23"/>
  <c r="N8" i="23"/>
  <c r="M8" i="23"/>
  <c r="AU7" i="23"/>
  <c r="AP7" i="23"/>
  <c r="AN7" i="23"/>
  <c r="AI7" i="23"/>
  <c r="AT7" i="23" s="1"/>
  <c r="AH7" i="23"/>
  <c r="AF7" i="23"/>
  <c r="AE7" i="23"/>
  <c r="AD7" i="23"/>
  <c r="AA7" i="23"/>
  <c r="Z7" i="23"/>
  <c r="Y7" i="23"/>
  <c r="X7" i="23"/>
  <c r="W7" i="23"/>
  <c r="P7" i="23"/>
  <c r="O7" i="23"/>
  <c r="AQ7" i="23" s="1"/>
  <c r="N7" i="23"/>
  <c r="AC7" i="23" s="1"/>
  <c r="M7" i="23"/>
  <c r="AT6" i="23"/>
  <c r="AP6" i="23"/>
  <c r="AI6" i="23"/>
  <c r="AN6" i="23" s="1"/>
  <c r="AH6" i="23"/>
  <c r="AF6" i="23"/>
  <c r="AE6" i="23"/>
  <c r="AA6" i="23"/>
  <c r="Z6" i="23"/>
  <c r="Y6" i="23"/>
  <c r="X6" i="23"/>
  <c r="W6" i="23"/>
  <c r="P6" i="23"/>
  <c r="O6" i="23"/>
  <c r="AD6" i="23" s="1"/>
  <c r="N6" i="23"/>
  <c r="AC6" i="23" s="1"/>
  <c r="M6" i="23"/>
  <c r="AI5" i="23"/>
  <c r="AH5" i="23"/>
  <c r="W5" i="23"/>
  <c r="AI4" i="23"/>
  <c r="AU3" i="23"/>
  <c r="AR3" i="23"/>
  <c r="AI3" i="23"/>
  <c r="AH3" i="23"/>
  <c r="AN2" i="23"/>
  <c r="AM2" i="23"/>
  <c r="AL2" i="23"/>
  <c r="AK2" i="23"/>
  <c r="AJ2" i="23"/>
  <c r="AJ12" i="23" s="1"/>
  <c r="AA2" i="23"/>
  <c r="A2" i="23"/>
  <c r="AU1" i="23"/>
  <c r="AU28" i="23" s="1"/>
  <c r="AR1" i="23"/>
  <c r="AR26" i="23" s="1"/>
  <c r="AQ1" i="23"/>
  <c r="AP1" i="23"/>
  <c r="AO1" i="23"/>
  <c r="AA1" i="23"/>
  <c r="A1" i="23"/>
  <c r="AP29" i="22"/>
  <c r="AN29" i="22"/>
  <c r="AI29" i="22"/>
  <c r="AT29" i="22" s="1"/>
  <c r="AH29" i="22"/>
  <c r="AF29" i="22"/>
  <c r="AE29" i="22"/>
  <c r="AD29" i="22"/>
  <c r="AA29" i="22"/>
  <c r="Z29" i="22"/>
  <c r="Y29" i="22"/>
  <c r="X29" i="22"/>
  <c r="W29" i="22"/>
  <c r="P29" i="22"/>
  <c r="O29" i="22"/>
  <c r="N29" i="22"/>
  <c r="AC29" i="22" s="1"/>
  <c r="M29" i="22"/>
  <c r="AP28" i="22"/>
  <c r="AI28" i="22"/>
  <c r="AH28" i="22"/>
  <c r="AF28" i="22"/>
  <c r="AE28" i="22"/>
  <c r="AA28" i="22"/>
  <c r="Z28" i="22"/>
  <c r="Y28" i="22"/>
  <c r="X28" i="22"/>
  <c r="W28" i="22"/>
  <c r="P28" i="22"/>
  <c r="O28" i="22"/>
  <c r="AD28" i="22" s="1"/>
  <c r="N28" i="22"/>
  <c r="AC28" i="22" s="1"/>
  <c r="M28" i="22"/>
  <c r="AR27" i="22"/>
  <c r="AP27" i="22"/>
  <c r="AI27" i="22"/>
  <c r="AH27" i="22"/>
  <c r="AF27" i="22"/>
  <c r="AE27" i="22"/>
  <c r="AB27" i="22"/>
  <c r="AA27" i="22"/>
  <c r="Z27" i="22"/>
  <c r="Y27" i="22"/>
  <c r="X27" i="22"/>
  <c r="W27" i="22"/>
  <c r="P27" i="22"/>
  <c r="O27" i="22"/>
  <c r="AD27" i="22" s="1"/>
  <c r="N27" i="22"/>
  <c r="M27" i="22"/>
  <c r="AT26" i="22"/>
  <c r="AR26" i="22"/>
  <c r="AI26" i="22"/>
  <c r="AH26" i="22"/>
  <c r="AF26" i="22"/>
  <c r="AE26" i="22"/>
  <c r="AC26" i="22"/>
  <c r="AB26" i="22"/>
  <c r="AA26" i="22"/>
  <c r="Z26" i="22"/>
  <c r="Y26" i="22"/>
  <c r="X26" i="22"/>
  <c r="W26" i="22"/>
  <c r="P26" i="22"/>
  <c r="O26" i="22"/>
  <c r="AD26" i="22" s="1"/>
  <c r="N26" i="22"/>
  <c r="M26" i="22"/>
  <c r="AP25" i="22"/>
  <c r="AN25" i="22"/>
  <c r="AI25" i="22"/>
  <c r="AT25" i="22" s="1"/>
  <c r="AH25" i="22"/>
  <c r="AF25" i="22"/>
  <c r="AE25" i="22"/>
  <c r="AD25" i="22"/>
  <c r="AC25" i="22"/>
  <c r="AB25" i="22"/>
  <c r="AA25" i="22"/>
  <c r="Z25" i="22"/>
  <c r="Y25" i="22"/>
  <c r="X25" i="22"/>
  <c r="W25" i="22"/>
  <c r="P25" i="22"/>
  <c r="O25" i="22"/>
  <c r="N25" i="22"/>
  <c r="AO25" i="22" s="1"/>
  <c r="AV25" i="22" s="1"/>
  <c r="M25" i="22"/>
  <c r="AT24" i="22"/>
  <c r="AI24" i="22"/>
  <c r="AH24" i="22"/>
  <c r="AF24" i="22"/>
  <c r="AE24" i="22"/>
  <c r="AD24" i="22"/>
  <c r="AC24" i="22"/>
  <c r="AA24" i="22"/>
  <c r="Z24" i="22"/>
  <c r="Y24" i="22"/>
  <c r="X24" i="22"/>
  <c r="W24" i="22"/>
  <c r="P24" i="22"/>
  <c r="O24" i="22"/>
  <c r="N24" i="22"/>
  <c r="M24" i="22"/>
  <c r="AP23" i="22"/>
  <c r="AI23" i="22"/>
  <c r="AT23" i="22" s="1"/>
  <c r="AH23" i="22"/>
  <c r="AF23" i="22"/>
  <c r="AE23" i="22"/>
  <c r="AD23" i="22"/>
  <c r="AA23" i="22"/>
  <c r="Z23" i="22"/>
  <c r="Y23" i="22"/>
  <c r="X23" i="22"/>
  <c r="W23" i="22"/>
  <c r="P23" i="22"/>
  <c r="O23" i="22"/>
  <c r="N23" i="22"/>
  <c r="AC23" i="22" s="1"/>
  <c r="M23" i="22"/>
  <c r="AT22" i="22"/>
  <c r="AP22" i="22"/>
  <c r="AI22" i="22"/>
  <c r="AH22" i="22"/>
  <c r="AF22" i="22"/>
  <c r="AE22" i="22"/>
  <c r="AA22" i="22"/>
  <c r="Z22" i="22"/>
  <c r="Y22" i="22"/>
  <c r="X22" i="22"/>
  <c r="W22" i="22"/>
  <c r="P22" i="22"/>
  <c r="O22" i="22"/>
  <c r="AD22" i="22" s="1"/>
  <c r="N22" i="22"/>
  <c r="AC22" i="22" s="1"/>
  <c r="M22" i="22"/>
  <c r="AI21" i="22"/>
  <c r="AH21" i="22"/>
  <c r="W21" i="22"/>
  <c r="AV20" i="22"/>
  <c r="AT20" i="22"/>
  <c r="AP20" i="22"/>
  <c r="AO20" i="22"/>
  <c r="AN20" i="22"/>
  <c r="AI20" i="22"/>
  <c r="AH20" i="22"/>
  <c r="AF20" i="22"/>
  <c r="AE20" i="22"/>
  <c r="AD20" i="22"/>
  <c r="AC20" i="22"/>
  <c r="AA20" i="22"/>
  <c r="Z20" i="22"/>
  <c r="Y20" i="22"/>
  <c r="X20" i="22"/>
  <c r="W20" i="22"/>
  <c r="P20" i="22"/>
  <c r="O20" i="22"/>
  <c r="N20" i="22"/>
  <c r="M20" i="22"/>
  <c r="AP19" i="22"/>
  <c r="AO19" i="22"/>
  <c r="AI19" i="22"/>
  <c r="AT19" i="22" s="1"/>
  <c r="AH19" i="22"/>
  <c r="AF19" i="22"/>
  <c r="AE19" i="22"/>
  <c r="AD19" i="22"/>
  <c r="AA19" i="22"/>
  <c r="Z19" i="22"/>
  <c r="Y19" i="22"/>
  <c r="X19" i="22"/>
  <c r="W19" i="22"/>
  <c r="P19" i="22"/>
  <c r="O19" i="22"/>
  <c r="N19" i="22"/>
  <c r="AC19" i="22" s="1"/>
  <c r="M19" i="22"/>
  <c r="AT18" i="22"/>
  <c r="AP18" i="22"/>
  <c r="AI18" i="22"/>
  <c r="AH18" i="22"/>
  <c r="AF18" i="22"/>
  <c r="AE18" i="22"/>
  <c r="AA18" i="22"/>
  <c r="Z18" i="22"/>
  <c r="Y18" i="22"/>
  <c r="X18" i="22"/>
  <c r="W18" i="22"/>
  <c r="P18" i="22"/>
  <c r="O18" i="22"/>
  <c r="AD18" i="22" s="1"/>
  <c r="N18" i="22"/>
  <c r="AC18" i="22" s="1"/>
  <c r="M18" i="22"/>
  <c r="AR17" i="22"/>
  <c r="AP17" i="22"/>
  <c r="AI17" i="22"/>
  <c r="AH17" i="22"/>
  <c r="AF17" i="22"/>
  <c r="AE17" i="22"/>
  <c r="AB17" i="22"/>
  <c r="AA17" i="22"/>
  <c r="Z17" i="22"/>
  <c r="Y17" i="22"/>
  <c r="X17" i="22"/>
  <c r="W17" i="22"/>
  <c r="P17" i="22"/>
  <c r="O17" i="22"/>
  <c r="AD17" i="22" s="1"/>
  <c r="N17" i="22"/>
  <c r="M17" i="22"/>
  <c r="AR16" i="22"/>
  <c r="AP16" i="22"/>
  <c r="AO16" i="22"/>
  <c r="AV16" i="22" s="1"/>
  <c r="AI16" i="22"/>
  <c r="AH16" i="22"/>
  <c r="AF16" i="22"/>
  <c r="AE16" i="22"/>
  <c r="AC16" i="22"/>
  <c r="AB16" i="22"/>
  <c r="AA16" i="22"/>
  <c r="Z16" i="22"/>
  <c r="Y16" i="22"/>
  <c r="X16" i="22"/>
  <c r="W16" i="22"/>
  <c r="P16" i="22"/>
  <c r="O16" i="22"/>
  <c r="AD16" i="22" s="1"/>
  <c r="N16" i="22"/>
  <c r="M16" i="22"/>
  <c r="AI15" i="22"/>
  <c r="AH15" i="22"/>
  <c r="W15" i="22"/>
  <c r="AT14" i="22"/>
  <c r="AP14" i="22"/>
  <c r="AI14" i="22"/>
  <c r="AH14" i="22"/>
  <c r="AF14" i="22"/>
  <c r="AE14" i="22"/>
  <c r="AA14" i="22"/>
  <c r="Z14" i="22"/>
  <c r="Y14" i="22"/>
  <c r="X14" i="22"/>
  <c r="W14" i="22"/>
  <c r="P14" i="22"/>
  <c r="O14" i="22"/>
  <c r="AD14" i="22" s="1"/>
  <c r="N14" i="22"/>
  <c r="AC14" i="22" s="1"/>
  <c r="M14" i="22"/>
  <c r="AP13" i="22"/>
  <c r="AI13" i="22"/>
  <c r="AH13" i="22"/>
  <c r="AF13" i="22"/>
  <c r="AE13" i="22"/>
  <c r="AB13" i="22"/>
  <c r="AA13" i="22"/>
  <c r="Z13" i="22"/>
  <c r="Y13" i="22"/>
  <c r="X13" i="22"/>
  <c r="W13" i="22"/>
  <c r="P13" i="22"/>
  <c r="O13" i="22"/>
  <c r="AD13" i="22" s="1"/>
  <c r="N13" i="22"/>
  <c r="M13" i="22"/>
  <c r="AP12" i="22"/>
  <c r="AO12" i="22"/>
  <c r="AV12" i="22" s="1"/>
  <c r="AI12" i="22"/>
  <c r="AH12" i="22"/>
  <c r="AF12" i="22"/>
  <c r="AE12" i="22"/>
  <c r="AC12" i="22"/>
  <c r="AA12" i="22"/>
  <c r="Z12" i="22"/>
  <c r="Y12" i="22"/>
  <c r="X12" i="22"/>
  <c r="W12" i="22"/>
  <c r="P12" i="22"/>
  <c r="O12" i="22"/>
  <c r="AD12" i="22" s="1"/>
  <c r="N12" i="22"/>
  <c r="M12" i="22"/>
  <c r="AB12" i="22" s="1"/>
  <c r="AT11" i="22"/>
  <c r="AP11" i="22"/>
  <c r="AJ11" i="22"/>
  <c r="AI11" i="22"/>
  <c r="AN11" i="22" s="1"/>
  <c r="AH11" i="22"/>
  <c r="AF11" i="22"/>
  <c r="AE11" i="22"/>
  <c r="AD11" i="22"/>
  <c r="AC11" i="22"/>
  <c r="AB11" i="22"/>
  <c r="AA11" i="22"/>
  <c r="Z11" i="22"/>
  <c r="Y11" i="22"/>
  <c r="X11" i="22"/>
  <c r="W11" i="22"/>
  <c r="P11" i="22"/>
  <c r="O11" i="22"/>
  <c r="N11" i="22"/>
  <c r="M11" i="22"/>
  <c r="AT10" i="22"/>
  <c r="AI10" i="22"/>
  <c r="AH10" i="22"/>
  <c r="AF10" i="22"/>
  <c r="AE10" i="22"/>
  <c r="AC10" i="22"/>
  <c r="AA10" i="22"/>
  <c r="Z10" i="22"/>
  <c r="Y10" i="22"/>
  <c r="X10" i="22"/>
  <c r="W10" i="22"/>
  <c r="P10" i="22"/>
  <c r="O10" i="22"/>
  <c r="AD10" i="22" s="1"/>
  <c r="N10" i="22"/>
  <c r="M10" i="22"/>
  <c r="AP9" i="22"/>
  <c r="AN9" i="22"/>
  <c r="AI9" i="22"/>
  <c r="AH9" i="22"/>
  <c r="AF9" i="22"/>
  <c r="AE9" i="22"/>
  <c r="AD9" i="22"/>
  <c r="AB9" i="22"/>
  <c r="AA9" i="22"/>
  <c r="Z9" i="22"/>
  <c r="Y9" i="22"/>
  <c r="X9" i="22"/>
  <c r="W9" i="22"/>
  <c r="P9" i="22"/>
  <c r="O9" i="22"/>
  <c r="N9" i="22"/>
  <c r="AC9" i="22" s="1"/>
  <c r="M9" i="22"/>
  <c r="AR9" i="22" s="1"/>
  <c r="AT8" i="22"/>
  <c r="AP8" i="22"/>
  <c r="AI8" i="22"/>
  <c r="AN8" i="22" s="1"/>
  <c r="AH8" i="22"/>
  <c r="AF8" i="22"/>
  <c r="AE8" i="22"/>
  <c r="AA8" i="22"/>
  <c r="Z8" i="22"/>
  <c r="Y8" i="22"/>
  <c r="X8" i="22"/>
  <c r="W8" i="22"/>
  <c r="P8" i="22"/>
  <c r="O8" i="22"/>
  <c r="AD8" i="22" s="1"/>
  <c r="N8" i="22"/>
  <c r="AO8" i="22" s="1"/>
  <c r="M8" i="22"/>
  <c r="AP7" i="22"/>
  <c r="AN7" i="22"/>
  <c r="AI7" i="22"/>
  <c r="AH7" i="22"/>
  <c r="AF7" i="22"/>
  <c r="AE7" i="22"/>
  <c r="AB7" i="22"/>
  <c r="AA7" i="22"/>
  <c r="Z7" i="22"/>
  <c r="Y7" i="22"/>
  <c r="X7" i="22"/>
  <c r="W7" i="22"/>
  <c r="P7" i="22"/>
  <c r="O7" i="22"/>
  <c r="AQ7" i="22" s="1"/>
  <c r="N7" i="22"/>
  <c r="M7" i="22"/>
  <c r="AR6" i="22"/>
  <c r="AP6" i="22"/>
  <c r="AO6" i="22"/>
  <c r="AV6" i="22" s="1"/>
  <c r="AI6" i="22"/>
  <c r="AH6" i="22"/>
  <c r="AF6" i="22"/>
  <c r="AE6" i="22"/>
  <c r="AC6" i="22"/>
  <c r="AA6" i="22"/>
  <c r="Z6" i="22"/>
  <c r="Y6" i="22"/>
  <c r="X6" i="22"/>
  <c r="W6" i="22"/>
  <c r="P6" i="22"/>
  <c r="O6" i="22"/>
  <c r="AD6" i="22" s="1"/>
  <c r="N6" i="22"/>
  <c r="M6" i="22"/>
  <c r="AB6" i="22" s="1"/>
  <c r="AI5" i="22"/>
  <c r="AH5" i="22"/>
  <c r="W5" i="22"/>
  <c r="AI4" i="22"/>
  <c r="AR3" i="22"/>
  <c r="AP3" i="22"/>
  <c r="AO3" i="22"/>
  <c r="AI3" i="22"/>
  <c r="AH3" i="22"/>
  <c r="AN2" i="22"/>
  <c r="AN19" i="22" s="1"/>
  <c r="AM2" i="22"/>
  <c r="AL2" i="22"/>
  <c r="AK2" i="22"/>
  <c r="AJ2" i="22"/>
  <c r="AJ16" i="22" s="1"/>
  <c r="AA2" i="22"/>
  <c r="A2" i="22"/>
  <c r="AU1" i="22"/>
  <c r="AU24" i="22" s="1"/>
  <c r="AR1" i="22"/>
  <c r="AR11" i="22" s="1"/>
  <c r="AQ1" i="22"/>
  <c r="AQ3" i="22" s="1"/>
  <c r="AP1" i="22"/>
  <c r="AP26" i="22" s="1"/>
  <c r="AO1" i="22"/>
  <c r="AO26" i="22" s="1"/>
  <c r="AA1" i="22"/>
  <c r="A1" i="22"/>
  <c r="AJ1" i="22" s="1"/>
  <c r="AI54" i="21"/>
  <c r="AH54" i="21"/>
  <c r="AF54" i="21"/>
  <c r="AE54" i="21"/>
  <c r="AC54" i="21"/>
  <c r="AB54" i="21"/>
  <c r="AA54" i="21"/>
  <c r="Z54" i="21"/>
  <c r="Y54" i="21"/>
  <c r="X54" i="21"/>
  <c r="W54" i="21"/>
  <c r="P54" i="21"/>
  <c r="O54" i="21"/>
  <c r="N54" i="21"/>
  <c r="M54" i="21"/>
  <c r="AI53" i="21"/>
  <c r="AH53" i="21"/>
  <c r="AF53" i="21"/>
  <c r="AE53" i="21"/>
  <c r="AD53" i="21"/>
  <c r="AC53" i="21"/>
  <c r="AB53" i="21"/>
  <c r="AA53" i="21"/>
  <c r="Z53" i="21"/>
  <c r="Y53" i="21"/>
  <c r="X53" i="21"/>
  <c r="W53" i="21"/>
  <c r="P53" i="21"/>
  <c r="O53" i="21"/>
  <c r="N53" i="21"/>
  <c r="M53" i="21"/>
  <c r="AT52" i="21"/>
  <c r="AP52" i="21"/>
  <c r="AO52" i="21"/>
  <c r="AV52" i="21" s="1"/>
  <c r="AI52" i="21"/>
  <c r="AH52" i="21"/>
  <c r="AF52" i="21"/>
  <c r="AE52" i="21"/>
  <c r="AD52" i="21"/>
  <c r="AC52" i="21"/>
  <c r="AA52" i="21"/>
  <c r="Z52" i="21"/>
  <c r="Y52" i="21"/>
  <c r="X52" i="21"/>
  <c r="W52" i="21"/>
  <c r="P52" i="21"/>
  <c r="O52" i="21"/>
  <c r="N52" i="21"/>
  <c r="M52" i="21"/>
  <c r="AT51" i="21"/>
  <c r="AI51" i="21"/>
  <c r="AH51" i="21"/>
  <c r="AF51" i="21"/>
  <c r="AE51" i="21"/>
  <c r="AD51" i="21"/>
  <c r="AA51" i="21"/>
  <c r="Z51" i="21"/>
  <c r="Y51" i="21"/>
  <c r="X51" i="21"/>
  <c r="W51" i="21"/>
  <c r="P51" i="21"/>
  <c r="O51" i="21"/>
  <c r="N51" i="21"/>
  <c r="AC51" i="21" s="1"/>
  <c r="M51" i="21"/>
  <c r="AT50" i="21"/>
  <c r="AI50" i="21"/>
  <c r="AH50" i="21"/>
  <c r="AF50" i="21"/>
  <c r="AE50" i="21"/>
  <c r="AA50" i="21"/>
  <c r="Z50" i="21"/>
  <c r="Y50" i="21"/>
  <c r="X50" i="21"/>
  <c r="W50" i="21"/>
  <c r="P50" i="21"/>
  <c r="O50" i="21"/>
  <c r="AD50" i="21" s="1"/>
  <c r="N50" i="21"/>
  <c r="AC50" i="21" s="1"/>
  <c r="M50" i="21"/>
  <c r="AP49" i="21"/>
  <c r="AI49" i="21"/>
  <c r="AH49" i="21"/>
  <c r="AF49" i="21"/>
  <c r="AE49" i="21"/>
  <c r="AB49" i="21"/>
  <c r="AA49" i="21"/>
  <c r="Z49" i="21"/>
  <c r="Y49" i="21"/>
  <c r="X49" i="21"/>
  <c r="W49" i="21"/>
  <c r="P49" i="21"/>
  <c r="O49" i="21"/>
  <c r="AD49" i="21" s="1"/>
  <c r="N49" i="21"/>
  <c r="M49" i="21"/>
  <c r="AT48" i="21"/>
  <c r="AI48" i="21"/>
  <c r="AH48" i="21"/>
  <c r="AF48" i="21"/>
  <c r="AE48" i="21"/>
  <c r="AC48" i="21"/>
  <c r="AB48" i="21"/>
  <c r="AA48" i="21"/>
  <c r="Z48" i="21"/>
  <c r="Y48" i="21"/>
  <c r="X48" i="21"/>
  <c r="W48" i="21"/>
  <c r="P48" i="21"/>
  <c r="O48" i="21"/>
  <c r="AD48" i="21" s="1"/>
  <c r="N48" i="21"/>
  <c r="M48" i="21"/>
  <c r="AI47" i="21"/>
  <c r="AH47" i="21"/>
  <c r="W47" i="21"/>
  <c r="AI46" i="21"/>
  <c r="AT46" i="21" s="1"/>
  <c r="AH46" i="21"/>
  <c r="AF46" i="21"/>
  <c r="AE46" i="21"/>
  <c r="AA46" i="21"/>
  <c r="Z46" i="21"/>
  <c r="Y46" i="21"/>
  <c r="X46" i="21"/>
  <c r="W46" i="21"/>
  <c r="P46" i="21"/>
  <c r="O46" i="21"/>
  <c r="AD46" i="21" s="1"/>
  <c r="N46" i="21"/>
  <c r="AC46" i="21" s="1"/>
  <c r="M46" i="21"/>
  <c r="AI45" i="21"/>
  <c r="AH45" i="21"/>
  <c r="AF45" i="21"/>
  <c r="AE45" i="21"/>
  <c r="AB45" i="21"/>
  <c r="AA45" i="21"/>
  <c r="Z45" i="21"/>
  <c r="Y45" i="21"/>
  <c r="X45" i="21"/>
  <c r="W45" i="21"/>
  <c r="P45" i="21"/>
  <c r="O45" i="21"/>
  <c r="AD45" i="21" s="1"/>
  <c r="N45" i="21"/>
  <c r="M45" i="21"/>
  <c r="AT44" i="21"/>
  <c r="AI44" i="21"/>
  <c r="AH44" i="21"/>
  <c r="AF44" i="21"/>
  <c r="AE44" i="21"/>
  <c r="AC44" i="21"/>
  <c r="AB44" i="21"/>
  <c r="AA44" i="21"/>
  <c r="Z44" i="21"/>
  <c r="Y44" i="21"/>
  <c r="X44" i="21"/>
  <c r="W44" i="21"/>
  <c r="P44" i="21"/>
  <c r="O44" i="21"/>
  <c r="AD44" i="21" s="1"/>
  <c r="N44" i="21"/>
  <c r="M44" i="21"/>
  <c r="AI43" i="21"/>
  <c r="AH43" i="21"/>
  <c r="AF43" i="21"/>
  <c r="AE43" i="21"/>
  <c r="AD43" i="21"/>
  <c r="AC43" i="21"/>
  <c r="AB43" i="21"/>
  <c r="AA43" i="21"/>
  <c r="Z43" i="21"/>
  <c r="Y43" i="21"/>
  <c r="X43" i="21"/>
  <c r="W43" i="21"/>
  <c r="P43" i="21"/>
  <c r="O43" i="21"/>
  <c r="N43" i="21"/>
  <c r="M43" i="21"/>
  <c r="AI42" i="21"/>
  <c r="AH42" i="21"/>
  <c r="W42" i="21"/>
  <c r="AP41" i="21"/>
  <c r="AI41" i="21"/>
  <c r="AH41" i="21"/>
  <c r="AF41" i="21"/>
  <c r="AE41" i="21"/>
  <c r="AB41" i="21"/>
  <c r="AA41" i="21"/>
  <c r="Z41" i="21"/>
  <c r="Y41" i="21"/>
  <c r="X41" i="21"/>
  <c r="W41" i="21"/>
  <c r="P41" i="21"/>
  <c r="O41" i="21"/>
  <c r="AD41" i="21" s="1"/>
  <c r="N41" i="21"/>
  <c r="M41" i="21"/>
  <c r="AT40" i="21"/>
  <c r="AP40" i="21"/>
  <c r="AI40" i="21"/>
  <c r="AH40" i="21"/>
  <c r="AF40" i="21"/>
  <c r="AE40" i="21"/>
  <c r="AC40" i="21"/>
  <c r="AB40" i="21"/>
  <c r="AA40" i="21"/>
  <c r="Z40" i="21"/>
  <c r="Y40" i="21"/>
  <c r="X40" i="21"/>
  <c r="W40" i="21"/>
  <c r="P40" i="21"/>
  <c r="O40" i="21"/>
  <c r="AD40" i="21" s="1"/>
  <c r="N40" i="21"/>
  <c r="AO40" i="21" s="1"/>
  <c r="AV40" i="21" s="1"/>
  <c r="M40" i="21"/>
  <c r="AP39" i="21"/>
  <c r="AI39" i="21"/>
  <c r="AH39" i="21"/>
  <c r="AF39" i="21"/>
  <c r="AE39" i="21"/>
  <c r="AD39" i="21"/>
  <c r="AC39" i="21"/>
  <c r="AB39" i="21"/>
  <c r="AA39" i="21"/>
  <c r="Z39" i="21"/>
  <c r="Y39" i="21"/>
  <c r="X39" i="21"/>
  <c r="W39" i="21"/>
  <c r="P39" i="21"/>
  <c r="O39" i="21"/>
  <c r="N39" i="21"/>
  <c r="AO39" i="21" s="1"/>
  <c r="AV39" i="21" s="1"/>
  <c r="M39" i="21"/>
  <c r="AT38" i="21"/>
  <c r="AP38" i="21"/>
  <c r="AO38" i="21"/>
  <c r="AV38" i="21" s="1"/>
  <c r="AI38" i="21"/>
  <c r="AH38" i="21"/>
  <c r="AF38" i="21"/>
  <c r="AE38" i="21"/>
  <c r="AD38" i="21"/>
  <c r="AC38" i="21"/>
  <c r="AA38" i="21"/>
  <c r="Z38" i="21"/>
  <c r="Y38" i="21"/>
  <c r="X38" i="21"/>
  <c r="W38" i="21"/>
  <c r="P38" i="21"/>
  <c r="O38" i="21"/>
  <c r="N38" i="21"/>
  <c r="M38" i="21"/>
  <c r="AT37" i="21"/>
  <c r="AP37" i="21"/>
  <c r="AI37" i="21"/>
  <c r="AH37" i="21"/>
  <c r="AF37" i="21"/>
  <c r="AE37" i="21"/>
  <c r="AD37" i="21"/>
  <c r="AA37" i="21"/>
  <c r="Z37" i="21"/>
  <c r="Y37" i="21"/>
  <c r="X37" i="21"/>
  <c r="W37" i="21"/>
  <c r="P37" i="21"/>
  <c r="O37" i="21"/>
  <c r="N37" i="21"/>
  <c r="M37" i="21"/>
  <c r="AP36" i="21"/>
  <c r="AO36" i="21"/>
  <c r="AV36" i="21" s="1"/>
  <c r="AI36" i="21"/>
  <c r="AH36" i="21"/>
  <c r="AF36" i="21"/>
  <c r="AE36" i="21"/>
  <c r="AA36" i="21"/>
  <c r="Z36" i="21"/>
  <c r="Y36" i="21"/>
  <c r="X36" i="21"/>
  <c r="W36" i="21"/>
  <c r="P36" i="21"/>
  <c r="O36" i="21"/>
  <c r="AD36" i="21" s="1"/>
  <c r="N36" i="21"/>
  <c r="AC36" i="21" s="1"/>
  <c r="M36" i="21"/>
  <c r="AI35" i="21"/>
  <c r="AH35" i="21"/>
  <c r="AF35" i="21"/>
  <c r="AE35" i="21"/>
  <c r="AB35" i="21"/>
  <c r="AA35" i="21"/>
  <c r="Z35" i="21"/>
  <c r="Y35" i="21"/>
  <c r="X35" i="21"/>
  <c r="W35" i="21"/>
  <c r="P35" i="21"/>
  <c r="O35" i="21"/>
  <c r="AD35" i="21" s="1"/>
  <c r="N35" i="21"/>
  <c r="M35" i="21"/>
  <c r="AT34" i="21"/>
  <c r="AI34" i="21"/>
  <c r="AH34" i="21"/>
  <c r="AF34" i="21"/>
  <c r="AE34" i="21"/>
  <c r="AC34" i="21"/>
  <c r="AB34" i="21"/>
  <c r="AA34" i="21"/>
  <c r="Z34" i="21"/>
  <c r="Y34" i="21"/>
  <c r="X34" i="21"/>
  <c r="W34" i="21"/>
  <c r="P34" i="21"/>
  <c r="O34" i="21"/>
  <c r="AD34" i="21" s="1"/>
  <c r="N34" i="21"/>
  <c r="M34" i="21"/>
  <c r="AI33" i="21"/>
  <c r="AH33" i="21"/>
  <c r="AF33" i="21"/>
  <c r="AE33" i="21"/>
  <c r="AD33" i="21"/>
  <c r="AC33" i="21"/>
  <c r="AB33" i="21"/>
  <c r="AA33" i="21"/>
  <c r="Z33" i="21"/>
  <c r="Y33" i="21"/>
  <c r="X33" i="21"/>
  <c r="W33" i="21"/>
  <c r="P33" i="21"/>
  <c r="O33" i="21"/>
  <c r="N33" i="21"/>
  <c r="M33" i="21"/>
  <c r="AT32" i="21"/>
  <c r="AI32" i="21"/>
  <c r="AH32" i="21"/>
  <c r="AF32" i="21"/>
  <c r="AE32" i="21"/>
  <c r="AD32" i="21"/>
  <c r="AC32" i="21"/>
  <c r="AA32" i="21"/>
  <c r="Z32" i="21"/>
  <c r="Y32" i="21"/>
  <c r="X32" i="21"/>
  <c r="W32" i="21"/>
  <c r="P32" i="21"/>
  <c r="O32" i="21"/>
  <c r="N32" i="21"/>
  <c r="M32" i="21"/>
  <c r="AT31" i="21"/>
  <c r="AP31" i="21"/>
  <c r="AO31" i="21"/>
  <c r="AV31" i="21" s="1"/>
  <c r="AI31" i="21"/>
  <c r="AH31" i="21"/>
  <c r="AF31" i="21"/>
  <c r="AE31" i="21"/>
  <c r="AD31" i="21"/>
  <c r="AA31" i="21"/>
  <c r="Z31" i="21"/>
  <c r="Y31" i="21"/>
  <c r="X31" i="21"/>
  <c r="W31" i="21"/>
  <c r="P31" i="21"/>
  <c r="O31" i="21"/>
  <c r="N31" i="21"/>
  <c r="AC31" i="21" s="1"/>
  <c r="M31" i="21"/>
  <c r="AP30" i="21"/>
  <c r="AI30" i="21"/>
  <c r="AT30" i="21" s="1"/>
  <c r="AH30" i="21"/>
  <c r="AF30" i="21"/>
  <c r="AE30" i="21"/>
  <c r="AA30" i="21"/>
  <c r="Z30" i="21"/>
  <c r="Y30" i="21"/>
  <c r="X30" i="21"/>
  <c r="W30" i="21"/>
  <c r="P30" i="21"/>
  <c r="O30" i="21"/>
  <c r="AD30" i="21" s="1"/>
  <c r="N30" i="21"/>
  <c r="AC30" i="21" s="1"/>
  <c r="M30" i="21"/>
  <c r="AI29" i="21"/>
  <c r="AH29" i="21"/>
  <c r="AF29" i="21"/>
  <c r="AE29" i="21"/>
  <c r="AB29" i="21"/>
  <c r="AA29" i="21"/>
  <c r="Z29" i="21"/>
  <c r="Y29" i="21"/>
  <c r="X29" i="21"/>
  <c r="W29" i="21"/>
  <c r="P29" i="21"/>
  <c r="O29" i="21"/>
  <c r="AD29" i="21" s="1"/>
  <c r="N29" i="21"/>
  <c r="M29" i="21"/>
  <c r="AT28" i="21"/>
  <c r="AP28" i="21"/>
  <c r="AI28" i="21"/>
  <c r="AH28" i="21"/>
  <c r="AF28" i="21"/>
  <c r="AE28" i="21"/>
  <c r="AC28" i="21"/>
  <c r="AB28" i="21"/>
  <c r="AA28" i="21"/>
  <c r="Z28" i="21"/>
  <c r="Y28" i="21"/>
  <c r="X28" i="21"/>
  <c r="W28" i="21"/>
  <c r="P28" i="21"/>
  <c r="O28" i="21"/>
  <c r="AD28" i="21" s="1"/>
  <c r="N28" i="21"/>
  <c r="AO28" i="21" s="1"/>
  <c r="AV28" i="21" s="1"/>
  <c r="M28" i="21"/>
  <c r="AP27" i="21"/>
  <c r="AO27" i="21"/>
  <c r="AV27" i="21" s="1"/>
  <c r="AI27" i="21"/>
  <c r="AN27" i="21" s="1"/>
  <c r="AH27" i="21"/>
  <c r="AF27" i="21"/>
  <c r="AE27" i="21"/>
  <c r="AC27" i="21"/>
  <c r="AB27" i="21"/>
  <c r="AA27" i="21"/>
  <c r="Z27" i="21"/>
  <c r="Y27" i="21"/>
  <c r="X27" i="21"/>
  <c r="W27" i="21"/>
  <c r="P27" i="21"/>
  <c r="O27" i="21"/>
  <c r="N27" i="21"/>
  <c r="M27" i="21"/>
  <c r="AT26" i="21"/>
  <c r="AI26" i="21"/>
  <c r="AJ26" i="21" s="1"/>
  <c r="AH26" i="21"/>
  <c r="AF26" i="21"/>
  <c r="AE26" i="21"/>
  <c r="AD26" i="21"/>
  <c r="AC26" i="21"/>
  <c r="AB26" i="21"/>
  <c r="AA26" i="21"/>
  <c r="Z26" i="21"/>
  <c r="Y26" i="21"/>
  <c r="X26" i="21"/>
  <c r="W26" i="21"/>
  <c r="P26" i="21"/>
  <c r="O26" i="21"/>
  <c r="N26" i="21"/>
  <c r="M26" i="21"/>
  <c r="AT25" i="21"/>
  <c r="AI25" i="21"/>
  <c r="AH25" i="21"/>
  <c r="AF25" i="21"/>
  <c r="AE25" i="21"/>
  <c r="AD25" i="21"/>
  <c r="AC25" i="21"/>
  <c r="AA25" i="21"/>
  <c r="Z25" i="21"/>
  <c r="Y25" i="21"/>
  <c r="X25" i="21"/>
  <c r="W25" i="21"/>
  <c r="P25" i="21"/>
  <c r="O25" i="21"/>
  <c r="N25" i="21"/>
  <c r="M25" i="21"/>
  <c r="AV24" i="21"/>
  <c r="AP24" i="21"/>
  <c r="AO24" i="21"/>
  <c r="AI24" i="21"/>
  <c r="AH24" i="21"/>
  <c r="AF24" i="21"/>
  <c r="AE24" i="21"/>
  <c r="AA24" i="21"/>
  <c r="Z24" i="21"/>
  <c r="Y24" i="21"/>
  <c r="X24" i="21"/>
  <c r="W24" i="21"/>
  <c r="P24" i="21"/>
  <c r="O24" i="21"/>
  <c r="AD24" i="21" s="1"/>
  <c r="N24" i="21"/>
  <c r="AC24" i="21" s="1"/>
  <c r="M24" i="21"/>
  <c r="AP23" i="21"/>
  <c r="AO23" i="21"/>
  <c r="AV23" i="21" s="1"/>
  <c r="AI23" i="21"/>
  <c r="AH23" i="21"/>
  <c r="AF23" i="21"/>
  <c r="AE23" i="21"/>
  <c r="AC23" i="21"/>
  <c r="AA23" i="21"/>
  <c r="Z23" i="21"/>
  <c r="Y23" i="21"/>
  <c r="X23" i="21"/>
  <c r="W23" i="21"/>
  <c r="P23" i="21"/>
  <c r="O23" i="21"/>
  <c r="AD23" i="21" s="1"/>
  <c r="N23" i="21"/>
  <c r="M23" i="21"/>
  <c r="AB23" i="21" s="1"/>
  <c r="AI22" i="21"/>
  <c r="AH22" i="21"/>
  <c r="W22" i="21"/>
  <c r="AV21" i="21"/>
  <c r="AT21" i="21"/>
  <c r="AP21" i="21"/>
  <c r="AO21" i="21"/>
  <c r="AI21" i="21"/>
  <c r="AH21" i="21"/>
  <c r="AF21" i="21"/>
  <c r="AE21" i="21"/>
  <c r="AC21" i="21"/>
  <c r="AA21" i="21"/>
  <c r="Z21" i="21"/>
  <c r="Y21" i="21"/>
  <c r="X21" i="21"/>
  <c r="W21" i="21"/>
  <c r="P21" i="21"/>
  <c r="O21" i="21"/>
  <c r="AD21" i="21" s="1"/>
  <c r="N21" i="21"/>
  <c r="M21" i="21"/>
  <c r="AP20" i="21"/>
  <c r="AI20" i="21"/>
  <c r="AH20" i="21"/>
  <c r="AF20" i="21"/>
  <c r="AE20" i="21"/>
  <c r="AD20" i="21"/>
  <c r="AB20" i="21"/>
  <c r="AA20" i="21"/>
  <c r="Z20" i="21"/>
  <c r="Y20" i="21"/>
  <c r="X20" i="21"/>
  <c r="W20" i="21"/>
  <c r="P20" i="21"/>
  <c r="O20" i="21"/>
  <c r="N20" i="21"/>
  <c r="AC20" i="21" s="1"/>
  <c r="M20" i="21"/>
  <c r="AP19" i="21"/>
  <c r="AO19" i="21"/>
  <c r="AV19" i="21" s="1"/>
  <c r="AI19" i="21"/>
  <c r="AN19" i="21" s="1"/>
  <c r="AH19" i="21"/>
  <c r="AF19" i="21"/>
  <c r="AE19" i="21"/>
  <c r="AC19" i="21"/>
  <c r="AA19" i="21"/>
  <c r="Z19" i="21"/>
  <c r="Y19" i="21"/>
  <c r="X19" i="21"/>
  <c r="W19" i="21"/>
  <c r="P19" i="21"/>
  <c r="O19" i="21"/>
  <c r="AD19" i="21" s="1"/>
  <c r="N19" i="21"/>
  <c r="M19" i="21"/>
  <c r="AR19" i="21" s="1"/>
  <c r="AP18" i="21"/>
  <c r="AI18" i="21"/>
  <c r="AN18" i="21" s="1"/>
  <c r="AH18" i="21"/>
  <c r="AF18" i="21"/>
  <c r="AE18" i="21"/>
  <c r="AD18" i="21"/>
  <c r="AB18" i="21"/>
  <c r="AA18" i="21"/>
  <c r="Z18" i="21"/>
  <c r="Y18" i="21"/>
  <c r="X18" i="21"/>
  <c r="W18" i="21"/>
  <c r="P18" i="21"/>
  <c r="O18" i="21"/>
  <c r="AQ18" i="21" s="1"/>
  <c r="N18" i="21"/>
  <c r="AO18" i="21" s="1"/>
  <c r="AV18" i="21" s="1"/>
  <c r="M18" i="21"/>
  <c r="AT17" i="21"/>
  <c r="AP17" i="21"/>
  <c r="AI17" i="21"/>
  <c r="AH17" i="21"/>
  <c r="AF17" i="21"/>
  <c r="AE17" i="21"/>
  <c r="AC17" i="21"/>
  <c r="AA17" i="21"/>
  <c r="Z17" i="21"/>
  <c r="Y17" i="21"/>
  <c r="X17" i="21"/>
  <c r="W17" i="21"/>
  <c r="P17" i="21"/>
  <c r="O17" i="21"/>
  <c r="AD17" i="21" s="1"/>
  <c r="N17" i="21"/>
  <c r="AO17" i="21" s="1"/>
  <c r="AV17" i="21" s="1"/>
  <c r="M17" i="21"/>
  <c r="AR17" i="21" s="1"/>
  <c r="AU16" i="21"/>
  <c r="AP16" i="21"/>
  <c r="AO16" i="21"/>
  <c r="AV16" i="21" s="1"/>
  <c r="AI16" i="21"/>
  <c r="AT16" i="21" s="1"/>
  <c r="AH16" i="21"/>
  <c r="AF16" i="21"/>
  <c r="AE16" i="21"/>
  <c r="AD16" i="21"/>
  <c r="AA16" i="21"/>
  <c r="Z16" i="21"/>
  <c r="Y16" i="21"/>
  <c r="X16" i="21"/>
  <c r="W16" i="21"/>
  <c r="P16" i="21"/>
  <c r="O16" i="21"/>
  <c r="AQ16" i="21" s="1"/>
  <c r="N16" i="21"/>
  <c r="AC16" i="21" s="1"/>
  <c r="M16" i="21"/>
  <c r="AR16" i="21" s="1"/>
  <c r="AT15" i="21"/>
  <c r="AP15" i="21"/>
  <c r="AO15" i="21"/>
  <c r="AV15" i="21" s="1"/>
  <c r="AI15" i="21"/>
  <c r="AN15" i="21" s="1"/>
  <c r="AH15" i="21"/>
  <c r="AF15" i="21"/>
  <c r="AE15" i="21"/>
  <c r="AA15" i="21"/>
  <c r="Z15" i="21"/>
  <c r="Y15" i="21"/>
  <c r="X15" i="21"/>
  <c r="W15" i="21"/>
  <c r="P15" i="21"/>
  <c r="O15" i="21"/>
  <c r="AQ15" i="21" s="1"/>
  <c r="N15" i="21"/>
  <c r="AC15" i="21" s="1"/>
  <c r="M15" i="21"/>
  <c r="AR15" i="21" s="1"/>
  <c r="AU14" i="21"/>
  <c r="AP14" i="21"/>
  <c r="AI14" i="21"/>
  <c r="AT14" i="21" s="1"/>
  <c r="AH14" i="21"/>
  <c r="AF14" i="21"/>
  <c r="AE14" i="21"/>
  <c r="AB14" i="21"/>
  <c r="AA14" i="21"/>
  <c r="Z14" i="21"/>
  <c r="Y14" i="21"/>
  <c r="X14" i="21"/>
  <c r="W14" i="21"/>
  <c r="P14" i="21"/>
  <c r="O14" i="21"/>
  <c r="AQ14" i="21" s="1"/>
  <c r="N14" i="21"/>
  <c r="AC14" i="21" s="1"/>
  <c r="M14" i="21"/>
  <c r="AP13" i="21"/>
  <c r="AO13" i="21"/>
  <c r="AV13" i="21" s="1"/>
  <c r="AI13" i="21"/>
  <c r="AN13" i="21" s="1"/>
  <c r="AH13" i="21"/>
  <c r="AF13" i="21"/>
  <c r="AE13" i="21"/>
  <c r="AC13" i="21"/>
  <c r="AB13" i="21"/>
  <c r="AA13" i="21"/>
  <c r="Z13" i="21"/>
  <c r="Y13" i="21"/>
  <c r="X13" i="21"/>
  <c r="W13" i="21"/>
  <c r="P13" i="21"/>
  <c r="O13" i="21"/>
  <c r="AD13" i="21" s="1"/>
  <c r="N13" i="21"/>
  <c r="M13" i="21"/>
  <c r="AR13" i="21" s="1"/>
  <c r="AU12" i="21"/>
  <c r="AP12" i="21"/>
  <c r="AI12" i="21"/>
  <c r="AN12" i="21" s="1"/>
  <c r="AH12" i="21"/>
  <c r="AF12" i="21"/>
  <c r="AE12" i="21"/>
  <c r="AD12" i="21"/>
  <c r="AB12" i="21"/>
  <c r="AA12" i="21"/>
  <c r="Z12" i="21"/>
  <c r="Y12" i="21"/>
  <c r="X12" i="21"/>
  <c r="W12" i="21"/>
  <c r="P12" i="21"/>
  <c r="O12" i="21"/>
  <c r="AQ12" i="21" s="1"/>
  <c r="N12" i="21"/>
  <c r="AO12" i="21" s="1"/>
  <c r="AV12" i="21" s="1"/>
  <c r="M12" i="21"/>
  <c r="AU11" i="21"/>
  <c r="AT11" i="21"/>
  <c r="AP11" i="21"/>
  <c r="AJ11" i="21"/>
  <c r="AI11" i="21"/>
  <c r="AH11" i="21"/>
  <c r="AF11" i="21"/>
  <c r="AE11" i="21"/>
  <c r="AC11" i="21"/>
  <c r="AA11" i="21"/>
  <c r="Z11" i="21"/>
  <c r="Y11" i="21"/>
  <c r="X11" i="21"/>
  <c r="W11" i="21"/>
  <c r="P11" i="21"/>
  <c r="O11" i="21"/>
  <c r="AD11" i="21" s="1"/>
  <c r="N11" i="21"/>
  <c r="AO11" i="21" s="1"/>
  <c r="AV11" i="21" s="1"/>
  <c r="M11" i="21"/>
  <c r="AR11" i="21" s="1"/>
  <c r="AI10" i="21"/>
  <c r="AH10" i="21"/>
  <c r="W10" i="21"/>
  <c r="AU9" i="21"/>
  <c r="AI9" i="21"/>
  <c r="AN9" i="21" s="1"/>
  <c r="AH9" i="21"/>
  <c r="AF9" i="21"/>
  <c r="AE9" i="21"/>
  <c r="AC9" i="21"/>
  <c r="AA9" i="21"/>
  <c r="Z9" i="21"/>
  <c r="Y9" i="21"/>
  <c r="X9" i="21"/>
  <c r="W9" i="21"/>
  <c r="P9" i="21"/>
  <c r="O9" i="21"/>
  <c r="AD9" i="21" s="1"/>
  <c r="N9" i="21"/>
  <c r="M9" i="21"/>
  <c r="AR9" i="21" s="1"/>
  <c r="AU8" i="21"/>
  <c r="AR8" i="21"/>
  <c r="AI8" i="21"/>
  <c r="AN8" i="21" s="1"/>
  <c r="AH8" i="21"/>
  <c r="AF8" i="21"/>
  <c r="AE8" i="21"/>
  <c r="AD8" i="21"/>
  <c r="AB8" i="21"/>
  <c r="AA8" i="21"/>
  <c r="Z8" i="21"/>
  <c r="Y8" i="21"/>
  <c r="X8" i="21"/>
  <c r="W8" i="21"/>
  <c r="P8" i="21"/>
  <c r="O8" i="21"/>
  <c r="AQ8" i="21" s="1"/>
  <c r="N8" i="21"/>
  <c r="AO8" i="21" s="1"/>
  <c r="M8" i="21"/>
  <c r="AU7" i="21"/>
  <c r="AT7" i="21"/>
  <c r="AJ7" i="21"/>
  <c r="AI7" i="21"/>
  <c r="AH7" i="21"/>
  <c r="AF7" i="21"/>
  <c r="AE7" i="21"/>
  <c r="AC7" i="21"/>
  <c r="AA7" i="21"/>
  <c r="Z7" i="21"/>
  <c r="Y7" i="21"/>
  <c r="X7" i="21"/>
  <c r="W7" i="21"/>
  <c r="P7" i="21"/>
  <c r="O7" i="21"/>
  <c r="AD7" i="21" s="1"/>
  <c r="N7" i="21"/>
  <c r="AO7" i="21" s="1"/>
  <c r="M7" i="21"/>
  <c r="AR7" i="21" s="1"/>
  <c r="AU6" i="21"/>
  <c r="AN6" i="21"/>
  <c r="AI6" i="21"/>
  <c r="AT6" i="21" s="1"/>
  <c r="AH6" i="21"/>
  <c r="AF6" i="21"/>
  <c r="AE6" i="21"/>
  <c r="AD6" i="21"/>
  <c r="AB6" i="21"/>
  <c r="AA6" i="21"/>
  <c r="Z6" i="21"/>
  <c r="Y6" i="21"/>
  <c r="X6" i="21"/>
  <c r="W6" i="21"/>
  <c r="P6" i="21"/>
  <c r="O6" i="21"/>
  <c r="AQ6" i="21" s="1"/>
  <c r="N6" i="21"/>
  <c r="AC6" i="21" s="1"/>
  <c r="M6" i="21"/>
  <c r="AI5" i="21"/>
  <c r="AH5" i="21"/>
  <c r="W5" i="21"/>
  <c r="AI4" i="21"/>
  <c r="AU3" i="21"/>
  <c r="AQ3" i="21"/>
  <c r="AO3" i="21"/>
  <c r="AI3" i="21"/>
  <c r="AH3" i="21"/>
  <c r="AN2" i="21"/>
  <c r="AN37" i="21" s="1"/>
  <c r="AM2" i="21"/>
  <c r="AL2" i="21"/>
  <c r="AK2" i="21"/>
  <c r="AJ2" i="21"/>
  <c r="AJ52" i="21" s="1"/>
  <c r="AA2" i="21"/>
  <c r="A2" i="21"/>
  <c r="AU1" i="21"/>
  <c r="AU51" i="21" s="1"/>
  <c r="AR1" i="21"/>
  <c r="AQ1" i="21"/>
  <c r="AQ28" i="21" s="1"/>
  <c r="AP1" i="21"/>
  <c r="AP45" i="21" s="1"/>
  <c r="AO1" i="21"/>
  <c r="AO33" i="21" s="1"/>
  <c r="AJ1" i="21"/>
  <c r="AA1" i="21"/>
  <c r="A1" i="21"/>
  <c r="AH1" i="21" s="1"/>
  <c r="AH2" i="21" s="1"/>
  <c r="AT10" i="20"/>
  <c r="AP10" i="20"/>
  <c r="AI10" i="20"/>
  <c r="AH10" i="20"/>
  <c r="AF10" i="20"/>
  <c r="AE10" i="20"/>
  <c r="AC10" i="20"/>
  <c r="AA10" i="20"/>
  <c r="Z10" i="20"/>
  <c r="Y10" i="20"/>
  <c r="X10" i="20"/>
  <c r="W10" i="20"/>
  <c r="P10" i="20"/>
  <c r="O10" i="20"/>
  <c r="AD10" i="20" s="1"/>
  <c r="N10" i="20"/>
  <c r="AO10" i="20" s="1"/>
  <c r="AV10" i="20" s="1"/>
  <c r="M10" i="20"/>
  <c r="AR10" i="20" s="1"/>
  <c r="AU9" i="20"/>
  <c r="AP9" i="20"/>
  <c r="AN9" i="20"/>
  <c r="AI9" i="20"/>
  <c r="AT9" i="20" s="1"/>
  <c r="AH9" i="20"/>
  <c r="AF9" i="20"/>
  <c r="AE9" i="20"/>
  <c r="AD9" i="20"/>
  <c r="AB9" i="20"/>
  <c r="AA9" i="20"/>
  <c r="Z9" i="20"/>
  <c r="Y9" i="20"/>
  <c r="X9" i="20"/>
  <c r="W9" i="20"/>
  <c r="P9" i="20"/>
  <c r="O9" i="20"/>
  <c r="AQ9" i="20" s="1"/>
  <c r="N9" i="20"/>
  <c r="AC9" i="20" s="1"/>
  <c r="M9" i="20"/>
  <c r="AT8" i="20"/>
  <c r="AP8" i="20"/>
  <c r="AO8" i="20"/>
  <c r="AI8" i="20"/>
  <c r="AN8" i="20" s="1"/>
  <c r="AH8" i="20"/>
  <c r="AF8" i="20"/>
  <c r="AE8" i="20"/>
  <c r="AC8" i="20"/>
  <c r="AA8" i="20"/>
  <c r="Z8" i="20"/>
  <c r="Y8" i="20"/>
  <c r="X8" i="20"/>
  <c r="W8" i="20"/>
  <c r="P8" i="20"/>
  <c r="O8" i="20"/>
  <c r="AQ8" i="20" s="1"/>
  <c r="N8" i="20"/>
  <c r="M8" i="20"/>
  <c r="AR8" i="20" s="1"/>
  <c r="AU7" i="20"/>
  <c r="AP7" i="20"/>
  <c r="AI7" i="20"/>
  <c r="AT7" i="20" s="1"/>
  <c r="AH7" i="20"/>
  <c r="AF7" i="20"/>
  <c r="AE7" i="20"/>
  <c r="AD7" i="20"/>
  <c r="AB7" i="20"/>
  <c r="AA7" i="20"/>
  <c r="Z7" i="20"/>
  <c r="Y7" i="20"/>
  <c r="X7" i="20"/>
  <c r="W7" i="20"/>
  <c r="P7" i="20"/>
  <c r="O7" i="20"/>
  <c r="AQ7" i="20" s="1"/>
  <c r="N7" i="20"/>
  <c r="M7" i="20"/>
  <c r="AI6" i="20"/>
  <c r="AN6" i="20" s="1"/>
  <c r="AH6" i="20"/>
  <c r="AF6" i="20"/>
  <c r="AE6" i="20"/>
  <c r="AC6" i="20"/>
  <c r="AA6" i="20"/>
  <c r="Z6" i="20"/>
  <c r="Y6" i="20"/>
  <c r="X6" i="20"/>
  <c r="W6" i="20"/>
  <c r="P6" i="20"/>
  <c r="O6" i="20"/>
  <c r="AD6" i="20" s="1"/>
  <c r="N6" i="20"/>
  <c r="M6" i="20"/>
  <c r="AR6" i="20" s="1"/>
  <c r="AI5" i="20"/>
  <c r="AH5" i="20"/>
  <c r="W5" i="20"/>
  <c r="AI4" i="20"/>
  <c r="AR3" i="20"/>
  <c r="AP3" i="20"/>
  <c r="AI3" i="20"/>
  <c r="AH3" i="20"/>
  <c r="AN2" i="20"/>
  <c r="AN10" i="20" s="1"/>
  <c r="AM2" i="20"/>
  <c r="AL2" i="20"/>
  <c r="AK2" i="20"/>
  <c r="AJ2" i="20"/>
  <c r="AA2" i="20"/>
  <c r="A2" i="20"/>
  <c r="AU1" i="20"/>
  <c r="AU6" i="20" s="1"/>
  <c r="AR1" i="20"/>
  <c r="AR7" i="20" s="1"/>
  <c r="AQ1" i="20"/>
  <c r="AQ3" i="20" s="1"/>
  <c r="AP1" i="20"/>
  <c r="AP6" i="20" s="1"/>
  <c r="AO1" i="20"/>
  <c r="AO9" i="20" s="1"/>
  <c r="AA1" i="20"/>
  <c r="A1" i="20"/>
  <c r="AI39" i="19"/>
  <c r="AT39" i="19" s="1"/>
  <c r="AH39" i="19"/>
  <c r="AF39" i="19"/>
  <c r="AE39" i="19"/>
  <c r="AD39" i="19"/>
  <c r="AB39" i="19"/>
  <c r="AA39" i="19"/>
  <c r="Z39" i="19"/>
  <c r="Y39" i="19"/>
  <c r="X39" i="19"/>
  <c r="W39" i="19"/>
  <c r="P39" i="19"/>
  <c r="O39" i="19"/>
  <c r="N39" i="19"/>
  <c r="M39" i="19"/>
  <c r="AI38" i="19"/>
  <c r="AH38" i="19"/>
  <c r="AF38" i="19"/>
  <c r="AE38" i="19"/>
  <c r="AC38" i="19"/>
  <c r="AA38" i="19"/>
  <c r="Z38" i="19"/>
  <c r="Y38" i="19"/>
  <c r="X38" i="19"/>
  <c r="W38" i="19"/>
  <c r="P38" i="19"/>
  <c r="O38" i="19"/>
  <c r="AD38" i="19" s="1"/>
  <c r="N38" i="19"/>
  <c r="M38" i="19"/>
  <c r="AI37" i="19"/>
  <c r="AH37" i="19"/>
  <c r="AF37" i="19"/>
  <c r="AE37" i="19"/>
  <c r="AD37" i="19"/>
  <c r="AB37" i="19"/>
  <c r="AA37" i="19"/>
  <c r="Z37" i="19"/>
  <c r="Y37" i="19"/>
  <c r="X37" i="19"/>
  <c r="W37" i="19"/>
  <c r="P37" i="19"/>
  <c r="O37" i="19"/>
  <c r="N37" i="19"/>
  <c r="M37" i="19"/>
  <c r="AT36" i="19"/>
  <c r="AI36" i="19"/>
  <c r="AH36" i="19"/>
  <c r="AF36" i="19"/>
  <c r="AE36" i="19"/>
  <c r="AC36" i="19"/>
  <c r="AA36" i="19"/>
  <c r="Z36" i="19"/>
  <c r="Y36" i="19"/>
  <c r="X36" i="19"/>
  <c r="W36" i="19"/>
  <c r="P36" i="19"/>
  <c r="O36" i="19"/>
  <c r="N36" i="19"/>
  <c r="M36" i="19"/>
  <c r="AI35" i="19"/>
  <c r="AH35" i="19"/>
  <c r="W35" i="19"/>
  <c r="AI34" i="19"/>
  <c r="AH34" i="19"/>
  <c r="AF34" i="19"/>
  <c r="AE34" i="19"/>
  <c r="AC34" i="19"/>
  <c r="AA34" i="19"/>
  <c r="Z34" i="19"/>
  <c r="Y34" i="19"/>
  <c r="X34" i="19"/>
  <c r="W34" i="19"/>
  <c r="P34" i="19"/>
  <c r="O34" i="19"/>
  <c r="AD34" i="19" s="1"/>
  <c r="N34" i="19"/>
  <c r="M34" i="19"/>
  <c r="AI33" i="19"/>
  <c r="AH33" i="19"/>
  <c r="AF33" i="19"/>
  <c r="AE33" i="19"/>
  <c r="AD33" i="19"/>
  <c r="AB33" i="19"/>
  <c r="AA33" i="19"/>
  <c r="Z33" i="19"/>
  <c r="Y33" i="19"/>
  <c r="X33" i="19"/>
  <c r="W33" i="19"/>
  <c r="P33" i="19"/>
  <c r="O33" i="19"/>
  <c r="N33" i="19"/>
  <c r="M33" i="19"/>
  <c r="AT32" i="19"/>
  <c r="AI32" i="19"/>
  <c r="AH32" i="19"/>
  <c r="AF32" i="19"/>
  <c r="AE32" i="19"/>
  <c r="AC32" i="19"/>
  <c r="AA32" i="19"/>
  <c r="Z32" i="19"/>
  <c r="Y32" i="19"/>
  <c r="X32" i="19"/>
  <c r="W32" i="19"/>
  <c r="P32" i="19"/>
  <c r="O32" i="19"/>
  <c r="AQ32" i="19" s="1"/>
  <c r="N32" i="19"/>
  <c r="M32" i="19"/>
  <c r="AI31" i="19"/>
  <c r="AH31" i="19"/>
  <c r="AF31" i="19"/>
  <c r="AE31" i="19"/>
  <c r="AD31" i="19"/>
  <c r="AB31" i="19"/>
  <c r="AA31" i="19"/>
  <c r="Z31" i="19"/>
  <c r="Y31" i="19"/>
  <c r="X31" i="19"/>
  <c r="W31" i="19"/>
  <c r="P31" i="19"/>
  <c r="O31" i="19"/>
  <c r="N31" i="19"/>
  <c r="AC31" i="19" s="1"/>
  <c r="M31" i="19"/>
  <c r="AR31" i="19" s="1"/>
  <c r="AT30" i="19"/>
  <c r="AJ30" i="19"/>
  <c r="AI30" i="19"/>
  <c r="AH30" i="19"/>
  <c r="AF30" i="19"/>
  <c r="AE30" i="19"/>
  <c r="AC30" i="19"/>
  <c r="AA30" i="19"/>
  <c r="Z30" i="19"/>
  <c r="Y30" i="19"/>
  <c r="X30" i="19"/>
  <c r="W30" i="19"/>
  <c r="P30" i="19"/>
  <c r="O30" i="19"/>
  <c r="AQ30" i="19" s="1"/>
  <c r="N30" i="19"/>
  <c r="M30" i="19"/>
  <c r="AP29" i="19"/>
  <c r="AN29" i="19"/>
  <c r="AI29" i="19"/>
  <c r="AH29" i="19"/>
  <c r="AF29" i="19"/>
  <c r="AE29" i="19"/>
  <c r="AD29" i="19"/>
  <c r="AB29" i="19"/>
  <c r="AA29" i="19"/>
  <c r="Z29" i="19"/>
  <c r="Y29" i="19"/>
  <c r="X29" i="19"/>
  <c r="W29" i="19"/>
  <c r="P29" i="19"/>
  <c r="O29" i="19"/>
  <c r="N29" i="19"/>
  <c r="M29" i="19"/>
  <c r="AI28" i="19"/>
  <c r="AT28" i="19" s="1"/>
  <c r="AH28" i="19"/>
  <c r="AF28" i="19"/>
  <c r="AE28" i="19"/>
  <c r="AC28" i="19"/>
  <c r="AA28" i="19"/>
  <c r="Z28" i="19"/>
  <c r="Y28" i="19"/>
  <c r="X28" i="19"/>
  <c r="W28" i="19"/>
  <c r="P28" i="19"/>
  <c r="O28" i="19"/>
  <c r="AD28" i="19" s="1"/>
  <c r="N28" i="19"/>
  <c r="M28" i="19"/>
  <c r="AB28" i="19" s="1"/>
  <c r="AJ27" i="19"/>
  <c r="AI27" i="19"/>
  <c r="AT27" i="19" s="1"/>
  <c r="AH27" i="19"/>
  <c r="AF27" i="19"/>
  <c r="AE27" i="19"/>
  <c r="AD27" i="19"/>
  <c r="AC27" i="19"/>
  <c r="AA27" i="19"/>
  <c r="Z27" i="19"/>
  <c r="Y27" i="19"/>
  <c r="X27" i="19"/>
  <c r="W27" i="19"/>
  <c r="P27" i="19"/>
  <c r="O27" i="19"/>
  <c r="N27" i="19"/>
  <c r="M27" i="19"/>
  <c r="AB27" i="19" s="1"/>
  <c r="AU26" i="19"/>
  <c r="AT26" i="19"/>
  <c r="AJ26" i="19"/>
  <c r="AI26" i="19"/>
  <c r="AH26" i="19"/>
  <c r="AF26" i="19"/>
  <c r="AE26" i="19"/>
  <c r="AD26" i="19"/>
  <c r="AC26" i="19"/>
  <c r="AA26" i="19"/>
  <c r="Z26" i="19"/>
  <c r="Y26" i="19"/>
  <c r="X26" i="19"/>
  <c r="W26" i="19"/>
  <c r="P26" i="19"/>
  <c r="O26" i="19"/>
  <c r="AQ26" i="19" s="1"/>
  <c r="N26" i="19"/>
  <c r="M26" i="19"/>
  <c r="AR25" i="19"/>
  <c r="AI25" i="19"/>
  <c r="AH25" i="19"/>
  <c r="AF25" i="19"/>
  <c r="AE25" i="19"/>
  <c r="AB25" i="19"/>
  <c r="AA25" i="19"/>
  <c r="Z25" i="19"/>
  <c r="Y25" i="19"/>
  <c r="X25" i="19"/>
  <c r="W25" i="19"/>
  <c r="P25" i="19"/>
  <c r="O25" i="19"/>
  <c r="AQ25" i="19" s="1"/>
  <c r="N25" i="19"/>
  <c r="AC25" i="19" s="1"/>
  <c r="M25" i="19"/>
  <c r="AP24" i="19"/>
  <c r="AI24" i="19"/>
  <c r="AN24" i="19" s="1"/>
  <c r="AH24" i="19"/>
  <c r="AF24" i="19"/>
  <c r="AE24" i="19"/>
  <c r="AB24" i="19"/>
  <c r="AA24" i="19"/>
  <c r="Z24" i="19"/>
  <c r="Y24" i="19"/>
  <c r="X24" i="19"/>
  <c r="W24" i="19"/>
  <c r="P24" i="19"/>
  <c r="O24" i="19"/>
  <c r="AD24" i="19" s="1"/>
  <c r="N24" i="19"/>
  <c r="AO24" i="19" s="1"/>
  <c r="AV24" i="19" s="1"/>
  <c r="M24" i="19"/>
  <c r="AT23" i="19"/>
  <c r="AI23" i="19"/>
  <c r="AN23" i="19" s="1"/>
  <c r="AH23" i="19"/>
  <c r="AF23" i="19"/>
  <c r="AE23" i="19"/>
  <c r="AC23" i="19"/>
  <c r="AB23" i="19"/>
  <c r="AA23" i="19"/>
  <c r="Z23" i="19"/>
  <c r="Y23" i="19"/>
  <c r="X23" i="19"/>
  <c r="W23" i="19"/>
  <c r="P23" i="19"/>
  <c r="O23" i="19"/>
  <c r="AD23" i="19" s="1"/>
  <c r="N23" i="19"/>
  <c r="AO23" i="19" s="1"/>
  <c r="M23" i="19"/>
  <c r="AR22" i="19"/>
  <c r="AI22" i="19"/>
  <c r="AN22" i="19" s="1"/>
  <c r="AH22" i="19"/>
  <c r="AF22" i="19"/>
  <c r="AE22" i="19"/>
  <c r="AD22" i="19"/>
  <c r="AC22" i="19"/>
  <c r="AB22" i="19"/>
  <c r="AA22" i="19"/>
  <c r="Z22" i="19"/>
  <c r="Y22" i="19"/>
  <c r="X22" i="19"/>
  <c r="W22" i="19"/>
  <c r="P22" i="19"/>
  <c r="O22" i="19"/>
  <c r="AQ22" i="19" s="1"/>
  <c r="N22" i="19"/>
  <c r="AO22" i="19" s="1"/>
  <c r="M22" i="19"/>
  <c r="AT21" i="19"/>
  <c r="AJ21" i="19"/>
  <c r="AI21" i="19"/>
  <c r="AH21" i="19"/>
  <c r="AF21" i="19"/>
  <c r="AE21" i="19"/>
  <c r="AD21" i="19"/>
  <c r="AC21" i="19"/>
  <c r="AA21" i="19"/>
  <c r="Z21" i="19"/>
  <c r="Y21" i="19"/>
  <c r="X21" i="19"/>
  <c r="W21" i="19"/>
  <c r="P21" i="19"/>
  <c r="O21" i="19"/>
  <c r="AQ21" i="19" s="1"/>
  <c r="N21" i="19"/>
  <c r="M21" i="19"/>
  <c r="AR21" i="19" s="1"/>
  <c r="AU20" i="19"/>
  <c r="AT20" i="19"/>
  <c r="AN20" i="19"/>
  <c r="AI20" i="19"/>
  <c r="AH20" i="19"/>
  <c r="AF20" i="19"/>
  <c r="AE20" i="19"/>
  <c r="AD20" i="19"/>
  <c r="AA20" i="19"/>
  <c r="Z20" i="19"/>
  <c r="Y20" i="19"/>
  <c r="X20" i="19"/>
  <c r="W20" i="19"/>
  <c r="P20" i="19"/>
  <c r="O20" i="19"/>
  <c r="AQ20" i="19" s="1"/>
  <c r="N20" i="19"/>
  <c r="AC20" i="19" s="1"/>
  <c r="M20" i="19"/>
  <c r="AR20" i="19" s="1"/>
  <c r="AI19" i="19"/>
  <c r="AH19" i="19"/>
  <c r="W19" i="19"/>
  <c r="AR18" i="19"/>
  <c r="AI18" i="19"/>
  <c r="AN18" i="19" s="1"/>
  <c r="AH18" i="19"/>
  <c r="AF18" i="19"/>
  <c r="AE18" i="19"/>
  <c r="AD18" i="19"/>
  <c r="AC18" i="19"/>
  <c r="AB18" i="19"/>
  <c r="AA18" i="19"/>
  <c r="Z18" i="19"/>
  <c r="Y18" i="19"/>
  <c r="X18" i="19"/>
  <c r="W18" i="19"/>
  <c r="P18" i="19"/>
  <c r="O18" i="19"/>
  <c r="AQ18" i="19" s="1"/>
  <c r="N18" i="19"/>
  <c r="AO18" i="19" s="1"/>
  <c r="M18" i="19"/>
  <c r="AT17" i="19"/>
  <c r="AP17" i="19"/>
  <c r="AO17" i="19"/>
  <c r="AV17" i="19" s="1"/>
  <c r="AJ17" i="19"/>
  <c r="AI17" i="19"/>
  <c r="AH17" i="19"/>
  <c r="AF17" i="19"/>
  <c r="AE17" i="19"/>
  <c r="AD17" i="19"/>
  <c r="AC17" i="19"/>
  <c r="AA17" i="19"/>
  <c r="Z17" i="19"/>
  <c r="Y17" i="19"/>
  <c r="X17" i="19"/>
  <c r="W17" i="19"/>
  <c r="P17" i="19"/>
  <c r="O17" i="19"/>
  <c r="AQ17" i="19" s="1"/>
  <c r="N17" i="19"/>
  <c r="M17" i="19"/>
  <c r="AR17" i="19" s="1"/>
  <c r="AU16" i="19"/>
  <c r="AT16" i="19"/>
  <c r="AP16" i="19"/>
  <c r="AN16" i="19"/>
  <c r="AI16" i="19"/>
  <c r="AH16" i="19"/>
  <c r="AF16" i="19"/>
  <c r="AE16" i="19"/>
  <c r="AD16" i="19"/>
  <c r="AA16" i="19"/>
  <c r="Z16" i="19"/>
  <c r="Y16" i="19"/>
  <c r="X16" i="19"/>
  <c r="W16" i="19"/>
  <c r="P16" i="19"/>
  <c r="O16" i="19"/>
  <c r="AQ16" i="19" s="1"/>
  <c r="N16" i="19"/>
  <c r="AC16" i="19" s="1"/>
  <c r="M16" i="19"/>
  <c r="AR16" i="19" s="1"/>
  <c r="AP15" i="19"/>
  <c r="AO15" i="19"/>
  <c r="AV15" i="19" s="1"/>
  <c r="AI15" i="19"/>
  <c r="AT15" i="19" s="1"/>
  <c r="AH15" i="19"/>
  <c r="AF15" i="19"/>
  <c r="AE15" i="19"/>
  <c r="AA15" i="19"/>
  <c r="Z15" i="19"/>
  <c r="Y15" i="19"/>
  <c r="X15" i="19"/>
  <c r="W15" i="19"/>
  <c r="P15" i="19"/>
  <c r="O15" i="19"/>
  <c r="AD15" i="19" s="1"/>
  <c r="N15" i="19"/>
  <c r="AC15" i="19" s="1"/>
  <c r="M15" i="19"/>
  <c r="AR15" i="19" s="1"/>
  <c r="AP14" i="19"/>
  <c r="AI14" i="19"/>
  <c r="AN14" i="19" s="1"/>
  <c r="AH14" i="19"/>
  <c r="AF14" i="19"/>
  <c r="AE14" i="19"/>
  <c r="AB14" i="19"/>
  <c r="AA14" i="19"/>
  <c r="Z14" i="19"/>
  <c r="Y14" i="19"/>
  <c r="X14" i="19"/>
  <c r="W14" i="19"/>
  <c r="P14" i="19"/>
  <c r="O14" i="19"/>
  <c r="AD14" i="19" s="1"/>
  <c r="N14" i="19"/>
  <c r="AO14" i="19" s="1"/>
  <c r="AV14" i="19" s="1"/>
  <c r="M14" i="19"/>
  <c r="AT13" i="19"/>
  <c r="AI13" i="19"/>
  <c r="AN13" i="19" s="1"/>
  <c r="AH13" i="19"/>
  <c r="AF13" i="19"/>
  <c r="AE13" i="19"/>
  <c r="AC13" i="19"/>
  <c r="AB13" i="19"/>
  <c r="AA13" i="19"/>
  <c r="Z13" i="19"/>
  <c r="Y13" i="19"/>
  <c r="X13" i="19"/>
  <c r="W13" i="19"/>
  <c r="P13" i="19"/>
  <c r="O13" i="19"/>
  <c r="AD13" i="19" s="1"/>
  <c r="N13" i="19"/>
  <c r="AO13" i="19" s="1"/>
  <c r="M13" i="19"/>
  <c r="AR12" i="19"/>
  <c r="AI12" i="19"/>
  <c r="AN12" i="19" s="1"/>
  <c r="AH12" i="19"/>
  <c r="AF12" i="19"/>
  <c r="AE12" i="19"/>
  <c r="AD12" i="19"/>
  <c r="AC12" i="19"/>
  <c r="AB12" i="19"/>
  <c r="AA12" i="19"/>
  <c r="Z12" i="19"/>
  <c r="Y12" i="19"/>
  <c r="X12" i="19"/>
  <c r="W12" i="19"/>
  <c r="P12" i="19"/>
  <c r="O12" i="19"/>
  <c r="AQ12" i="19" s="1"/>
  <c r="N12" i="19"/>
  <c r="AO12" i="19" s="1"/>
  <c r="M12" i="19"/>
  <c r="AT11" i="19"/>
  <c r="AJ11" i="19"/>
  <c r="AI11" i="19"/>
  <c r="AN11" i="19" s="1"/>
  <c r="AH11" i="19"/>
  <c r="AF11" i="19"/>
  <c r="AE11" i="19"/>
  <c r="AD11" i="19"/>
  <c r="AC11" i="19"/>
  <c r="AA11" i="19"/>
  <c r="Z11" i="19"/>
  <c r="Y11" i="19"/>
  <c r="X11" i="19"/>
  <c r="W11" i="19"/>
  <c r="P11" i="19"/>
  <c r="O11" i="19"/>
  <c r="AQ11" i="19" s="1"/>
  <c r="N11" i="19"/>
  <c r="M11" i="19"/>
  <c r="AR11" i="19" s="1"/>
  <c r="AU10" i="19"/>
  <c r="AT10" i="19"/>
  <c r="AN10" i="19"/>
  <c r="AI10" i="19"/>
  <c r="AH10" i="19"/>
  <c r="AF10" i="19"/>
  <c r="AE10" i="19"/>
  <c r="AD10" i="19"/>
  <c r="AA10" i="19"/>
  <c r="Z10" i="19"/>
  <c r="Y10" i="19"/>
  <c r="X10" i="19"/>
  <c r="W10" i="19"/>
  <c r="P10" i="19"/>
  <c r="O10" i="19"/>
  <c r="AQ10" i="19" s="1"/>
  <c r="N10" i="19"/>
  <c r="AC10" i="19" s="1"/>
  <c r="M10" i="19"/>
  <c r="AR10" i="19" s="1"/>
  <c r="AO9" i="19"/>
  <c r="AI9" i="19"/>
  <c r="AT9" i="19" s="1"/>
  <c r="AH9" i="19"/>
  <c r="AF9" i="19"/>
  <c r="AE9" i="19"/>
  <c r="AA9" i="19"/>
  <c r="Z9" i="19"/>
  <c r="Y9" i="19"/>
  <c r="X9" i="19"/>
  <c r="W9" i="19"/>
  <c r="P9" i="19"/>
  <c r="O9" i="19"/>
  <c r="AD9" i="19" s="1"/>
  <c r="N9" i="19"/>
  <c r="AC9" i="19" s="1"/>
  <c r="M9" i="19"/>
  <c r="AR9" i="19" s="1"/>
  <c r="AI8" i="19"/>
  <c r="AH8" i="19"/>
  <c r="W8" i="19"/>
  <c r="AT7" i="19"/>
  <c r="AP7" i="19"/>
  <c r="AO7" i="19"/>
  <c r="AV7" i="19" s="1"/>
  <c r="AJ7" i="19"/>
  <c r="AI7" i="19"/>
  <c r="AN7" i="19" s="1"/>
  <c r="AH7" i="19"/>
  <c r="AF7" i="19"/>
  <c r="AE7" i="19"/>
  <c r="AD7" i="19"/>
  <c r="AC7" i="19"/>
  <c r="AA7" i="19"/>
  <c r="Z7" i="19"/>
  <c r="Y7" i="19"/>
  <c r="X7" i="19"/>
  <c r="W7" i="19"/>
  <c r="P7" i="19"/>
  <c r="O7" i="19"/>
  <c r="AQ7" i="19" s="1"/>
  <c r="N7" i="19"/>
  <c r="M7" i="19"/>
  <c r="AR7" i="19" s="1"/>
  <c r="AU6" i="19"/>
  <c r="AT6" i="19"/>
  <c r="AP6" i="19"/>
  <c r="AN6" i="19"/>
  <c r="AI6" i="19"/>
  <c r="AH6" i="19"/>
  <c r="AF6" i="19"/>
  <c r="AE6" i="19"/>
  <c r="AD6" i="19"/>
  <c r="AA6" i="19"/>
  <c r="Z6" i="19"/>
  <c r="Y6" i="19"/>
  <c r="X6" i="19"/>
  <c r="W6" i="19"/>
  <c r="P6" i="19"/>
  <c r="O6" i="19"/>
  <c r="AQ6" i="19" s="1"/>
  <c r="N6" i="19"/>
  <c r="AC6" i="19" s="1"/>
  <c r="M6" i="19"/>
  <c r="AR6" i="19" s="1"/>
  <c r="AI5" i="19"/>
  <c r="AH5" i="19"/>
  <c r="W5" i="19"/>
  <c r="AI4" i="19"/>
  <c r="AU3" i="19"/>
  <c r="AR3" i="19"/>
  <c r="AQ3" i="19"/>
  <c r="AI3" i="19"/>
  <c r="AH3" i="19"/>
  <c r="AN2" i="19"/>
  <c r="AM2" i="19"/>
  <c r="AL2" i="19"/>
  <c r="AK2" i="19"/>
  <c r="AJ2" i="19"/>
  <c r="AJ20" i="19" s="1"/>
  <c r="AH2" i="19"/>
  <c r="AA2" i="19"/>
  <c r="A2" i="19"/>
  <c r="AU1" i="19"/>
  <c r="AU14" i="19" s="1"/>
  <c r="AR1" i="19"/>
  <c r="AR37" i="19" s="1"/>
  <c r="AQ1" i="19"/>
  <c r="AQ29" i="19" s="1"/>
  <c r="AP1" i="19"/>
  <c r="AP9" i="19" s="1"/>
  <c r="AO1" i="19"/>
  <c r="AJ1" i="19"/>
  <c r="AH1" i="19"/>
  <c r="AA1" i="19"/>
  <c r="A1" i="19"/>
  <c r="AT10" i="18"/>
  <c r="AI10" i="18"/>
  <c r="AN10" i="18" s="1"/>
  <c r="AH10" i="18"/>
  <c r="AF10" i="18"/>
  <c r="AE10" i="18"/>
  <c r="AD10" i="18"/>
  <c r="AC10" i="18"/>
  <c r="AA10" i="18"/>
  <c r="Z10" i="18"/>
  <c r="Y10" i="18"/>
  <c r="X10" i="18"/>
  <c r="W10" i="18"/>
  <c r="P10" i="18"/>
  <c r="O10" i="18"/>
  <c r="AQ10" i="18" s="1"/>
  <c r="N10" i="18"/>
  <c r="M10" i="18"/>
  <c r="AR10" i="18" s="1"/>
  <c r="AU9" i="18"/>
  <c r="AT9" i="18"/>
  <c r="AN9" i="18"/>
  <c r="AI9" i="18"/>
  <c r="AH9" i="18"/>
  <c r="AF9" i="18"/>
  <c r="AE9" i="18"/>
  <c r="AD9" i="18"/>
  <c r="AA9" i="18"/>
  <c r="Z9" i="18"/>
  <c r="Y9" i="18"/>
  <c r="X9" i="18"/>
  <c r="W9" i="18"/>
  <c r="P9" i="18"/>
  <c r="O9" i="18"/>
  <c r="AQ9" i="18" s="1"/>
  <c r="N9" i="18"/>
  <c r="AC9" i="18" s="1"/>
  <c r="M9" i="18"/>
  <c r="AR9" i="18" s="1"/>
  <c r="AO8" i="18"/>
  <c r="AN8" i="18"/>
  <c r="AI8" i="18"/>
  <c r="AT8" i="18" s="1"/>
  <c r="AH8" i="18"/>
  <c r="AF8" i="18"/>
  <c r="AE8" i="18"/>
  <c r="AA8" i="18"/>
  <c r="Z8" i="18"/>
  <c r="Y8" i="18"/>
  <c r="X8" i="18"/>
  <c r="W8" i="18"/>
  <c r="P8" i="18"/>
  <c r="O8" i="18"/>
  <c r="AD8" i="18" s="1"/>
  <c r="N8" i="18"/>
  <c r="AC8" i="18" s="1"/>
  <c r="M8" i="18"/>
  <c r="AR8" i="18" s="1"/>
  <c r="AR7" i="18"/>
  <c r="AP7" i="18"/>
  <c r="AI7" i="18"/>
  <c r="AN7" i="18" s="1"/>
  <c r="AH7" i="18"/>
  <c r="AF7" i="18"/>
  <c r="AE7" i="18"/>
  <c r="AB7" i="18"/>
  <c r="AA7" i="18"/>
  <c r="Z7" i="18"/>
  <c r="Y7" i="18"/>
  <c r="X7" i="18"/>
  <c r="W7" i="18"/>
  <c r="P7" i="18"/>
  <c r="O7" i="18"/>
  <c r="AD7" i="18" s="1"/>
  <c r="N7" i="18"/>
  <c r="AO7" i="18" s="1"/>
  <c r="M7" i="18"/>
  <c r="AT6" i="18"/>
  <c r="AI6" i="18"/>
  <c r="AN6" i="18" s="1"/>
  <c r="AH6" i="18"/>
  <c r="AF6" i="18"/>
  <c r="AE6" i="18"/>
  <c r="AC6" i="18"/>
  <c r="AB6" i="18"/>
  <c r="AA6" i="18"/>
  <c r="Z6" i="18"/>
  <c r="Y6" i="18"/>
  <c r="X6" i="18"/>
  <c r="W6" i="18"/>
  <c r="P6" i="18"/>
  <c r="O6" i="18"/>
  <c r="AD6" i="18" s="1"/>
  <c r="N6" i="18"/>
  <c r="AO6" i="18" s="1"/>
  <c r="M6" i="18"/>
  <c r="AI5" i="18"/>
  <c r="AH5" i="18"/>
  <c r="W5" i="18"/>
  <c r="AI4" i="18"/>
  <c r="AP3" i="18"/>
  <c r="AO3" i="18"/>
  <c r="AI3" i="18"/>
  <c r="AH3" i="18"/>
  <c r="AN2" i="18"/>
  <c r="AM2" i="18"/>
  <c r="AL2" i="18"/>
  <c r="AK2" i="18"/>
  <c r="AJ2" i="18"/>
  <c r="AJ9" i="18" s="1"/>
  <c r="AA2" i="18"/>
  <c r="A2" i="18"/>
  <c r="AU1" i="18"/>
  <c r="AU8" i="18" s="1"/>
  <c r="AR1" i="18"/>
  <c r="AR3" i="18" s="1"/>
  <c r="AQ1" i="18"/>
  <c r="AQ3" i="18" s="1"/>
  <c r="AP1" i="18"/>
  <c r="AP6" i="18" s="1"/>
  <c r="AO1" i="18"/>
  <c r="AO10" i="18" s="1"/>
  <c r="AA1" i="18"/>
  <c r="A1" i="18"/>
  <c r="AJ1" i="18" s="1"/>
  <c r="AP35" i="17"/>
  <c r="AI35" i="17"/>
  <c r="AN35" i="17" s="1"/>
  <c r="AH35" i="17"/>
  <c r="AF35" i="17"/>
  <c r="AE35" i="17"/>
  <c r="AB35" i="17"/>
  <c r="AA35" i="17"/>
  <c r="Z35" i="17"/>
  <c r="Y35" i="17"/>
  <c r="X35" i="17"/>
  <c r="W35" i="17"/>
  <c r="P35" i="17"/>
  <c r="O35" i="17"/>
  <c r="AD35" i="17" s="1"/>
  <c r="N35" i="17"/>
  <c r="AO35" i="17" s="1"/>
  <c r="AV35" i="17" s="1"/>
  <c r="M35" i="17"/>
  <c r="AT34" i="17"/>
  <c r="AP34" i="17"/>
  <c r="AI34" i="17"/>
  <c r="AN34" i="17" s="1"/>
  <c r="AH34" i="17"/>
  <c r="AF34" i="17"/>
  <c r="AE34" i="17"/>
  <c r="AC34" i="17"/>
  <c r="AB34" i="17"/>
  <c r="AA34" i="17"/>
  <c r="Z34" i="17"/>
  <c r="Y34" i="17"/>
  <c r="X34" i="17"/>
  <c r="W34" i="17"/>
  <c r="P34" i="17"/>
  <c r="O34" i="17"/>
  <c r="AD34" i="17" s="1"/>
  <c r="N34" i="17"/>
  <c r="AO34" i="17" s="1"/>
  <c r="AV34" i="17" s="1"/>
  <c r="M34" i="17"/>
  <c r="AI33" i="17"/>
  <c r="AH33" i="17"/>
  <c r="W33" i="17"/>
  <c r="AP32" i="17"/>
  <c r="AO32" i="17"/>
  <c r="AV32" i="17" s="1"/>
  <c r="AI32" i="17"/>
  <c r="AT32" i="17" s="1"/>
  <c r="AH32" i="17"/>
  <c r="AF32" i="17"/>
  <c r="AE32" i="17"/>
  <c r="AA32" i="17"/>
  <c r="Z32" i="17"/>
  <c r="Y32" i="17"/>
  <c r="X32" i="17"/>
  <c r="W32" i="17"/>
  <c r="P32" i="17"/>
  <c r="O32" i="17"/>
  <c r="AD32" i="17" s="1"/>
  <c r="N32" i="17"/>
  <c r="AC32" i="17" s="1"/>
  <c r="M32" i="17"/>
  <c r="AR32" i="17" s="1"/>
  <c r="AP31" i="17"/>
  <c r="AI31" i="17"/>
  <c r="AN31" i="17" s="1"/>
  <c r="AH31" i="17"/>
  <c r="AF31" i="17"/>
  <c r="AE31" i="17"/>
  <c r="AB31" i="17"/>
  <c r="AA31" i="17"/>
  <c r="Z31" i="17"/>
  <c r="Y31" i="17"/>
  <c r="X31" i="17"/>
  <c r="W31" i="17"/>
  <c r="P31" i="17"/>
  <c r="O31" i="17"/>
  <c r="AD31" i="17" s="1"/>
  <c r="N31" i="17"/>
  <c r="AO31" i="17" s="1"/>
  <c r="AV31" i="17" s="1"/>
  <c r="M31" i="17"/>
  <c r="AT30" i="17"/>
  <c r="AP30" i="17"/>
  <c r="AI30" i="17"/>
  <c r="AN30" i="17" s="1"/>
  <c r="AH30" i="17"/>
  <c r="AF30" i="17"/>
  <c r="AE30" i="17"/>
  <c r="AC30" i="17"/>
  <c r="AB30" i="17"/>
  <c r="AA30" i="17"/>
  <c r="Z30" i="17"/>
  <c r="Y30" i="17"/>
  <c r="X30" i="17"/>
  <c r="W30" i="17"/>
  <c r="P30" i="17"/>
  <c r="O30" i="17"/>
  <c r="AD30" i="17" s="1"/>
  <c r="N30" i="17"/>
  <c r="AO30" i="17" s="1"/>
  <c r="AV30" i="17" s="1"/>
  <c r="M30" i="17"/>
  <c r="AR29" i="17"/>
  <c r="AI29" i="17"/>
  <c r="AN29" i="17" s="1"/>
  <c r="AH29" i="17"/>
  <c r="AF29" i="17"/>
  <c r="AE29" i="17"/>
  <c r="AD29" i="17"/>
  <c r="AC29" i="17"/>
  <c r="AB29" i="17"/>
  <c r="AA29" i="17"/>
  <c r="Z29" i="17"/>
  <c r="Y29" i="17"/>
  <c r="X29" i="17"/>
  <c r="W29" i="17"/>
  <c r="P29" i="17"/>
  <c r="O29" i="17"/>
  <c r="AQ29" i="17" s="1"/>
  <c r="N29" i="17"/>
  <c r="AO29" i="17" s="1"/>
  <c r="M29" i="17"/>
  <c r="AI28" i="17"/>
  <c r="AH28" i="17"/>
  <c r="W28" i="17"/>
  <c r="AP27" i="17"/>
  <c r="AI27" i="17"/>
  <c r="AN27" i="17" s="1"/>
  <c r="AH27" i="17"/>
  <c r="AF27" i="17"/>
  <c r="AE27" i="17"/>
  <c r="AB27" i="17"/>
  <c r="AA27" i="17"/>
  <c r="Z27" i="17"/>
  <c r="Y27" i="17"/>
  <c r="X27" i="17"/>
  <c r="W27" i="17"/>
  <c r="P27" i="17"/>
  <c r="O27" i="17"/>
  <c r="AD27" i="17" s="1"/>
  <c r="N27" i="17"/>
  <c r="AO27" i="17" s="1"/>
  <c r="AV27" i="17" s="1"/>
  <c r="M27" i="17"/>
  <c r="AT26" i="17"/>
  <c r="AP26" i="17"/>
  <c r="AI26" i="17"/>
  <c r="AN26" i="17" s="1"/>
  <c r="AH26" i="17"/>
  <c r="AF26" i="17"/>
  <c r="AE26" i="17"/>
  <c r="AC26" i="17"/>
  <c r="AB26" i="17"/>
  <c r="AA26" i="17"/>
  <c r="Z26" i="17"/>
  <c r="Y26" i="17"/>
  <c r="X26" i="17"/>
  <c r="W26" i="17"/>
  <c r="P26" i="17"/>
  <c r="O26" i="17"/>
  <c r="AD26" i="17" s="1"/>
  <c r="N26" i="17"/>
  <c r="AO26" i="17" s="1"/>
  <c r="AV26" i="17" s="1"/>
  <c r="M26" i="17"/>
  <c r="AR25" i="17"/>
  <c r="AP25" i="17"/>
  <c r="AI25" i="17"/>
  <c r="AN25" i="17" s="1"/>
  <c r="AH25" i="17"/>
  <c r="AF25" i="17"/>
  <c r="AE25" i="17"/>
  <c r="AD25" i="17"/>
  <c r="AC25" i="17"/>
  <c r="AB25" i="17"/>
  <c r="AA25" i="17"/>
  <c r="Z25" i="17"/>
  <c r="Y25" i="17"/>
  <c r="X25" i="17"/>
  <c r="W25" i="17"/>
  <c r="P25" i="17"/>
  <c r="O25" i="17"/>
  <c r="AQ25" i="17" s="1"/>
  <c r="N25" i="17"/>
  <c r="AO25" i="17" s="1"/>
  <c r="AV25" i="17" s="1"/>
  <c r="M25" i="17"/>
  <c r="AT24" i="17"/>
  <c r="AP24" i="17"/>
  <c r="AO24" i="17"/>
  <c r="AV24" i="17" s="1"/>
  <c r="AJ24" i="17"/>
  <c r="AI24" i="17"/>
  <c r="AN24" i="17" s="1"/>
  <c r="AH24" i="17"/>
  <c r="AF24" i="17"/>
  <c r="AE24" i="17"/>
  <c r="AD24" i="17"/>
  <c r="AC24" i="17"/>
  <c r="AA24" i="17"/>
  <c r="Z24" i="17"/>
  <c r="Y24" i="17"/>
  <c r="X24" i="17"/>
  <c r="W24" i="17"/>
  <c r="P24" i="17"/>
  <c r="O24" i="17"/>
  <c r="AQ24" i="17" s="1"/>
  <c r="N24" i="17"/>
  <c r="M24" i="17"/>
  <c r="AR24" i="17" s="1"/>
  <c r="AT23" i="17"/>
  <c r="AP23" i="17"/>
  <c r="AN23" i="17"/>
  <c r="AI23" i="17"/>
  <c r="AH23" i="17"/>
  <c r="AF23" i="17"/>
  <c r="AE23" i="17"/>
  <c r="AD23" i="17"/>
  <c r="AA23" i="17"/>
  <c r="Z23" i="17"/>
  <c r="Y23" i="17"/>
  <c r="X23" i="17"/>
  <c r="W23" i="17"/>
  <c r="P23" i="17"/>
  <c r="O23" i="17"/>
  <c r="AQ23" i="17" s="1"/>
  <c r="N23" i="17"/>
  <c r="AC23" i="17" s="1"/>
  <c r="M23" i="17"/>
  <c r="AR23" i="17" s="1"/>
  <c r="AI22" i="17"/>
  <c r="AH22" i="17"/>
  <c r="W22" i="17"/>
  <c r="AR21" i="17"/>
  <c r="AI21" i="17"/>
  <c r="AN21" i="17" s="1"/>
  <c r="AH21" i="17"/>
  <c r="AF21" i="17"/>
  <c r="AE21" i="17"/>
  <c r="AD21" i="17"/>
  <c r="AB21" i="17"/>
  <c r="AA21" i="17"/>
  <c r="Z21" i="17"/>
  <c r="Y21" i="17"/>
  <c r="X21" i="17"/>
  <c r="W21" i="17"/>
  <c r="P21" i="17"/>
  <c r="O21" i="17"/>
  <c r="AQ21" i="17" s="1"/>
  <c r="N21" i="17"/>
  <c r="AO21" i="17" s="1"/>
  <c r="M21" i="17"/>
  <c r="AT20" i="17"/>
  <c r="AJ20" i="17"/>
  <c r="AI20" i="17"/>
  <c r="AN20" i="17" s="1"/>
  <c r="AH20" i="17"/>
  <c r="AF20" i="17"/>
  <c r="AE20" i="17"/>
  <c r="AC20" i="17"/>
  <c r="AA20" i="17"/>
  <c r="Z20" i="17"/>
  <c r="Y20" i="17"/>
  <c r="X20" i="17"/>
  <c r="W20" i="17"/>
  <c r="P20" i="17"/>
  <c r="O20" i="17"/>
  <c r="AQ20" i="17" s="1"/>
  <c r="N20" i="17"/>
  <c r="M20" i="17"/>
  <c r="AR20" i="17" s="1"/>
  <c r="AI19" i="17"/>
  <c r="AH19" i="17"/>
  <c r="W19" i="17"/>
  <c r="AT18" i="17"/>
  <c r="AI18" i="17"/>
  <c r="AH18" i="17"/>
  <c r="AF18" i="17"/>
  <c r="AE18" i="17"/>
  <c r="AC18" i="17"/>
  <c r="AA18" i="17"/>
  <c r="Z18" i="17"/>
  <c r="Y18" i="17"/>
  <c r="X18" i="17"/>
  <c r="W18" i="17"/>
  <c r="P18" i="17"/>
  <c r="O18" i="17"/>
  <c r="AD18" i="17" s="1"/>
  <c r="N18" i="17"/>
  <c r="AO18" i="17" s="1"/>
  <c r="M18" i="17"/>
  <c r="AR18" i="17" s="1"/>
  <c r="AR17" i="17"/>
  <c r="AP17" i="17"/>
  <c r="AI17" i="17"/>
  <c r="AN17" i="17" s="1"/>
  <c r="AH17" i="17"/>
  <c r="AF17" i="17"/>
  <c r="AE17" i="17"/>
  <c r="AD17" i="17"/>
  <c r="AB17" i="17"/>
  <c r="AA17" i="17"/>
  <c r="Z17" i="17"/>
  <c r="Y17" i="17"/>
  <c r="X17" i="17"/>
  <c r="W17" i="17"/>
  <c r="P17" i="17"/>
  <c r="O17" i="17"/>
  <c r="AQ17" i="17" s="1"/>
  <c r="N17" i="17"/>
  <c r="AO17" i="17" s="1"/>
  <c r="AV17" i="17" s="1"/>
  <c r="M17" i="17"/>
  <c r="AT16" i="17"/>
  <c r="AJ16" i="17"/>
  <c r="AI16" i="17"/>
  <c r="AN16" i="17" s="1"/>
  <c r="AH16" i="17"/>
  <c r="AF16" i="17"/>
  <c r="AE16" i="17"/>
  <c r="AC16" i="17"/>
  <c r="AA16" i="17"/>
  <c r="Z16" i="17"/>
  <c r="Y16" i="17"/>
  <c r="X16" i="17"/>
  <c r="W16" i="17"/>
  <c r="P16" i="17"/>
  <c r="O16" i="17"/>
  <c r="AQ16" i="17" s="1"/>
  <c r="N16" i="17"/>
  <c r="AO16" i="17" s="1"/>
  <c r="M16" i="17"/>
  <c r="AR16" i="17" s="1"/>
  <c r="AN15" i="17"/>
  <c r="AI15" i="17"/>
  <c r="AT15" i="17" s="1"/>
  <c r="AH15" i="17"/>
  <c r="AF15" i="17"/>
  <c r="AE15" i="17"/>
  <c r="AD15" i="17"/>
  <c r="AA15" i="17"/>
  <c r="Z15" i="17"/>
  <c r="Y15" i="17"/>
  <c r="X15" i="17"/>
  <c r="W15" i="17"/>
  <c r="P15" i="17"/>
  <c r="O15" i="17"/>
  <c r="AQ15" i="17" s="1"/>
  <c r="N15" i="17"/>
  <c r="AC15" i="17" s="1"/>
  <c r="M15" i="17"/>
  <c r="AR15" i="17" s="1"/>
  <c r="AO14" i="17"/>
  <c r="AI14" i="17"/>
  <c r="AN14" i="17" s="1"/>
  <c r="AH14" i="17"/>
  <c r="AF14" i="17"/>
  <c r="AE14" i="17"/>
  <c r="AA14" i="17"/>
  <c r="Z14" i="17"/>
  <c r="Y14" i="17"/>
  <c r="X14" i="17"/>
  <c r="W14" i="17"/>
  <c r="P14" i="17"/>
  <c r="O14" i="17"/>
  <c r="AD14" i="17" s="1"/>
  <c r="N14" i="17"/>
  <c r="AC14" i="17" s="1"/>
  <c r="M14" i="17"/>
  <c r="AR14" i="17" s="1"/>
  <c r="AT13" i="17"/>
  <c r="AP13" i="17"/>
  <c r="AJ13" i="17"/>
  <c r="AI13" i="17"/>
  <c r="AN13" i="17" s="1"/>
  <c r="AH13" i="17"/>
  <c r="AF13" i="17"/>
  <c r="AE13" i="17"/>
  <c r="AB13" i="17"/>
  <c r="AA13" i="17"/>
  <c r="Z13" i="17"/>
  <c r="Y13" i="17"/>
  <c r="X13" i="17"/>
  <c r="W13" i="17"/>
  <c r="P13" i="17"/>
  <c r="O13" i="17"/>
  <c r="AD13" i="17" s="1"/>
  <c r="N13" i="17"/>
  <c r="AO13" i="17" s="1"/>
  <c r="M13" i="17"/>
  <c r="AR12" i="17"/>
  <c r="AI12" i="17"/>
  <c r="AN12" i="17" s="1"/>
  <c r="AH12" i="17"/>
  <c r="AF12" i="17"/>
  <c r="AE12" i="17"/>
  <c r="AC12" i="17"/>
  <c r="AB12" i="17"/>
  <c r="AA12" i="17"/>
  <c r="Z12" i="17"/>
  <c r="Y12" i="17"/>
  <c r="X12" i="17"/>
  <c r="W12" i="17"/>
  <c r="P12" i="17"/>
  <c r="O12" i="17"/>
  <c r="AD12" i="17" s="1"/>
  <c r="N12" i="17"/>
  <c r="M12" i="17"/>
  <c r="AR11" i="17"/>
  <c r="AO11" i="17"/>
  <c r="AI11" i="17"/>
  <c r="AN11" i="17" s="1"/>
  <c r="AH11" i="17"/>
  <c r="AF11" i="17"/>
  <c r="AE11" i="17"/>
  <c r="AD11" i="17"/>
  <c r="AC11" i="17"/>
  <c r="AB11" i="17"/>
  <c r="AA11" i="17"/>
  <c r="Z11" i="17"/>
  <c r="Y11" i="17"/>
  <c r="X11" i="17"/>
  <c r="W11" i="17"/>
  <c r="P11" i="17"/>
  <c r="O11" i="17"/>
  <c r="AQ11" i="17" s="1"/>
  <c r="N11" i="17"/>
  <c r="M11" i="17"/>
  <c r="AT10" i="17"/>
  <c r="AN10" i="17"/>
  <c r="AJ10" i="17"/>
  <c r="AI10" i="17"/>
  <c r="AH10" i="17"/>
  <c r="AF10" i="17"/>
  <c r="AE10" i="17"/>
  <c r="AD10" i="17"/>
  <c r="AC10" i="17"/>
  <c r="AA10" i="17"/>
  <c r="Z10" i="17"/>
  <c r="Y10" i="17"/>
  <c r="X10" i="17"/>
  <c r="W10" i="17"/>
  <c r="P10" i="17"/>
  <c r="O10" i="17"/>
  <c r="AQ10" i="17" s="1"/>
  <c r="N10" i="17"/>
  <c r="AO10" i="17" s="1"/>
  <c r="M10" i="17"/>
  <c r="AR10" i="17" s="1"/>
  <c r="AI9" i="17"/>
  <c r="AH9" i="17"/>
  <c r="W9" i="17"/>
  <c r="AR8" i="17"/>
  <c r="AP8" i="17"/>
  <c r="AI8" i="17"/>
  <c r="AN8" i="17" s="1"/>
  <c r="AH8" i="17"/>
  <c r="AF8" i="17"/>
  <c r="AE8" i="17"/>
  <c r="AC8" i="17"/>
  <c r="AB8" i="17"/>
  <c r="AA8" i="17"/>
  <c r="Z8" i="17"/>
  <c r="Y8" i="17"/>
  <c r="X8" i="17"/>
  <c r="W8" i="17"/>
  <c r="P8" i="17"/>
  <c r="O8" i="17"/>
  <c r="AD8" i="17" s="1"/>
  <c r="N8" i="17"/>
  <c r="AO8" i="17" s="1"/>
  <c r="AV8" i="17" s="1"/>
  <c r="M8" i="17"/>
  <c r="AR7" i="17"/>
  <c r="AP7" i="17"/>
  <c r="AO7" i="17"/>
  <c r="AV7" i="17" s="1"/>
  <c r="AI7" i="17"/>
  <c r="AN7" i="17" s="1"/>
  <c r="AH7" i="17"/>
  <c r="AF7" i="17"/>
  <c r="AE7" i="17"/>
  <c r="AD7" i="17"/>
  <c r="AC7" i="17"/>
  <c r="AB7" i="17"/>
  <c r="AA7" i="17"/>
  <c r="Z7" i="17"/>
  <c r="Y7" i="17"/>
  <c r="X7" i="17"/>
  <c r="W7" i="17"/>
  <c r="P7" i="17"/>
  <c r="O7" i="17"/>
  <c r="AQ7" i="17" s="1"/>
  <c r="N7" i="17"/>
  <c r="M7" i="17"/>
  <c r="AT6" i="17"/>
  <c r="AP6" i="17"/>
  <c r="AN6" i="17"/>
  <c r="AJ6" i="17"/>
  <c r="AI6" i="17"/>
  <c r="AH6" i="17"/>
  <c r="AF6" i="17"/>
  <c r="AE6" i="17"/>
  <c r="AD6" i="17"/>
  <c r="AC6" i="17"/>
  <c r="AA6" i="17"/>
  <c r="Z6" i="17"/>
  <c r="Y6" i="17"/>
  <c r="X6" i="17"/>
  <c r="W6" i="17"/>
  <c r="P6" i="17"/>
  <c r="O6" i="17"/>
  <c r="AQ6" i="17" s="1"/>
  <c r="N6" i="17"/>
  <c r="AO6" i="17" s="1"/>
  <c r="AV6" i="17" s="1"/>
  <c r="M6" i="17"/>
  <c r="AR6" i="17" s="1"/>
  <c r="AI5" i="17"/>
  <c r="AH5" i="17"/>
  <c r="W5" i="17"/>
  <c r="AI4" i="17"/>
  <c r="AR3" i="17"/>
  <c r="AQ3" i="17"/>
  <c r="AP3" i="17"/>
  <c r="AI3" i="17"/>
  <c r="AH3" i="17"/>
  <c r="AN2" i="17"/>
  <c r="AN32" i="17" s="1"/>
  <c r="AM2" i="17"/>
  <c r="AL2" i="17"/>
  <c r="AK2" i="17"/>
  <c r="AJ2" i="17"/>
  <c r="AJ23" i="17" s="1"/>
  <c r="AA2" i="17"/>
  <c r="A2" i="17"/>
  <c r="AU1" i="17"/>
  <c r="AR1" i="17"/>
  <c r="AR35" i="17" s="1"/>
  <c r="AQ1" i="17"/>
  <c r="AP1" i="17"/>
  <c r="AP18" i="17" s="1"/>
  <c r="AO1" i="17"/>
  <c r="AO3" i="17" s="1"/>
  <c r="AJ1" i="17"/>
  <c r="AH1" i="17"/>
  <c r="AH2" i="17" s="1"/>
  <c r="AA1" i="17"/>
  <c r="A1" i="17"/>
  <c r="AP44" i="16"/>
  <c r="AO44" i="16"/>
  <c r="AV44" i="16" s="1"/>
  <c r="AI44" i="16"/>
  <c r="AH44" i="16"/>
  <c r="AF44" i="16"/>
  <c r="AE44" i="16"/>
  <c r="AD44" i="16"/>
  <c r="AC44" i="16"/>
  <c r="AB44" i="16"/>
  <c r="AA44" i="16"/>
  <c r="Z44" i="16"/>
  <c r="Y44" i="16"/>
  <c r="X44" i="16"/>
  <c r="W44" i="16"/>
  <c r="P44" i="16"/>
  <c r="O44" i="16"/>
  <c r="N44" i="16"/>
  <c r="M44" i="16"/>
  <c r="AT43" i="16"/>
  <c r="AP43" i="16"/>
  <c r="AJ43" i="16"/>
  <c r="AI43" i="16"/>
  <c r="AH43" i="16"/>
  <c r="AF43" i="16"/>
  <c r="AE43" i="16"/>
  <c r="AD43" i="16"/>
  <c r="AC43" i="16"/>
  <c r="AA43" i="16"/>
  <c r="Z43" i="16"/>
  <c r="Y43" i="16"/>
  <c r="X43" i="16"/>
  <c r="W43" i="16"/>
  <c r="P43" i="16"/>
  <c r="O43" i="16"/>
  <c r="N43" i="16"/>
  <c r="AO43" i="16" s="1"/>
  <c r="AV43" i="16" s="1"/>
  <c r="M43" i="16"/>
  <c r="AP42" i="16"/>
  <c r="AO42" i="16"/>
  <c r="AV42" i="16" s="1"/>
  <c r="AI42" i="16"/>
  <c r="AT42" i="16" s="1"/>
  <c r="AH42" i="16"/>
  <c r="AF42" i="16"/>
  <c r="AE42" i="16"/>
  <c r="AD42" i="16"/>
  <c r="AA42" i="16"/>
  <c r="Z42" i="16"/>
  <c r="Y42" i="16"/>
  <c r="X42" i="16"/>
  <c r="W42" i="16"/>
  <c r="P42" i="16"/>
  <c r="O42" i="16"/>
  <c r="N42" i="16"/>
  <c r="AC42" i="16" s="1"/>
  <c r="M42" i="16"/>
  <c r="AP41" i="16"/>
  <c r="AO41" i="16"/>
  <c r="AV41" i="16" s="1"/>
  <c r="AI41" i="16"/>
  <c r="AH41" i="16"/>
  <c r="AF41" i="16"/>
  <c r="AE41" i="16"/>
  <c r="AA41" i="16"/>
  <c r="Z41" i="16"/>
  <c r="Y41" i="16"/>
  <c r="X41" i="16"/>
  <c r="W41" i="16"/>
  <c r="P41" i="16"/>
  <c r="O41" i="16"/>
  <c r="AD41" i="16" s="1"/>
  <c r="N41" i="16"/>
  <c r="AC41" i="16" s="1"/>
  <c r="M41" i="16"/>
  <c r="AT40" i="16"/>
  <c r="AP40" i="16"/>
  <c r="AI40" i="16"/>
  <c r="AH40" i="16"/>
  <c r="AF40" i="16"/>
  <c r="AE40" i="16"/>
  <c r="AB40" i="16"/>
  <c r="AA40" i="16"/>
  <c r="Z40" i="16"/>
  <c r="Y40" i="16"/>
  <c r="X40" i="16"/>
  <c r="W40" i="16"/>
  <c r="P40" i="16"/>
  <c r="O40" i="16"/>
  <c r="AD40" i="16" s="1"/>
  <c r="N40" i="16"/>
  <c r="M40" i="16"/>
  <c r="AP39" i="16"/>
  <c r="AI39" i="16"/>
  <c r="AH39" i="16"/>
  <c r="AF39" i="16"/>
  <c r="AE39" i="16"/>
  <c r="AC39" i="16"/>
  <c r="AB39" i="16"/>
  <c r="AA39" i="16"/>
  <c r="Z39" i="16"/>
  <c r="Y39" i="16"/>
  <c r="X39" i="16"/>
  <c r="W39" i="16"/>
  <c r="P39" i="16"/>
  <c r="O39" i="16"/>
  <c r="AD39" i="16" s="1"/>
  <c r="N39" i="16"/>
  <c r="AO39" i="16" s="1"/>
  <c r="AV39" i="16" s="1"/>
  <c r="M39" i="16"/>
  <c r="AP38" i="16"/>
  <c r="AO38" i="16"/>
  <c r="AV38" i="16" s="1"/>
  <c r="AI38" i="16"/>
  <c r="AH38" i="16"/>
  <c r="AF38" i="16"/>
  <c r="AE38" i="16"/>
  <c r="AD38" i="16"/>
  <c r="AC38" i="16"/>
  <c r="AB38" i="16"/>
  <c r="AA38" i="16"/>
  <c r="Z38" i="16"/>
  <c r="Y38" i="16"/>
  <c r="X38" i="16"/>
  <c r="W38" i="16"/>
  <c r="P38" i="16"/>
  <c r="O38" i="16"/>
  <c r="N38" i="16"/>
  <c r="M38" i="16"/>
  <c r="AT37" i="16"/>
  <c r="AP37" i="16"/>
  <c r="AJ37" i="16"/>
  <c r="AI37" i="16"/>
  <c r="AH37" i="16"/>
  <c r="AF37" i="16"/>
  <c r="AE37" i="16"/>
  <c r="AD37" i="16"/>
  <c r="AC37" i="16"/>
  <c r="AA37" i="16"/>
  <c r="Z37" i="16"/>
  <c r="Y37" i="16"/>
  <c r="X37" i="16"/>
  <c r="W37" i="16"/>
  <c r="P37" i="16"/>
  <c r="O37" i="16"/>
  <c r="N37" i="16"/>
  <c r="AO37" i="16" s="1"/>
  <c r="AV37" i="16" s="1"/>
  <c r="M37" i="16"/>
  <c r="AP36" i="16"/>
  <c r="AO36" i="16"/>
  <c r="AV36" i="16" s="1"/>
  <c r="AI36" i="16"/>
  <c r="AT36" i="16" s="1"/>
  <c r="AH36" i="16"/>
  <c r="AF36" i="16"/>
  <c r="AE36" i="16"/>
  <c r="AD36" i="16"/>
  <c r="AA36" i="16"/>
  <c r="Z36" i="16"/>
  <c r="Y36" i="16"/>
  <c r="X36" i="16"/>
  <c r="W36" i="16"/>
  <c r="P36" i="16"/>
  <c r="O36" i="16"/>
  <c r="N36" i="16"/>
  <c r="AC36" i="16" s="1"/>
  <c r="M36" i="16"/>
  <c r="AV35" i="16"/>
  <c r="AP35" i="16"/>
  <c r="AO35" i="16"/>
  <c r="AI35" i="16"/>
  <c r="AH35" i="16"/>
  <c r="AF35" i="16"/>
  <c r="AE35" i="16"/>
  <c r="AA35" i="16"/>
  <c r="Z35" i="16"/>
  <c r="Y35" i="16"/>
  <c r="X35" i="16"/>
  <c r="W35" i="16"/>
  <c r="P35" i="16"/>
  <c r="O35" i="16"/>
  <c r="AD35" i="16" s="1"/>
  <c r="N35" i="16"/>
  <c r="AC35" i="16" s="1"/>
  <c r="M35" i="16"/>
  <c r="AT34" i="16"/>
  <c r="AP34" i="16"/>
  <c r="AI34" i="16"/>
  <c r="AH34" i="16"/>
  <c r="AF34" i="16"/>
  <c r="AE34" i="16"/>
  <c r="AB34" i="16"/>
  <c r="AA34" i="16"/>
  <c r="Z34" i="16"/>
  <c r="Y34" i="16"/>
  <c r="X34" i="16"/>
  <c r="W34" i="16"/>
  <c r="P34" i="16"/>
  <c r="O34" i="16"/>
  <c r="AD34" i="16" s="1"/>
  <c r="N34" i="16"/>
  <c r="M34" i="16"/>
  <c r="AP33" i="16"/>
  <c r="AI33" i="16"/>
  <c r="AH33" i="16"/>
  <c r="AF33" i="16"/>
  <c r="AE33" i="16"/>
  <c r="AC33" i="16"/>
  <c r="AB33" i="16"/>
  <c r="AA33" i="16"/>
  <c r="Z33" i="16"/>
  <c r="Y33" i="16"/>
  <c r="X33" i="16"/>
  <c r="W33" i="16"/>
  <c r="P33" i="16"/>
  <c r="O33" i="16"/>
  <c r="AD33" i="16" s="1"/>
  <c r="N33" i="16"/>
  <c r="AO33" i="16" s="1"/>
  <c r="AV33" i="16" s="1"/>
  <c r="M33" i="16"/>
  <c r="AI32" i="16"/>
  <c r="AH32" i="16"/>
  <c r="W32" i="16"/>
  <c r="AP31" i="16"/>
  <c r="AO31" i="16"/>
  <c r="AV31" i="16" s="1"/>
  <c r="AI31" i="16"/>
  <c r="AN31" i="16" s="1"/>
  <c r="AH31" i="16"/>
  <c r="AF31" i="16"/>
  <c r="AE31" i="16"/>
  <c r="AA31" i="16"/>
  <c r="Z31" i="16"/>
  <c r="Y31" i="16"/>
  <c r="X31" i="16"/>
  <c r="W31" i="16"/>
  <c r="P31" i="16"/>
  <c r="O31" i="16"/>
  <c r="AD31" i="16" s="1"/>
  <c r="N31" i="16"/>
  <c r="AC31" i="16" s="1"/>
  <c r="M31" i="16"/>
  <c r="AT30" i="16"/>
  <c r="AP30" i="16"/>
  <c r="AI30" i="16"/>
  <c r="AH30" i="16"/>
  <c r="AF30" i="16"/>
  <c r="AE30" i="16"/>
  <c r="AB30" i="16"/>
  <c r="AA30" i="16"/>
  <c r="Z30" i="16"/>
  <c r="Y30" i="16"/>
  <c r="X30" i="16"/>
  <c r="W30" i="16"/>
  <c r="P30" i="16"/>
  <c r="O30" i="16"/>
  <c r="AD30" i="16" s="1"/>
  <c r="N30" i="16"/>
  <c r="M30" i="16"/>
  <c r="AP29" i="16"/>
  <c r="AI29" i="16"/>
  <c r="AH29" i="16"/>
  <c r="AF29" i="16"/>
  <c r="AE29" i="16"/>
  <c r="AC29" i="16"/>
  <c r="AB29" i="16"/>
  <c r="AA29" i="16"/>
  <c r="Z29" i="16"/>
  <c r="Y29" i="16"/>
  <c r="X29" i="16"/>
  <c r="W29" i="16"/>
  <c r="P29" i="16"/>
  <c r="O29" i="16"/>
  <c r="AD29" i="16" s="1"/>
  <c r="N29" i="16"/>
  <c r="AO29" i="16" s="1"/>
  <c r="AV29" i="16" s="1"/>
  <c r="M29" i="16"/>
  <c r="AP28" i="16"/>
  <c r="AO28" i="16"/>
  <c r="AV28" i="16" s="1"/>
  <c r="AI28" i="16"/>
  <c r="AH28" i="16"/>
  <c r="AF28" i="16"/>
  <c r="AE28" i="16"/>
  <c r="AD28" i="16"/>
  <c r="AC28" i="16"/>
  <c r="AB28" i="16"/>
  <c r="AA28" i="16"/>
  <c r="Z28" i="16"/>
  <c r="Y28" i="16"/>
  <c r="X28" i="16"/>
  <c r="W28" i="16"/>
  <c r="P28" i="16"/>
  <c r="O28" i="16"/>
  <c r="N28" i="16"/>
  <c r="M28" i="16"/>
  <c r="AT27" i="16"/>
  <c r="AP27" i="16"/>
  <c r="AJ27" i="16"/>
  <c r="AI27" i="16"/>
  <c r="AH27" i="16"/>
  <c r="AF27" i="16"/>
  <c r="AE27" i="16"/>
  <c r="AD27" i="16"/>
  <c r="AC27" i="16"/>
  <c r="AA27" i="16"/>
  <c r="Z27" i="16"/>
  <c r="Y27" i="16"/>
  <c r="X27" i="16"/>
  <c r="W27" i="16"/>
  <c r="P27" i="16"/>
  <c r="O27" i="16"/>
  <c r="N27" i="16"/>
  <c r="AO27" i="16" s="1"/>
  <c r="AV27" i="16" s="1"/>
  <c r="M27" i="16"/>
  <c r="AP26" i="16"/>
  <c r="AO26" i="16"/>
  <c r="AV26" i="16" s="1"/>
  <c r="AI26" i="16"/>
  <c r="AT26" i="16" s="1"/>
  <c r="AH26" i="16"/>
  <c r="AF26" i="16"/>
  <c r="AE26" i="16"/>
  <c r="AD26" i="16"/>
  <c r="AA26" i="16"/>
  <c r="Z26" i="16"/>
  <c r="Y26" i="16"/>
  <c r="X26" i="16"/>
  <c r="W26" i="16"/>
  <c r="P26" i="16"/>
  <c r="O26" i="16"/>
  <c r="N26" i="16"/>
  <c r="AC26" i="16" s="1"/>
  <c r="M26" i="16"/>
  <c r="AP25" i="16"/>
  <c r="AI25" i="16"/>
  <c r="AH25" i="16"/>
  <c r="AF25" i="16"/>
  <c r="AE25" i="16"/>
  <c r="AA25" i="16"/>
  <c r="Z25" i="16"/>
  <c r="Y25" i="16"/>
  <c r="X25" i="16"/>
  <c r="W25" i="16"/>
  <c r="P25" i="16"/>
  <c r="O25" i="16"/>
  <c r="AD25" i="16" s="1"/>
  <c r="N25" i="16"/>
  <c r="AC25" i="16" s="1"/>
  <c r="M25" i="16"/>
  <c r="AT24" i="16"/>
  <c r="AP24" i="16"/>
  <c r="AJ24" i="16"/>
  <c r="AI24" i="16"/>
  <c r="AH24" i="16"/>
  <c r="AF24" i="16"/>
  <c r="AE24" i="16"/>
  <c r="AB24" i="16"/>
  <c r="AA24" i="16"/>
  <c r="Z24" i="16"/>
  <c r="Y24" i="16"/>
  <c r="X24" i="16"/>
  <c r="W24" i="16"/>
  <c r="P24" i="16"/>
  <c r="O24" i="16"/>
  <c r="AD24" i="16" s="1"/>
  <c r="N24" i="16"/>
  <c r="AO24" i="16" s="1"/>
  <c r="AV24" i="16" s="1"/>
  <c r="M24" i="16"/>
  <c r="AP23" i="16"/>
  <c r="AI23" i="16"/>
  <c r="AH23" i="16"/>
  <c r="AF23" i="16"/>
  <c r="AE23" i="16"/>
  <c r="AC23" i="16"/>
  <c r="AB23" i="16"/>
  <c r="AA23" i="16"/>
  <c r="Z23" i="16"/>
  <c r="Y23" i="16"/>
  <c r="X23" i="16"/>
  <c r="W23" i="16"/>
  <c r="P23" i="16"/>
  <c r="O23" i="16"/>
  <c r="AQ23" i="16" s="1"/>
  <c r="N23" i="16"/>
  <c r="AO23" i="16" s="1"/>
  <c r="AV23" i="16" s="1"/>
  <c r="M23" i="16"/>
  <c r="AT22" i="16"/>
  <c r="AP22" i="16"/>
  <c r="AO22" i="16"/>
  <c r="AV22" i="16" s="1"/>
  <c r="AJ22" i="16"/>
  <c r="AI22" i="16"/>
  <c r="AH22" i="16"/>
  <c r="AF22" i="16"/>
  <c r="AE22" i="16"/>
  <c r="AD22" i="16"/>
  <c r="AC22" i="16"/>
  <c r="AA22" i="16"/>
  <c r="Z22" i="16"/>
  <c r="Y22" i="16"/>
  <c r="X22" i="16"/>
  <c r="W22" i="16"/>
  <c r="P22" i="16"/>
  <c r="O22" i="16"/>
  <c r="N22" i="16"/>
  <c r="M22" i="16"/>
  <c r="AB22" i="16" s="1"/>
  <c r="AI21" i="16"/>
  <c r="AH21" i="16"/>
  <c r="W21" i="16"/>
  <c r="AT20" i="16"/>
  <c r="AP20" i="16"/>
  <c r="AJ20" i="16"/>
  <c r="AI20" i="16"/>
  <c r="AN20" i="16" s="1"/>
  <c r="AH20" i="16"/>
  <c r="AF20" i="16"/>
  <c r="AE20" i="16"/>
  <c r="AC20" i="16"/>
  <c r="AB20" i="16"/>
  <c r="AA20" i="16"/>
  <c r="Z20" i="16"/>
  <c r="Y20" i="16"/>
  <c r="X20" i="16"/>
  <c r="W20" i="16"/>
  <c r="P20" i="16"/>
  <c r="O20" i="16"/>
  <c r="AD20" i="16" s="1"/>
  <c r="N20" i="16"/>
  <c r="M20" i="16"/>
  <c r="AP19" i="16"/>
  <c r="AI19" i="16"/>
  <c r="AH19" i="16"/>
  <c r="AF19" i="16"/>
  <c r="AE19" i="16"/>
  <c r="AD19" i="16"/>
  <c r="AC19" i="16"/>
  <c r="AB19" i="16"/>
  <c r="AA19" i="16"/>
  <c r="Z19" i="16"/>
  <c r="Y19" i="16"/>
  <c r="X19" i="16"/>
  <c r="W19" i="16"/>
  <c r="P19" i="16"/>
  <c r="O19" i="16"/>
  <c r="N19" i="16"/>
  <c r="AO19" i="16" s="1"/>
  <c r="AV19" i="16" s="1"/>
  <c r="M19" i="16"/>
  <c r="AJ18" i="16"/>
  <c r="AI18" i="16"/>
  <c r="AT18" i="16" s="1"/>
  <c r="AH18" i="16"/>
  <c r="AF18" i="16"/>
  <c r="AE18" i="16"/>
  <c r="AD18" i="16"/>
  <c r="AC18" i="16"/>
  <c r="AA18" i="16"/>
  <c r="Z18" i="16"/>
  <c r="Y18" i="16"/>
  <c r="X18" i="16"/>
  <c r="W18" i="16"/>
  <c r="P18" i="16"/>
  <c r="O18" i="16"/>
  <c r="N18" i="16"/>
  <c r="M18" i="16"/>
  <c r="AB18" i="16" s="1"/>
  <c r="AI17" i="16"/>
  <c r="AH17" i="16"/>
  <c r="W17" i="16"/>
  <c r="AT16" i="16"/>
  <c r="AP16" i="16"/>
  <c r="AJ16" i="16"/>
  <c r="AI16" i="16"/>
  <c r="AN16" i="16" s="1"/>
  <c r="AH16" i="16"/>
  <c r="AF16" i="16"/>
  <c r="AE16" i="16"/>
  <c r="AB16" i="16"/>
  <c r="AA16" i="16"/>
  <c r="Z16" i="16"/>
  <c r="Y16" i="16"/>
  <c r="X16" i="16"/>
  <c r="W16" i="16"/>
  <c r="P16" i="16"/>
  <c r="O16" i="16"/>
  <c r="AD16" i="16" s="1"/>
  <c r="N16" i="16"/>
  <c r="AC16" i="16" s="1"/>
  <c r="M16" i="16"/>
  <c r="AN15" i="16"/>
  <c r="AI15" i="16"/>
  <c r="AH15" i="16"/>
  <c r="AF15" i="16"/>
  <c r="AE15" i="16"/>
  <c r="AB15" i="16"/>
  <c r="AA15" i="16"/>
  <c r="Z15" i="16"/>
  <c r="Y15" i="16"/>
  <c r="X15" i="16"/>
  <c r="W15" i="16"/>
  <c r="P15" i="16"/>
  <c r="O15" i="16"/>
  <c r="AQ15" i="16" s="1"/>
  <c r="N15" i="16"/>
  <c r="AO15" i="16" s="1"/>
  <c r="M15" i="16"/>
  <c r="AT14" i="16"/>
  <c r="AR14" i="16"/>
  <c r="AJ14" i="16"/>
  <c r="AI14" i="16"/>
  <c r="AH14" i="16"/>
  <c r="AF14" i="16"/>
  <c r="AE14" i="16"/>
  <c r="AC14" i="16"/>
  <c r="AB14" i="16"/>
  <c r="AA14" i="16"/>
  <c r="Z14" i="16"/>
  <c r="Y14" i="16"/>
  <c r="X14" i="16"/>
  <c r="W14" i="16"/>
  <c r="P14" i="16"/>
  <c r="O14" i="16"/>
  <c r="N14" i="16"/>
  <c r="M14" i="16"/>
  <c r="AI13" i="16"/>
  <c r="AH13" i="16"/>
  <c r="W13" i="16"/>
  <c r="AT12" i="16"/>
  <c r="AP12" i="16"/>
  <c r="AJ12" i="16"/>
  <c r="AI12" i="16"/>
  <c r="AN12" i="16" s="1"/>
  <c r="AH12" i="16"/>
  <c r="AF12" i="16"/>
  <c r="AE12" i="16"/>
  <c r="AA12" i="16"/>
  <c r="Z12" i="16"/>
  <c r="Y12" i="16"/>
  <c r="X12" i="16"/>
  <c r="W12" i="16"/>
  <c r="P12" i="16"/>
  <c r="O12" i="16"/>
  <c r="AD12" i="16" s="1"/>
  <c r="N12" i="16"/>
  <c r="AC12" i="16" s="1"/>
  <c r="M12" i="16"/>
  <c r="AR12" i="16" s="1"/>
  <c r="AN11" i="16"/>
  <c r="AI11" i="16"/>
  <c r="AH11" i="16"/>
  <c r="AF11" i="16"/>
  <c r="AE11" i="16"/>
  <c r="AB11" i="16"/>
  <c r="AA11" i="16"/>
  <c r="Z11" i="16"/>
  <c r="Y11" i="16"/>
  <c r="X11" i="16"/>
  <c r="W11" i="16"/>
  <c r="P11" i="16"/>
  <c r="O11" i="16"/>
  <c r="AQ11" i="16" s="1"/>
  <c r="N11" i="16"/>
  <c r="AO11" i="16" s="1"/>
  <c r="M11" i="16"/>
  <c r="AT10" i="16"/>
  <c r="AR10" i="16"/>
  <c r="AO10" i="16"/>
  <c r="AJ10" i="16"/>
  <c r="AI10" i="16"/>
  <c r="AH10" i="16"/>
  <c r="AF10" i="16"/>
  <c r="AE10" i="16"/>
  <c r="AC10" i="16"/>
  <c r="AB10" i="16"/>
  <c r="AA10" i="16"/>
  <c r="Z10" i="16"/>
  <c r="Y10" i="16"/>
  <c r="X10" i="16"/>
  <c r="W10" i="16"/>
  <c r="P10" i="16"/>
  <c r="O10" i="16"/>
  <c r="N10" i="16"/>
  <c r="M10" i="16"/>
  <c r="AI9" i="16"/>
  <c r="AH9" i="16"/>
  <c r="W9" i="16"/>
  <c r="AT8" i="16"/>
  <c r="AP8" i="16"/>
  <c r="AJ8" i="16"/>
  <c r="AI8" i="16"/>
  <c r="AN8" i="16" s="1"/>
  <c r="AH8" i="16"/>
  <c r="AF8" i="16"/>
  <c r="AE8" i="16"/>
  <c r="AA8" i="16"/>
  <c r="Z8" i="16"/>
  <c r="Y8" i="16"/>
  <c r="X8" i="16"/>
  <c r="W8" i="16"/>
  <c r="P8" i="16"/>
  <c r="O8" i="16"/>
  <c r="AD8" i="16" s="1"/>
  <c r="N8" i="16"/>
  <c r="AO8" i="16" s="1"/>
  <c r="AV8" i="16" s="1"/>
  <c r="M8" i="16"/>
  <c r="AR8" i="16" s="1"/>
  <c r="AP7" i="16"/>
  <c r="AI7" i="16"/>
  <c r="AH7" i="16"/>
  <c r="AF7" i="16"/>
  <c r="AE7" i="16"/>
  <c r="AD7" i="16"/>
  <c r="AB7" i="16"/>
  <c r="AA7" i="16"/>
  <c r="Z7" i="16"/>
  <c r="Y7" i="16"/>
  <c r="X7" i="16"/>
  <c r="W7" i="16"/>
  <c r="P7" i="16"/>
  <c r="O7" i="16"/>
  <c r="AQ7" i="16" s="1"/>
  <c r="N7" i="16"/>
  <c r="AO7" i="16" s="1"/>
  <c r="AV7" i="16" s="1"/>
  <c r="M7" i="16"/>
  <c r="AV6" i="16"/>
  <c r="AT6" i="16"/>
  <c r="AP6" i="16"/>
  <c r="AO6" i="16"/>
  <c r="AJ6" i="16"/>
  <c r="AI6" i="16"/>
  <c r="AH6" i="16"/>
  <c r="AF6" i="16"/>
  <c r="AE6" i="16"/>
  <c r="AC6" i="16"/>
  <c r="AA6" i="16"/>
  <c r="Z6" i="16"/>
  <c r="Y6" i="16"/>
  <c r="X6" i="16"/>
  <c r="W6" i="16"/>
  <c r="P6" i="16"/>
  <c r="O6" i="16"/>
  <c r="N6" i="16"/>
  <c r="M6" i="16"/>
  <c r="AR6" i="16" s="1"/>
  <c r="AI5" i="16"/>
  <c r="AH5" i="16"/>
  <c r="W5" i="16"/>
  <c r="AI4" i="16"/>
  <c r="AR3" i="16"/>
  <c r="AP3" i="16"/>
  <c r="AO3" i="16"/>
  <c r="AI3" i="16"/>
  <c r="AH3" i="16"/>
  <c r="AN2" i="16"/>
  <c r="AM2" i="16"/>
  <c r="AL2" i="16"/>
  <c r="AK2" i="16"/>
  <c r="AJ2" i="16"/>
  <c r="AJ40" i="16" s="1"/>
  <c r="AA2" i="16"/>
  <c r="A2" i="16"/>
  <c r="AU1" i="16"/>
  <c r="AU36" i="16" s="1"/>
  <c r="AR1" i="16"/>
  <c r="AR44" i="16" s="1"/>
  <c r="AQ1" i="16"/>
  <c r="AQ3" i="16" s="1"/>
  <c r="AP1" i="16"/>
  <c r="AP15" i="16" s="1"/>
  <c r="AO1" i="16"/>
  <c r="AO14" i="16" s="1"/>
  <c r="AA1" i="16"/>
  <c r="A1" i="16"/>
  <c r="AJ1" i="16" s="1"/>
  <c r="AP20" i="15"/>
  <c r="AI20" i="15"/>
  <c r="AH20" i="15"/>
  <c r="AF20" i="15"/>
  <c r="AE20" i="15"/>
  <c r="AB20" i="15"/>
  <c r="AA20" i="15"/>
  <c r="Z20" i="15"/>
  <c r="Y20" i="15"/>
  <c r="X20" i="15"/>
  <c r="W20" i="15"/>
  <c r="P20" i="15"/>
  <c r="O20" i="15"/>
  <c r="AQ20" i="15" s="1"/>
  <c r="N20" i="15"/>
  <c r="M20" i="15"/>
  <c r="AI19" i="15"/>
  <c r="AT19" i="15" s="1"/>
  <c r="AH19" i="15"/>
  <c r="AF19" i="15"/>
  <c r="AE19" i="15"/>
  <c r="AC19" i="15"/>
  <c r="AA19" i="15"/>
  <c r="Z19" i="15"/>
  <c r="Y19" i="15"/>
  <c r="X19" i="15"/>
  <c r="W19" i="15"/>
  <c r="P19" i="15"/>
  <c r="O19" i="15"/>
  <c r="AD19" i="15" s="1"/>
  <c r="N19" i="15"/>
  <c r="M19" i="15"/>
  <c r="AR19" i="15" s="1"/>
  <c r="AT18" i="15"/>
  <c r="AP18" i="15"/>
  <c r="AI18" i="15"/>
  <c r="AN18" i="15" s="1"/>
  <c r="AH18" i="15"/>
  <c r="AF18" i="15"/>
  <c r="AE18" i="15"/>
  <c r="AC18" i="15"/>
  <c r="AB18" i="15"/>
  <c r="AA18" i="15"/>
  <c r="Z18" i="15"/>
  <c r="Y18" i="15"/>
  <c r="X18" i="15"/>
  <c r="W18" i="15"/>
  <c r="P18" i="15"/>
  <c r="O18" i="15"/>
  <c r="AD18" i="15" s="1"/>
  <c r="N18" i="15"/>
  <c r="AO18" i="15" s="1"/>
  <c r="AV18" i="15" s="1"/>
  <c r="M18" i="15"/>
  <c r="AR17" i="15"/>
  <c r="AP17" i="15"/>
  <c r="AI17" i="15"/>
  <c r="AT17" i="15" s="1"/>
  <c r="AH17" i="15"/>
  <c r="AF17" i="15"/>
  <c r="AE17" i="15"/>
  <c r="AD17" i="15"/>
  <c r="AB17" i="15"/>
  <c r="AA17" i="15"/>
  <c r="Z17" i="15"/>
  <c r="Y17" i="15"/>
  <c r="X17" i="15"/>
  <c r="W17" i="15"/>
  <c r="P17" i="15"/>
  <c r="O17" i="15"/>
  <c r="AQ17" i="15" s="1"/>
  <c r="N17" i="15"/>
  <c r="AC17" i="15" s="1"/>
  <c r="M17" i="15"/>
  <c r="AT16" i="15"/>
  <c r="AI16" i="15"/>
  <c r="AH16" i="15"/>
  <c r="AF16" i="15"/>
  <c r="AE16" i="15"/>
  <c r="AC16" i="15"/>
  <c r="AA16" i="15"/>
  <c r="Z16" i="15"/>
  <c r="Y16" i="15"/>
  <c r="X16" i="15"/>
  <c r="W16" i="15"/>
  <c r="P16" i="15"/>
  <c r="O16" i="15"/>
  <c r="AD16" i="15" s="1"/>
  <c r="N16" i="15"/>
  <c r="M16" i="15"/>
  <c r="AR16" i="15" s="1"/>
  <c r="AR15" i="15"/>
  <c r="AP15" i="15"/>
  <c r="AI15" i="15"/>
  <c r="AT15" i="15" s="1"/>
  <c r="AH15" i="15"/>
  <c r="AF15" i="15"/>
  <c r="AE15" i="15"/>
  <c r="AD15" i="15"/>
  <c r="AB15" i="15"/>
  <c r="AA15" i="15"/>
  <c r="Z15" i="15"/>
  <c r="Y15" i="15"/>
  <c r="X15" i="15"/>
  <c r="W15" i="15"/>
  <c r="P15" i="15"/>
  <c r="O15" i="15"/>
  <c r="AQ15" i="15" s="1"/>
  <c r="N15" i="15"/>
  <c r="AO15" i="15" s="1"/>
  <c r="M15" i="15"/>
  <c r="AT14" i="15"/>
  <c r="AI14" i="15"/>
  <c r="AN14" i="15" s="1"/>
  <c r="AH14" i="15"/>
  <c r="AF14" i="15"/>
  <c r="AE14" i="15"/>
  <c r="AC14" i="15"/>
  <c r="AA14" i="15"/>
  <c r="Z14" i="15"/>
  <c r="Y14" i="15"/>
  <c r="X14" i="15"/>
  <c r="W14" i="15"/>
  <c r="P14" i="15"/>
  <c r="O14" i="15"/>
  <c r="AQ14" i="15" s="1"/>
  <c r="N14" i="15"/>
  <c r="M14" i="15"/>
  <c r="AR14" i="15" s="1"/>
  <c r="AI13" i="15"/>
  <c r="AH13" i="15"/>
  <c r="W13" i="15"/>
  <c r="AT12" i="15"/>
  <c r="AI12" i="15"/>
  <c r="AH12" i="15"/>
  <c r="AF12" i="15"/>
  <c r="AE12" i="15"/>
  <c r="AC12" i="15"/>
  <c r="AA12" i="15"/>
  <c r="Z12" i="15"/>
  <c r="Y12" i="15"/>
  <c r="X12" i="15"/>
  <c r="W12" i="15"/>
  <c r="P12" i="15"/>
  <c r="O12" i="15"/>
  <c r="AD12" i="15" s="1"/>
  <c r="N12" i="15"/>
  <c r="M12" i="15"/>
  <c r="AR12" i="15" s="1"/>
  <c r="AR11" i="15"/>
  <c r="AP11" i="15"/>
  <c r="AI11" i="15"/>
  <c r="AT11" i="15" s="1"/>
  <c r="AH11" i="15"/>
  <c r="AF11" i="15"/>
  <c r="AE11" i="15"/>
  <c r="AD11" i="15"/>
  <c r="AB11" i="15"/>
  <c r="AA11" i="15"/>
  <c r="Z11" i="15"/>
  <c r="Y11" i="15"/>
  <c r="X11" i="15"/>
  <c r="W11" i="15"/>
  <c r="P11" i="15"/>
  <c r="O11" i="15"/>
  <c r="AQ11" i="15" s="1"/>
  <c r="N11" i="15"/>
  <c r="AO11" i="15" s="1"/>
  <c r="M11" i="15"/>
  <c r="AT10" i="15"/>
  <c r="AP10" i="15"/>
  <c r="AO10" i="15"/>
  <c r="AV10" i="15" s="1"/>
  <c r="AI10" i="15"/>
  <c r="AN10" i="15" s="1"/>
  <c r="AH10" i="15"/>
  <c r="AF10" i="15"/>
  <c r="AE10" i="15"/>
  <c r="AC10" i="15"/>
  <c r="AA10" i="15"/>
  <c r="Z10" i="15"/>
  <c r="Y10" i="15"/>
  <c r="X10" i="15"/>
  <c r="W10" i="15"/>
  <c r="P10" i="15"/>
  <c r="O10" i="15"/>
  <c r="AQ10" i="15" s="1"/>
  <c r="N10" i="15"/>
  <c r="M10" i="15"/>
  <c r="AR10" i="15" s="1"/>
  <c r="AI9" i="15"/>
  <c r="AH9" i="15"/>
  <c r="W9" i="15"/>
  <c r="AT8" i="15"/>
  <c r="AI8" i="15"/>
  <c r="AH8" i="15"/>
  <c r="AF8" i="15"/>
  <c r="AE8" i="15"/>
  <c r="AC8" i="15"/>
  <c r="AA8" i="15"/>
  <c r="Z8" i="15"/>
  <c r="Y8" i="15"/>
  <c r="X8" i="15"/>
  <c r="W8" i="15"/>
  <c r="P8" i="15"/>
  <c r="O8" i="15"/>
  <c r="AD8" i="15" s="1"/>
  <c r="N8" i="15"/>
  <c r="M8" i="15"/>
  <c r="AR8" i="15" s="1"/>
  <c r="AR7" i="15"/>
  <c r="AP7" i="15"/>
  <c r="AI7" i="15"/>
  <c r="AT7" i="15" s="1"/>
  <c r="AH7" i="15"/>
  <c r="AF7" i="15"/>
  <c r="AE7" i="15"/>
  <c r="AD7" i="15"/>
  <c r="AB7" i="15"/>
  <c r="AA7" i="15"/>
  <c r="Z7" i="15"/>
  <c r="Y7" i="15"/>
  <c r="X7" i="15"/>
  <c r="W7" i="15"/>
  <c r="P7" i="15"/>
  <c r="O7" i="15"/>
  <c r="AQ7" i="15" s="1"/>
  <c r="N7" i="15"/>
  <c r="AO7" i="15" s="1"/>
  <c r="M7" i="15"/>
  <c r="AT6" i="15"/>
  <c r="AI6" i="15"/>
  <c r="AN6" i="15" s="1"/>
  <c r="AH6" i="15"/>
  <c r="AF6" i="15"/>
  <c r="AE6" i="15"/>
  <c r="AC6" i="15"/>
  <c r="AA6" i="15"/>
  <c r="Z6" i="15"/>
  <c r="Y6" i="15"/>
  <c r="X6" i="15"/>
  <c r="W6" i="15"/>
  <c r="P6" i="15"/>
  <c r="O6" i="15"/>
  <c r="AQ6" i="15" s="1"/>
  <c r="N6" i="15"/>
  <c r="M6" i="15"/>
  <c r="AR6" i="15" s="1"/>
  <c r="AI5" i="15"/>
  <c r="AH5" i="15"/>
  <c r="W5" i="15"/>
  <c r="AI4" i="15"/>
  <c r="AR3" i="15"/>
  <c r="AP3" i="15"/>
  <c r="AI3" i="15"/>
  <c r="AH3" i="15"/>
  <c r="AN2" i="15"/>
  <c r="AN20" i="15" s="1"/>
  <c r="AM2" i="15"/>
  <c r="AL2" i="15"/>
  <c r="AK2" i="15"/>
  <c r="AJ2" i="15"/>
  <c r="AJ18" i="15" s="1"/>
  <c r="AA2" i="15"/>
  <c r="A2" i="15"/>
  <c r="AU1" i="15"/>
  <c r="AU19" i="15" s="1"/>
  <c r="AR1" i="15"/>
  <c r="AR20" i="15" s="1"/>
  <c r="AQ1" i="15"/>
  <c r="AQ3" i="15" s="1"/>
  <c r="AP1" i="15"/>
  <c r="AP19" i="15" s="1"/>
  <c r="AO1" i="15"/>
  <c r="AO16" i="15" s="1"/>
  <c r="AA1" i="15"/>
  <c r="A1" i="15"/>
  <c r="AJ1" i="15" s="1"/>
  <c r="AP32" i="14"/>
  <c r="AI32" i="14"/>
  <c r="AT32" i="14" s="1"/>
  <c r="AH32" i="14"/>
  <c r="AF32" i="14"/>
  <c r="AE32" i="14"/>
  <c r="AD32" i="14"/>
  <c r="AB32" i="14"/>
  <c r="AA32" i="14"/>
  <c r="Z32" i="14"/>
  <c r="Y32" i="14"/>
  <c r="X32" i="14"/>
  <c r="W32" i="14"/>
  <c r="P32" i="14"/>
  <c r="O32" i="14"/>
  <c r="AQ32" i="14" s="1"/>
  <c r="N32" i="14"/>
  <c r="AO32" i="14" s="1"/>
  <c r="AV32" i="14" s="1"/>
  <c r="M32" i="14"/>
  <c r="AT31" i="14"/>
  <c r="AP31" i="14"/>
  <c r="AO31" i="14"/>
  <c r="AV31" i="14" s="1"/>
  <c r="AJ31" i="14"/>
  <c r="AI31" i="14"/>
  <c r="AH31" i="14"/>
  <c r="AF31" i="14"/>
  <c r="AE31" i="14"/>
  <c r="AC31" i="14"/>
  <c r="AA31" i="14"/>
  <c r="Z31" i="14"/>
  <c r="Y31" i="14"/>
  <c r="X31" i="14"/>
  <c r="W31" i="14"/>
  <c r="P31" i="14"/>
  <c r="O31" i="14"/>
  <c r="AQ31" i="14" s="1"/>
  <c r="N31" i="14"/>
  <c r="M31" i="14"/>
  <c r="AP30" i="14"/>
  <c r="AI30" i="14"/>
  <c r="AH30" i="14"/>
  <c r="AF30" i="14"/>
  <c r="AE30" i="14"/>
  <c r="AD30" i="14"/>
  <c r="AB30" i="14"/>
  <c r="AA30" i="14"/>
  <c r="Z30" i="14"/>
  <c r="Y30" i="14"/>
  <c r="X30" i="14"/>
  <c r="W30" i="14"/>
  <c r="P30" i="14"/>
  <c r="O30" i="14"/>
  <c r="AQ30" i="14" s="1"/>
  <c r="N30" i="14"/>
  <c r="AO30" i="14" s="1"/>
  <c r="AV30" i="14" s="1"/>
  <c r="M30" i="14"/>
  <c r="AT29" i="14"/>
  <c r="AP29" i="14"/>
  <c r="AO29" i="14"/>
  <c r="AV29" i="14" s="1"/>
  <c r="AJ29" i="14"/>
  <c r="AI29" i="14"/>
  <c r="AH29" i="14"/>
  <c r="AF29" i="14"/>
  <c r="AE29" i="14"/>
  <c r="AC29" i="14"/>
  <c r="AA29" i="14"/>
  <c r="Z29" i="14"/>
  <c r="Y29" i="14"/>
  <c r="X29" i="14"/>
  <c r="W29" i="14"/>
  <c r="P29" i="14"/>
  <c r="O29" i="14"/>
  <c r="AQ29" i="14" s="1"/>
  <c r="N29" i="14"/>
  <c r="M29" i="14"/>
  <c r="AP28" i="14"/>
  <c r="AI28" i="14"/>
  <c r="AT28" i="14" s="1"/>
  <c r="AH28" i="14"/>
  <c r="AF28" i="14"/>
  <c r="AE28" i="14"/>
  <c r="AD28" i="14"/>
  <c r="AB28" i="14"/>
  <c r="AA28" i="14"/>
  <c r="Z28" i="14"/>
  <c r="Y28" i="14"/>
  <c r="X28" i="14"/>
  <c r="W28" i="14"/>
  <c r="P28" i="14"/>
  <c r="O28" i="14"/>
  <c r="AQ28" i="14" s="1"/>
  <c r="N28" i="14"/>
  <c r="AC28" i="14" s="1"/>
  <c r="M28" i="14"/>
  <c r="AT27" i="14"/>
  <c r="AP27" i="14"/>
  <c r="AO27" i="14"/>
  <c r="AV27" i="14" s="1"/>
  <c r="AJ27" i="14"/>
  <c r="AI27" i="14"/>
  <c r="AH27" i="14"/>
  <c r="AF27" i="14"/>
  <c r="AE27" i="14"/>
  <c r="AC27" i="14"/>
  <c r="AA27" i="14"/>
  <c r="Z27" i="14"/>
  <c r="Y27" i="14"/>
  <c r="X27" i="14"/>
  <c r="W27" i="14"/>
  <c r="P27" i="14"/>
  <c r="O27" i="14"/>
  <c r="AD27" i="14" s="1"/>
  <c r="N27" i="14"/>
  <c r="M27" i="14"/>
  <c r="AP26" i="14"/>
  <c r="AI26" i="14"/>
  <c r="AT26" i="14" s="1"/>
  <c r="AH26" i="14"/>
  <c r="AF26" i="14"/>
  <c r="AE26" i="14"/>
  <c r="AD26" i="14"/>
  <c r="AB26" i="14"/>
  <c r="AA26" i="14"/>
  <c r="Z26" i="14"/>
  <c r="Y26" i="14"/>
  <c r="X26" i="14"/>
  <c r="W26" i="14"/>
  <c r="P26" i="14"/>
  <c r="O26" i="14"/>
  <c r="AQ26" i="14" s="1"/>
  <c r="N26" i="14"/>
  <c r="M26" i="14"/>
  <c r="AV25" i="14"/>
  <c r="AT25" i="14"/>
  <c r="AP25" i="14"/>
  <c r="AO25" i="14"/>
  <c r="AJ25" i="14"/>
  <c r="AI25" i="14"/>
  <c r="AH25" i="14"/>
  <c r="AF25" i="14"/>
  <c r="AE25" i="14"/>
  <c r="AC25" i="14"/>
  <c r="AA25" i="14"/>
  <c r="Z25" i="14"/>
  <c r="Y25" i="14"/>
  <c r="X25" i="14"/>
  <c r="W25" i="14"/>
  <c r="P25" i="14"/>
  <c r="O25" i="14"/>
  <c r="AD25" i="14" s="1"/>
  <c r="N25" i="14"/>
  <c r="M25" i="14"/>
  <c r="AR24" i="14"/>
  <c r="AP24" i="14"/>
  <c r="AI24" i="14"/>
  <c r="AH24" i="14"/>
  <c r="AF24" i="14"/>
  <c r="AE24" i="14"/>
  <c r="AD24" i="14"/>
  <c r="AB24" i="14"/>
  <c r="AA24" i="14"/>
  <c r="Z24" i="14"/>
  <c r="Y24" i="14"/>
  <c r="X24" i="14"/>
  <c r="W24" i="14"/>
  <c r="P24" i="14"/>
  <c r="O24" i="14"/>
  <c r="AQ24" i="14" s="1"/>
  <c r="N24" i="14"/>
  <c r="M24" i="14"/>
  <c r="AV23" i="14"/>
  <c r="AT23" i="14"/>
  <c r="AQ23" i="14"/>
  <c r="AP23" i="14"/>
  <c r="AO23" i="14"/>
  <c r="AJ23" i="14"/>
  <c r="AI23" i="14"/>
  <c r="AH23" i="14"/>
  <c r="AF23" i="14"/>
  <c r="AE23" i="14"/>
  <c r="AC23" i="14"/>
  <c r="AA23" i="14"/>
  <c r="Z23" i="14"/>
  <c r="Y23" i="14"/>
  <c r="X23" i="14"/>
  <c r="W23" i="14"/>
  <c r="P23" i="14"/>
  <c r="O23" i="14"/>
  <c r="AD23" i="14" s="1"/>
  <c r="N23" i="14"/>
  <c r="M23" i="14"/>
  <c r="AP22" i="14"/>
  <c r="AI22" i="14"/>
  <c r="AH22" i="14"/>
  <c r="AF22" i="14"/>
  <c r="AE22" i="14"/>
  <c r="AD22" i="14"/>
  <c r="AB22" i="14"/>
  <c r="AA22" i="14"/>
  <c r="Z22" i="14"/>
  <c r="Y22" i="14"/>
  <c r="X22" i="14"/>
  <c r="W22" i="14"/>
  <c r="P22" i="14"/>
  <c r="O22" i="14"/>
  <c r="AQ22" i="14" s="1"/>
  <c r="N22" i="14"/>
  <c r="M22" i="14"/>
  <c r="AV21" i="14"/>
  <c r="AT21" i="14"/>
  <c r="AP21" i="14"/>
  <c r="AO21" i="14"/>
  <c r="AJ21" i="14"/>
  <c r="AI21" i="14"/>
  <c r="AH21" i="14"/>
  <c r="AF21" i="14"/>
  <c r="AE21" i="14"/>
  <c r="AC21" i="14"/>
  <c r="AA21" i="14"/>
  <c r="Z21" i="14"/>
  <c r="Y21" i="14"/>
  <c r="X21" i="14"/>
  <c r="W21" i="14"/>
  <c r="P21" i="14"/>
  <c r="O21" i="14"/>
  <c r="AD21" i="14" s="1"/>
  <c r="N21" i="14"/>
  <c r="M21" i="14"/>
  <c r="AR20" i="14"/>
  <c r="AP20" i="14"/>
  <c r="AI20" i="14"/>
  <c r="AH20" i="14"/>
  <c r="AF20" i="14"/>
  <c r="AE20" i="14"/>
  <c r="AD20" i="14"/>
  <c r="AB20" i="14"/>
  <c r="AA20" i="14"/>
  <c r="Z20" i="14"/>
  <c r="Y20" i="14"/>
  <c r="X20" i="14"/>
  <c r="W20" i="14"/>
  <c r="P20" i="14"/>
  <c r="O20" i="14"/>
  <c r="AQ20" i="14" s="1"/>
  <c r="N20" i="14"/>
  <c r="M20" i="14"/>
  <c r="AV19" i="14"/>
  <c r="AT19" i="14"/>
  <c r="AQ19" i="14"/>
  <c r="AP19" i="14"/>
  <c r="AO19" i="14"/>
  <c r="AJ19" i="14"/>
  <c r="AI19" i="14"/>
  <c r="AH19" i="14"/>
  <c r="AF19" i="14"/>
  <c r="AE19" i="14"/>
  <c r="AC19" i="14"/>
  <c r="AA19" i="14"/>
  <c r="Z19" i="14"/>
  <c r="Y19" i="14"/>
  <c r="X19" i="14"/>
  <c r="W19" i="14"/>
  <c r="P19" i="14"/>
  <c r="O19" i="14"/>
  <c r="AD19" i="14" s="1"/>
  <c r="N19" i="14"/>
  <c r="M19" i="14"/>
  <c r="AP18" i="14"/>
  <c r="AI18" i="14"/>
  <c r="AH18" i="14"/>
  <c r="AF18" i="14"/>
  <c r="AE18" i="14"/>
  <c r="AD18" i="14"/>
  <c r="AB18" i="14"/>
  <c r="AA18" i="14"/>
  <c r="Z18" i="14"/>
  <c r="Y18" i="14"/>
  <c r="X18" i="14"/>
  <c r="W18" i="14"/>
  <c r="P18" i="14"/>
  <c r="O18" i="14"/>
  <c r="AQ18" i="14" s="1"/>
  <c r="N18" i="14"/>
  <c r="M18" i="14"/>
  <c r="AT17" i="14"/>
  <c r="AP17" i="14"/>
  <c r="AO17" i="14"/>
  <c r="AV17" i="14" s="1"/>
  <c r="AJ17" i="14"/>
  <c r="AI17" i="14"/>
  <c r="AH17" i="14"/>
  <c r="AF17" i="14"/>
  <c r="AE17" i="14"/>
  <c r="AC17" i="14"/>
  <c r="AA17" i="14"/>
  <c r="Z17" i="14"/>
  <c r="Y17" i="14"/>
  <c r="X17" i="14"/>
  <c r="W17" i="14"/>
  <c r="P17" i="14"/>
  <c r="O17" i="14"/>
  <c r="AD17" i="14" s="1"/>
  <c r="N17" i="14"/>
  <c r="M17" i="14"/>
  <c r="AR16" i="14"/>
  <c r="AP16" i="14"/>
  <c r="AI16" i="14"/>
  <c r="AH16" i="14"/>
  <c r="AF16" i="14"/>
  <c r="AE16" i="14"/>
  <c r="AD16" i="14"/>
  <c r="AB16" i="14"/>
  <c r="AA16" i="14"/>
  <c r="Z16" i="14"/>
  <c r="Y16" i="14"/>
  <c r="X16" i="14"/>
  <c r="W16" i="14"/>
  <c r="P16" i="14"/>
  <c r="O16" i="14"/>
  <c r="AQ16" i="14" s="1"/>
  <c r="N16" i="14"/>
  <c r="M16" i="14"/>
  <c r="AV15" i="14"/>
  <c r="AT15" i="14"/>
  <c r="AP15" i="14"/>
  <c r="AO15" i="14"/>
  <c r="AJ15" i="14"/>
  <c r="AI15" i="14"/>
  <c r="AH15" i="14"/>
  <c r="AF15" i="14"/>
  <c r="AE15" i="14"/>
  <c r="AC15" i="14"/>
  <c r="AA15" i="14"/>
  <c r="Z15" i="14"/>
  <c r="Y15" i="14"/>
  <c r="X15" i="14"/>
  <c r="W15" i="14"/>
  <c r="P15" i="14"/>
  <c r="O15" i="14"/>
  <c r="AD15" i="14" s="1"/>
  <c r="N15" i="14"/>
  <c r="M15" i="14"/>
  <c r="AP14" i="14"/>
  <c r="AI14" i="14"/>
  <c r="AH14" i="14"/>
  <c r="AF14" i="14"/>
  <c r="AE14" i="14"/>
  <c r="AD14" i="14"/>
  <c r="AB14" i="14"/>
  <c r="AA14" i="14"/>
  <c r="Z14" i="14"/>
  <c r="Y14" i="14"/>
  <c r="X14" i="14"/>
  <c r="W14" i="14"/>
  <c r="P14" i="14"/>
  <c r="O14" i="14"/>
  <c r="AQ14" i="14" s="1"/>
  <c r="N14" i="14"/>
  <c r="M14" i="14"/>
  <c r="AT13" i="14"/>
  <c r="AP13" i="14"/>
  <c r="AO13" i="14"/>
  <c r="AV13" i="14" s="1"/>
  <c r="AJ13" i="14"/>
  <c r="AI13" i="14"/>
  <c r="AH13" i="14"/>
  <c r="AF13" i="14"/>
  <c r="AE13" i="14"/>
  <c r="AC13" i="14"/>
  <c r="AA13" i="14"/>
  <c r="Z13" i="14"/>
  <c r="Y13" i="14"/>
  <c r="X13" i="14"/>
  <c r="W13" i="14"/>
  <c r="P13" i="14"/>
  <c r="O13" i="14"/>
  <c r="AD13" i="14" s="1"/>
  <c r="N13" i="14"/>
  <c r="M13" i="14"/>
  <c r="AR12" i="14"/>
  <c r="AP12" i="14"/>
  <c r="AI12" i="14"/>
  <c r="AH12" i="14"/>
  <c r="AF12" i="14"/>
  <c r="AE12" i="14"/>
  <c r="AD12" i="14"/>
  <c r="AB12" i="14"/>
  <c r="AA12" i="14"/>
  <c r="Z12" i="14"/>
  <c r="Y12" i="14"/>
  <c r="X12" i="14"/>
  <c r="W12" i="14"/>
  <c r="P12" i="14"/>
  <c r="O12" i="14"/>
  <c r="AQ12" i="14" s="1"/>
  <c r="N12" i="14"/>
  <c r="M12" i="14"/>
  <c r="AI11" i="14"/>
  <c r="AH11" i="14"/>
  <c r="W11" i="14"/>
  <c r="AP10" i="14"/>
  <c r="AI10" i="14"/>
  <c r="AH10" i="14"/>
  <c r="AF10" i="14"/>
  <c r="AE10" i="14"/>
  <c r="AD10" i="14"/>
  <c r="AB10" i="14"/>
  <c r="AA10" i="14"/>
  <c r="Z10" i="14"/>
  <c r="Y10" i="14"/>
  <c r="X10" i="14"/>
  <c r="W10" i="14"/>
  <c r="P10" i="14"/>
  <c r="O10" i="14"/>
  <c r="AQ10" i="14" s="1"/>
  <c r="N10" i="14"/>
  <c r="M10" i="14"/>
  <c r="AT9" i="14"/>
  <c r="AQ9" i="14"/>
  <c r="AP9" i="14"/>
  <c r="AO9" i="14"/>
  <c r="AV9" i="14" s="1"/>
  <c r="AJ9" i="14"/>
  <c r="AI9" i="14"/>
  <c r="AH9" i="14"/>
  <c r="AF9" i="14"/>
  <c r="AE9" i="14"/>
  <c r="AC9" i="14"/>
  <c r="AA9" i="14"/>
  <c r="Z9" i="14"/>
  <c r="Y9" i="14"/>
  <c r="X9" i="14"/>
  <c r="W9" i="14"/>
  <c r="P9" i="14"/>
  <c r="O9" i="14"/>
  <c r="AD9" i="14" s="1"/>
  <c r="N9" i="14"/>
  <c r="M9" i="14"/>
  <c r="AR9" i="14" s="1"/>
  <c r="AP8" i="14"/>
  <c r="AJ8" i="14"/>
  <c r="AI8" i="14"/>
  <c r="AT8" i="14" s="1"/>
  <c r="AH8" i="14"/>
  <c r="AF8" i="14"/>
  <c r="AE8" i="14"/>
  <c r="AD8" i="14"/>
  <c r="AC8" i="14"/>
  <c r="AB8" i="14"/>
  <c r="AA8" i="14"/>
  <c r="Z8" i="14"/>
  <c r="Y8" i="14"/>
  <c r="X8" i="14"/>
  <c r="W8" i="14"/>
  <c r="P8" i="14"/>
  <c r="O8" i="14"/>
  <c r="AQ8" i="14" s="1"/>
  <c r="N8" i="14"/>
  <c r="AO8" i="14" s="1"/>
  <c r="AV8" i="14" s="1"/>
  <c r="M8" i="14"/>
  <c r="AT7" i="14"/>
  <c r="AP7" i="14"/>
  <c r="AO7" i="14"/>
  <c r="AV7" i="14" s="1"/>
  <c r="AJ7" i="14"/>
  <c r="AI7" i="14"/>
  <c r="AH7" i="14"/>
  <c r="AF7" i="14"/>
  <c r="AE7" i="14"/>
  <c r="AD7" i="14"/>
  <c r="AC7" i="14"/>
  <c r="AA7" i="14"/>
  <c r="Z7" i="14"/>
  <c r="Y7" i="14"/>
  <c r="X7" i="14"/>
  <c r="W7" i="14"/>
  <c r="P7" i="14"/>
  <c r="O7" i="14"/>
  <c r="AQ7" i="14" s="1"/>
  <c r="N7" i="14"/>
  <c r="M7" i="14"/>
  <c r="AR7" i="14" s="1"/>
  <c r="AP6" i="14"/>
  <c r="AO6" i="14"/>
  <c r="AV6" i="14" s="1"/>
  <c r="AJ6" i="14"/>
  <c r="AI6" i="14"/>
  <c r="AT6" i="14" s="1"/>
  <c r="AH6" i="14"/>
  <c r="AF6" i="14"/>
  <c r="AE6" i="14"/>
  <c r="AD6" i="14"/>
  <c r="AC6" i="14"/>
  <c r="AA6" i="14"/>
  <c r="Z6" i="14"/>
  <c r="Y6" i="14"/>
  <c r="X6" i="14"/>
  <c r="W6" i="14"/>
  <c r="P6" i="14"/>
  <c r="O6" i="14"/>
  <c r="AQ6" i="14" s="1"/>
  <c r="N6" i="14"/>
  <c r="M6" i="14"/>
  <c r="AR6" i="14" s="1"/>
  <c r="AI5" i="14"/>
  <c r="AH5" i="14"/>
  <c r="W5" i="14"/>
  <c r="AI4" i="14"/>
  <c r="AR3" i="14"/>
  <c r="AQ3" i="14"/>
  <c r="AP3" i="14"/>
  <c r="AI3" i="14"/>
  <c r="AH3" i="14"/>
  <c r="AN2" i="14"/>
  <c r="AN7" i="14" s="1"/>
  <c r="AM2" i="14"/>
  <c r="AL2" i="14"/>
  <c r="AK2" i="14"/>
  <c r="AJ2" i="14"/>
  <c r="AA2" i="14"/>
  <c r="A2" i="14"/>
  <c r="AU1" i="14"/>
  <c r="AU26" i="14" s="1"/>
  <c r="AR1" i="14"/>
  <c r="AQ1" i="14"/>
  <c r="AP1" i="14"/>
  <c r="AO1" i="14"/>
  <c r="AO3" i="14" s="1"/>
  <c r="AJ1" i="14"/>
  <c r="AH1" i="14"/>
  <c r="AH2" i="14" s="1"/>
  <c r="AA1" i="14"/>
  <c r="A1" i="14"/>
  <c r="AI66" i="13"/>
  <c r="AN66" i="13" s="1"/>
  <c r="AH66" i="13"/>
  <c r="AF66" i="13"/>
  <c r="AE66" i="13"/>
  <c r="AC66" i="13"/>
  <c r="AB66" i="13"/>
  <c r="AA66" i="13"/>
  <c r="Z66" i="13"/>
  <c r="Y66" i="13"/>
  <c r="X66" i="13"/>
  <c r="W66" i="13"/>
  <c r="P66" i="13"/>
  <c r="O66" i="13"/>
  <c r="AD66" i="13" s="1"/>
  <c r="N66" i="13"/>
  <c r="M66" i="13"/>
  <c r="AI65" i="13"/>
  <c r="AN65" i="13" s="1"/>
  <c r="AH65" i="13"/>
  <c r="AF65" i="13"/>
  <c r="AE65" i="13"/>
  <c r="AD65" i="13"/>
  <c r="AC65" i="13"/>
  <c r="AB65" i="13"/>
  <c r="AA65" i="13"/>
  <c r="Z65" i="13"/>
  <c r="Y65" i="13"/>
  <c r="X65" i="13"/>
  <c r="W65" i="13"/>
  <c r="P65" i="13"/>
  <c r="O65" i="13"/>
  <c r="N65" i="13"/>
  <c r="AO65" i="13" s="1"/>
  <c r="M65" i="13"/>
  <c r="AI64" i="13"/>
  <c r="AH64" i="13"/>
  <c r="W64" i="13"/>
  <c r="AI63" i="13"/>
  <c r="AT63" i="13" s="1"/>
  <c r="AH63" i="13"/>
  <c r="AF63" i="13"/>
  <c r="AE63" i="13"/>
  <c r="AD63" i="13"/>
  <c r="AC63" i="13"/>
  <c r="AB63" i="13"/>
  <c r="AA63" i="13"/>
  <c r="Z63" i="13"/>
  <c r="Y63" i="13"/>
  <c r="X63" i="13"/>
  <c r="W63" i="13"/>
  <c r="P63" i="13"/>
  <c r="O63" i="13"/>
  <c r="AQ63" i="13" s="1"/>
  <c r="N63" i="13"/>
  <c r="M63" i="13"/>
  <c r="AI62" i="13"/>
  <c r="AT62" i="13" s="1"/>
  <c r="AH62" i="13"/>
  <c r="AF62" i="13"/>
  <c r="AE62" i="13"/>
  <c r="AD62" i="13"/>
  <c r="AC62" i="13"/>
  <c r="AA62" i="13"/>
  <c r="Z62" i="13"/>
  <c r="Y62" i="13"/>
  <c r="X62" i="13"/>
  <c r="W62" i="13"/>
  <c r="P62" i="13"/>
  <c r="O62" i="13"/>
  <c r="AQ62" i="13" s="1"/>
  <c r="N62" i="13"/>
  <c r="M62" i="13"/>
  <c r="AR62" i="13" s="1"/>
  <c r="AP61" i="13"/>
  <c r="AO61" i="13"/>
  <c r="AV61" i="13" s="1"/>
  <c r="AI61" i="13"/>
  <c r="AT61" i="13" s="1"/>
  <c r="AH61" i="13"/>
  <c r="AF61" i="13"/>
  <c r="AE61" i="13"/>
  <c r="AD61" i="13"/>
  <c r="AC61" i="13"/>
  <c r="AA61" i="13"/>
  <c r="Z61" i="13"/>
  <c r="Y61" i="13"/>
  <c r="X61" i="13"/>
  <c r="W61" i="13"/>
  <c r="P61" i="13"/>
  <c r="O61" i="13"/>
  <c r="N61" i="13"/>
  <c r="M61" i="13"/>
  <c r="AR61" i="13" s="1"/>
  <c r="AT60" i="13"/>
  <c r="AI60" i="13"/>
  <c r="AH60" i="13"/>
  <c r="AF60" i="13"/>
  <c r="AE60" i="13"/>
  <c r="AD60" i="13"/>
  <c r="AC60" i="13"/>
  <c r="AA60" i="13"/>
  <c r="Z60" i="13"/>
  <c r="Y60" i="13"/>
  <c r="X60" i="13"/>
  <c r="W60" i="13"/>
  <c r="P60" i="13"/>
  <c r="O60" i="13"/>
  <c r="AQ60" i="13" s="1"/>
  <c r="N60" i="13"/>
  <c r="M60" i="13"/>
  <c r="AI59" i="13"/>
  <c r="AH59" i="13"/>
  <c r="W59" i="13"/>
  <c r="AP58" i="13"/>
  <c r="AO58" i="13"/>
  <c r="AV58" i="13" s="1"/>
  <c r="AI58" i="13"/>
  <c r="AN58" i="13" s="1"/>
  <c r="AH58" i="13"/>
  <c r="AF58" i="13"/>
  <c r="AE58" i="13"/>
  <c r="AC58" i="13"/>
  <c r="AB58" i="13"/>
  <c r="AA58" i="13"/>
  <c r="Z58" i="13"/>
  <c r="Y58" i="13"/>
  <c r="X58" i="13"/>
  <c r="W58" i="13"/>
  <c r="P58" i="13"/>
  <c r="O58" i="13"/>
  <c r="AD58" i="13" s="1"/>
  <c r="N58" i="13"/>
  <c r="M58" i="13"/>
  <c r="AP57" i="13"/>
  <c r="AI57" i="13"/>
  <c r="AN57" i="13" s="1"/>
  <c r="AH57" i="13"/>
  <c r="AF57" i="13"/>
  <c r="AE57" i="13"/>
  <c r="AD57" i="13"/>
  <c r="AB57" i="13"/>
  <c r="AA57" i="13"/>
  <c r="Z57" i="13"/>
  <c r="Y57" i="13"/>
  <c r="X57" i="13"/>
  <c r="W57" i="13"/>
  <c r="P57" i="13"/>
  <c r="O57" i="13"/>
  <c r="N57" i="13"/>
  <c r="AC57" i="13" s="1"/>
  <c r="M57" i="13"/>
  <c r="AI56" i="13"/>
  <c r="AH56" i="13"/>
  <c r="W56" i="13"/>
  <c r="AI55" i="13"/>
  <c r="AT55" i="13" s="1"/>
  <c r="AH55" i="13"/>
  <c r="AF55" i="13"/>
  <c r="AE55" i="13"/>
  <c r="AD55" i="13"/>
  <c r="AC55" i="13"/>
  <c r="AB55" i="13"/>
  <c r="AA55" i="13"/>
  <c r="Z55" i="13"/>
  <c r="Y55" i="13"/>
  <c r="X55" i="13"/>
  <c r="W55" i="13"/>
  <c r="P55" i="13"/>
  <c r="O55" i="13"/>
  <c r="AQ55" i="13" s="1"/>
  <c r="N55" i="13"/>
  <c r="M55" i="13"/>
  <c r="AI54" i="13"/>
  <c r="AT54" i="13" s="1"/>
  <c r="AH54" i="13"/>
  <c r="AF54" i="13"/>
  <c r="AE54" i="13"/>
  <c r="AD54" i="13"/>
  <c r="AC54" i="13"/>
  <c r="AB54" i="13"/>
  <c r="AA54" i="13"/>
  <c r="Z54" i="13"/>
  <c r="Y54" i="13"/>
  <c r="X54" i="13"/>
  <c r="W54" i="13"/>
  <c r="P54" i="13"/>
  <c r="O54" i="13"/>
  <c r="AQ54" i="13" s="1"/>
  <c r="N54" i="13"/>
  <c r="AO54" i="13" s="1"/>
  <c r="M54" i="13"/>
  <c r="AR54" i="13" s="1"/>
  <c r="AI53" i="13"/>
  <c r="AH53" i="13"/>
  <c r="W53" i="13"/>
  <c r="AI52" i="13"/>
  <c r="AN52" i="13" s="1"/>
  <c r="AH52" i="13"/>
  <c r="AF52" i="13"/>
  <c r="AE52" i="13"/>
  <c r="AB52" i="13"/>
  <c r="AA52" i="13"/>
  <c r="Z52" i="13"/>
  <c r="Y52" i="13"/>
  <c r="X52" i="13"/>
  <c r="W52" i="13"/>
  <c r="P52" i="13"/>
  <c r="O52" i="13"/>
  <c r="AD52" i="13" s="1"/>
  <c r="N52" i="13"/>
  <c r="AC52" i="13" s="1"/>
  <c r="M52" i="13"/>
  <c r="AT51" i="13"/>
  <c r="AI51" i="13"/>
  <c r="AN51" i="13" s="1"/>
  <c r="AH51" i="13"/>
  <c r="AF51" i="13"/>
  <c r="AE51" i="13"/>
  <c r="AC51" i="13"/>
  <c r="AB51" i="13"/>
  <c r="AA51" i="13"/>
  <c r="Z51" i="13"/>
  <c r="Y51" i="13"/>
  <c r="X51" i="13"/>
  <c r="W51" i="13"/>
  <c r="P51" i="13"/>
  <c r="O51" i="13"/>
  <c r="AD51" i="13" s="1"/>
  <c r="N51" i="13"/>
  <c r="AO51" i="13" s="1"/>
  <c r="M51" i="13"/>
  <c r="AI50" i="13"/>
  <c r="AT50" i="13" s="1"/>
  <c r="AH50" i="13"/>
  <c r="AF50" i="13"/>
  <c r="AE50" i="13"/>
  <c r="AD50" i="13"/>
  <c r="AC50" i="13"/>
  <c r="AB50" i="13"/>
  <c r="AA50" i="13"/>
  <c r="Z50" i="13"/>
  <c r="Y50" i="13"/>
  <c r="X50" i="13"/>
  <c r="W50" i="13"/>
  <c r="P50" i="13"/>
  <c r="O50" i="13"/>
  <c r="AQ50" i="13" s="1"/>
  <c r="N50" i="13"/>
  <c r="AO50" i="13" s="1"/>
  <c r="M50" i="13"/>
  <c r="AT49" i="13"/>
  <c r="AP49" i="13"/>
  <c r="AO49" i="13"/>
  <c r="AV49" i="13" s="1"/>
  <c r="AI49" i="13"/>
  <c r="AH49" i="13"/>
  <c r="AF49" i="13"/>
  <c r="AE49" i="13"/>
  <c r="AD49" i="13"/>
  <c r="AC49" i="13"/>
  <c r="AA49" i="13"/>
  <c r="Z49" i="13"/>
  <c r="Y49" i="13"/>
  <c r="X49" i="13"/>
  <c r="W49" i="13"/>
  <c r="P49" i="13"/>
  <c r="O49" i="13"/>
  <c r="AQ49" i="13" s="1"/>
  <c r="N49" i="13"/>
  <c r="M49" i="13"/>
  <c r="AR49" i="13" s="1"/>
  <c r="AI48" i="13"/>
  <c r="AH48" i="13"/>
  <c r="W48" i="13"/>
  <c r="AT47" i="13"/>
  <c r="AP47" i="13"/>
  <c r="AI47" i="13"/>
  <c r="AN47" i="13" s="1"/>
  <c r="AH47" i="13"/>
  <c r="AF47" i="13"/>
  <c r="AE47" i="13"/>
  <c r="AC47" i="13"/>
  <c r="AB47" i="13"/>
  <c r="AA47" i="13"/>
  <c r="Z47" i="13"/>
  <c r="Y47" i="13"/>
  <c r="X47" i="13"/>
  <c r="W47" i="13"/>
  <c r="P47" i="13"/>
  <c r="O47" i="13"/>
  <c r="AD47" i="13" s="1"/>
  <c r="N47" i="13"/>
  <c r="AO47" i="13" s="1"/>
  <c r="AV47" i="13" s="1"/>
  <c r="M47" i="13"/>
  <c r="AP46" i="13"/>
  <c r="AI46" i="13"/>
  <c r="AT46" i="13" s="1"/>
  <c r="AH46" i="13"/>
  <c r="AF46" i="13"/>
  <c r="AE46" i="13"/>
  <c r="AD46" i="13"/>
  <c r="AC46" i="13"/>
  <c r="AB46" i="13"/>
  <c r="AA46" i="13"/>
  <c r="Z46" i="13"/>
  <c r="Y46" i="13"/>
  <c r="X46" i="13"/>
  <c r="W46" i="13"/>
  <c r="P46" i="13"/>
  <c r="O46" i="13"/>
  <c r="AQ46" i="13" s="1"/>
  <c r="N46" i="13"/>
  <c r="AO46" i="13" s="1"/>
  <c r="AV46" i="13" s="1"/>
  <c r="M46" i="13"/>
  <c r="AT45" i="13"/>
  <c r="AP45" i="13"/>
  <c r="AO45" i="13"/>
  <c r="AV45" i="13" s="1"/>
  <c r="AI45" i="13"/>
  <c r="AH45" i="13"/>
  <c r="AF45" i="13"/>
  <c r="AE45" i="13"/>
  <c r="AD45" i="13"/>
  <c r="AC45" i="13"/>
  <c r="AA45" i="13"/>
  <c r="Z45" i="13"/>
  <c r="Y45" i="13"/>
  <c r="X45" i="13"/>
  <c r="W45" i="13"/>
  <c r="P45" i="13"/>
  <c r="O45" i="13"/>
  <c r="AQ45" i="13" s="1"/>
  <c r="N45" i="13"/>
  <c r="M45" i="13"/>
  <c r="AR45" i="13" s="1"/>
  <c r="AP44" i="13"/>
  <c r="AI44" i="13"/>
  <c r="AT44" i="13" s="1"/>
  <c r="AH44" i="13"/>
  <c r="AF44" i="13"/>
  <c r="AE44" i="13"/>
  <c r="AD44" i="13"/>
  <c r="AA44" i="13"/>
  <c r="Z44" i="13"/>
  <c r="Y44" i="13"/>
  <c r="X44" i="13"/>
  <c r="W44" i="13"/>
  <c r="P44" i="13"/>
  <c r="O44" i="13"/>
  <c r="AQ44" i="13" s="1"/>
  <c r="N44" i="13"/>
  <c r="AO44" i="13" s="1"/>
  <c r="AV44" i="13" s="1"/>
  <c r="M44" i="13"/>
  <c r="AR44" i="13" s="1"/>
  <c r="AT43" i="13"/>
  <c r="AP43" i="13"/>
  <c r="AO43" i="13"/>
  <c r="AV43" i="13" s="1"/>
  <c r="AI43" i="13"/>
  <c r="AH43" i="13"/>
  <c r="AF43" i="13"/>
  <c r="AE43" i="13"/>
  <c r="AA43" i="13"/>
  <c r="Z43" i="13"/>
  <c r="Y43" i="13"/>
  <c r="X43" i="13"/>
  <c r="W43" i="13"/>
  <c r="P43" i="13"/>
  <c r="O43" i="13"/>
  <c r="AQ43" i="13" s="1"/>
  <c r="N43" i="13"/>
  <c r="AC43" i="13" s="1"/>
  <c r="M43" i="13"/>
  <c r="AR43" i="13" s="1"/>
  <c r="AP42" i="13"/>
  <c r="AI42" i="13"/>
  <c r="AN42" i="13" s="1"/>
  <c r="AH42" i="13"/>
  <c r="AF42" i="13"/>
  <c r="AE42" i="13"/>
  <c r="AB42" i="13"/>
  <c r="AA42" i="13"/>
  <c r="Z42" i="13"/>
  <c r="Y42" i="13"/>
  <c r="X42" i="13"/>
  <c r="W42" i="13"/>
  <c r="P42" i="13"/>
  <c r="O42" i="13"/>
  <c r="AD42" i="13" s="1"/>
  <c r="N42" i="13"/>
  <c r="AC42" i="13" s="1"/>
  <c r="M42" i="13"/>
  <c r="AI41" i="13"/>
  <c r="AH41" i="13"/>
  <c r="W41" i="13"/>
  <c r="AI40" i="13"/>
  <c r="AT40" i="13" s="1"/>
  <c r="AH40" i="13"/>
  <c r="AF40" i="13"/>
  <c r="AE40" i="13"/>
  <c r="AD40" i="13"/>
  <c r="AA40" i="13"/>
  <c r="Z40" i="13"/>
  <c r="Y40" i="13"/>
  <c r="X40" i="13"/>
  <c r="W40" i="13"/>
  <c r="P40" i="13"/>
  <c r="O40" i="13"/>
  <c r="AQ40" i="13" s="1"/>
  <c r="N40" i="13"/>
  <c r="AO40" i="13" s="1"/>
  <c r="M40" i="13"/>
  <c r="AR40" i="13" s="1"/>
  <c r="AT39" i="13"/>
  <c r="AP39" i="13"/>
  <c r="AO39" i="13"/>
  <c r="AV39" i="13" s="1"/>
  <c r="AI39" i="13"/>
  <c r="AH39" i="13"/>
  <c r="AF39" i="13"/>
  <c r="AE39" i="13"/>
  <c r="AA39" i="13"/>
  <c r="Z39" i="13"/>
  <c r="Y39" i="13"/>
  <c r="X39" i="13"/>
  <c r="W39" i="13"/>
  <c r="P39" i="13"/>
  <c r="O39" i="13"/>
  <c r="AQ39" i="13" s="1"/>
  <c r="N39" i="13"/>
  <c r="AC39" i="13" s="1"/>
  <c r="M39" i="13"/>
  <c r="AR39" i="13" s="1"/>
  <c r="AI38" i="13"/>
  <c r="AN38" i="13" s="1"/>
  <c r="AH38" i="13"/>
  <c r="AF38" i="13"/>
  <c r="AE38" i="13"/>
  <c r="AB38" i="13"/>
  <c r="AA38" i="13"/>
  <c r="Z38" i="13"/>
  <c r="Y38" i="13"/>
  <c r="X38" i="13"/>
  <c r="W38" i="13"/>
  <c r="P38" i="13"/>
  <c r="O38" i="13"/>
  <c r="AD38" i="13" s="1"/>
  <c r="N38" i="13"/>
  <c r="AC38" i="13" s="1"/>
  <c r="M38" i="13"/>
  <c r="AT37" i="13"/>
  <c r="AI37" i="13"/>
  <c r="AN37" i="13" s="1"/>
  <c r="AH37" i="13"/>
  <c r="AF37" i="13"/>
  <c r="AE37" i="13"/>
  <c r="AC37" i="13"/>
  <c r="AB37" i="13"/>
  <c r="AA37" i="13"/>
  <c r="Z37" i="13"/>
  <c r="Y37" i="13"/>
  <c r="X37" i="13"/>
  <c r="W37" i="13"/>
  <c r="P37" i="13"/>
  <c r="O37" i="13"/>
  <c r="AD37" i="13" s="1"/>
  <c r="N37" i="13"/>
  <c r="AO37" i="13" s="1"/>
  <c r="M37" i="13"/>
  <c r="AI36" i="13"/>
  <c r="AT36" i="13" s="1"/>
  <c r="AH36" i="13"/>
  <c r="AF36" i="13"/>
  <c r="AE36" i="13"/>
  <c r="AD36" i="13"/>
  <c r="AC36" i="13"/>
  <c r="AB36" i="13"/>
  <c r="AA36" i="13"/>
  <c r="Z36" i="13"/>
  <c r="Y36" i="13"/>
  <c r="X36" i="13"/>
  <c r="W36" i="13"/>
  <c r="P36" i="13"/>
  <c r="O36" i="13"/>
  <c r="AQ36" i="13" s="1"/>
  <c r="N36" i="13"/>
  <c r="AO36" i="13" s="1"/>
  <c r="M36" i="13"/>
  <c r="AT35" i="13"/>
  <c r="AI35" i="13"/>
  <c r="AH35" i="13"/>
  <c r="AF35" i="13"/>
  <c r="AE35" i="13"/>
  <c r="AD35" i="13"/>
  <c r="AC35" i="13"/>
  <c r="AA35" i="13"/>
  <c r="Z35" i="13"/>
  <c r="Y35" i="13"/>
  <c r="X35" i="13"/>
  <c r="W35" i="13"/>
  <c r="P35" i="13"/>
  <c r="O35" i="13"/>
  <c r="AQ35" i="13" s="1"/>
  <c r="N35" i="13"/>
  <c r="M35" i="13"/>
  <c r="AR35" i="13" s="1"/>
  <c r="AI34" i="13"/>
  <c r="AH34" i="13"/>
  <c r="W34" i="13"/>
  <c r="AT33" i="13"/>
  <c r="AI33" i="13"/>
  <c r="AN33" i="13" s="1"/>
  <c r="AH33" i="13"/>
  <c r="AF33" i="13"/>
  <c r="AE33" i="13"/>
  <c r="AC33" i="13"/>
  <c r="AB33" i="13"/>
  <c r="AA33" i="13"/>
  <c r="Z33" i="13"/>
  <c r="Y33" i="13"/>
  <c r="X33" i="13"/>
  <c r="W33" i="13"/>
  <c r="P33" i="13"/>
  <c r="O33" i="13"/>
  <c r="AD33" i="13" s="1"/>
  <c r="N33" i="13"/>
  <c r="AO33" i="13" s="1"/>
  <c r="M33" i="13"/>
  <c r="AI32" i="13"/>
  <c r="AT32" i="13" s="1"/>
  <c r="AH32" i="13"/>
  <c r="AF32" i="13"/>
  <c r="AE32" i="13"/>
  <c r="AD32" i="13"/>
  <c r="AC32" i="13"/>
  <c r="AB32" i="13"/>
  <c r="AA32" i="13"/>
  <c r="Z32" i="13"/>
  <c r="Y32" i="13"/>
  <c r="X32" i="13"/>
  <c r="W32" i="13"/>
  <c r="P32" i="13"/>
  <c r="O32" i="13"/>
  <c r="AQ32" i="13" s="1"/>
  <c r="N32" i="13"/>
  <c r="AO32" i="13" s="1"/>
  <c r="M32" i="13"/>
  <c r="AT31" i="13"/>
  <c r="AI31" i="13"/>
  <c r="AH31" i="13"/>
  <c r="AF31" i="13"/>
  <c r="AE31" i="13"/>
  <c r="AD31" i="13"/>
  <c r="AC31" i="13"/>
  <c r="AA31" i="13"/>
  <c r="Z31" i="13"/>
  <c r="Y31" i="13"/>
  <c r="X31" i="13"/>
  <c r="W31" i="13"/>
  <c r="P31" i="13"/>
  <c r="O31" i="13"/>
  <c r="AQ31" i="13" s="1"/>
  <c r="N31" i="13"/>
  <c r="M31" i="13"/>
  <c r="AR31" i="13" s="1"/>
  <c r="AI30" i="13"/>
  <c r="AH30" i="13"/>
  <c r="W30" i="13"/>
  <c r="AT29" i="13"/>
  <c r="AI29" i="13"/>
  <c r="AN29" i="13" s="1"/>
  <c r="AH29" i="13"/>
  <c r="AF29" i="13"/>
  <c r="AE29" i="13"/>
  <c r="AC29" i="13"/>
  <c r="AB29" i="13"/>
  <c r="AA29" i="13"/>
  <c r="Z29" i="13"/>
  <c r="Y29" i="13"/>
  <c r="X29" i="13"/>
  <c r="W29" i="13"/>
  <c r="P29" i="13"/>
  <c r="O29" i="13"/>
  <c r="AD29" i="13" s="1"/>
  <c r="N29" i="13"/>
  <c r="AO29" i="13" s="1"/>
  <c r="M29" i="13"/>
  <c r="AI28" i="13"/>
  <c r="AT28" i="13" s="1"/>
  <c r="AH28" i="13"/>
  <c r="AF28" i="13"/>
  <c r="AE28" i="13"/>
  <c r="AD28" i="13"/>
  <c r="AC28" i="13"/>
  <c r="AB28" i="13"/>
  <c r="AA28" i="13"/>
  <c r="Z28" i="13"/>
  <c r="Y28" i="13"/>
  <c r="X28" i="13"/>
  <c r="W28" i="13"/>
  <c r="P28" i="13"/>
  <c r="O28" i="13"/>
  <c r="AQ28" i="13" s="1"/>
  <c r="N28" i="13"/>
  <c r="AO28" i="13" s="1"/>
  <c r="M28" i="13"/>
  <c r="AI27" i="13"/>
  <c r="AH27" i="13"/>
  <c r="W27" i="13"/>
  <c r="AI26" i="13"/>
  <c r="AN26" i="13" s="1"/>
  <c r="AH26" i="13"/>
  <c r="AF26" i="13"/>
  <c r="AE26" i="13"/>
  <c r="AB26" i="13"/>
  <c r="AA26" i="13"/>
  <c r="Z26" i="13"/>
  <c r="Y26" i="13"/>
  <c r="X26" i="13"/>
  <c r="W26" i="13"/>
  <c r="P26" i="13"/>
  <c r="O26" i="13"/>
  <c r="AD26" i="13" s="1"/>
  <c r="N26" i="13"/>
  <c r="AC26" i="13" s="1"/>
  <c r="M26" i="13"/>
  <c r="AT25" i="13"/>
  <c r="AP25" i="13"/>
  <c r="AI25" i="13"/>
  <c r="AN25" i="13" s="1"/>
  <c r="AH25" i="13"/>
  <c r="AF25" i="13"/>
  <c r="AE25" i="13"/>
  <c r="AC25" i="13"/>
  <c r="AB25" i="13"/>
  <c r="AA25" i="13"/>
  <c r="Z25" i="13"/>
  <c r="Y25" i="13"/>
  <c r="X25" i="13"/>
  <c r="W25" i="13"/>
  <c r="P25" i="13"/>
  <c r="O25" i="13"/>
  <c r="AD25" i="13" s="1"/>
  <c r="N25" i="13"/>
  <c r="AO25" i="13" s="1"/>
  <c r="AV25" i="13" s="1"/>
  <c r="M25" i="13"/>
  <c r="AU24" i="13"/>
  <c r="AP24" i="13"/>
  <c r="AI24" i="13"/>
  <c r="AT24" i="13" s="1"/>
  <c r="AH24" i="13"/>
  <c r="AF24" i="13"/>
  <c r="AE24" i="13"/>
  <c r="AD24" i="13"/>
  <c r="AC24" i="13"/>
  <c r="AB24" i="13"/>
  <c r="AA24" i="13"/>
  <c r="Z24" i="13"/>
  <c r="Y24" i="13"/>
  <c r="X24" i="13"/>
  <c r="W24" i="13"/>
  <c r="P24" i="13"/>
  <c r="O24" i="13"/>
  <c r="AQ24" i="13" s="1"/>
  <c r="N24" i="13"/>
  <c r="AO24" i="13" s="1"/>
  <c r="AV24" i="13" s="1"/>
  <c r="M24" i="13"/>
  <c r="AT23" i="13"/>
  <c r="AP23" i="13"/>
  <c r="AO23" i="13"/>
  <c r="AV23" i="13" s="1"/>
  <c r="AI23" i="13"/>
  <c r="AN23" i="13" s="1"/>
  <c r="AH23" i="13"/>
  <c r="AF23" i="13"/>
  <c r="AE23" i="13"/>
  <c r="AD23" i="13"/>
  <c r="AC23" i="13"/>
  <c r="AA23" i="13"/>
  <c r="Z23" i="13"/>
  <c r="Y23" i="13"/>
  <c r="X23" i="13"/>
  <c r="W23" i="13"/>
  <c r="P23" i="13"/>
  <c r="O23" i="13"/>
  <c r="AQ23" i="13" s="1"/>
  <c r="N23" i="13"/>
  <c r="M23" i="13"/>
  <c r="AR23" i="13" s="1"/>
  <c r="AU22" i="13"/>
  <c r="AT22" i="13"/>
  <c r="AI22" i="13"/>
  <c r="AH22" i="13"/>
  <c r="AF22" i="13"/>
  <c r="AE22" i="13"/>
  <c r="AD22" i="13"/>
  <c r="AA22" i="13"/>
  <c r="Z22" i="13"/>
  <c r="Y22" i="13"/>
  <c r="X22" i="13"/>
  <c r="W22" i="13"/>
  <c r="P22" i="13"/>
  <c r="O22" i="13"/>
  <c r="AQ22" i="13" s="1"/>
  <c r="N22" i="13"/>
  <c r="AO22" i="13" s="1"/>
  <c r="M22" i="13"/>
  <c r="AR22" i="13" s="1"/>
  <c r="AT21" i="13"/>
  <c r="AI21" i="13"/>
  <c r="AH21" i="13"/>
  <c r="AF21" i="13"/>
  <c r="AE21" i="13"/>
  <c r="AA21" i="13"/>
  <c r="Z21" i="13"/>
  <c r="Y21" i="13"/>
  <c r="X21" i="13"/>
  <c r="W21" i="13"/>
  <c r="P21" i="13"/>
  <c r="O21" i="13"/>
  <c r="AQ21" i="13" s="1"/>
  <c r="N21" i="13"/>
  <c r="AC21" i="13" s="1"/>
  <c r="M21" i="13"/>
  <c r="AR21" i="13" s="1"/>
  <c r="AI20" i="13"/>
  <c r="AH20" i="13"/>
  <c r="W20" i="13"/>
  <c r="AT19" i="13"/>
  <c r="AO19" i="13"/>
  <c r="AI19" i="13"/>
  <c r="AH19" i="13"/>
  <c r="AF19" i="13"/>
  <c r="AE19" i="13"/>
  <c r="AD19" i="13"/>
  <c r="AC19" i="13"/>
  <c r="AA19" i="13"/>
  <c r="Z19" i="13"/>
  <c r="Y19" i="13"/>
  <c r="X19" i="13"/>
  <c r="W19" i="13"/>
  <c r="P19" i="13"/>
  <c r="O19" i="13"/>
  <c r="AQ19" i="13" s="1"/>
  <c r="N19" i="13"/>
  <c r="M19" i="13"/>
  <c r="AR19" i="13" s="1"/>
  <c r="AU18" i="13"/>
  <c r="AT18" i="13"/>
  <c r="AI18" i="13"/>
  <c r="AH18" i="13"/>
  <c r="AF18" i="13"/>
  <c r="AE18" i="13"/>
  <c r="AD18" i="13"/>
  <c r="AA18" i="13"/>
  <c r="Z18" i="13"/>
  <c r="Y18" i="13"/>
  <c r="X18" i="13"/>
  <c r="W18" i="13"/>
  <c r="P18" i="13"/>
  <c r="O18" i="13"/>
  <c r="AQ18" i="13" s="1"/>
  <c r="N18" i="13"/>
  <c r="AO18" i="13" s="1"/>
  <c r="M18" i="13"/>
  <c r="AR18" i="13" s="1"/>
  <c r="AT17" i="13"/>
  <c r="AI17" i="13"/>
  <c r="AH17" i="13"/>
  <c r="AF17" i="13"/>
  <c r="AE17" i="13"/>
  <c r="AA17" i="13"/>
  <c r="Z17" i="13"/>
  <c r="Y17" i="13"/>
  <c r="X17" i="13"/>
  <c r="W17" i="13"/>
  <c r="P17" i="13"/>
  <c r="O17" i="13"/>
  <c r="AQ17" i="13" s="1"/>
  <c r="N17" i="13"/>
  <c r="AC17" i="13" s="1"/>
  <c r="M17" i="13"/>
  <c r="AR17" i="13" s="1"/>
  <c r="AI16" i="13"/>
  <c r="AN16" i="13" s="1"/>
  <c r="AH16" i="13"/>
  <c r="AF16" i="13"/>
  <c r="AE16" i="13"/>
  <c r="AB16" i="13"/>
  <c r="AA16" i="13"/>
  <c r="Z16" i="13"/>
  <c r="Y16" i="13"/>
  <c r="X16" i="13"/>
  <c r="W16" i="13"/>
  <c r="P16" i="13"/>
  <c r="O16" i="13"/>
  <c r="AD16" i="13" s="1"/>
  <c r="N16" i="13"/>
  <c r="AC16" i="13" s="1"/>
  <c r="M16" i="13"/>
  <c r="AT15" i="13"/>
  <c r="AJ15" i="13"/>
  <c r="AI15" i="13"/>
  <c r="AN15" i="13" s="1"/>
  <c r="AH15" i="13"/>
  <c r="AF15" i="13"/>
  <c r="AE15" i="13"/>
  <c r="AC15" i="13"/>
  <c r="AB15" i="13"/>
  <c r="AA15" i="13"/>
  <c r="Z15" i="13"/>
  <c r="Y15" i="13"/>
  <c r="X15" i="13"/>
  <c r="W15" i="13"/>
  <c r="P15" i="13"/>
  <c r="O15" i="13"/>
  <c r="AD15" i="13" s="1"/>
  <c r="N15" i="13"/>
  <c r="AO15" i="13" s="1"/>
  <c r="M15" i="13"/>
  <c r="AU14" i="13"/>
  <c r="AP14" i="13"/>
  <c r="AN14" i="13"/>
  <c r="AI14" i="13"/>
  <c r="AT14" i="13" s="1"/>
  <c r="AH14" i="13"/>
  <c r="AF14" i="13"/>
  <c r="AE14" i="13"/>
  <c r="AD14" i="13"/>
  <c r="AC14" i="13"/>
  <c r="AB14" i="13"/>
  <c r="AA14" i="13"/>
  <c r="Z14" i="13"/>
  <c r="Y14" i="13"/>
  <c r="X14" i="13"/>
  <c r="W14" i="13"/>
  <c r="P14" i="13"/>
  <c r="O14" i="13"/>
  <c r="AQ14" i="13" s="1"/>
  <c r="N14" i="13"/>
  <c r="AO14" i="13" s="1"/>
  <c r="AV14" i="13" s="1"/>
  <c r="M14" i="13"/>
  <c r="AT13" i="13"/>
  <c r="AP13" i="13"/>
  <c r="AO13" i="13"/>
  <c r="AV13" i="13" s="1"/>
  <c r="AJ13" i="13"/>
  <c r="AI13" i="13"/>
  <c r="AH13" i="13"/>
  <c r="AF13" i="13"/>
  <c r="AE13" i="13"/>
  <c r="AD13" i="13"/>
  <c r="AC13" i="13"/>
  <c r="AA13" i="13"/>
  <c r="Z13" i="13"/>
  <c r="Y13" i="13"/>
  <c r="X13" i="13"/>
  <c r="W13" i="13"/>
  <c r="P13" i="13"/>
  <c r="O13" i="13"/>
  <c r="AQ13" i="13" s="1"/>
  <c r="N13" i="13"/>
  <c r="M13" i="13"/>
  <c r="AR13" i="13" s="1"/>
  <c r="AI12" i="13"/>
  <c r="AH12" i="13"/>
  <c r="W12" i="13"/>
  <c r="AT11" i="13"/>
  <c r="AP11" i="13"/>
  <c r="AJ11" i="13"/>
  <c r="AI11" i="13"/>
  <c r="AN11" i="13" s="1"/>
  <c r="AH11" i="13"/>
  <c r="AF11" i="13"/>
  <c r="AE11" i="13"/>
  <c r="AC11" i="13"/>
  <c r="AB11" i="13"/>
  <c r="AA11" i="13"/>
  <c r="Z11" i="13"/>
  <c r="Y11" i="13"/>
  <c r="X11" i="13"/>
  <c r="W11" i="13"/>
  <c r="P11" i="13"/>
  <c r="O11" i="13"/>
  <c r="AD11" i="13" s="1"/>
  <c r="N11" i="13"/>
  <c r="AO11" i="13" s="1"/>
  <c r="AV11" i="13" s="1"/>
  <c r="M11" i="13"/>
  <c r="AU10" i="13"/>
  <c r="AN10" i="13"/>
  <c r="AI10" i="13"/>
  <c r="AT10" i="13" s="1"/>
  <c r="AH10" i="13"/>
  <c r="AF10" i="13"/>
  <c r="AE10" i="13"/>
  <c r="AD10" i="13"/>
  <c r="AC10" i="13"/>
  <c r="AB10" i="13"/>
  <c r="AA10" i="13"/>
  <c r="Z10" i="13"/>
  <c r="Y10" i="13"/>
  <c r="X10" i="13"/>
  <c r="W10" i="13"/>
  <c r="P10" i="13"/>
  <c r="O10" i="13"/>
  <c r="AQ10" i="13" s="1"/>
  <c r="N10" i="13"/>
  <c r="AO10" i="13" s="1"/>
  <c r="M10" i="13"/>
  <c r="AU9" i="13"/>
  <c r="AT9" i="13"/>
  <c r="AO9" i="13"/>
  <c r="AJ9" i="13"/>
  <c r="AI9" i="13"/>
  <c r="AH9" i="13"/>
  <c r="AF9" i="13"/>
  <c r="AE9" i="13"/>
  <c r="AD9" i="13"/>
  <c r="AC9" i="13"/>
  <c r="AA9" i="13"/>
  <c r="Z9" i="13"/>
  <c r="Y9" i="13"/>
  <c r="X9" i="13"/>
  <c r="W9" i="13"/>
  <c r="P9" i="13"/>
  <c r="O9" i="13"/>
  <c r="AQ9" i="13" s="1"/>
  <c r="N9" i="13"/>
  <c r="M9" i="13"/>
  <c r="AR9" i="13" s="1"/>
  <c r="AU8" i="13"/>
  <c r="AT8" i="13"/>
  <c r="AP8" i="13"/>
  <c r="AN8" i="13"/>
  <c r="AI8" i="13"/>
  <c r="AH8" i="13"/>
  <c r="AF8" i="13"/>
  <c r="AE8" i="13"/>
  <c r="AD8" i="13"/>
  <c r="AA8" i="13"/>
  <c r="Z8" i="13"/>
  <c r="Y8" i="13"/>
  <c r="X8" i="13"/>
  <c r="W8" i="13"/>
  <c r="P8" i="13"/>
  <c r="O8" i="13"/>
  <c r="AQ8" i="13" s="1"/>
  <c r="N8" i="13"/>
  <c r="AO8" i="13" s="1"/>
  <c r="M8" i="13"/>
  <c r="AR8" i="13" s="1"/>
  <c r="AU7" i="13"/>
  <c r="AT7" i="13"/>
  <c r="AO7" i="13"/>
  <c r="AI7" i="13"/>
  <c r="AH7" i="13"/>
  <c r="AF7" i="13"/>
  <c r="AE7" i="13"/>
  <c r="AA7" i="13"/>
  <c r="Z7" i="13"/>
  <c r="Y7" i="13"/>
  <c r="X7" i="13"/>
  <c r="W7" i="13"/>
  <c r="P7" i="13"/>
  <c r="O7" i="13"/>
  <c r="AQ7" i="13" s="1"/>
  <c r="N7" i="13"/>
  <c r="AC7" i="13" s="1"/>
  <c r="M7" i="13"/>
  <c r="AR7" i="13" s="1"/>
  <c r="AU6" i="13"/>
  <c r="AI6" i="13"/>
  <c r="AN6" i="13" s="1"/>
  <c r="AH6" i="13"/>
  <c r="AF6" i="13"/>
  <c r="AE6" i="13"/>
  <c r="AB6" i="13"/>
  <c r="AA6" i="13"/>
  <c r="Z6" i="13"/>
  <c r="Y6" i="13"/>
  <c r="X6" i="13"/>
  <c r="W6" i="13"/>
  <c r="P6" i="13"/>
  <c r="O6" i="13"/>
  <c r="AD6" i="13" s="1"/>
  <c r="N6" i="13"/>
  <c r="AC6" i="13" s="1"/>
  <c r="M6" i="13"/>
  <c r="AI5" i="13"/>
  <c r="AH5" i="13"/>
  <c r="W5" i="13"/>
  <c r="AI4" i="13"/>
  <c r="AU3" i="13"/>
  <c r="AO3" i="13"/>
  <c r="AI3" i="13"/>
  <c r="AH3" i="13"/>
  <c r="AN2" i="13"/>
  <c r="AN55" i="13" s="1"/>
  <c r="AM2" i="13"/>
  <c r="AL2" i="13"/>
  <c r="AK2" i="13"/>
  <c r="AJ2" i="13"/>
  <c r="AJ43" i="13" s="1"/>
  <c r="AA2" i="13"/>
  <c r="A2" i="13"/>
  <c r="AU1" i="13"/>
  <c r="AU58" i="13" s="1"/>
  <c r="AR1" i="13"/>
  <c r="AR63" i="13" s="1"/>
  <c r="AQ1" i="13"/>
  <c r="AQ3" i="13" s="1"/>
  <c r="AP1" i="13"/>
  <c r="AP65" i="13" s="1"/>
  <c r="AO1" i="13"/>
  <c r="AO66" i="13" s="1"/>
  <c r="AA1" i="13"/>
  <c r="A1" i="13"/>
  <c r="AJ1" i="13" s="1"/>
  <c r="AT24" i="12"/>
  <c r="AP24" i="12"/>
  <c r="AO24" i="12"/>
  <c r="AV24" i="12" s="1"/>
  <c r="AI24" i="12"/>
  <c r="AH24" i="12"/>
  <c r="AF24" i="12"/>
  <c r="AE24" i="12"/>
  <c r="AA24" i="12"/>
  <c r="Z24" i="12"/>
  <c r="Y24" i="12"/>
  <c r="X24" i="12"/>
  <c r="W24" i="12"/>
  <c r="P24" i="12"/>
  <c r="O24" i="12"/>
  <c r="AQ24" i="12" s="1"/>
  <c r="N24" i="12"/>
  <c r="AC24" i="12" s="1"/>
  <c r="M24" i="12"/>
  <c r="AR24" i="12" s="1"/>
  <c r="AR23" i="12"/>
  <c r="AP23" i="12"/>
  <c r="AI23" i="12"/>
  <c r="AH23" i="12"/>
  <c r="AF23" i="12"/>
  <c r="AE23" i="12"/>
  <c r="AB23" i="12"/>
  <c r="AA23" i="12"/>
  <c r="Z23" i="12"/>
  <c r="Y23" i="12"/>
  <c r="X23" i="12"/>
  <c r="W23" i="12"/>
  <c r="P23" i="12"/>
  <c r="O23" i="12"/>
  <c r="AD23" i="12" s="1"/>
  <c r="N23" i="12"/>
  <c r="AC23" i="12" s="1"/>
  <c r="M23" i="12"/>
  <c r="AT22" i="12"/>
  <c r="AJ22" i="12"/>
  <c r="AI22" i="12"/>
  <c r="AH22" i="12"/>
  <c r="AF22" i="12"/>
  <c r="AE22" i="12"/>
  <c r="AC22" i="12"/>
  <c r="AB22" i="12"/>
  <c r="AA22" i="12"/>
  <c r="Z22" i="12"/>
  <c r="Y22" i="12"/>
  <c r="X22" i="12"/>
  <c r="W22" i="12"/>
  <c r="P22" i="12"/>
  <c r="O22" i="12"/>
  <c r="AD22" i="12" s="1"/>
  <c r="N22" i="12"/>
  <c r="M22" i="12"/>
  <c r="AR21" i="12"/>
  <c r="AI21" i="12"/>
  <c r="AT21" i="12" s="1"/>
  <c r="AH21" i="12"/>
  <c r="AF21" i="12"/>
  <c r="AE21" i="12"/>
  <c r="AD21" i="12"/>
  <c r="AC21" i="12"/>
  <c r="AB21" i="12"/>
  <c r="AA21" i="12"/>
  <c r="Z21" i="12"/>
  <c r="Y21" i="12"/>
  <c r="X21" i="12"/>
  <c r="W21" i="12"/>
  <c r="P21" i="12"/>
  <c r="O21" i="12"/>
  <c r="AQ21" i="12" s="1"/>
  <c r="N21" i="12"/>
  <c r="AO21" i="12" s="1"/>
  <c r="M21" i="12"/>
  <c r="AT20" i="12"/>
  <c r="AP20" i="12"/>
  <c r="AO20" i="12"/>
  <c r="AV20" i="12" s="1"/>
  <c r="AJ20" i="12"/>
  <c r="AI20" i="12"/>
  <c r="AH20" i="12"/>
  <c r="AF20" i="12"/>
  <c r="AE20" i="12"/>
  <c r="AD20" i="12"/>
  <c r="AC20" i="12"/>
  <c r="AA20" i="12"/>
  <c r="Z20" i="12"/>
  <c r="Y20" i="12"/>
  <c r="X20" i="12"/>
  <c r="W20" i="12"/>
  <c r="P20" i="12"/>
  <c r="O20" i="12"/>
  <c r="AQ20" i="12" s="1"/>
  <c r="N20" i="12"/>
  <c r="M20" i="12"/>
  <c r="AR20" i="12" s="1"/>
  <c r="AT19" i="12"/>
  <c r="AP19" i="12"/>
  <c r="AI19" i="12"/>
  <c r="AH19" i="12"/>
  <c r="AF19" i="12"/>
  <c r="AE19" i="12"/>
  <c r="AD19" i="12"/>
  <c r="AA19" i="12"/>
  <c r="Z19" i="12"/>
  <c r="Y19" i="12"/>
  <c r="X19" i="12"/>
  <c r="W19" i="12"/>
  <c r="P19" i="12"/>
  <c r="O19" i="12"/>
  <c r="AQ19" i="12" s="1"/>
  <c r="N19" i="12"/>
  <c r="M19" i="12"/>
  <c r="AR19" i="12" s="1"/>
  <c r="AI18" i="12"/>
  <c r="AT18" i="12" s="1"/>
  <c r="AH18" i="12"/>
  <c r="AF18" i="12"/>
  <c r="AE18" i="12"/>
  <c r="AA18" i="12"/>
  <c r="Z18" i="12"/>
  <c r="Y18" i="12"/>
  <c r="X18" i="12"/>
  <c r="W18" i="12"/>
  <c r="P18" i="12"/>
  <c r="O18" i="12"/>
  <c r="N18" i="12"/>
  <c r="AC18" i="12" s="1"/>
  <c r="M18" i="12"/>
  <c r="AR18" i="12" s="1"/>
  <c r="AR17" i="12"/>
  <c r="AP17" i="12"/>
  <c r="AI17" i="12"/>
  <c r="AH17" i="12"/>
  <c r="AF17" i="12"/>
  <c r="AE17" i="12"/>
  <c r="AB17" i="12"/>
  <c r="AA17" i="12"/>
  <c r="Z17" i="12"/>
  <c r="Y17" i="12"/>
  <c r="X17" i="12"/>
  <c r="W17" i="12"/>
  <c r="P17" i="12"/>
  <c r="O17" i="12"/>
  <c r="AD17" i="12" s="1"/>
  <c r="N17" i="12"/>
  <c r="AC17" i="12" s="1"/>
  <c r="M17" i="12"/>
  <c r="AI16" i="12"/>
  <c r="AH16" i="12"/>
  <c r="W16" i="12"/>
  <c r="AT15" i="12"/>
  <c r="AP15" i="12"/>
  <c r="AI15" i="12"/>
  <c r="AH15" i="12"/>
  <c r="AF15" i="12"/>
  <c r="AE15" i="12"/>
  <c r="AD15" i="12"/>
  <c r="AA15" i="12"/>
  <c r="Z15" i="12"/>
  <c r="Y15" i="12"/>
  <c r="X15" i="12"/>
  <c r="W15" i="12"/>
  <c r="P15" i="12"/>
  <c r="O15" i="12"/>
  <c r="AQ15" i="12" s="1"/>
  <c r="N15" i="12"/>
  <c r="M15" i="12"/>
  <c r="AR15" i="12" s="1"/>
  <c r="AI14" i="12"/>
  <c r="AT14" i="12" s="1"/>
  <c r="AH14" i="12"/>
  <c r="AF14" i="12"/>
  <c r="AE14" i="12"/>
  <c r="AA14" i="12"/>
  <c r="Z14" i="12"/>
  <c r="Y14" i="12"/>
  <c r="X14" i="12"/>
  <c r="W14" i="12"/>
  <c r="P14" i="12"/>
  <c r="O14" i="12"/>
  <c r="AD14" i="12" s="1"/>
  <c r="N14" i="12"/>
  <c r="AC14" i="12" s="1"/>
  <c r="M14" i="12"/>
  <c r="AR14" i="12" s="1"/>
  <c r="AR13" i="12"/>
  <c r="AP13" i="12"/>
  <c r="AI13" i="12"/>
  <c r="AH13" i="12"/>
  <c r="AF13" i="12"/>
  <c r="AE13" i="12"/>
  <c r="AB13" i="12"/>
  <c r="AA13" i="12"/>
  <c r="Z13" i="12"/>
  <c r="Y13" i="12"/>
  <c r="X13" i="12"/>
  <c r="W13" i="12"/>
  <c r="P13" i="12"/>
  <c r="O13" i="12"/>
  <c r="AD13" i="12" s="1"/>
  <c r="N13" i="12"/>
  <c r="AC13" i="12" s="1"/>
  <c r="M13" i="12"/>
  <c r="AT12" i="12"/>
  <c r="AJ12" i="12"/>
  <c r="AI12" i="12"/>
  <c r="AH12" i="12"/>
  <c r="AF12" i="12"/>
  <c r="AE12" i="12"/>
  <c r="AC12" i="12"/>
  <c r="AB12" i="12"/>
  <c r="AA12" i="12"/>
  <c r="Z12" i="12"/>
  <c r="Y12" i="12"/>
  <c r="X12" i="12"/>
  <c r="W12" i="12"/>
  <c r="P12" i="12"/>
  <c r="O12" i="12"/>
  <c r="AD12" i="12" s="1"/>
  <c r="N12" i="12"/>
  <c r="AO12" i="12" s="1"/>
  <c r="M12" i="12"/>
  <c r="AU11" i="12"/>
  <c r="AR11" i="12"/>
  <c r="AI11" i="12"/>
  <c r="AT11" i="12" s="1"/>
  <c r="AH11" i="12"/>
  <c r="AF11" i="12"/>
  <c r="AE11" i="12"/>
  <c r="AD11" i="12"/>
  <c r="AC11" i="12"/>
  <c r="AB11" i="12"/>
  <c r="AA11" i="12"/>
  <c r="Z11" i="12"/>
  <c r="Y11" i="12"/>
  <c r="X11" i="12"/>
  <c r="W11" i="12"/>
  <c r="P11" i="12"/>
  <c r="O11" i="12"/>
  <c r="AQ11" i="12" s="1"/>
  <c r="N11" i="12"/>
  <c r="M11" i="12"/>
  <c r="AT10" i="12"/>
  <c r="AP10" i="12"/>
  <c r="AO10" i="12"/>
  <c r="AV10" i="12" s="1"/>
  <c r="AJ10" i="12"/>
  <c r="AI10" i="12"/>
  <c r="AH10" i="12"/>
  <c r="AF10" i="12"/>
  <c r="AE10" i="12"/>
  <c r="AD10" i="12"/>
  <c r="AC10" i="12"/>
  <c r="AA10" i="12"/>
  <c r="Z10" i="12"/>
  <c r="Y10" i="12"/>
  <c r="X10" i="12"/>
  <c r="W10" i="12"/>
  <c r="P10" i="12"/>
  <c r="O10" i="12"/>
  <c r="AQ10" i="12" s="1"/>
  <c r="N10" i="12"/>
  <c r="M10" i="12"/>
  <c r="AT9" i="12"/>
  <c r="AP9" i="12"/>
  <c r="AI9" i="12"/>
  <c r="AH9" i="12"/>
  <c r="AF9" i="12"/>
  <c r="AE9" i="12"/>
  <c r="AD9" i="12"/>
  <c r="AA9" i="12"/>
  <c r="Z9" i="12"/>
  <c r="Y9" i="12"/>
  <c r="X9" i="12"/>
  <c r="W9" i="12"/>
  <c r="P9" i="12"/>
  <c r="O9" i="12"/>
  <c r="AQ9" i="12" s="1"/>
  <c r="N9" i="12"/>
  <c r="M9" i="12"/>
  <c r="AR9" i="12" s="1"/>
  <c r="AI8" i="12"/>
  <c r="AH8" i="12"/>
  <c r="W8" i="12"/>
  <c r="AU7" i="12"/>
  <c r="AR7" i="12"/>
  <c r="AP7" i="12"/>
  <c r="AO7" i="12"/>
  <c r="AV7" i="12" s="1"/>
  <c r="AI7" i="12"/>
  <c r="AH7" i="12"/>
  <c r="AF7" i="12"/>
  <c r="AE7" i="12"/>
  <c r="AD7" i="12"/>
  <c r="AC7" i="12"/>
  <c r="AB7" i="12"/>
  <c r="AA7" i="12"/>
  <c r="Z7" i="12"/>
  <c r="Y7" i="12"/>
  <c r="X7" i="12"/>
  <c r="W7" i="12"/>
  <c r="P7" i="12"/>
  <c r="O7" i="12"/>
  <c r="AQ7" i="12" s="1"/>
  <c r="N7" i="12"/>
  <c r="M7" i="12"/>
  <c r="AT6" i="12"/>
  <c r="AP6" i="12"/>
  <c r="AO6" i="12"/>
  <c r="AV6" i="12" s="1"/>
  <c r="AJ6" i="12"/>
  <c r="AI6" i="12"/>
  <c r="AH6" i="12"/>
  <c r="AF6" i="12"/>
  <c r="AE6" i="12"/>
  <c r="AD6" i="12"/>
  <c r="AC6" i="12"/>
  <c r="AA6" i="12"/>
  <c r="Z6" i="12"/>
  <c r="Y6" i="12"/>
  <c r="X6" i="12"/>
  <c r="W6" i="12"/>
  <c r="P6" i="12"/>
  <c r="O6" i="12"/>
  <c r="AQ6" i="12" s="1"/>
  <c r="N6" i="12"/>
  <c r="M6" i="12"/>
  <c r="AI5" i="12"/>
  <c r="AH5" i="12"/>
  <c r="W5" i="12"/>
  <c r="AI4" i="12"/>
  <c r="AR3" i="12"/>
  <c r="AQ3" i="12"/>
  <c r="AP3" i="12"/>
  <c r="AI3" i="12"/>
  <c r="AH3" i="12"/>
  <c r="AN2" i="12"/>
  <c r="AN11" i="12" s="1"/>
  <c r="AM2" i="12"/>
  <c r="AL2" i="12"/>
  <c r="AK2" i="12"/>
  <c r="AJ2" i="12"/>
  <c r="AJ24" i="12" s="1"/>
  <c r="AA2" i="12"/>
  <c r="A2" i="12"/>
  <c r="AU1" i="12"/>
  <c r="AR1" i="12"/>
  <c r="AR22" i="12" s="1"/>
  <c r="AQ1" i="12"/>
  <c r="AP1" i="12"/>
  <c r="AP21" i="12" s="1"/>
  <c r="AO1" i="12"/>
  <c r="AJ1" i="12"/>
  <c r="AH1" i="12"/>
  <c r="AH2" i="12" s="1"/>
  <c r="AA1" i="12"/>
  <c r="A1" i="12"/>
  <c r="AU22" i="11"/>
  <c r="AR22" i="11"/>
  <c r="AP22" i="11"/>
  <c r="AO22" i="11"/>
  <c r="AV22" i="11" s="1"/>
  <c r="AI22" i="11"/>
  <c r="AH22" i="11"/>
  <c r="AF22" i="11"/>
  <c r="AE22" i="11"/>
  <c r="AD22" i="11"/>
  <c r="AC22" i="11"/>
  <c r="AB22" i="11"/>
  <c r="AA22" i="11"/>
  <c r="Z22" i="11"/>
  <c r="Y22" i="11"/>
  <c r="X22" i="11"/>
  <c r="W22" i="11"/>
  <c r="P22" i="11"/>
  <c r="O22" i="11"/>
  <c r="AQ22" i="11" s="1"/>
  <c r="N22" i="11"/>
  <c r="M22" i="11"/>
  <c r="AT21" i="11"/>
  <c r="AP21" i="11"/>
  <c r="AO21" i="11"/>
  <c r="AV21" i="11" s="1"/>
  <c r="AJ21" i="11"/>
  <c r="AI21" i="11"/>
  <c r="AH21" i="11"/>
  <c r="AF21" i="11"/>
  <c r="AE21" i="11"/>
  <c r="AD21" i="11"/>
  <c r="AC21" i="11"/>
  <c r="AA21" i="11"/>
  <c r="Z21" i="11"/>
  <c r="Y21" i="11"/>
  <c r="X21" i="11"/>
  <c r="W21" i="11"/>
  <c r="P21" i="11"/>
  <c r="O21" i="11"/>
  <c r="AQ21" i="11" s="1"/>
  <c r="N21" i="11"/>
  <c r="M21" i="11"/>
  <c r="AU20" i="11"/>
  <c r="AT20" i="11"/>
  <c r="AP20" i="11"/>
  <c r="AN20" i="11"/>
  <c r="AI20" i="11"/>
  <c r="AH20" i="11"/>
  <c r="AF20" i="11"/>
  <c r="AE20" i="11"/>
  <c r="AD20" i="11"/>
  <c r="AA20" i="11"/>
  <c r="Z20" i="11"/>
  <c r="Y20" i="11"/>
  <c r="X20" i="11"/>
  <c r="W20" i="11"/>
  <c r="P20" i="11"/>
  <c r="O20" i="11"/>
  <c r="AQ20" i="11" s="1"/>
  <c r="N20" i="11"/>
  <c r="M20" i="11"/>
  <c r="AR20" i="11" s="1"/>
  <c r="AI19" i="11"/>
  <c r="AH19" i="11"/>
  <c r="W19" i="11"/>
  <c r="AU18" i="11"/>
  <c r="AR18" i="11"/>
  <c r="AI18" i="11"/>
  <c r="AH18" i="11"/>
  <c r="AF18" i="11"/>
  <c r="AE18" i="11"/>
  <c r="AD18" i="11"/>
  <c r="AC18" i="11"/>
  <c r="AB18" i="11"/>
  <c r="AA18" i="11"/>
  <c r="Z18" i="11"/>
  <c r="Y18" i="11"/>
  <c r="X18" i="11"/>
  <c r="W18" i="11"/>
  <c r="P18" i="11"/>
  <c r="O18" i="11"/>
  <c r="AQ18" i="11" s="1"/>
  <c r="N18" i="11"/>
  <c r="M18" i="11"/>
  <c r="AT17" i="11"/>
  <c r="AJ17" i="11"/>
  <c r="AI17" i="11"/>
  <c r="AH17" i="11"/>
  <c r="AF17" i="11"/>
  <c r="AE17" i="11"/>
  <c r="AD17" i="11"/>
  <c r="AC17" i="11"/>
  <c r="AA17" i="11"/>
  <c r="Z17" i="11"/>
  <c r="Y17" i="11"/>
  <c r="X17" i="11"/>
  <c r="W17" i="11"/>
  <c r="P17" i="11"/>
  <c r="O17" i="11"/>
  <c r="AQ17" i="11" s="1"/>
  <c r="N17" i="11"/>
  <c r="M17" i="11"/>
  <c r="AU16" i="11"/>
  <c r="AN16" i="11"/>
  <c r="AI16" i="11"/>
  <c r="AT16" i="11" s="1"/>
  <c r="AH16" i="11"/>
  <c r="AF16" i="11"/>
  <c r="AE16" i="11"/>
  <c r="AD16" i="11"/>
  <c r="AA16" i="11"/>
  <c r="Z16" i="11"/>
  <c r="Y16" i="11"/>
  <c r="X16" i="11"/>
  <c r="W16" i="11"/>
  <c r="P16" i="11"/>
  <c r="O16" i="11"/>
  <c r="AQ16" i="11" s="1"/>
  <c r="N16" i="11"/>
  <c r="M16" i="11"/>
  <c r="AR16" i="11" s="1"/>
  <c r="AQ15" i="11"/>
  <c r="AP15" i="11"/>
  <c r="AO15" i="11"/>
  <c r="AV15" i="11" s="1"/>
  <c r="AI15" i="11"/>
  <c r="AT15" i="11" s="1"/>
  <c r="AH15" i="11"/>
  <c r="AF15" i="11"/>
  <c r="AE15" i="11"/>
  <c r="AA15" i="11"/>
  <c r="Z15" i="11"/>
  <c r="Y15" i="11"/>
  <c r="X15" i="11"/>
  <c r="W15" i="11"/>
  <c r="P15" i="11"/>
  <c r="O15" i="11"/>
  <c r="AD15" i="11" s="1"/>
  <c r="N15" i="11"/>
  <c r="AC15" i="11" s="1"/>
  <c r="M15" i="11"/>
  <c r="AR14" i="11"/>
  <c r="AI14" i="11"/>
  <c r="AH14" i="11"/>
  <c r="AF14" i="11"/>
  <c r="AE14" i="11"/>
  <c r="AB14" i="11"/>
  <c r="AA14" i="11"/>
  <c r="Z14" i="11"/>
  <c r="Y14" i="11"/>
  <c r="X14" i="11"/>
  <c r="W14" i="11"/>
  <c r="P14" i="11"/>
  <c r="O14" i="11"/>
  <c r="AD14" i="11" s="1"/>
  <c r="N14" i="11"/>
  <c r="M14" i="11"/>
  <c r="AT13" i="11"/>
  <c r="AJ13" i="11"/>
  <c r="AI13" i="11"/>
  <c r="AH13" i="11"/>
  <c r="AF13" i="11"/>
  <c r="AE13" i="11"/>
  <c r="AC13" i="11"/>
  <c r="AB13" i="11"/>
  <c r="AA13" i="11"/>
  <c r="Z13" i="11"/>
  <c r="Y13" i="11"/>
  <c r="X13" i="11"/>
  <c r="W13" i="11"/>
  <c r="P13" i="11"/>
  <c r="O13" i="11"/>
  <c r="AD13" i="11" s="1"/>
  <c r="N13" i="11"/>
  <c r="AO13" i="11" s="1"/>
  <c r="M13" i="11"/>
  <c r="AU12" i="11"/>
  <c r="AR12" i="11"/>
  <c r="AN12" i="11"/>
  <c r="AI12" i="11"/>
  <c r="AH12" i="11"/>
  <c r="AF12" i="11"/>
  <c r="AE12" i="11"/>
  <c r="AD12" i="11"/>
  <c r="AC12" i="11"/>
  <c r="AB12" i="11"/>
  <c r="AA12" i="11"/>
  <c r="Z12" i="11"/>
  <c r="Y12" i="11"/>
  <c r="X12" i="11"/>
  <c r="W12" i="11"/>
  <c r="P12" i="11"/>
  <c r="O12" i="11"/>
  <c r="AQ12" i="11" s="1"/>
  <c r="N12" i="11"/>
  <c r="M12" i="11"/>
  <c r="AI11" i="11"/>
  <c r="AH11" i="11"/>
  <c r="W11" i="11"/>
  <c r="AR10" i="11"/>
  <c r="AP10" i="11"/>
  <c r="AI10" i="11"/>
  <c r="AH10" i="11"/>
  <c r="AF10" i="11"/>
  <c r="AE10" i="11"/>
  <c r="AB10" i="11"/>
  <c r="AA10" i="11"/>
  <c r="Z10" i="11"/>
  <c r="Y10" i="11"/>
  <c r="X10" i="11"/>
  <c r="W10" i="11"/>
  <c r="P10" i="11"/>
  <c r="O10" i="11"/>
  <c r="AD10" i="11" s="1"/>
  <c r="N10" i="11"/>
  <c r="M10" i="11"/>
  <c r="AR9" i="11"/>
  <c r="AP9" i="11"/>
  <c r="AI9" i="11"/>
  <c r="AN9" i="11" s="1"/>
  <c r="AH9" i="11"/>
  <c r="AF9" i="11"/>
  <c r="AE9" i="11"/>
  <c r="AC9" i="11"/>
  <c r="AB9" i="11"/>
  <c r="AA9" i="11"/>
  <c r="Z9" i="11"/>
  <c r="Y9" i="11"/>
  <c r="X9" i="11"/>
  <c r="W9" i="11"/>
  <c r="P9" i="11"/>
  <c r="O9" i="11"/>
  <c r="AD9" i="11" s="1"/>
  <c r="N9" i="11"/>
  <c r="AO9" i="11" s="1"/>
  <c r="AV9" i="11" s="1"/>
  <c r="M9" i="11"/>
  <c r="AU8" i="11"/>
  <c r="AT8" i="11"/>
  <c r="AR8" i="11"/>
  <c r="AP8" i="11"/>
  <c r="AN8" i="11"/>
  <c r="AJ8" i="11"/>
  <c r="AI8" i="11"/>
  <c r="AH8" i="11"/>
  <c r="AF8" i="11"/>
  <c r="AE8" i="11"/>
  <c r="AD8" i="11"/>
  <c r="AC8" i="11"/>
  <c r="AB8" i="11"/>
  <c r="AA8" i="11"/>
  <c r="Z8" i="11"/>
  <c r="Y8" i="11"/>
  <c r="X8" i="11"/>
  <c r="W8" i="11"/>
  <c r="P8" i="11"/>
  <c r="O8" i="11"/>
  <c r="AQ8" i="11" s="1"/>
  <c r="N8" i="11"/>
  <c r="AO8" i="11" s="1"/>
  <c r="AV8" i="11" s="1"/>
  <c r="M8" i="11"/>
  <c r="AV7" i="11"/>
  <c r="AU7" i="11"/>
  <c r="AT7" i="11"/>
  <c r="AP7" i="11"/>
  <c r="AO7" i="11"/>
  <c r="AN7" i="11"/>
  <c r="AJ7" i="11"/>
  <c r="AI7" i="11"/>
  <c r="AH7" i="11"/>
  <c r="AF7" i="11"/>
  <c r="AE7" i="11"/>
  <c r="AD7" i="11"/>
  <c r="AC7" i="11"/>
  <c r="AA7" i="11"/>
  <c r="Z7" i="11"/>
  <c r="Y7" i="11"/>
  <c r="X7" i="11"/>
  <c r="W7" i="11"/>
  <c r="P7" i="11"/>
  <c r="O7" i="11"/>
  <c r="AQ7" i="11" s="1"/>
  <c r="N7" i="11"/>
  <c r="M7" i="11"/>
  <c r="AU6" i="11"/>
  <c r="AP6" i="11"/>
  <c r="AI6" i="11"/>
  <c r="AT6" i="11" s="1"/>
  <c r="AH6" i="11"/>
  <c r="AF6" i="11"/>
  <c r="AE6" i="11"/>
  <c r="AD6" i="11"/>
  <c r="AA6" i="11"/>
  <c r="Z6" i="11"/>
  <c r="Y6" i="11"/>
  <c r="X6" i="11"/>
  <c r="W6" i="11"/>
  <c r="P6" i="11"/>
  <c r="O6" i="11"/>
  <c r="AQ6" i="11" s="1"/>
  <c r="N6" i="11"/>
  <c r="AC6" i="11" s="1"/>
  <c r="M6" i="11"/>
  <c r="AI5" i="11"/>
  <c r="AH5" i="11"/>
  <c r="W5" i="11"/>
  <c r="AI4" i="11"/>
  <c r="AU3" i="11"/>
  <c r="AR3" i="11"/>
  <c r="AQ3" i="11"/>
  <c r="AI3" i="11"/>
  <c r="AH3" i="11"/>
  <c r="AN2" i="11"/>
  <c r="AM2" i="11"/>
  <c r="AL2" i="11"/>
  <c r="AK2" i="11"/>
  <c r="AJ2" i="11"/>
  <c r="AJ20" i="11" s="1"/>
  <c r="AA2" i="11"/>
  <c r="A2" i="11"/>
  <c r="AU1" i="11"/>
  <c r="AU14" i="11" s="1"/>
  <c r="AR1" i="11"/>
  <c r="AR13" i="11" s="1"/>
  <c r="AQ1" i="11"/>
  <c r="AP1" i="11"/>
  <c r="AP16" i="11" s="1"/>
  <c r="AO1" i="11"/>
  <c r="AJ1" i="11"/>
  <c r="AA1" i="11"/>
  <c r="A1" i="11"/>
  <c r="AH1" i="11" s="1"/>
  <c r="AH2" i="11" s="1"/>
  <c r="AT8" i="10"/>
  <c r="AI8" i="10"/>
  <c r="AH8" i="10"/>
  <c r="AF8" i="10"/>
  <c r="AE8" i="10"/>
  <c r="AD8" i="10"/>
  <c r="AC8" i="10"/>
  <c r="AA8" i="10"/>
  <c r="Z8" i="10"/>
  <c r="Y8" i="10"/>
  <c r="X8" i="10"/>
  <c r="W8" i="10"/>
  <c r="P8" i="10"/>
  <c r="O8" i="10"/>
  <c r="N8" i="10"/>
  <c r="M8" i="10"/>
  <c r="AU7" i="10"/>
  <c r="AP7" i="10"/>
  <c r="AI7" i="10"/>
  <c r="AH7" i="10"/>
  <c r="AF7" i="10"/>
  <c r="AE7" i="10"/>
  <c r="AB7" i="10"/>
  <c r="AA7" i="10"/>
  <c r="Z7" i="10"/>
  <c r="Y7" i="10"/>
  <c r="X7" i="10"/>
  <c r="W7" i="10"/>
  <c r="P7" i="10"/>
  <c r="O7" i="10"/>
  <c r="AD7" i="10" s="1"/>
  <c r="N7" i="10"/>
  <c r="AC7" i="10" s="1"/>
  <c r="M7" i="10"/>
  <c r="AR7" i="10" s="1"/>
  <c r="AP6" i="10"/>
  <c r="AI6" i="10"/>
  <c r="AH6" i="10"/>
  <c r="AF6" i="10"/>
  <c r="AE6" i="10"/>
  <c r="AC6" i="10"/>
  <c r="AA6" i="10"/>
  <c r="Z6" i="10"/>
  <c r="Y6" i="10"/>
  <c r="X6" i="10"/>
  <c r="W6" i="10"/>
  <c r="P6" i="10"/>
  <c r="O6" i="10"/>
  <c r="AQ6" i="10" s="1"/>
  <c r="N6" i="10"/>
  <c r="M6" i="10"/>
  <c r="AB6" i="10" s="1"/>
  <c r="AI5" i="10"/>
  <c r="AH5" i="10"/>
  <c r="W5" i="10"/>
  <c r="AI4" i="10"/>
  <c r="AR3" i="10"/>
  <c r="AP3" i="10"/>
  <c r="AI3" i="10"/>
  <c r="AH3" i="10"/>
  <c r="AN2" i="10"/>
  <c r="AN8" i="10" s="1"/>
  <c r="AM2" i="10"/>
  <c r="AL2" i="10"/>
  <c r="AK2" i="10"/>
  <c r="AJ2" i="10"/>
  <c r="AJ8" i="10" s="1"/>
  <c r="AA2" i="10"/>
  <c r="A2" i="10"/>
  <c r="AU1" i="10"/>
  <c r="AU6" i="10" s="1"/>
  <c r="AR1" i="10"/>
  <c r="AQ1" i="10"/>
  <c r="AQ3" i="10" s="1"/>
  <c r="AP1" i="10"/>
  <c r="AP8" i="10" s="1"/>
  <c r="AO1" i="10"/>
  <c r="AO8" i="10" s="1"/>
  <c r="AA1" i="10"/>
  <c r="A1" i="10"/>
  <c r="AJ1" i="10" s="1"/>
  <c r="AI45" i="9"/>
  <c r="AT45" i="9" s="1"/>
  <c r="AH45" i="9"/>
  <c r="AF45" i="9"/>
  <c r="AE45" i="9"/>
  <c r="AD45" i="9"/>
  <c r="AB45" i="9"/>
  <c r="AA45" i="9"/>
  <c r="Z45" i="9"/>
  <c r="Y45" i="9"/>
  <c r="X45" i="9"/>
  <c r="W45" i="9"/>
  <c r="P45" i="9"/>
  <c r="O45" i="9"/>
  <c r="AQ45" i="9" s="1"/>
  <c r="N45" i="9"/>
  <c r="AO45" i="9" s="1"/>
  <c r="M45" i="9"/>
  <c r="AT44" i="9"/>
  <c r="AI44" i="9"/>
  <c r="AH44" i="9"/>
  <c r="AF44" i="9"/>
  <c r="AE44" i="9"/>
  <c r="AC44" i="9"/>
  <c r="AA44" i="9"/>
  <c r="Z44" i="9"/>
  <c r="Y44" i="9"/>
  <c r="X44" i="9"/>
  <c r="W44" i="9"/>
  <c r="P44" i="9"/>
  <c r="O44" i="9"/>
  <c r="AD44" i="9" s="1"/>
  <c r="N44" i="9"/>
  <c r="M44" i="9"/>
  <c r="AR44" i="9" s="1"/>
  <c r="AP43" i="9"/>
  <c r="AI43" i="9"/>
  <c r="AN43" i="9" s="1"/>
  <c r="AH43" i="9"/>
  <c r="AF43" i="9"/>
  <c r="AE43" i="9"/>
  <c r="AD43" i="9"/>
  <c r="AB43" i="9"/>
  <c r="AA43" i="9"/>
  <c r="Z43" i="9"/>
  <c r="Y43" i="9"/>
  <c r="X43" i="9"/>
  <c r="W43" i="9"/>
  <c r="P43" i="9"/>
  <c r="O43" i="9"/>
  <c r="AQ43" i="9" s="1"/>
  <c r="N43" i="9"/>
  <c r="AO43" i="9" s="1"/>
  <c r="AV43" i="9" s="1"/>
  <c r="M43" i="9"/>
  <c r="AT42" i="9"/>
  <c r="AI42" i="9"/>
  <c r="AN42" i="9" s="1"/>
  <c r="AH42" i="9"/>
  <c r="AF42" i="9"/>
  <c r="AE42" i="9"/>
  <c r="AC42" i="9"/>
  <c r="AA42" i="9"/>
  <c r="Z42" i="9"/>
  <c r="Y42" i="9"/>
  <c r="X42" i="9"/>
  <c r="W42" i="9"/>
  <c r="P42" i="9"/>
  <c r="O42" i="9"/>
  <c r="AQ42" i="9" s="1"/>
  <c r="N42" i="9"/>
  <c r="M42" i="9"/>
  <c r="AR42" i="9" s="1"/>
  <c r="AI41" i="9"/>
  <c r="AT41" i="9" s="1"/>
  <c r="AH41" i="9"/>
  <c r="AF41" i="9"/>
  <c r="AE41" i="9"/>
  <c r="AD41" i="9"/>
  <c r="AB41" i="9"/>
  <c r="AA41" i="9"/>
  <c r="Z41" i="9"/>
  <c r="Y41" i="9"/>
  <c r="X41" i="9"/>
  <c r="W41" i="9"/>
  <c r="P41" i="9"/>
  <c r="O41" i="9"/>
  <c r="AQ41" i="9" s="1"/>
  <c r="N41" i="9"/>
  <c r="AC41" i="9" s="1"/>
  <c r="M41" i="9"/>
  <c r="AT40" i="9"/>
  <c r="AP40" i="9"/>
  <c r="AO40" i="9"/>
  <c r="AV40" i="9" s="1"/>
  <c r="AI40" i="9"/>
  <c r="AN40" i="9" s="1"/>
  <c r="AH40" i="9"/>
  <c r="AF40" i="9"/>
  <c r="AE40" i="9"/>
  <c r="AC40" i="9"/>
  <c r="AA40" i="9"/>
  <c r="Z40" i="9"/>
  <c r="Y40" i="9"/>
  <c r="X40" i="9"/>
  <c r="W40" i="9"/>
  <c r="P40" i="9"/>
  <c r="O40" i="9"/>
  <c r="AD40" i="9" s="1"/>
  <c r="N40" i="9"/>
  <c r="M40" i="9"/>
  <c r="AR40" i="9" s="1"/>
  <c r="AI39" i="9"/>
  <c r="AH39" i="9"/>
  <c r="W39" i="9"/>
  <c r="AT38" i="9"/>
  <c r="AP38" i="9"/>
  <c r="AO38" i="9"/>
  <c r="AV38" i="9" s="1"/>
  <c r="AI38" i="9"/>
  <c r="AN38" i="9" s="1"/>
  <c r="AH38" i="9"/>
  <c r="AF38" i="9"/>
  <c r="AE38" i="9"/>
  <c r="AC38" i="9"/>
  <c r="AA38" i="9"/>
  <c r="Z38" i="9"/>
  <c r="Y38" i="9"/>
  <c r="X38" i="9"/>
  <c r="W38" i="9"/>
  <c r="P38" i="9"/>
  <c r="O38" i="9"/>
  <c r="AQ38" i="9" s="1"/>
  <c r="N38" i="9"/>
  <c r="M38" i="9"/>
  <c r="AR38" i="9" s="1"/>
  <c r="AP37" i="9"/>
  <c r="AI37" i="9"/>
  <c r="AT37" i="9" s="1"/>
  <c r="AH37" i="9"/>
  <c r="AF37" i="9"/>
  <c r="AE37" i="9"/>
  <c r="AD37" i="9"/>
  <c r="AB37" i="9"/>
  <c r="AA37" i="9"/>
  <c r="Z37" i="9"/>
  <c r="Y37" i="9"/>
  <c r="X37" i="9"/>
  <c r="W37" i="9"/>
  <c r="P37" i="9"/>
  <c r="O37" i="9"/>
  <c r="AQ37" i="9" s="1"/>
  <c r="N37" i="9"/>
  <c r="AC37" i="9" s="1"/>
  <c r="M37" i="9"/>
  <c r="AT36" i="9"/>
  <c r="AP36" i="9"/>
  <c r="AO36" i="9"/>
  <c r="AV36" i="9" s="1"/>
  <c r="AI36" i="9"/>
  <c r="AN36" i="9" s="1"/>
  <c r="AH36" i="9"/>
  <c r="AF36" i="9"/>
  <c r="AE36" i="9"/>
  <c r="AC36" i="9"/>
  <c r="AA36" i="9"/>
  <c r="Z36" i="9"/>
  <c r="Y36" i="9"/>
  <c r="X36" i="9"/>
  <c r="W36" i="9"/>
  <c r="P36" i="9"/>
  <c r="O36" i="9"/>
  <c r="AD36" i="9" s="1"/>
  <c r="N36" i="9"/>
  <c r="M36" i="9"/>
  <c r="AR36" i="9" s="1"/>
  <c r="AP35" i="9"/>
  <c r="AI35" i="9"/>
  <c r="AT35" i="9" s="1"/>
  <c r="AH35" i="9"/>
  <c r="AF35" i="9"/>
  <c r="AE35" i="9"/>
  <c r="AD35" i="9"/>
  <c r="AB35" i="9"/>
  <c r="AA35" i="9"/>
  <c r="Z35" i="9"/>
  <c r="Y35" i="9"/>
  <c r="X35" i="9"/>
  <c r="W35" i="9"/>
  <c r="P35" i="9"/>
  <c r="O35" i="9"/>
  <c r="AQ35" i="9" s="1"/>
  <c r="N35" i="9"/>
  <c r="AO35" i="9" s="1"/>
  <c r="AV35" i="9" s="1"/>
  <c r="M35" i="9"/>
  <c r="AT34" i="9"/>
  <c r="AP34" i="9"/>
  <c r="AO34" i="9"/>
  <c r="AV34" i="9" s="1"/>
  <c r="AI34" i="9"/>
  <c r="AH34" i="9"/>
  <c r="AF34" i="9"/>
  <c r="AE34" i="9"/>
  <c r="AC34" i="9"/>
  <c r="AA34" i="9"/>
  <c r="Z34" i="9"/>
  <c r="Y34" i="9"/>
  <c r="X34" i="9"/>
  <c r="W34" i="9"/>
  <c r="P34" i="9"/>
  <c r="O34" i="9"/>
  <c r="AD34" i="9" s="1"/>
  <c r="N34" i="9"/>
  <c r="M34" i="9"/>
  <c r="AR34" i="9" s="1"/>
  <c r="AP33" i="9"/>
  <c r="AI33" i="9"/>
  <c r="AN33" i="9" s="1"/>
  <c r="AH33" i="9"/>
  <c r="AF33" i="9"/>
  <c r="AE33" i="9"/>
  <c r="AD33" i="9"/>
  <c r="AB33" i="9"/>
  <c r="AA33" i="9"/>
  <c r="Z33" i="9"/>
  <c r="Y33" i="9"/>
  <c r="X33" i="9"/>
  <c r="W33" i="9"/>
  <c r="P33" i="9"/>
  <c r="O33" i="9"/>
  <c r="AQ33" i="9" s="1"/>
  <c r="N33" i="9"/>
  <c r="AO33" i="9" s="1"/>
  <c r="AV33" i="9" s="1"/>
  <c r="M33" i="9"/>
  <c r="AT32" i="9"/>
  <c r="AP32" i="9"/>
  <c r="AI32" i="9"/>
  <c r="AN32" i="9" s="1"/>
  <c r="AH32" i="9"/>
  <c r="AF32" i="9"/>
  <c r="AE32" i="9"/>
  <c r="AC32" i="9"/>
  <c r="AA32" i="9"/>
  <c r="Z32" i="9"/>
  <c r="Y32" i="9"/>
  <c r="X32" i="9"/>
  <c r="W32" i="9"/>
  <c r="P32" i="9"/>
  <c r="O32" i="9"/>
  <c r="AQ32" i="9" s="1"/>
  <c r="N32" i="9"/>
  <c r="AO32" i="9" s="1"/>
  <c r="AV32" i="9" s="1"/>
  <c r="M32" i="9"/>
  <c r="AR32" i="9" s="1"/>
  <c r="AP31" i="9"/>
  <c r="AI31" i="9"/>
  <c r="AT31" i="9" s="1"/>
  <c r="AH31" i="9"/>
  <c r="AF31" i="9"/>
  <c r="AE31" i="9"/>
  <c r="AB31" i="9"/>
  <c r="AA31" i="9"/>
  <c r="Z31" i="9"/>
  <c r="Y31" i="9"/>
  <c r="X31" i="9"/>
  <c r="W31" i="9"/>
  <c r="P31" i="9"/>
  <c r="O31" i="9"/>
  <c r="AQ31" i="9" s="1"/>
  <c r="N31" i="9"/>
  <c r="AC31" i="9" s="1"/>
  <c r="M31" i="9"/>
  <c r="AT30" i="9"/>
  <c r="AP30" i="9"/>
  <c r="AO30" i="9"/>
  <c r="AV30" i="9" s="1"/>
  <c r="AI30" i="9"/>
  <c r="AN30" i="9" s="1"/>
  <c r="AH30" i="9"/>
  <c r="AF30" i="9"/>
  <c r="AE30" i="9"/>
  <c r="AC30" i="9"/>
  <c r="AB30" i="9"/>
  <c r="AA30" i="9"/>
  <c r="Z30" i="9"/>
  <c r="Y30" i="9"/>
  <c r="X30" i="9"/>
  <c r="W30" i="9"/>
  <c r="P30" i="9"/>
  <c r="O30" i="9"/>
  <c r="AD30" i="9" s="1"/>
  <c r="N30" i="9"/>
  <c r="M30" i="9"/>
  <c r="AT29" i="9"/>
  <c r="AP29" i="9"/>
  <c r="AI29" i="9"/>
  <c r="AH29" i="9"/>
  <c r="AF29" i="9"/>
  <c r="AE29" i="9"/>
  <c r="AD29" i="9"/>
  <c r="AC29" i="9"/>
  <c r="AB29" i="9"/>
  <c r="AA29" i="9"/>
  <c r="Z29" i="9"/>
  <c r="Y29" i="9"/>
  <c r="X29" i="9"/>
  <c r="W29" i="9"/>
  <c r="P29" i="9"/>
  <c r="O29" i="9"/>
  <c r="AQ29" i="9" s="1"/>
  <c r="N29" i="9"/>
  <c r="AO29" i="9" s="1"/>
  <c r="AV29" i="9" s="1"/>
  <c r="M29" i="9"/>
  <c r="AT28" i="9"/>
  <c r="AP28" i="9"/>
  <c r="AO28" i="9"/>
  <c r="AV28" i="9" s="1"/>
  <c r="AI28" i="9"/>
  <c r="AH28" i="9"/>
  <c r="AF28" i="9"/>
  <c r="AE28" i="9"/>
  <c r="AD28" i="9"/>
  <c r="AC28" i="9"/>
  <c r="AA28" i="9"/>
  <c r="Z28" i="9"/>
  <c r="Y28" i="9"/>
  <c r="X28" i="9"/>
  <c r="W28" i="9"/>
  <c r="P28" i="9"/>
  <c r="O28" i="9"/>
  <c r="AQ28" i="9" s="1"/>
  <c r="N28" i="9"/>
  <c r="M28" i="9"/>
  <c r="AR28" i="9" s="1"/>
  <c r="AP27" i="9"/>
  <c r="AI27" i="9"/>
  <c r="AN27" i="9" s="1"/>
  <c r="AH27" i="9"/>
  <c r="AF27" i="9"/>
  <c r="AE27" i="9"/>
  <c r="AD27" i="9"/>
  <c r="AA27" i="9"/>
  <c r="Z27" i="9"/>
  <c r="Y27" i="9"/>
  <c r="X27" i="9"/>
  <c r="W27" i="9"/>
  <c r="P27" i="9"/>
  <c r="O27" i="9"/>
  <c r="AQ27" i="9" s="1"/>
  <c r="N27" i="9"/>
  <c r="AO27" i="9" s="1"/>
  <c r="AV27" i="9" s="1"/>
  <c r="M27" i="9"/>
  <c r="AR27" i="9" s="1"/>
  <c r="AT26" i="9"/>
  <c r="AP26" i="9"/>
  <c r="AI26" i="9"/>
  <c r="AN26" i="9" s="1"/>
  <c r="AH26" i="9"/>
  <c r="AF26" i="9"/>
  <c r="AE26" i="9"/>
  <c r="AA26" i="9"/>
  <c r="Z26" i="9"/>
  <c r="Y26" i="9"/>
  <c r="X26" i="9"/>
  <c r="W26" i="9"/>
  <c r="P26" i="9"/>
  <c r="O26" i="9"/>
  <c r="AQ26" i="9" s="1"/>
  <c r="N26" i="9"/>
  <c r="AO26" i="9" s="1"/>
  <c r="AV26" i="9" s="1"/>
  <c r="M26" i="9"/>
  <c r="AR26" i="9" s="1"/>
  <c r="AP25" i="9"/>
  <c r="AI25" i="9"/>
  <c r="AT25" i="9" s="1"/>
  <c r="AH25" i="9"/>
  <c r="AF25" i="9"/>
  <c r="AE25" i="9"/>
  <c r="AB25" i="9"/>
  <c r="AA25" i="9"/>
  <c r="Z25" i="9"/>
  <c r="Y25" i="9"/>
  <c r="X25" i="9"/>
  <c r="W25" i="9"/>
  <c r="P25" i="9"/>
  <c r="O25" i="9"/>
  <c r="AQ25" i="9" s="1"/>
  <c r="N25" i="9"/>
  <c r="AC25" i="9" s="1"/>
  <c r="M25" i="9"/>
  <c r="AT24" i="9"/>
  <c r="AP24" i="9"/>
  <c r="AO24" i="9"/>
  <c r="AV24" i="9" s="1"/>
  <c r="AI24" i="9"/>
  <c r="AN24" i="9" s="1"/>
  <c r="AH24" i="9"/>
  <c r="AF24" i="9"/>
  <c r="AE24" i="9"/>
  <c r="AC24" i="9"/>
  <c r="AB24" i="9"/>
  <c r="AA24" i="9"/>
  <c r="Z24" i="9"/>
  <c r="Y24" i="9"/>
  <c r="X24" i="9"/>
  <c r="W24" i="9"/>
  <c r="P24" i="9"/>
  <c r="O24" i="9"/>
  <c r="AD24" i="9" s="1"/>
  <c r="N24" i="9"/>
  <c r="M24" i="9"/>
  <c r="AT23" i="9"/>
  <c r="AP23" i="9"/>
  <c r="AI23" i="9"/>
  <c r="AH23" i="9"/>
  <c r="AF23" i="9"/>
  <c r="AE23" i="9"/>
  <c r="AD23" i="9"/>
  <c r="AB23" i="9"/>
  <c r="AA23" i="9"/>
  <c r="Z23" i="9"/>
  <c r="Y23" i="9"/>
  <c r="X23" i="9"/>
  <c r="W23" i="9"/>
  <c r="P23" i="9"/>
  <c r="O23" i="9"/>
  <c r="AQ23" i="9" s="1"/>
  <c r="N23" i="9"/>
  <c r="AO23" i="9" s="1"/>
  <c r="AV23" i="9" s="1"/>
  <c r="M23" i="9"/>
  <c r="AI22" i="9"/>
  <c r="AH22" i="9"/>
  <c r="W22" i="9"/>
  <c r="AI21" i="9"/>
  <c r="AT21" i="9" s="1"/>
  <c r="AH21" i="9"/>
  <c r="AF21" i="9"/>
  <c r="AE21" i="9"/>
  <c r="AB21" i="9"/>
  <c r="AA21" i="9"/>
  <c r="Z21" i="9"/>
  <c r="Y21" i="9"/>
  <c r="X21" i="9"/>
  <c r="W21" i="9"/>
  <c r="P21" i="9"/>
  <c r="O21" i="9"/>
  <c r="AQ21" i="9" s="1"/>
  <c r="N21" i="9"/>
  <c r="AC21" i="9" s="1"/>
  <c r="M21" i="9"/>
  <c r="AT20" i="9"/>
  <c r="AP20" i="9"/>
  <c r="AO20" i="9"/>
  <c r="AV20" i="9" s="1"/>
  <c r="AJ20" i="9"/>
  <c r="AI20" i="9"/>
  <c r="AN20" i="9" s="1"/>
  <c r="AH20" i="9"/>
  <c r="AF20" i="9"/>
  <c r="AE20" i="9"/>
  <c r="AC20" i="9"/>
  <c r="AB20" i="9"/>
  <c r="AA20" i="9"/>
  <c r="Z20" i="9"/>
  <c r="Y20" i="9"/>
  <c r="X20" i="9"/>
  <c r="W20" i="9"/>
  <c r="P20" i="9"/>
  <c r="O20" i="9"/>
  <c r="AD20" i="9" s="1"/>
  <c r="N20" i="9"/>
  <c r="M20" i="9"/>
  <c r="AR20" i="9" s="1"/>
  <c r="AT19" i="9"/>
  <c r="AP19" i="9"/>
  <c r="AI19" i="9"/>
  <c r="AH19" i="9"/>
  <c r="AF19" i="9"/>
  <c r="AE19" i="9"/>
  <c r="AD19" i="9"/>
  <c r="AB19" i="9"/>
  <c r="AA19" i="9"/>
  <c r="Z19" i="9"/>
  <c r="Y19" i="9"/>
  <c r="X19" i="9"/>
  <c r="W19" i="9"/>
  <c r="P19" i="9"/>
  <c r="O19" i="9"/>
  <c r="AQ19" i="9" s="1"/>
  <c r="N19" i="9"/>
  <c r="AO19" i="9" s="1"/>
  <c r="M19" i="9"/>
  <c r="AT18" i="9"/>
  <c r="AP18" i="9"/>
  <c r="AO18" i="9"/>
  <c r="AV18" i="9" s="1"/>
  <c r="AI18" i="9"/>
  <c r="AH18" i="9"/>
  <c r="AF18" i="9"/>
  <c r="AE18" i="9"/>
  <c r="AC18" i="9"/>
  <c r="AA18" i="9"/>
  <c r="Z18" i="9"/>
  <c r="Y18" i="9"/>
  <c r="X18" i="9"/>
  <c r="W18" i="9"/>
  <c r="P18" i="9"/>
  <c r="O18" i="9"/>
  <c r="AD18" i="9" s="1"/>
  <c r="N18" i="9"/>
  <c r="M18" i="9"/>
  <c r="AR18" i="9" s="1"/>
  <c r="AP17" i="9"/>
  <c r="AI17" i="9"/>
  <c r="AN17" i="9" s="1"/>
  <c r="AH17" i="9"/>
  <c r="AF17" i="9"/>
  <c r="AE17" i="9"/>
  <c r="AB17" i="9"/>
  <c r="AA17" i="9"/>
  <c r="Z17" i="9"/>
  <c r="Y17" i="9"/>
  <c r="X17" i="9"/>
  <c r="W17" i="9"/>
  <c r="P17" i="9"/>
  <c r="O17" i="9"/>
  <c r="AQ17" i="9" s="1"/>
  <c r="N17" i="9"/>
  <c r="AO17" i="9" s="1"/>
  <c r="M17" i="9"/>
  <c r="AR17" i="9" s="1"/>
  <c r="AI16" i="9"/>
  <c r="AH16" i="9"/>
  <c r="W16" i="9"/>
  <c r="AT15" i="9"/>
  <c r="AP15" i="9"/>
  <c r="AJ15" i="9"/>
  <c r="AI15" i="9"/>
  <c r="AH15" i="9"/>
  <c r="AF15" i="9"/>
  <c r="AE15" i="9"/>
  <c r="AD15" i="9"/>
  <c r="AA15" i="9"/>
  <c r="Z15" i="9"/>
  <c r="Y15" i="9"/>
  <c r="X15" i="9"/>
  <c r="W15" i="9"/>
  <c r="P15" i="9"/>
  <c r="O15" i="9"/>
  <c r="AQ15" i="9" s="1"/>
  <c r="N15" i="9"/>
  <c r="AO15" i="9" s="1"/>
  <c r="AV15" i="9" s="1"/>
  <c r="M15" i="9"/>
  <c r="AR15" i="9" s="1"/>
  <c r="AT14" i="9"/>
  <c r="AP14" i="9"/>
  <c r="AI14" i="9"/>
  <c r="AH14" i="9"/>
  <c r="AF14" i="9"/>
  <c r="AE14" i="9"/>
  <c r="AA14" i="9"/>
  <c r="Z14" i="9"/>
  <c r="Y14" i="9"/>
  <c r="X14" i="9"/>
  <c r="W14" i="9"/>
  <c r="P14" i="9"/>
  <c r="O14" i="9"/>
  <c r="AD14" i="9" s="1"/>
  <c r="N14" i="9"/>
  <c r="AC14" i="9" s="1"/>
  <c r="M14" i="9"/>
  <c r="AR14" i="9" s="1"/>
  <c r="AP13" i="9"/>
  <c r="AI13" i="9"/>
  <c r="AN13" i="9" s="1"/>
  <c r="AH13" i="9"/>
  <c r="AF13" i="9"/>
  <c r="AE13" i="9"/>
  <c r="AB13" i="9"/>
  <c r="AA13" i="9"/>
  <c r="Z13" i="9"/>
  <c r="Y13" i="9"/>
  <c r="X13" i="9"/>
  <c r="W13" i="9"/>
  <c r="P13" i="9"/>
  <c r="O13" i="9"/>
  <c r="AQ13" i="9" s="1"/>
  <c r="N13" i="9"/>
  <c r="AO13" i="9" s="1"/>
  <c r="M13" i="9"/>
  <c r="AI12" i="9"/>
  <c r="AH12" i="9"/>
  <c r="W12" i="9"/>
  <c r="AT11" i="9"/>
  <c r="AP11" i="9"/>
  <c r="AJ11" i="9"/>
  <c r="AI11" i="9"/>
  <c r="AH11" i="9"/>
  <c r="AF11" i="9"/>
  <c r="AE11" i="9"/>
  <c r="AD11" i="9"/>
  <c r="AA11" i="9"/>
  <c r="Z11" i="9"/>
  <c r="Y11" i="9"/>
  <c r="X11" i="9"/>
  <c r="W11" i="9"/>
  <c r="P11" i="9"/>
  <c r="O11" i="9"/>
  <c r="AQ11" i="9" s="1"/>
  <c r="N11" i="9"/>
  <c r="AO11" i="9" s="1"/>
  <c r="M11" i="9"/>
  <c r="AR11" i="9" s="1"/>
  <c r="AT10" i="9"/>
  <c r="AP10" i="9"/>
  <c r="AI10" i="9"/>
  <c r="AH10" i="9"/>
  <c r="AF10" i="9"/>
  <c r="AE10" i="9"/>
  <c r="AA10" i="9"/>
  <c r="Z10" i="9"/>
  <c r="Y10" i="9"/>
  <c r="X10" i="9"/>
  <c r="W10" i="9"/>
  <c r="P10" i="9"/>
  <c r="O10" i="9"/>
  <c r="AD10" i="9" s="1"/>
  <c r="N10" i="9"/>
  <c r="AC10" i="9" s="1"/>
  <c r="M10" i="9"/>
  <c r="AR10" i="9" s="1"/>
  <c r="AP9" i="9"/>
  <c r="AI9" i="9"/>
  <c r="AN9" i="9" s="1"/>
  <c r="AH9" i="9"/>
  <c r="AF9" i="9"/>
  <c r="AE9" i="9"/>
  <c r="AB9" i="9"/>
  <c r="AA9" i="9"/>
  <c r="Z9" i="9"/>
  <c r="Y9" i="9"/>
  <c r="X9" i="9"/>
  <c r="W9" i="9"/>
  <c r="P9" i="9"/>
  <c r="O9" i="9"/>
  <c r="AQ9" i="9" s="1"/>
  <c r="N9" i="9"/>
  <c r="AO9" i="9" s="1"/>
  <c r="M9" i="9"/>
  <c r="AT8" i="9"/>
  <c r="AP8" i="9"/>
  <c r="AJ8" i="9"/>
  <c r="AI8" i="9"/>
  <c r="AN8" i="9" s="1"/>
  <c r="AH8" i="9"/>
  <c r="AF8" i="9"/>
  <c r="AE8" i="9"/>
  <c r="AC8" i="9"/>
  <c r="AB8" i="9"/>
  <c r="AA8" i="9"/>
  <c r="Z8" i="9"/>
  <c r="Y8" i="9"/>
  <c r="X8" i="9"/>
  <c r="W8" i="9"/>
  <c r="P8" i="9"/>
  <c r="O8" i="9"/>
  <c r="AQ8" i="9" s="1"/>
  <c r="N8" i="9"/>
  <c r="AO8" i="9" s="1"/>
  <c r="M8" i="9"/>
  <c r="AR7" i="9"/>
  <c r="AP7" i="9"/>
  <c r="AI7" i="9"/>
  <c r="AT7" i="9" s="1"/>
  <c r="AH7" i="9"/>
  <c r="AF7" i="9"/>
  <c r="AE7" i="9"/>
  <c r="AD7" i="9"/>
  <c r="AC7" i="9"/>
  <c r="AB7" i="9"/>
  <c r="AA7" i="9"/>
  <c r="Z7" i="9"/>
  <c r="Y7" i="9"/>
  <c r="X7" i="9"/>
  <c r="W7" i="9"/>
  <c r="P7" i="9"/>
  <c r="O7" i="9"/>
  <c r="AQ7" i="9" s="1"/>
  <c r="N7" i="9"/>
  <c r="AO7" i="9" s="1"/>
  <c r="M7" i="9"/>
  <c r="AT6" i="9"/>
  <c r="AJ6" i="9"/>
  <c r="AI6" i="9"/>
  <c r="AN6" i="9" s="1"/>
  <c r="AH6" i="9"/>
  <c r="AF6" i="9"/>
  <c r="AE6" i="9"/>
  <c r="AD6" i="9"/>
  <c r="AC6" i="9"/>
  <c r="AA6" i="9"/>
  <c r="Z6" i="9"/>
  <c r="Y6" i="9"/>
  <c r="X6" i="9"/>
  <c r="W6" i="9"/>
  <c r="P6" i="9"/>
  <c r="O6" i="9"/>
  <c r="AQ6" i="9" s="1"/>
  <c r="N6" i="9"/>
  <c r="M6" i="9"/>
  <c r="AR6" i="9" s="1"/>
  <c r="AI5" i="9"/>
  <c r="AH5" i="9"/>
  <c r="W5" i="9"/>
  <c r="AI4" i="9"/>
  <c r="AR3" i="9"/>
  <c r="AQ3" i="9"/>
  <c r="AP3" i="9"/>
  <c r="AI3" i="9"/>
  <c r="AH3" i="9"/>
  <c r="AN2" i="9"/>
  <c r="AN45" i="9" s="1"/>
  <c r="AM2" i="9"/>
  <c r="AL2" i="9"/>
  <c r="AK2" i="9"/>
  <c r="AJ2" i="9"/>
  <c r="AJ40" i="9" s="1"/>
  <c r="AA2" i="9"/>
  <c r="A2" i="9"/>
  <c r="AU1" i="9"/>
  <c r="AU40" i="9" s="1"/>
  <c r="AR1" i="9"/>
  <c r="AR8" i="9" s="1"/>
  <c r="AQ1" i="9"/>
  <c r="AP1" i="9"/>
  <c r="AP44" i="9" s="1"/>
  <c r="AO1" i="9"/>
  <c r="AO44" i="9" s="1"/>
  <c r="AJ1" i="9"/>
  <c r="AH1" i="9"/>
  <c r="AH2" i="9" s="1"/>
  <c r="AA1" i="9"/>
  <c r="A1" i="9"/>
  <c r="AP36" i="8"/>
  <c r="AI36" i="8"/>
  <c r="AT36" i="8" s="1"/>
  <c r="AH36" i="8"/>
  <c r="AF36" i="8"/>
  <c r="AE36" i="8"/>
  <c r="AD36" i="8"/>
  <c r="AC36" i="8"/>
  <c r="AB36" i="8"/>
  <c r="AA36" i="8"/>
  <c r="Z36" i="8"/>
  <c r="Y36" i="8"/>
  <c r="X36" i="8"/>
  <c r="W36" i="8"/>
  <c r="P36" i="8"/>
  <c r="O36" i="8"/>
  <c r="N36" i="8"/>
  <c r="AO36" i="8" s="1"/>
  <c r="AV36" i="8" s="1"/>
  <c r="M36" i="8"/>
  <c r="AT35" i="8"/>
  <c r="AP35" i="8"/>
  <c r="AO35" i="8"/>
  <c r="AV35" i="8" s="1"/>
  <c r="AI35" i="8"/>
  <c r="AN35" i="8" s="1"/>
  <c r="AH35" i="8"/>
  <c r="AF35" i="8"/>
  <c r="AE35" i="8"/>
  <c r="AD35" i="8"/>
  <c r="AC35" i="8"/>
  <c r="AA35" i="8"/>
  <c r="Z35" i="8"/>
  <c r="Y35" i="8"/>
  <c r="X35" i="8"/>
  <c r="W35" i="8"/>
  <c r="P35" i="8"/>
  <c r="O35" i="8"/>
  <c r="N35" i="8"/>
  <c r="M35" i="8"/>
  <c r="AT34" i="8"/>
  <c r="AP34" i="8"/>
  <c r="AN34" i="8"/>
  <c r="AI34" i="8"/>
  <c r="AH34" i="8"/>
  <c r="AF34" i="8"/>
  <c r="AE34" i="8"/>
  <c r="AD34" i="8"/>
  <c r="AA34" i="8"/>
  <c r="Z34" i="8"/>
  <c r="Y34" i="8"/>
  <c r="X34" i="8"/>
  <c r="W34" i="8"/>
  <c r="P34" i="8"/>
  <c r="O34" i="8"/>
  <c r="N34" i="8"/>
  <c r="AO34" i="8" s="1"/>
  <c r="AV34" i="8" s="1"/>
  <c r="M34" i="8"/>
  <c r="AV33" i="8"/>
  <c r="AT33" i="8"/>
  <c r="AP33" i="8"/>
  <c r="AO33" i="8"/>
  <c r="AN33" i="8"/>
  <c r="AI33" i="8"/>
  <c r="AH33" i="8"/>
  <c r="AF33" i="8"/>
  <c r="AE33" i="8"/>
  <c r="AA33" i="8"/>
  <c r="Z33" i="8"/>
  <c r="Y33" i="8"/>
  <c r="X33" i="8"/>
  <c r="W33" i="8"/>
  <c r="P33" i="8"/>
  <c r="O33" i="8"/>
  <c r="AD33" i="8" s="1"/>
  <c r="N33" i="8"/>
  <c r="AC33" i="8" s="1"/>
  <c r="M33" i="8"/>
  <c r="AP32" i="8"/>
  <c r="AI32" i="8"/>
  <c r="AN32" i="8" s="1"/>
  <c r="AH32" i="8"/>
  <c r="AF32" i="8"/>
  <c r="AE32" i="8"/>
  <c r="AB32" i="8"/>
  <c r="AA32" i="8"/>
  <c r="Z32" i="8"/>
  <c r="Y32" i="8"/>
  <c r="X32" i="8"/>
  <c r="W32" i="8"/>
  <c r="P32" i="8"/>
  <c r="O32" i="8"/>
  <c r="N32" i="8"/>
  <c r="M32" i="8"/>
  <c r="AT31" i="8"/>
  <c r="AP31" i="8"/>
  <c r="AI31" i="8"/>
  <c r="AN31" i="8" s="1"/>
  <c r="AH31" i="8"/>
  <c r="AF31" i="8"/>
  <c r="AE31" i="8"/>
  <c r="AC31" i="8"/>
  <c r="AB31" i="8"/>
  <c r="AA31" i="8"/>
  <c r="Z31" i="8"/>
  <c r="Y31" i="8"/>
  <c r="X31" i="8"/>
  <c r="W31" i="8"/>
  <c r="P31" i="8"/>
  <c r="O31" i="8"/>
  <c r="AD31" i="8" s="1"/>
  <c r="N31" i="8"/>
  <c r="AO31" i="8" s="1"/>
  <c r="AV31" i="8" s="1"/>
  <c r="M31" i="8"/>
  <c r="AP30" i="8"/>
  <c r="AI30" i="8"/>
  <c r="AH30" i="8"/>
  <c r="AF30" i="8"/>
  <c r="AE30" i="8"/>
  <c r="AD30" i="8"/>
  <c r="AC30" i="8"/>
  <c r="AB30" i="8"/>
  <c r="AA30" i="8"/>
  <c r="Z30" i="8"/>
  <c r="Y30" i="8"/>
  <c r="X30" i="8"/>
  <c r="W30" i="8"/>
  <c r="P30" i="8"/>
  <c r="O30" i="8"/>
  <c r="N30" i="8"/>
  <c r="AO30" i="8" s="1"/>
  <c r="AV30" i="8" s="1"/>
  <c r="M30" i="8"/>
  <c r="AT29" i="8"/>
  <c r="AP29" i="8"/>
  <c r="AO29" i="8"/>
  <c r="AV29" i="8" s="1"/>
  <c r="AI29" i="8"/>
  <c r="AN29" i="8" s="1"/>
  <c r="AH29" i="8"/>
  <c r="AF29" i="8"/>
  <c r="AE29" i="8"/>
  <c r="AD29" i="8"/>
  <c r="AC29" i="8"/>
  <c r="AA29" i="8"/>
  <c r="Z29" i="8"/>
  <c r="Y29" i="8"/>
  <c r="X29" i="8"/>
  <c r="W29" i="8"/>
  <c r="P29" i="8"/>
  <c r="O29" i="8"/>
  <c r="AQ29" i="8" s="1"/>
  <c r="N29" i="8"/>
  <c r="M29" i="8"/>
  <c r="AT28" i="8"/>
  <c r="AP28" i="8"/>
  <c r="AN28" i="8"/>
  <c r="AI28" i="8"/>
  <c r="AH28" i="8"/>
  <c r="AF28" i="8"/>
  <c r="AE28" i="8"/>
  <c r="AD28" i="8"/>
  <c r="AA28" i="8"/>
  <c r="Z28" i="8"/>
  <c r="Y28" i="8"/>
  <c r="X28" i="8"/>
  <c r="W28" i="8"/>
  <c r="P28" i="8"/>
  <c r="O28" i="8"/>
  <c r="AQ28" i="8" s="1"/>
  <c r="N28" i="8"/>
  <c r="M28" i="8"/>
  <c r="AV27" i="8"/>
  <c r="AT27" i="8"/>
  <c r="AP27" i="8"/>
  <c r="AO27" i="8"/>
  <c r="AN27" i="8"/>
  <c r="AI27" i="8"/>
  <c r="AH27" i="8"/>
  <c r="AF27" i="8"/>
  <c r="AE27" i="8"/>
  <c r="AA27" i="8"/>
  <c r="Z27" i="8"/>
  <c r="Y27" i="8"/>
  <c r="X27" i="8"/>
  <c r="W27" i="8"/>
  <c r="P27" i="8"/>
  <c r="O27" i="8"/>
  <c r="AD27" i="8" s="1"/>
  <c r="N27" i="8"/>
  <c r="AC27" i="8" s="1"/>
  <c r="M27" i="8"/>
  <c r="AP26" i="8"/>
  <c r="AI26" i="8"/>
  <c r="AH26" i="8"/>
  <c r="AF26" i="8"/>
  <c r="AE26" i="8"/>
  <c r="AB26" i="8"/>
  <c r="AA26" i="8"/>
  <c r="Z26" i="8"/>
  <c r="Y26" i="8"/>
  <c r="X26" i="8"/>
  <c r="W26" i="8"/>
  <c r="P26" i="8"/>
  <c r="O26" i="8"/>
  <c r="N26" i="8"/>
  <c r="M26" i="8"/>
  <c r="AI25" i="8"/>
  <c r="AH25" i="8"/>
  <c r="W25" i="8"/>
  <c r="AT24" i="8"/>
  <c r="AP24" i="8"/>
  <c r="AN24" i="8"/>
  <c r="AI24" i="8"/>
  <c r="AH24" i="8"/>
  <c r="AF24" i="8"/>
  <c r="AE24" i="8"/>
  <c r="AD24" i="8"/>
  <c r="AC24" i="8"/>
  <c r="AA24" i="8"/>
  <c r="Z24" i="8"/>
  <c r="Y24" i="8"/>
  <c r="X24" i="8"/>
  <c r="W24" i="8"/>
  <c r="P24" i="8"/>
  <c r="O24" i="8"/>
  <c r="N24" i="8"/>
  <c r="AO24" i="8" s="1"/>
  <c r="AV24" i="8" s="1"/>
  <c r="M24" i="8"/>
  <c r="AT23" i="8"/>
  <c r="AP23" i="8"/>
  <c r="AO23" i="8"/>
  <c r="AV23" i="8" s="1"/>
  <c r="AN23" i="8"/>
  <c r="AI23" i="8"/>
  <c r="AH23" i="8"/>
  <c r="AF23" i="8"/>
  <c r="AE23" i="8"/>
  <c r="AD23" i="8"/>
  <c r="AA23" i="8"/>
  <c r="Z23" i="8"/>
  <c r="Y23" i="8"/>
  <c r="X23" i="8"/>
  <c r="W23" i="8"/>
  <c r="P23" i="8"/>
  <c r="O23" i="8"/>
  <c r="N23" i="8"/>
  <c r="AC23" i="8" s="1"/>
  <c r="M23" i="8"/>
  <c r="AP22" i="8"/>
  <c r="AI22" i="8"/>
  <c r="AH22" i="8"/>
  <c r="AF22" i="8"/>
  <c r="AE22" i="8"/>
  <c r="AB22" i="8"/>
  <c r="AA22" i="8"/>
  <c r="Z22" i="8"/>
  <c r="Y22" i="8"/>
  <c r="X22" i="8"/>
  <c r="W22" i="8"/>
  <c r="P22" i="8"/>
  <c r="O22" i="8"/>
  <c r="N22" i="8"/>
  <c r="AC22" i="8" s="1"/>
  <c r="M22" i="8"/>
  <c r="AT21" i="8"/>
  <c r="AP21" i="8"/>
  <c r="AI21" i="8"/>
  <c r="AN21" i="8" s="1"/>
  <c r="AH21" i="8"/>
  <c r="AF21" i="8"/>
  <c r="AE21" i="8"/>
  <c r="AC21" i="8"/>
  <c r="AB21" i="8"/>
  <c r="AA21" i="8"/>
  <c r="Z21" i="8"/>
  <c r="Y21" i="8"/>
  <c r="X21" i="8"/>
  <c r="W21" i="8"/>
  <c r="P21" i="8"/>
  <c r="O21" i="8"/>
  <c r="AD21" i="8" s="1"/>
  <c r="N21" i="8"/>
  <c r="AO21" i="8" s="1"/>
  <c r="AV21" i="8" s="1"/>
  <c r="M21" i="8"/>
  <c r="AT20" i="8"/>
  <c r="AN20" i="8"/>
  <c r="AI20" i="8"/>
  <c r="AJ20" i="8" s="1"/>
  <c r="AH20" i="8"/>
  <c r="AF20" i="8"/>
  <c r="AE20" i="8"/>
  <c r="AC20" i="8"/>
  <c r="AB20" i="8"/>
  <c r="AA20" i="8"/>
  <c r="Z20" i="8"/>
  <c r="Y20" i="8"/>
  <c r="X20" i="8"/>
  <c r="W20" i="8"/>
  <c r="P20" i="8"/>
  <c r="O20" i="8"/>
  <c r="N20" i="8"/>
  <c r="AO20" i="8" s="1"/>
  <c r="M20" i="8"/>
  <c r="AO19" i="8"/>
  <c r="AI19" i="8"/>
  <c r="AN19" i="8" s="1"/>
  <c r="AH19" i="8"/>
  <c r="AF19" i="8"/>
  <c r="AE19" i="8"/>
  <c r="AD19" i="8"/>
  <c r="AC19" i="8"/>
  <c r="AB19" i="8"/>
  <c r="AA19" i="8"/>
  <c r="Z19" i="8"/>
  <c r="Y19" i="8"/>
  <c r="X19" i="8"/>
  <c r="W19" i="8"/>
  <c r="P19" i="8"/>
  <c r="O19" i="8"/>
  <c r="N19" i="8"/>
  <c r="M19" i="8"/>
  <c r="AT18" i="8"/>
  <c r="AO18" i="8"/>
  <c r="AN18" i="8"/>
  <c r="AI18" i="8"/>
  <c r="AH18" i="8"/>
  <c r="AF18" i="8"/>
  <c r="AE18" i="8"/>
  <c r="AD18" i="8"/>
  <c r="AA18" i="8"/>
  <c r="Z18" i="8"/>
  <c r="Y18" i="8"/>
  <c r="X18" i="8"/>
  <c r="W18" i="8"/>
  <c r="P18" i="8"/>
  <c r="O18" i="8"/>
  <c r="N18" i="8"/>
  <c r="AC18" i="8" s="1"/>
  <c r="M18" i="8"/>
  <c r="AT17" i="8"/>
  <c r="AO17" i="8"/>
  <c r="AN17" i="8"/>
  <c r="AI17" i="8"/>
  <c r="AH17" i="8"/>
  <c r="AF17" i="8"/>
  <c r="AE17" i="8"/>
  <c r="AA17" i="8"/>
  <c r="Z17" i="8"/>
  <c r="Y17" i="8"/>
  <c r="X17" i="8"/>
  <c r="W17" i="8"/>
  <c r="P17" i="8"/>
  <c r="O17" i="8"/>
  <c r="N17" i="8"/>
  <c r="AC17" i="8" s="1"/>
  <c r="M17" i="8"/>
  <c r="AP16" i="8"/>
  <c r="AI16" i="8"/>
  <c r="AH16" i="8"/>
  <c r="AF16" i="8"/>
  <c r="AE16" i="8"/>
  <c r="AB16" i="8"/>
  <c r="AA16" i="8"/>
  <c r="Z16" i="8"/>
  <c r="Y16" i="8"/>
  <c r="X16" i="8"/>
  <c r="W16" i="8"/>
  <c r="P16" i="8"/>
  <c r="O16" i="8"/>
  <c r="AD16" i="8" s="1"/>
  <c r="N16" i="8"/>
  <c r="AC16" i="8" s="1"/>
  <c r="M16" i="8"/>
  <c r="AQ15" i="8"/>
  <c r="AP15" i="8"/>
  <c r="AI15" i="8"/>
  <c r="AN15" i="8" s="1"/>
  <c r="AH15" i="8"/>
  <c r="AF15" i="8"/>
  <c r="AE15" i="8"/>
  <c r="AB15" i="8"/>
  <c r="AA15" i="8"/>
  <c r="Z15" i="8"/>
  <c r="Y15" i="8"/>
  <c r="X15" i="8"/>
  <c r="W15" i="8"/>
  <c r="P15" i="8"/>
  <c r="O15" i="8"/>
  <c r="AD15" i="8" s="1"/>
  <c r="N15" i="8"/>
  <c r="AO15" i="8" s="1"/>
  <c r="AV15" i="8" s="1"/>
  <c r="M15" i="8"/>
  <c r="AI14" i="8"/>
  <c r="AH14" i="8"/>
  <c r="W14" i="8"/>
  <c r="AT13" i="8"/>
  <c r="AQ13" i="8"/>
  <c r="AN13" i="8"/>
  <c r="AI13" i="8"/>
  <c r="AH13" i="8"/>
  <c r="AF13" i="8"/>
  <c r="AE13" i="8"/>
  <c r="AA13" i="8"/>
  <c r="Z13" i="8"/>
  <c r="Y13" i="8"/>
  <c r="X13" i="8"/>
  <c r="W13" i="8"/>
  <c r="P13" i="8"/>
  <c r="O13" i="8"/>
  <c r="AD13" i="8" s="1"/>
  <c r="N13" i="8"/>
  <c r="AC13" i="8" s="1"/>
  <c r="M13" i="8"/>
  <c r="AQ12" i="8"/>
  <c r="AO12" i="8"/>
  <c r="AN12" i="8"/>
  <c r="AI12" i="8"/>
  <c r="AH12" i="8"/>
  <c r="AF12" i="8"/>
  <c r="AE12" i="8"/>
  <c r="AD12" i="8"/>
  <c r="AB12" i="8"/>
  <c r="AA12" i="8"/>
  <c r="Z12" i="8"/>
  <c r="Y12" i="8"/>
  <c r="X12" i="8"/>
  <c r="W12" i="8"/>
  <c r="P12" i="8"/>
  <c r="O12" i="8"/>
  <c r="N12" i="8"/>
  <c r="AC12" i="8" s="1"/>
  <c r="M12" i="8"/>
  <c r="AI11" i="8"/>
  <c r="AN11" i="8" s="1"/>
  <c r="AH11" i="8"/>
  <c r="AF11" i="8"/>
  <c r="AE11" i="8"/>
  <c r="AB11" i="8"/>
  <c r="AA11" i="8"/>
  <c r="Z11" i="8"/>
  <c r="Y11" i="8"/>
  <c r="X11" i="8"/>
  <c r="W11" i="8"/>
  <c r="P11" i="8"/>
  <c r="O11" i="8"/>
  <c r="AD11" i="8" s="1"/>
  <c r="N11" i="8"/>
  <c r="M11" i="8"/>
  <c r="AI10" i="8"/>
  <c r="AH10" i="8"/>
  <c r="W10" i="8"/>
  <c r="AU9" i="8"/>
  <c r="AT9" i="8"/>
  <c r="AP9" i="8"/>
  <c r="AO9" i="8"/>
  <c r="AV9" i="8" s="1"/>
  <c r="AN9" i="8"/>
  <c r="AJ9" i="8"/>
  <c r="AI9" i="8"/>
  <c r="AH9" i="8"/>
  <c r="AF9" i="8"/>
  <c r="AE9" i="8"/>
  <c r="AD9" i="8"/>
  <c r="AC9" i="8"/>
  <c r="AA9" i="8"/>
  <c r="Z9" i="8"/>
  <c r="Y9" i="8"/>
  <c r="X9" i="8"/>
  <c r="W9" i="8"/>
  <c r="P9" i="8"/>
  <c r="O9" i="8"/>
  <c r="N9" i="8"/>
  <c r="M9" i="8"/>
  <c r="AN8" i="8"/>
  <c r="AI8" i="8"/>
  <c r="AH8" i="8"/>
  <c r="AF8" i="8"/>
  <c r="AE8" i="8"/>
  <c r="AD8" i="8"/>
  <c r="AB8" i="8"/>
  <c r="AA8" i="8"/>
  <c r="Z8" i="8"/>
  <c r="Y8" i="8"/>
  <c r="X8" i="8"/>
  <c r="W8" i="8"/>
  <c r="P8" i="8"/>
  <c r="O8" i="8"/>
  <c r="AQ8" i="8" s="1"/>
  <c r="N8" i="8"/>
  <c r="M8" i="8"/>
  <c r="AP7" i="8"/>
  <c r="AI7" i="8"/>
  <c r="AN7" i="8" s="1"/>
  <c r="AH7" i="8"/>
  <c r="AF7" i="8"/>
  <c r="AE7" i="8"/>
  <c r="AA7" i="8"/>
  <c r="Z7" i="8"/>
  <c r="Y7" i="8"/>
  <c r="X7" i="8"/>
  <c r="W7" i="8"/>
  <c r="P7" i="8"/>
  <c r="O7" i="8"/>
  <c r="AD7" i="8" s="1"/>
  <c r="N7" i="8"/>
  <c r="AO7" i="8" s="1"/>
  <c r="M7" i="8"/>
  <c r="AB7" i="8" s="1"/>
  <c r="AU6" i="8"/>
  <c r="AQ6" i="8"/>
  <c r="AP6" i="8"/>
  <c r="AN6" i="8"/>
  <c r="AJ6" i="8"/>
  <c r="AI6" i="8"/>
  <c r="AT6" i="8" s="1"/>
  <c r="AH6" i="8"/>
  <c r="AF6" i="8"/>
  <c r="AE6" i="8"/>
  <c r="AD6" i="8"/>
  <c r="AC6" i="8"/>
  <c r="AB6" i="8"/>
  <c r="AA6" i="8"/>
  <c r="Z6" i="8"/>
  <c r="Y6" i="8"/>
  <c r="X6" i="8"/>
  <c r="W6" i="8"/>
  <c r="P6" i="8"/>
  <c r="O6" i="8"/>
  <c r="N6" i="8"/>
  <c r="AO6" i="8" s="1"/>
  <c r="M6" i="8"/>
  <c r="AI5" i="8"/>
  <c r="AH5" i="8"/>
  <c r="W5" i="8"/>
  <c r="AI4" i="8"/>
  <c r="AU3" i="8"/>
  <c r="AQ3" i="8"/>
  <c r="AO3" i="8"/>
  <c r="AI3" i="8"/>
  <c r="AH3" i="8"/>
  <c r="AN2" i="8"/>
  <c r="AM2" i="8"/>
  <c r="AL2" i="8"/>
  <c r="AK2" i="8"/>
  <c r="AJ2" i="8"/>
  <c r="AJ18" i="8" s="1"/>
  <c r="AA2" i="8"/>
  <c r="A2" i="8"/>
  <c r="AU1" i="8"/>
  <c r="AR1" i="8"/>
  <c r="AR8" i="8" s="1"/>
  <c r="AQ1" i="8"/>
  <c r="AQ9" i="8" s="1"/>
  <c r="AP1" i="8"/>
  <c r="AP17" i="8" s="1"/>
  <c r="AO1" i="8"/>
  <c r="AJ1" i="8"/>
  <c r="AH1" i="8"/>
  <c r="AH2" i="8" s="1"/>
  <c r="AA1" i="8"/>
  <c r="A1" i="8"/>
  <c r="AP25" i="7"/>
  <c r="AI25" i="7"/>
  <c r="AH25" i="7"/>
  <c r="AF25" i="7"/>
  <c r="AE25" i="7"/>
  <c r="AA25" i="7"/>
  <c r="Z25" i="7"/>
  <c r="Y25" i="7"/>
  <c r="X25" i="7"/>
  <c r="W25" i="7"/>
  <c r="P25" i="7"/>
  <c r="O25" i="7"/>
  <c r="AD25" i="7" s="1"/>
  <c r="N25" i="7"/>
  <c r="AO25" i="7" s="1"/>
  <c r="AV25" i="7" s="1"/>
  <c r="M25" i="7"/>
  <c r="AB25" i="7" s="1"/>
  <c r="AU24" i="7"/>
  <c r="AP24" i="7"/>
  <c r="AJ24" i="7"/>
  <c r="AI24" i="7"/>
  <c r="AT24" i="7" s="1"/>
  <c r="AH24" i="7"/>
  <c r="AF24" i="7"/>
  <c r="AE24" i="7"/>
  <c r="AD24" i="7"/>
  <c r="AC24" i="7"/>
  <c r="AB24" i="7"/>
  <c r="AA24" i="7"/>
  <c r="Z24" i="7"/>
  <c r="Y24" i="7"/>
  <c r="X24" i="7"/>
  <c r="W24" i="7"/>
  <c r="P24" i="7"/>
  <c r="O24" i="7"/>
  <c r="N24" i="7"/>
  <c r="AO24" i="7" s="1"/>
  <c r="AV24" i="7" s="1"/>
  <c r="M24" i="7"/>
  <c r="AU23" i="7"/>
  <c r="AP23" i="7"/>
  <c r="AO23" i="7"/>
  <c r="AV23" i="7" s="1"/>
  <c r="AN23" i="7"/>
  <c r="AI23" i="7"/>
  <c r="AT23" i="7" s="1"/>
  <c r="AH23" i="7"/>
  <c r="AF23" i="7"/>
  <c r="AE23" i="7"/>
  <c r="AD23" i="7"/>
  <c r="AC23" i="7"/>
  <c r="AA23" i="7"/>
  <c r="Z23" i="7"/>
  <c r="Y23" i="7"/>
  <c r="X23" i="7"/>
  <c r="W23" i="7"/>
  <c r="P23" i="7"/>
  <c r="O23" i="7"/>
  <c r="AQ23" i="7" s="1"/>
  <c r="N23" i="7"/>
  <c r="M23" i="7"/>
  <c r="AR23" i="7" s="1"/>
  <c r="AP22" i="7"/>
  <c r="AN22" i="7"/>
  <c r="AI22" i="7"/>
  <c r="AJ22" i="7" s="1"/>
  <c r="AH22" i="7"/>
  <c r="AF22" i="7"/>
  <c r="AE22" i="7"/>
  <c r="AD22" i="7"/>
  <c r="AA22" i="7"/>
  <c r="Z22" i="7"/>
  <c r="Y22" i="7"/>
  <c r="X22" i="7"/>
  <c r="W22" i="7"/>
  <c r="P22" i="7"/>
  <c r="O22" i="7"/>
  <c r="N22" i="7"/>
  <c r="AC22" i="7" s="1"/>
  <c r="M22" i="7"/>
  <c r="AB22" i="7" s="1"/>
  <c r="AT21" i="7"/>
  <c r="AP21" i="7"/>
  <c r="AN21" i="7"/>
  <c r="AI21" i="7"/>
  <c r="AH21" i="7"/>
  <c r="AF21" i="7"/>
  <c r="AE21" i="7"/>
  <c r="AD21" i="7"/>
  <c r="AA21" i="7"/>
  <c r="Z21" i="7"/>
  <c r="Y21" i="7"/>
  <c r="X21" i="7"/>
  <c r="W21" i="7"/>
  <c r="P21" i="7"/>
  <c r="O21" i="7"/>
  <c r="N21" i="7"/>
  <c r="AC21" i="7" s="1"/>
  <c r="M21" i="7"/>
  <c r="AU20" i="7"/>
  <c r="AP20" i="7"/>
  <c r="AO20" i="7"/>
  <c r="AV20" i="7" s="1"/>
  <c r="AI20" i="7"/>
  <c r="AH20" i="7"/>
  <c r="AF20" i="7"/>
  <c r="AE20" i="7"/>
  <c r="AB20" i="7"/>
  <c r="AA20" i="7"/>
  <c r="Z20" i="7"/>
  <c r="Y20" i="7"/>
  <c r="X20" i="7"/>
  <c r="W20" i="7"/>
  <c r="P20" i="7"/>
  <c r="O20" i="7"/>
  <c r="N20" i="7"/>
  <c r="AC20" i="7" s="1"/>
  <c r="M20" i="7"/>
  <c r="AR20" i="7" s="1"/>
  <c r="AQ19" i="7"/>
  <c r="AP19" i="7"/>
  <c r="AI19" i="7"/>
  <c r="AH19" i="7"/>
  <c r="AF19" i="7"/>
  <c r="AE19" i="7"/>
  <c r="AA19" i="7"/>
  <c r="Z19" i="7"/>
  <c r="Y19" i="7"/>
  <c r="X19" i="7"/>
  <c r="W19" i="7"/>
  <c r="P19" i="7"/>
  <c r="O19" i="7"/>
  <c r="AD19" i="7" s="1"/>
  <c r="N19" i="7"/>
  <c r="AO19" i="7" s="1"/>
  <c r="AV19" i="7" s="1"/>
  <c r="M19" i="7"/>
  <c r="AP18" i="7"/>
  <c r="AN18" i="7"/>
  <c r="AI18" i="7"/>
  <c r="AJ18" i="7" s="1"/>
  <c r="AH18" i="7"/>
  <c r="AF18" i="7"/>
  <c r="AE18" i="7"/>
  <c r="AD18" i="7"/>
  <c r="AB18" i="7"/>
  <c r="AA18" i="7"/>
  <c r="Z18" i="7"/>
  <c r="Y18" i="7"/>
  <c r="X18" i="7"/>
  <c r="W18" i="7"/>
  <c r="P18" i="7"/>
  <c r="O18" i="7"/>
  <c r="AQ18" i="7" s="1"/>
  <c r="N18" i="7"/>
  <c r="AO18" i="7" s="1"/>
  <c r="AV18" i="7" s="1"/>
  <c r="M18" i="7"/>
  <c r="AV17" i="7"/>
  <c r="AP17" i="7"/>
  <c r="AO17" i="7"/>
  <c r="AI17" i="7"/>
  <c r="AN17" i="7" s="1"/>
  <c r="AH17" i="7"/>
  <c r="AF17" i="7"/>
  <c r="AE17" i="7"/>
  <c r="AC17" i="7"/>
  <c r="AA17" i="7"/>
  <c r="Z17" i="7"/>
  <c r="Y17" i="7"/>
  <c r="X17" i="7"/>
  <c r="W17" i="7"/>
  <c r="P17" i="7"/>
  <c r="O17" i="7"/>
  <c r="AD17" i="7" s="1"/>
  <c r="N17" i="7"/>
  <c r="M17" i="7"/>
  <c r="AU16" i="7"/>
  <c r="AP16" i="7"/>
  <c r="AO16" i="7"/>
  <c r="AV16" i="7" s="1"/>
  <c r="AI16" i="7"/>
  <c r="AN16" i="7" s="1"/>
  <c r="AH16" i="7"/>
  <c r="AF16" i="7"/>
  <c r="AE16" i="7"/>
  <c r="AD16" i="7"/>
  <c r="AC16" i="7"/>
  <c r="AA16" i="7"/>
  <c r="Z16" i="7"/>
  <c r="Y16" i="7"/>
  <c r="X16" i="7"/>
  <c r="W16" i="7"/>
  <c r="P16" i="7"/>
  <c r="O16" i="7"/>
  <c r="N16" i="7"/>
  <c r="M16" i="7"/>
  <c r="AU15" i="7"/>
  <c r="AT15" i="7"/>
  <c r="AP15" i="7"/>
  <c r="AO15" i="7"/>
  <c r="AV15" i="7" s="1"/>
  <c r="AI15" i="7"/>
  <c r="AH15" i="7"/>
  <c r="AF15" i="7"/>
  <c r="AE15" i="7"/>
  <c r="AA15" i="7"/>
  <c r="Z15" i="7"/>
  <c r="Y15" i="7"/>
  <c r="X15" i="7"/>
  <c r="W15" i="7"/>
  <c r="P15" i="7"/>
  <c r="O15" i="7"/>
  <c r="AD15" i="7" s="1"/>
  <c r="N15" i="7"/>
  <c r="AC15" i="7" s="1"/>
  <c r="M15" i="7"/>
  <c r="AP14" i="7"/>
  <c r="AN14" i="7"/>
  <c r="AI14" i="7"/>
  <c r="AH14" i="7"/>
  <c r="AF14" i="7"/>
  <c r="AE14" i="7"/>
  <c r="AD14" i="7"/>
  <c r="AB14" i="7"/>
  <c r="AA14" i="7"/>
  <c r="Z14" i="7"/>
  <c r="Y14" i="7"/>
  <c r="X14" i="7"/>
  <c r="W14" i="7"/>
  <c r="P14" i="7"/>
  <c r="O14" i="7"/>
  <c r="N14" i="7"/>
  <c r="AC14" i="7" s="1"/>
  <c r="M14" i="7"/>
  <c r="AR14" i="7" s="1"/>
  <c r="AR13" i="7"/>
  <c r="AP13" i="7"/>
  <c r="AI13" i="7"/>
  <c r="AH13" i="7"/>
  <c r="AF13" i="7"/>
  <c r="AE13" i="7"/>
  <c r="AB13" i="7"/>
  <c r="AA13" i="7"/>
  <c r="Z13" i="7"/>
  <c r="Y13" i="7"/>
  <c r="X13" i="7"/>
  <c r="W13" i="7"/>
  <c r="P13" i="7"/>
  <c r="O13" i="7"/>
  <c r="AD13" i="7" s="1"/>
  <c r="N13" i="7"/>
  <c r="M13" i="7"/>
  <c r="AU12" i="7"/>
  <c r="AP12" i="7"/>
  <c r="AI12" i="7"/>
  <c r="AN12" i="7" s="1"/>
  <c r="AH12" i="7"/>
  <c r="AF12" i="7"/>
  <c r="AE12" i="7"/>
  <c r="AB12" i="7"/>
  <c r="AA12" i="7"/>
  <c r="Z12" i="7"/>
  <c r="Y12" i="7"/>
  <c r="X12" i="7"/>
  <c r="W12" i="7"/>
  <c r="P12" i="7"/>
  <c r="O12" i="7"/>
  <c r="AD12" i="7" s="1"/>
  <c r="N12" i="7"/>
  <c r="AO12" i="7" s="1"/>
  <c r="AV12" i="7" s="1"/>
  <c r="M12" i="7"/>
  <c r="AU11" i="7"/>
  <c r="AT11" i="7"/>
  <c r="AP11" i="7"/>
  <c r="AO11" i="7"/>
  <c r="AV11" i="7" s="1"/>
  <c r="AI11" i="7"/>
  <c r="AN11" i="7" s="1"/>
  <c r="AH11" i="7"/>
  <c r="AF11" i="7"/>
  <c r="AE11" i="7"/>
  <c r="AC11" i="7"/>
  <c r="AB11" i="7"/>
  <c r="AA11" i="7"/>
  <c r="Z11" i="7"/>
  <c r="Y11" i="7"/>
  <c r="X11" i="7"/>
  <c r="W11" i="7"/>
  <c r="P11" i="7"/>
  <c r="O11" i="7"/>
  <c r="AD11" i="7" s="1"/>
  <c r="N11" i="7"/>
  <c r="M11" i="7"/>
  <c r="AU10" i="7"/>
  <c r="AP10" i="7"/>
  <c r="AI10" i="7"/>
  <c r="AN10" i="7" s="1"/>
  <c r="AH10" i="7"/>
  <c r="AF10" i="7"/>
  <c r="AE10" i="7"/>
  <c r="AD10" i="7"/>
  <c r="AB10" i="7"/>
  <c r="AA10" i="7"/>
  <c r="Z10" i="7"/>
  <c r="Y10" i="7"/>
  <c r="X10" i="7"/>
  <c r="W10" i="7"/>
  <c r="P10" i="7"/>
  <c r="O10" i="7"/>
  <c r="N10" i="7"/>
  <c r="M10" i="7"/>
  <c r="AI9" i="7"/>
  <c r="AH9" i="7"/>
  <c r="W9" i="7"/>
  <c r="AU8" i="7"/>
  <c r="AP8" i="7"/>
  <c r="AI8" i="7"/>
  <c r="AT8" i="7" s="1"/>
  <c r="AH8" i="7"/>
  <c r="AF8" i="7"/>
  <c r="AE8" i="7"/>
  <c r="AD8" i="7"/>
  <c r="AB8" i="7"/>
  <c r="AA8" i="7"/>
  <c r="Z8" i="7"/>
  <c r="Y8" i="7"/>
  <c r="X8" i="7"/>
  <c r="W8" i="7"/>
  <c r="P8" i="7"/>
  <c r="O8" i="7"/>
  <c r="N8" i="7"/>
  <c r="AO8" i="7" s="1"/>
  <c r="AV8" i="7" s="1"/>
  <c r="M8" i="7"/>
  <c r="AR8" i="7" s="1"/>
  <c r="AU7" i="7"/>
  <c r="AT7" i="7"/>
  <c r="AP7" i="7"/>
  <c r="AJ7" i="7"/>
  <c r="AI7" i="7"/>
  <c r="AH7" i="7"/>
  <c r="AF7" i="7"/>
  <c r="AE7" i="7"/>
  <c r="AC7" i="7"/>
  <c r="AA7" i="7"/>
  <c r="Z7" i="7"/>
  <c r="Y7" i="7"/>
  <c r="X7" i="7"/>
  <c r="W7" i="7"/>
  <c r="P7" i="7"/>
  <c r="O7" i="7"/>
  <c r="AQ7" i="7" s="1"/>
  <c r="N7" i="7"/>
  <c r="AO7" i="7" s="1"/>
  <c r="AV7" i="7" s="1"/>
  <c r="M7" i="7"/>
  <c r="AR7" i="7" s="1"/>
  <c r="AU6" i="7"/>
  <c r="AP6" i="7"/>
  <c r="AN6" i="7"/>
  <c r="AI6" i="7"/>
  <c r="AT6" i="7" s="1"/>
  <c r="AH6" i="7"/>
  <c r="AF6" i="7"/>
  <c r="AE6" i="7"/>
  <c r="AD6" i="7"/>
  <c r="AB6" i="7"/>
  <c r="AA6" i="7"/>
  <c r="Z6" i="7"/>
  <c r="Y6" i="7"/>
  <c r="X6" i="7"/>
  <c r="W6" i="7"/>
  <c r="P6" i="7"/>
  <c r="O6" i="7"/>
  <c r="AQ6" i="7" s="1"/>
  <c r="N6" i="7"/>
  <c r="AC6" i="7" s="1"/>
  <c r="M6" i="7"/>
  <c r="AI5" i="7"/>
  <c r="AH5" i="7"/>
  <c r="W5" i="7"/>
  <c r="AI4" i="7"/>
  <c r="AU3" i="7"/>
  <c r="AQ3" i="7"/>
  <c r="AO3" i="7"/>
  <c r="AI3" i="7"/>
  <c r="AH3" i="7"/>
  <c r="AN2" i="7"/>
  <c r="AN15" i="7" s="1"/>
  <c r="AM2" i="7"/>
  <c r="AL2" i="7"/>
  <c r="AK2" i="7"/>
  <c r="AJ2" i="7"/>
  <c r="AJ21" i="7" s="1"/>
  <c r="AA2" i="7"/>
  <c r="A2" i="7"/>
  <c r="AU1" i="7"/>
  <c r="AR1" i="7"/>
  <c r="AR24" i="7" s="1"/>
  <c r="AQ1" i="7"/>
  <c r="AQ8" i="7" s="1"/>
  <c r="AP1" i="7"/>
  <c r="AP3" i="7" s="1"/>
  <c r="AO1" i="7"/>
  <c r="AJ1" i="7"/>
  <c r="AA1" i="7"/>
  <c r="A1" i="7"/>
  <c r="AH1" i="7" s="1"/>
  <c r="AH2" i="7" s="1"/>
  <c r="AT63" i="6"/>
  <c r="AJ63" i="6"/>
  <c r="AI63" i="6"/>
  <c r="AH63" i="6"/>
  <c r="AF63" i="6"/>
  <c r="AE63" i="6"/>
  <c r="AC63" i="6"/>
  <c r="AA63" i="6"/>
  <c r="Z63" i="6"/>
  <c r="Y63" i="6"/>
  <c r="X63" i="6"/>
  <c r="W63" i="6"/>
  <c r="P63" i="6"/>
  <c r="O63" i="6"/>
  <c r="AQ63" i="6" s="1"/>
  <c r="N63" i="6"/>
  <c r="M63" i="6"/>
  <c r="AI62" i="6"/>
  <c r="AT62" i="6" s="1"/>
  <c r="AH62" i="6"/>
  <c r="AF62" i="6"/>
  <c r="AE62" i="6"/>
  <c r="AD62" i="6"/>
  <c r="AB62" i="6"/>
  <c r="AA62" i="6"/>
  <c r="Z62" i="6"/>
  <c r="Y62" i="6"/>
  <c r="X62" i="6"/>
  <c r="W62" i="6"/>
  <c r="P62" i="6"/>
  <c r="O62" i="6"/>
  <c r="AQ62" i="6" s="1"/>
  <c r="N62" i="6"/>
  <c r="AC62" i="6" s="1"/>
  <c r="M62" i="6"/>
  <c r="AT61" i="6"/>
  <c r="AI61" i="6"/>
  <c r="AH61" i="6"/>
  <c r="AF61" i="6"/>
  <c r="AE61" i="6"/>
  <c r="AC61" i="6"/>
  <c r="AA61" i="6"/>
  <c r="Z61" i="6"/>
  <c r="Y61" i="6"/>
  <c r="X61" i="6"/>
  <c r="W61" i="6"/>
  <c r="P61" i="6"/>
  <c r="O61" i="6"/>
  <c r="AD61" i="6" s="1"/>
  <c r="N61" i="6"/>
  <c r="M61" i="6"/>
  <c r="AI60" i="6"/>
  <c r="AH60" i="6"/>
  <c r="W60" i="6"/>
  <c r="AT59" i="6"/>
  <c r="AJ59" i="6"/>
  <c r="AI59" i="6"/>
  <c r="AH59" i="6"/>
  <c r="AF59" i="6"/>
  <c r="AE59" i="6"/>
  <c r="AC59" i="6"/>
  <c r="AA59" i="6"/>
  <c r="Z59" i="6"/>
  <c r="Y59" i="6"/>
  <c r="X59" i="6"/>
  <c r="W59" i="6"/>
  <c r="P59" i="6"/>
  <c r="O59" i="6"/>
  <c r="AQ59" i="6" s="1"/>
  <c r="N59" i="6"/>
  <c r="M59" i="6"/>
  <c r="AP58" i="6"/>
  <c r="AI58" i="6"/>
  <c r="AT58" i="6" s="1"/>
  <c r="AH58" i="6"/>
  <c r="AF58" i="6"/>
  <c r="AE58" i="6"/>
  <c r="AD58" i="6"/>
  <c r="AB58" i="6"/>
  <c r="AA58" i="6"/>
  <c r="Z58" i="6"/>
  <c r="Y58" i="6"/>
  <c r="X58" i="6"/>
  <c r="W58" i="6"/>
  <c r="P58" i="6"/>
  <c r="O58" i="6"/>
  <c r="AQ58" i="6" s="1"/>
  <c r="N58" i="6"/>
  <c r="AC58" i="6" s="1"/>
  <c r="M58" i="6"/>
  <c r="AV57" i="6"/>
  <c r="AT57" i="6"/>
  <c r="AP57" i="6"/>
  <c r="AO57" i="6"/>
  <c r="AI57" i="6"/>
  <c r="AH57" i="6"/>
  <c r="AF57" i="6"/>
  <c r="AE57" i="6"/>
  <c r="AC57" i="6"/>
  <c r="AA57" i="6"/>
  <c r="Z57" i="6"/>
  <c r="Y57" i="6"/>
  <c r="X57" i="6"/>
  <c r="W57" i="6"/>
  <c r="P57" i="6"/>
  <c r="O57" i="6"/>
  <c r="AD57" i="6" s="1"/>
  <c r="N57" i="6"/>
  <c r="M57" i="6"/>
  <c r="AP56" i="6"/>
  <c r="AI56" i="6"/>
  <c r="AT56" i="6" s="1"/>
  <c r="AH56" i="6"/>
  <c r="AF56" i="6"/>
  <c r="AE56" i="6"/>
  <c r="AD56" i="6"/>
  <c r="AB56" i="6"/>
  <c r="AA56" i="6"/>
  <c r="Z56" i="6"/>
  <c r="Y56" i="6"/>
  <c r="X56" i="6"/>
  <c r="W56" i="6"/>
  <c r="P56" i="6"/>
  <c r="O56" i="6"/>
  <c r="AQ56" i="6" s="1"/>
  <c r="N56" i="6"/>
  <c r="M56" i="6"/>
  <c r="AT55" i="6"/>
  <c r="AI55" i="6"/>
  <c r="AH55" i="6"/>
  <c r="AF55" i="6"/>
  <c r="AE55" i="6"/>
  <c r="AC55" i="6"/>
  <c r="AA55" i="6"/>
  <c r="Z55" i="6"/>
  <c r="Y55" i="6"/>
  <c r="X55" i="6"/>
  <c r="W55" i="6"/>
  <c r="P55" i="6"/>
  <c r="O55" i="6"/>
  <c r="AD55" i="6" s="1"/>
  <c r="N55" i="6"/>
  <c r="M55" i="6"/>
  <c r="AI54" i="6"/>
  <c r="AH54" i="6"/>
  <c r="AF54" i="6"/>
  <c r="AE54" i="6"/>
  <c r="AD54" i="6"/>
  <c r="AB54" i="6"/>
  <c r="AA54" i="6"/>
  <c r="Z54" i="6"/>
  <c r="Y54" i="6"/>
  <c r="X54" i="6"/>
  <c r="W54" i="6"/>
  <c r="P54" i="6"/>
  <c r="O54" i="6"/>
  <c r="AQ54" i="6" s="1"/>
  <c r="N54" i="6"/>
  <c r="M54" i="6"/>
  <c r="AT53" i="6"/>
  <c r="AJ53" i="6"/>
  <c r="AI53" i="6"/>
  <c r="AH53" i="6"/>
  <c r="AF53" i="6"/>
  <c r="AE53" i="6"/>
  <c r="AC53" i="6"/>
  <c r="AA53" i="6"/>
  <c r="Z53" i="6"/>
  <c r="Y53" i="6"/>
  <c r="X53" i="6"/>
  <c r="W53" i="6"/>
  <c r="P53" i="6"/>
  <c r="O53" i="6"/>
  <c r="AQ53" i="6" s="1"/>
  <c r="N53" i="6"/>
  <c r="M53" i="6"/>
  <c r="AP52" i="6"/>
  <c r="AI52" i="6"/>
  <c r="AT52" i="6" s="1"/>
  <c r="AH52" i="6"/>
  <c r="AF52" i="6"/>
  <c r="AE52" i="6"/>
  <c r="AD52" i="6"/>
  <c r="AB52" i="6"/>
  <c r="AA52" i="6"/>
  <c r="Z52" i="6"/>
  <c r="Y52" i="6"/>
  <c r="X52" i="6"/>
  <c r="W52" i="6"/>
  <c r="P52" i="6"/>
  <c r="O52" i="6"/>
  <c r="AQ52" i="6" s="1"/>
  <c r="N52" i="6"/>
  <c r="AC52" i="6" s="1"/>
  <c r="M52" i="6"/>
  <c r="AT51" i="6"/>
  <c r="AI51" i="6"/>
  <c r="AH51" i="6"/>
  <c r="AF51" i="6"/>
  <c r="AE51" i="6"/>
  <c r="AC51" i="6"/>
  <c r="AA51" i="6"/>
  <c r="Z51" i="6"/>
  <c r="Y51" i="6"/>
  <c r="X51" i="6"/>
  <c r="W51" i="6"/>
  <c r="P51" i="6"/>
  <c r="O51" i="6"/>
  <c r="AD51" i="6" s="1"/>
  <c r="N51" i="6"/>
  <c r="M51" i="6"/>
  <c r="AI50" i="6"/>
  <c r="AH50" i="6"/>
  <c r="W50" i="6"/>
  <c r="AT49" i="6"/>
  <c r="AP49" i="6"/>
  <c r="AJ49" i="6"/>
  <c r="AI49" i="6"/>
  <c r="AH49" i="6"/>
  <c r="AF49" i="6"/>
  <c r="AE49" i="6"/>
  <c r="AC49" i="6"/>
  <c r="AA49" i="6"/>
  <c r="Z49" i="6"/>
  <c r="Y49" i="6"/>
  <c r="X49" i="6"/>
  <c r="W49" i="6"/>
  <c r="P49" i="6"/>
  <c r="O49" i="6"/>
  <c r="AQ49" i="6" s="1"/>
  <c r="N49" i="6"/>
  <c r="AO49" i="6" s="1"/>
  <c r="AV49" i="6" s="1"/>
  <c r="M49" i="6"/>
  <c r="AP48" i="6"/>
  <c r="AI48" i="6"/>
  <c r="AT48" i="6" s="1"/>
  <c r="AH48" i="6"/>
  <c r="AF48" i="6"/>
  <c r="AE48" i="6"/>
  <c r="AD48" i="6"/>
  <c r="AB48" i="6"/>
  <c r="AA48" i="6"/>
  <c r="Z48" i="6"/>
  <c r="Y48" i="6"/>
  <c r="X48" i="6"/>
  <c r="W48" i="6"/>
  <c r="P48" i="6"/>
  <c r="O48" i="6"/>
  <c r="AQ48" i="6" s="1"/>
  <c r="N48" i="6"/>
  <c r="AC48" i="6" s="1"/>
  <c r="M48" i="6"/>
  <c r="AV47" i="6"/>
  <c r="AT47" i="6"/>
  <c r="AP47" i="6"/>
  <c r="AO47" i="6"/>
  <c r="AI47" i="6"/>
  <c r="AH47" i="6"/>
  <c r="AF47" i="6"/>
  <c r="AE47" i="6"/>
  <c r="AC47" i="6"/>
  <c r="AA47" i="6"/>
  <c r="Z47" i="6"/>
  <c r="Y47" i="6"/>
  <c r="X47" i="6"/>
  <c r="W47" i="6"/>
  <c r="P47" i="6"/>
  <c r="O47" i="6"/>
  <c r="AD47" i="6" s="1"/>
  <c r="N47" i="6"/>
  <c r="M47" i="6"/>
  <c r="AP46" i="6"/>
  <c r="AI46" i="6"/>
  <c r="AT46" i="6" s="1"/>
  <c r="AH46" i="6"/>
  <c r="AF46" i="6"/>
  <c r="AE46" i="6"/>
  <c r="AD46" i="6"/>
  <c r="AB46" i="6"/>
  <c r="AA46" i="6"/>
  <c r="Z46" i="6"/>
  <c r="Y46" i="6"/>
  <c r="X46" i="6"/>
  <c r="W46" i="6"/>
  <c r="P46" i="6"/>
  <c r="O46" i="6"/>
  <c r="AQ46" i="6" s="1"/>
  <c r="N46" i="6"/>
  <c r="M46" i="6"/>
  <c r="AT45" i="6"/>
  <c r="AP45" i="6"/>
  <c r="AO45" i="6"/>
  <c r="AV45" i="6" s="1"/>
  <c r="AI45" i="6"/>
  <c r="AH45" i="6"/>
  <c r="AF45" i="6"/>
  <c r="AE45" i="6"/>
  <c r="AC45" i="6"/>
  <c r="AA45" i="6"/>
  <c r="Z45" i="6"/>
  <c r="Y45" i="6"/>
  <c r="X45" i="6"/>
  <c r="W45" i="6"/>
  <c r="P45" i="6"/>
  <c r="O45" i="6"/>
  <c r="AD45" i="6" s="1"/>
  <c r="N45" i="6"/>
  <c r="M45" i="6"/>
  <c r="AP44" i="6"/>
  <c r="AI44" i="6"/>
  <c r="AH44" i="6"/>
  <c r="AF44" i="6"/>
  <c r="AE44" i="6"/>
  <c r="AD44" i="6"/>
  <c r="AB44" i="6"/>
  <c r="AA44" i="6"/>
  <c r="Z44" i="6"/>
  <c r="Y44" i="6"/>
  <c r="X44" i="6"/>
  <c r="W44" i="6"/>
  <c r="P44" i="6"/>
  <c r="O44" i="6"/>
  <c r="AQ44" i="6" s="1"/>
  <c r="N44" i="6"/>
  <c r="AO44" i="6" s="1"/>
  <c r="AV44" i="6" s="1"/>
  <c r="M44" i="6"/>
  <c r="AI43" i="6"/>
  <c r="AH43" i="6"/>
  <c r="W43" i="6"/>
  <c r="AP42" i="6"/>
  <c r="AI42" i="6"/>
  <c r="AT42" i="6" s="1"/>
  <c r="AH42" i="6"/>
  <c r="AF42" i="6"/>
  <c r="AE42" i="6"/>
  <c r="AD42" i="6"/>
  <c r="AB42" i="6"/>
  <c r="AA42" i="6"/>
  <c r="Z42" i="6"/>
  <c r="Y42" i="6"/>
  <c r="X42" i="6"/>
  <c r="W42" i="6"/>
  <c r="P42" i="6"/>
  <c r="O42" i="6"/>
  <c r="AQ42" i="6" s="1"/>
  <c r="N42" i="6"/>
  <c r="M42" i="6"/>
  <c r="AT41" i="6"/>
  <c r="AP41" i="6"/>
  <c r="AO41" i="6"/>
  <c r="AV41" i="6" s="1"/>
  <c r="AI41" i="6"/>
  <c r="AH41" i="6"/>
  <c r="AF41" i="6"/>
  <c r="AE41" i="6"/>
  <c r="AC41" i="6"/>
  <c r="AA41" i="6"/>
  <c r="Z41" i="6"/>
  <c r="Y41" i="6"/>
  <c r="X41" i="6"/>
  <c r="W41" i="6"/>
  <c r="P41" i="6"/>
  <c r="O41" i="6"/>
  <c r="AD41" i="6" s="1"/>
  <c r="N41" i="6"/>
  <c r="M41" i="6"/>
  <c r="AP40" i="6"/>
  <c r="AI40" i="6"/>
  <c r="AH40" i="6"/>
  <c r="AF40" i="6"/>
  <c r="AE40" i="6"/>
  <c r="AD40" i="6"/>
  <c r="AB40" i="6"/>
  <c r="AA40" i="6"/>
  <c r="Z40" i="6"/>
  <c r="Y40" i="6"/>
  <c r="X40" i="6"/>
  <c r="W40" i="6"/>
  <c r="P40" i="6"/>
  <c r="O40" i="6"/>
  <c r="AQ40" i="6" s="1"/>
  <c r="N40" i="6"/>
  <c r="AO40" i="6" s="1"/>
  <c r="AV40" i="6" s="1"/>
  <c r="M40" i="6"/>
  <c r="AT39" i="6"/>
  <c r="AP39" i="6"/>
  <c r="AO39" i="6"/>
  <c r="AV39" i="6" s="1"/>
  <c r="AJ39" i="6"/>
  <c r="AI39" i="6"/>
  <c r="AH39" i="6"/>
  <c r="AF39" i="6"/>
  <c r="AE39" i="6"/>
  <c r="AC39" i="6"/>
  <c r="AA39" i="6"/>
  <c r="Z39" i="6"/>
  <c r="Y39" i="6"/>
  <c r="X39" i="6"/>
  <c r="W39" i="6"/>
  <c r="P39" i="6"/>
  <c r="O39" i="6"/>
  <c r="AQ39" i="6" s="1"/>
  <c r="N39" i="6"/>
  <c r="M39" i="6"/>
  <c r="AP38" i="6"/>
  <c r="AI38" i="6"/>
  <c r="AT38" i="6" s="1"/>
  <c r="AH38" i="6"/>
  <c r="AF38" i="6"/>
  <c r="AE38" i="6"/>
  <c r="AD38" i="6"/>
  <c r="AB38" i="6"/>
  <c r="AA38" i="6"/>
  <c r="Z38" i="6"/>
  <c r="Y38" i="6"/>
  <c r="X38" i="6"/>
  <c r="W38" i="6"/>
  <c r="P38" i="6"/>
  <c r="O38" i="6"/>
  <c r="AQ38" i="6" s="1"/>
  <c r="N38" i="6"/>
  <c r="AC38" i="6" s="1"/>
  <c r="M38" i="6"/>
  <c r="AT37" i="6"/>
  <c r="AP37" i="6"/>
  <c r="AO37" i="6"/>
  <c r="AV37" i="6" s="1"/>
  <c r="AI37" i="6"/>
  <c r="AN37" i="6" s="1"/>
  <c r="AH37" i="6"/>
  <c r="AF37" i="6"/>
  <c r="AE37" i="6"/>
  <c r="AC37" i="6"/>
  <c r="AA37" i="6"/>
  <c r="Z37" i="6"/>
  <c r="Y37" i="6"/>
  <c r="X37" i="6"/>
  <c r="W37" i="6"/>
  <c r="P37" i="6"/>
  <c r="O37" i="6"/>
  <c r="AD37" i="6" s="1"/>
  <c r="N37" i="6"/>
  <c r="M37" i="6"/>
  <c r="AP36" i="6"/>
  <c r="AI36" i="6"/>
  <c r="AT36" i="6" s="1"/>
  <c r="AH36" i="6"/>
  <c r="AF36" i="6"/>
  <c r="AE36" i="6"/>
  <c r="AD36" i="6"/>
  <c r="AB36" i="6"/>
  <c r="AA36" i="6"/>
  <c r="Z36" i="6"/>
  <c r="Y36" i="6"/>
  <c r="X36" i="6"/>
  <c r="W36" i="6"/>
  <c r="P36" i="6"/>
  <c r="O36" i="6"/>
  <c r="AQ36" i="6" s="1"/>
  <c r="N36" i="6"/>
  <c r="M36" i="6"/>
  <c r="AT35" i="6"/>
  <c r="AP35" i="6"/>
  <c r="AO35" i="6"/>
  <c r="AV35" i="6" s="1"/>
  <c r="AI35" i="6"/>
  <c r="AH35" i="6"/>
  <c r="AF35" i="6"/>
  <c r="AE35" i="6"/>
  <c r="AC35" i="6"/>
  <c r="AA35" i="6"/>
  <c r="Z35" i="6"/>
  <c r="Y35" i="6"/>
  <c r="X35" i="6"/>
  <c r="W35" i="6"/>
  <c r="P35" i="6"/>
  <c r="O35" i="6"/>
  <c r="AD35" i="6" s="1"/>
  <c r="N35" i="6"/>
  <c r="M35" i="6"/>
  <c r="AR34" i="6"/>
  <c r="AP34" i="6"/>
  <c r="AI34" i="6"/>
  <c r="AH34" i="6"/>
  <c r="AF34" i="6"/>
  <c r="AE34" i="6"/>
  <c r="AD34" i="6"/>
  <c r="AB34" i="6"/>
  <c r="AA34" i="6"/>
  <c r="Z34" i="6"/>
  <c r="Y34" i="6"/>
  <c r="X34" i="6"/>
  <c r="W34" i="6"/>
  <c r="P34" i="6"/>
  <c r="O34" i="6"/>
  <c r="AQ34" i="6" s="1"/>
  <c r="N34" i="6"/>
  <c r="AO34" i="6" s="1"/>
  <c r="AV34" i="6" s="1"/>
  <c r="M34" i="6"/>
  <c r="AT33" i="6"/>
  <c r="AP33" i="6"/>
  <c r="AO33" i="6"/>
  <c r="AV33" i="6" s="1"/>
  <c r="AJ33" i="6"/>
  <c r="AI33" i="6"/>
  <c r="AH33" i="6"/>
  <c r="AF33" i="6"/>
  <c r="AE33" i="6"/>
  <c r="AC33" i="6"/>
  <c r="AA33" i="6"/>
  <c r="Z33" i="6"/>
  <c r="Y33" i="6"/>
  <c r="X33" i="6"/>
  <c r="W33" i="6"/>
  <c r="P33" i="6"/>
  <c r="O33" i="6"/>
  <c r="AQ33" i="6" s="1"/>
  <c r="N33" i="6"/>
  <c r="M33" i="6"/>
  <c r="AP32" i="6"/>
  <c r="AI32" i="6"/>
  <c r="AT32" i="6" s="1"/>
  <c r="AH32" i="6"/>
  <c r="AF32" i="6"/>
  <c r="AE32" i="6"/>
  <c r="AD32" i="6"/>
  <c r="AB32" i="6"/>
  <c r="AA32" i="6"/>
  <c r="Z32" i="6"/>
  <c r="Y32" i="6"/>
  <c r="X32" i="6"/>
  <c r="W32" i="6"/>
  <c r="P32" i="6"/>
  <c r="O32" i="6"/>
  <c r="AQ32" i="6" s="1"/>
  <c r="N32" i="6"/>
  <c r="AC32" i="6" s="1"/>
  <c r="M32" i="6"/>
  <c r="AV31" i="6"/>
  <c r="AT31" i="6"/>
  <c r="AP31" i="6"/>
  <c r="AO31" i="6"/>
  <c r="AJ31" i="6"/>
  <c r="AI31" i="6"/>
  <c r="AH31" i="6"/>
  <c r="AF31" i="6"/>
  <c r="AE31" i="6"/>
  <c r="AC31" i="6"/>
  <c r="AA31" i="6"/>
  <c r="Z31" i="6"/>
  <c r="Y31" i="6"/>
  <c r="X31" i="6"/>
  <c r="W31" i="6"/>
  <c r="P31" i="6"/>
  <c r="O31" i="6"/>
  <c r="AD31" i="6" s="1"/>
  <c r="N31" i="6"/>
  <c r="M31" i="6"/>
  <c r="AP30" i="6"/>
  <c r="AI30" i="6"/>
  <c r="AT30" i="6" s="1"/>
  <c r="AH30" i="6"/>
  <c r="AF30" i="6"/>
  <c r="AE30" i="6"/>
  <c r="AD30" i="6"/>
  <c r="AB30" i="6"/>
  <c r="AA30" i="6"/>
  <c r="Z30" i="6"/>
  <c r="Y30" i="6"/>
  <c r="X30" i="6"/>
  <c r="W30" i="6"/>
  <c r="P30" i="6"/>
  <c r="O30" i="6"/>
  <c r="AQ30" i="6" s="1"/>
  <c r="N30" i="6"/>
  <c r="M30" i="6"/>
  <c r="AT29" i="6"/>
  <c r="AQ29" i="6"/>
  <c r="AP29" i="6"/>
  <c r="AO29" i="6"/>
  <c r="AV29" i="6" s="1"/>
  <c r="AI29" i="6"/>
  <c r="AH29" i="6"/>
  <c r="AF29" i="6"/>
  <c r="AE29" i="6"/>
  <c r="AC29" i="6"/>
  <c r="AA29" i="6"/>
  <c r="Z29" i="6"/>
  <c r="Y29" i="6"/>
  <c r="X29" i="6"/>
  <c r="W29" i="6"/>
  <c r="P29" i="6"/>
  <c r="O29" i="6"/>
  <c r="AD29" i="6" s="1"/>
  <c r="N29" i="6"/>
  <c r="M29" i="6"/>
  <c r="AI28" i="6"/>
  <c r="AH28" i="6"/>
  <c r="W28" i="6"/>
  <c r="AT27" i="6"/>
  <c r="AJ27" i="6"/>
  <c r="AI27" i="6"/>
  <c r="AN27" i="6" s="1"/>
  <c r="AH27" i="6"/>
  <c r="AF27" i="6"/>
  <c r="AE27" i="6"/>
  <c r="AC27" i="6"/>
  <c r="AA27" i="6"/>
  <c r="Z27" i="6"/>
  <c r="Y27" i="6"/>
  <c r="X27" i="6"/>
  <c r="W27" i="6"/>
  <c r="P27" i="6"/>
  <c r="O27" i="6"/>
  <c r="AD27" i="6" s="1"/>
  <c r="N27" i="6"/>
  <c r="M27" i="6"/>
  <c r="AI26" i="6"/>
  <c r="AT26" i="6" s="1"/>
  <c r="AH26" i="6"/>
  <c r="AF26" i="6"/>
  <c r="AE26" i="6"/>
  <c r="AD26" i="6"/>
  <c r="AB26" i="6"/>
  <c r="AA26" i="6"/>
  <c r="Z26" i="6"/>
  <c r="Y26" i="6"/>
  <c r="X26" i="6"/>
  <c r="W26" i="6"/>
  <c r="P26" i="6"/>
  <c r="O26" i="6"/>
  <c r="AQ26" i="6" s="1"/>
  <c r="N26" i="6"/>
  <c r="M26" i="6"/>
  <c r="AT25" i="6"/>
  <c r="AJ25" i="6"/>
  <c r="AI25" i="6"/>
  <c r="AH25" i="6"/>
  <c r="AF25" i="6"/>
  <c r="AE25" i="6"/>
  <c r="AC25" i="6"/>
  <c r="AA25" i="6"/>
  <c r="Z25" i="6"/>
  <c r="Y25" i="6"/>
  <c r="X25" i="6"/>
  <c r="W25" i="6"/>
  <c r="P25" i="6"/>
  <c r="O25" i="6"/>
  <c r="AD25" i="6" s="1"/>
  <c r="N25" i="6"/>
  <c r="M25" i="6"/>
  <c r="AP24" i="6"/>
  <c r="AN24" i="6"/>
  <c r="AI24" i="6"/>
  <c r="AH24" i="6"/>
  <c r="AF24" i="6"/>
  <c r="AE24" i="6"/>
  <c r="AD24" i="6"/>
  <c r="AB24" i="6"/>
  <c r="AA24" i="6"/>
  <c r="Z24" i="6"/>
  <c r="Y24" i="6"/>
  <c r="X24" i="6"/>
  <c r="W24" i="6"/>
  <c r="P24" i="6"/>
  <c r="O24" i="6"/>
  <c r="AQ24" i="6" s="1"/>
  <c r="N24" i="6"/>
  <c r="M24" i="6"/>
  <c r="AT23" i="6"/>
  <c r="AQ23" i="6"/>
  <c r="AJ23" i="6"/>
  <c r="AI23" i="6"/>
  <c r="AH23" i="6"/>
  <c r="AF23" i="6"/>
  <c r="AE23" i="6"/>
  <c r="AC23" i="6"/>
  <c r="AA23" i="6"/>
  <c r="Z23" i="6"/>
  <c r="Y23" i="6"/>
  <c r="X23" i="6"/>
  <c r="W23" i="6"/>
  <c r="P23" i="6"/>
  <c r="O23" i="6"/>
  <c r="AD23" i="6" s="1"/>
  <c r="N23" i="6"/>
  <c r="M23" i="6"/>
  <c r="AR22" i="6"/>
  <c r="AP22" i="6"/>
  <c r="AI22" i="6"/>
  <c r="AH22" i="6"/>
  <c r="AF22" i="6"/>
  <c r="AE22" i="6"/>
  <c r="AD22" i="6"/>
  <c r="AB22" i="6"/>
  <c r="AA22" i="6"/>
  <c r="Z22" i="6"/>
  <c r="Y22" i="6"/>
  <c r="X22" i="6"/>
  <c r="W22" i="6"/>
  <c r="P22" i="6"/>
  <c r="O22" i="6"/>
  <c r="AQ22" i="6" s="1"/>
  <c r="N22" i="6"/>
  <c r="M22" i="6"/>
  <c r="AV21" i="6"/>
  <c r="AT21" i="6"/>
  <c r="AQ21" i="6"/>
  <c r="AP21" i="6"/>
  <c r="AO21" i="6"/>
  <c r="AJ21" i="6"/>
  <c r="AI21" i="6"/>
  <c r="AN21" i="6" s="1"/>
  <c r="AH21" i="6"/>
  <c r="AF21" i="6"/>
  <c r="AE21" i="6"/>
  <c r="AC21" i="6"/>
  <c r="AA21" i="6"/>
  <c r="Z21" i="6"/>
  <c r="Y21" i="6"/>
  <c r="X21" i="6"/>
  <c r="W21" i="6"/>
  <c r="P21" i="6"/>
  <c r="O21" i="6"/>
  <c r="AD21" i="6" s="1"/>
  <c r="N21" i="6"/>
  <c r="M21" i="6"/>
  <c r="AI20" i="6"/>
  <c r="AH20" i="6"/>
  <c r="W20" i="6"/>
  <c r="AT19" i="6"/>
  <c r="AJ19" i="6"/>
  <c r="AI19" i="6"/>
  <c r="AH19" i="6"/>
  <c r="AF19" i="6"/>
  <c r="AE19" i="6"/>
  <c r="AC19" i="6"/>
  <c r="AA19" i="6"/>
  <c r="Z19" i="6"/>
  <c r="Y19" i="6"/>
  <c r="X19" i="6"/>
  <c r="W19" i="6"/>
  <c r="P19" i="6"/>
  <c r="O19" i="6"/>
  <c r="AD19" i="6" s="1"/>
  <c r="N19" i="6"/>
  <c r="M19" i="6"/>
  <c r="AP18" i="6"/>
  <c r="AI18" i="6"/>
  <c r="AH18" i="6"/>
  <c r="AF18" i="6"/>
  <c r="AE18" i="6"/>
  <c r="AB18" i="6"/>
  <c r="AA18" i="6"/>
  <c r="Z18" i="6"/>
  <c r="Y18" i="6"/>
  <c r="X18" i="6"/>
  <c r="W18" i="6"/>
  <c r="P18" i="6"/>
  <c r="O18" i="6"/>
  <c r="AQ18" i="6" s="1"/>
  <c r="N18" i="6"/>
  <c r="M18" i="6"/>
  <c r="AO17" i="6"/>
  <c r="AI17" i="6"/>
  <c r="AT17" i="6" s="1"/>
  <c r="AH17" i="6"/>
  <c r="AF17" i="6"/>
  <c r="AE17" i="6"/>
  <c r="AC17" i="6"/>
  <c r="AA17" i="6"/>
  <c r="Z17" i="6"/>
  <c r="Y17" i="6"/>
  <c r="X17" i="6"/>
  <c r="W17" i="6"/>
  <c r="P17" i="6"/>
  <c r="O17" i="6"/>
  <c r="AD17" i="6" s="1"/>
  <c r="N17" i="6"/>
  <c r="M17" i="6"/>
  <c r="AB17" i="6" s="1"/>
  <c r="AI16" i="6"/>
  <c r="AH16" i="6"/>
  <c r="W16" i="6"/>
  <c r="AT15" i="6"/>
  <c r="AQ15" i="6"/>
  <c r="AO15" i="6"/>
  <c r="AJ15" i="6"/>
  <c r="AI15" i="6"/>
  <c r="AH15" i="6"/>
  <c r="AF15" i="6"/>
  <c r="AE15" i="6"/>
  <c r="AC15" i="6"/>
  <c r="AA15" i="6"/>
  <c r="Z15" i="6"/>
  <c r="Y15" i="6"/>
  <c r="X15" i="6"/>
  <c r="W15" i="6"/>
  <c r="P15" i="6"/>
  <c r="O15" i="6"/>
  <c r="AD15" i="6" s="1"/>
  <c r="N15" i="6"/>
  <c r="M15" i="6"/>
  <c r="AR14" i="6"/>
  <c r="AQ14" i="6"/>
  <c r="AI14" i="6"/>
  <c r="AH14" i="6"/>
  <c r="AF14" i="6"/>
  <c r="AE14" i="6"/>
  <c r="AB14" i="6"/>
  <c r="AA14" i="6"/>
  <c r="Z14" i="6"/>
  <c r="Y14" i="6"/>
  <c r="X14" i="6"/>
  <c r="W14" i="6"/>
  <c r="P14" i="6"/>
  <c r="O14" i="6"/>
  <c r="AD14" i="6" s="1"/>
  <c r="N14" i="6"/>
  <c r="M14" i="6"/>
  <c r="AI13" i="6"/>
  <c r="AN13" i="6" s="1"/>
  <c r="AH13" i="6"/>
  <c r="AF13" i="6"/>
  <c r="AE13" i="6"/>
  <c r="AC13" i="6"/>
  <c r="AA13" i="6"/>
  <c r="Z13" i="6"/>
  <c r="Y13" i="6"/>
  <c r="X13" i="6"/>
  <c r="W13" i="6"/>
  <c r="P13" i="6"/>
  <c r="O13" i="6"/>
  <c r="AD13" i="6" s="1"/>
  <c r="N13" i="6"/>
  <c r="M13" i="6"/>
  <c r="AR13" i="6" s="1"/>
  <c r="AR12" i="6"/>
  <c r="AP12" i="6"/>
  <c r="AJ12" i="6"/>
  <c r="AI12" i="6"/>
  <c r="AN12" i="6" s="1"/>
  <c r="AH12" i="6"/>
  <c r="AF12" i="6"/>
  <c r="AE12" i="6"/>
  <c r="AC12" i="6"/>
  <c r="AB12" i="6"/>
  <c r="AA12" i="6"/>
  <c r="Z12" i="6"/>
  <c r="Y12" i="6"/>
  <c r="X12" i="6"/>
  <c r="W12" i="6"/>
  <c r="P12" i="6"/>
  <c r="O12" i="6"/>
  <c r="AQ12" i="6" s="1"/>
  <c r="N12" i="6"/>
  <c r="M12" i="6"/>
  <c r="AI11" i="6"/>
  <c r="AH11" i="6"/>
  <c r="W11" i="6"/>
  <c r="AR10" i="6"/>
  <c r="AI10" i="6"/>
  <c r="AH10" i="6"/>
  <c r="AF10" i="6"/>
  <c r="AE10" i="6"/>
  <c r="AB10" i="6"/>
  <c r="AA10" i="6"/>
  <c r="Z10" i="6"/>
  <c r="Y10" i="6"/>
  <c r="X10" i="6"/>
  <c r="W10" i="6"/>
  <c r="P10" i="6"/>
  <c r="O10" i="6"/>
  <c r="AQ10" i="6" s="1"/>
  <c r="N10" i="6"/>
  <c r="AC10" i="6" s="1"/>
  <c r="M10" i="6"/>
  <c r="AQ9" i="6"/>
  <c r="AP9" i="6"/>
  <c r="AJ9" i="6"/>
  <c r="AI9" i="6"/>
  <c r="AH9" i="6"/>
  <c r="AF9" i="6"/>
  <c r="AE9" i="6"/>
  <c r="AB9" i="6"/>
  <c r="AA9" i="6"/>
  <c r="Z9" i="6"/>
  <c r="Y9" i="6"/>
  <c r="X9" i="6"/>
  <c r="W9" i="6"/>
  <c r="P9" i="6"/>
  <c r="O9" i="6"/>
  <c r="AD9" i="6" s="1"/>
  <c r="N9" i="6"/>
  <c r="AO9" i="6" s="1"/>
  <c r="AV9" i="6" s="1"/>
  <c r="M9" i="6"/>
  <c r="AR9" i="6" s="1"/>
  <c r="AR8" i="6"/>
  <c r="AP8" i="6"/>
  <c r="AN8" i="6"/>
  <c r="AJ8" i="6"/>
  <c r="AI8" i="6"/>
  <c r="AT8" i="6" s="1"/>
  <c r="AH8" i="6"/>
  <c r="AF8" i="6"/>
  <c r="AE8" i="6"/>
  <c r="AC8" i="6"/>
  <c r="AB8" i="6"/>
  <c r="AA8" i="6"/>
  <c r="Z8" i="6"/>
  <c r="Y8" i="6"/>
  <c r="X8" i="6"/>
  <c r="W8" i="6"/>
  <c r="P8" i="6"/>
  <c r="O8" i="6"/>
  <c r="AQ8" i="6" s="1"/>
  <c r="N8" i="6"/>
  <c r="AO8" i="6" s="1"/>
  <c r="AV8" i="6" s="1"/>
  <c r="M8" i="6"/>
  <c r="AR7" i="6"/>
  <c r="AN7" i="6"/>
  <c r="AJ7" i="6"/>
  <c r="AI7" i="6"/>
  <c r="AT7" i="6" s="1"/>
  <c r="AH7" i="6"/>
  <c r="AF7" i="6"/>
  <c r="AE7" i="6"/>
  <c r="AC7" i="6"/>
  <c r="AA7" i="6"/>
  <c r="Z7" i="6"/>
  <c r="Y7" i="6"/>
  <c r="X7" i="6"/>
  <c r="W7" i="6"/>
  <c r="P7" i="6"/>
  <c r="O7" i="6"/>
  <c r="AQ7" i="6" s="1"/>
  <c r="N7" i="6"/>
  <c r="M7" i="6"/>
  <c r="AB7" i="6" s="1"/>
  <c r="AR6" i="6"/>
  <c r="AN6" i="6"/>
  <c r="AJ6" i="6"/>
  <c r="AI6" i="6"/>
  <c r="AT6" i="6" s="1"/>
  <c r="AH6" i="6"/>
  <c r="AF6" i="6"/>
  <c r="AE6" i="6"/>
  <c r="AD6" i="6"/>
  <c r="AC6" i="6"/>
  <c r="AA6" i="6"/>
  <c r="Z6" i="6"/>
  <c r="Y6" i="6"/>
  <c r="X6" i="6"/>
  <c r="W6" i="6"/>
  <c r="P6" i="6"/>
  <c r="O6" i="6"/>
  <c r="AQ6" i="6" s="1"/>
  <c r="N6" i="6"/>
  <c r="AO6" i="6" s="1"/>
  <c r="M6" i="6"/>
  <c r="AB6" i="6" s="1"/>
  <c r="AI5" i="6"/>
  <c r="AH5" i="6"/>
  <c r="W5" i="6"/>
  <c r="AI4" i="6"/>
  <c r="AR3" i="6"/>
  <c r="AQ3" i="6"/>
  <c r="AP3" i="6"/>
  <c r="AI3" i="6"/>
  <c r="AH3" i="6"/>
  <c r="AN2" i="6"/>
  <c r="AM2" i="6"/>
  <c r="AL2" i="6"/>
  <c r="AK2" i="6"/>
  <c r="AJ2" i="6"/>
  <c r="AJ61" i="6" s="1"/>
  <c r="AA2" i="6"/>
  <c r="A2" i="6"/>
  <c r="AU1" i="6"/>
  <c r="AU62" i="6" s="1"/>
  <c r="AR1" i="6"/>
  <c r="AR54" i="6" s="1"/>
  <c r="AQ1" i="6"/>
  <c r="AP1" i="6"/>
  <c r="AP15" i="6" s="1"/>
  <c r="AO1" i="6"/>
  <c r="AO55" i="6" s="1"/>
  <c r="AJ1" i="6"/>
  <c r="AH1" i="6"/>
  <c r="AH2" i="6" s="1"/>
  <c r="AA1" i="6"/>
  <c r="A1" i="6"/>
  <c r="B55" i="3"/>
  <c r="B68" i="3" s="1"/>
  <c r="B53" i="3"/>
  <c r="B66" i="3" s="1"/>
  <c r="B51" i="3"/>
  <c r="B64" i="3" s="1"/>
  <c r="B49" i="3"/>
  <c r="B62" i="3" s="1"/>
  <c r="B47" i="3"/>
  <c r="B60" i="3" s="1"/>
  <c r="B43" i="3"/>
  <c r="B56" i="3" s="1"/>
  <c r="B69" i="3" s="1"/>
  <c r="A43" i="3"/>
  <c r="A56" i="3" s="1"/>
  <c r="A69" i="3" s="1"/>
  <c r="B42" i="3"/>
  <c r="B41" i="3"/>
  <c r="B54" i="3" s="1"/>
  <c r="B67" i="3" s="1"/>
  <c r="A41" i="3"/>
  <c r="A54" i="3" s="1"/>
  <c r="A67" i="3" s="1"/>
  <c r="B40" i="3"/>
  <c r="B39" i="3"/>
  <c r="B52" i="3" s="1"/>
  <c r="B65" i="3" s="1"/>
  <c r="A39" i="3"/>
  <c r="A52" i="3" s="1"/>
  <c r="A65" i="3" s="1"/>
  <c r="B38" i="3"/>
  <c r="B37" i="3"/>
  <c r="B50" i="3" s="1"/>
  <c r="B63" i="3" s="1"/>
  <c r="A37" i="3"/>
  <c r="A50" i="3" s="1"/>
  <c r="A63" i="3" s="1"/>
  <c r="B36" i="3"/>
  <c r="B35" i="3"/>
  <c r="B48" i="3" s="1"/>
  <c r="B61" i="3" s="1"/>
  <c r="A35" i="3"/>
  <c r="A48" i="3" s="1"/>
  <c r="A61" i="3" s="1"/>
  <c r="B34" i="3"/>
  <c r="U33" i="3"/>
  <c r="U46" i="3" s="1"/>
  <c r="U59" i="3" s="1"/>
  <c r="O33" i="3"/>
  <c r="O46" i="3" s="1"/>
  <c r="O59" i="3" s="1"/>
  <c r="I33" i="3"/>
  <c r="I46" i="3" s="1"/>
  <c r="I59" i="3" s="1"/>
  <c r="C30" i="3"/>
  <c r="C43" i="3" s="1"/>
  <c r="C56" i="3" s="1"/>
  <c r="C69" i="3" s="1"/>
  <c r="B30" i="3"/>
  <c r="A30" i="3"/>
  <c r="C29" i="3"/>
  <c r="C42" i="3" s="1"/>
  <c r="C55" i="3" s="1"/>
  <c r="C68" i="3" s="1"/>
  <c r="B29" i="3"/>
  <c r="A29" i="3"/>
  <c r="A42" i="3" s="1"/>
  <c r="A55" i="3" s="1"/>
  <c r="A68" i="3" s="1"/>
  <c r="C28" i="3"/>
  <c r="C41" i="3" s="1"/>
  <c r="C54" i="3" s="1"/>
  <c r="C67" i="3" s="1"/>
  <c r="B28" i="3"/>
  <c r="A28" i="3"/>
  <c r="C27" i="3"/>
  <c r="C40" i="3" s="1"/>
  <c r="C53" i="3" s="1"/>
  <c r="C66" i="3" s="1"/>
  <c r="B27" i="3"/>
  <c r="A27" i="3"/>
  <c r="A40" i="3" s="1"/>
  <c r="A53" i="3" s="1"/>
  <c r="A66" i="3" s="1"/>
  <c r="C26" i="3"/>
  <c r="C39" i="3" s="1"/>
  <c r="C52" i="3" s="1"/>
  <c r="C65" i="3" s="1"/>
  <c r="B26" i="3"/>
  <c r="A26" i="3"/>
  <c r="C25" i="3"/>
  <c r="C38" i="3" s="1"/>
  <c r="C51" i="3" s="1"/>
  <c r="C64" i="3" s="1"/>
  <c r="B25" i="3"/>
  <c r="A25" i="3"/>
  <c r="A38" i="3" s="1"/>
  <c r="A51" i="3" s="1"/>
  <c r="A64" i="3" s="1"/>
  <c r="C24" i="3"/>
  <c r="C37" i="3" s="1"/>
  <c r="C50" i="3" s="1"/>
  <c r="C63" i="3" s="1"/>
  <c r="B24" i="3"/>
  <c r="A24" i="3"/>
  <c r="C23" i="3"/>
  <c r="C36" i="3" s="1"/>
  <c r="C49" i="3" s="1"/>
  <c r="C62" i="3" s="1"/>
  <c r="B23" i="3"/>
  <c r="A23" i="3"/>
  <c r="A36" i="3" s="1"/>
  <c r="A49" i="3" s="1"/>
  <c r="A62" i="3" s="1"/>
  <c r="C22" i="3"/>
  <c r="C35" i="3" s="1"/>
  <c r="C48" i="3" s="1"/>
  <c r="C61" i="3" s="1"/>
  <c r="B22" i="3"/>
  <c r="A22" i="3"/>
  <c r="C21" i="3"/>
  <c r="C34" i="3" s="1"/>
  <c r="C47" i="3" s="1"/>
  <c r="C60" i="3" s="1"/>
  <c r="B21" i="3"/>
  <c r="A21" i="3"/>
  <c r="A34" i="3" s="1"/>
  <c r="A47" i="3" s="1"/>
  <c r="A60" i="3" s="1"/>
  <c r="W20" i="3"/>
  <c r="W33" i="3" s="1"/>
  <c r="W46" i="3" s="1"/>
  <c r="W59" i="3" s="1"/>
  <c r="U20" i="3"/>
  <c r="R20" i="3"/>
  <c r="R33" i="3" s="1"/>
  <c r="R46" i="3" s="1"/>
  <c r="R59" i="3" s="1"/>
  <c r="Q20" i="3"/>
  <c r="Q33" i="3" s="1"/>
  <c r="Q46" i="3" s="1"/>
  <c r="Q59" i="3" s="1"/>
  <c r="O20" i="3"/>
  <c r="L20" i="3"/>
  <c r="L33" i="3" s="1"/>
  <c r="L46" i="3" s="1"/>
  <c r="L59" i="3" s="1"/>
  <c r="K20" i="3"/>
  <c r="K33" i="3" s="1"/>
  <c r="K46" i="3" s="1"/>
  <c r="K59" i="3" s="1"/>
  <c r="I20" i="3"/>
  <c r="F20" i="3"/>
  <c r="F33" i="3" s="1"/>
  <c r="F46" i="3" s="1"/>
  <c r="F59" i="3" s="1"/>
  <c r="E20" i="3"/>
  <c r="E33" i="3" s="1"/>
  <c r="E46" i="3" s="1"/>
  <c r="E59" i="3" s="1"/>
  <c r="W7" i="3"/>
  <c r="V7" i="3"/>
  <c r="V20" i="3" s="1"/>
  <c r="V33" i="3" s="1"/>
  <c r="V46" i="3" s="1"/>
  <c r="V59" i="3" s="1"/>
  <c r="U7" i="3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Q7" i="3"/>
  <c r="P7" i="3"/>
  <c r="P20" i="3" s="1"/>
  <c r="P33" i="3" s="1"/>
  <c r="P46" i="3" s="1"/>
  <c r="P59" i="3" s="1"/>
  <c r="O7" i="3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K7" i="3"/>
  <c r="J7" i="3"/>
  <c r="J20" i="3" s="1"/>
  <c r="J33" i="3" s="1"/>
  <c r="J46" i="3" s="1"/>
  <c r="J59" i="3" s="1"/>
  <c r="I7" i="3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E7" i="3"/>
  <c r="D7" i="3"/>
  <c r="D20" i="3" s="1"/>
  <c r="D33" i="3" s="1"/>
  <c r="D46" i="3" s="1"/>
  <c r="D59" i="3" s="1"/>
  <c r="A2" i="2"/>
  <c r="A1" i="2"/>
  <c r="AV5" i="1" l="1"/>
  <c r="AV15" i="1"/>
  <c r="AQ30" i="1"/>
  <c r="AO37" i="1"/>
  <c r="AV37" i="1" s="1"/>
  <c r="AC37" i="1"/>
  <c r="AT39" i="1"/>
  <c r="AJ39" i="1"/>
  <c r="AJ5" i="1"/>
  <c r="AT5" i="1"/>
  <c r="AQ7" i="1"/>
  <c r="AJ11" i="1"/>
  <c r="AT11" i="1"/>
  <c r="AV11" i="1" s="1"/>
  <c r="AQ13" i="1"/>
  <c r="AJ17" i="1"/>
  <c r="AT17" i="1"/>
  <c r="AQ19" i="1"/>
  <c r="AJ23" i="1"/>
  <c r="AT23" i="1"/>
  <c r="AQ25" i="1"/>
  <c r="AJ29" i="1"/>
  <c r="AT29" i="1"/>
  <c r="AQ31" i="1"/>
  <c r="AJ35" i="1"/>
  <c r="AT37" i="1"/>
  <c r="AJ37" i="1"/>
  <c r="AN39" i="1"/>
  <c r="AO43" i="1"/>
  <c r="AV43" i="1" s="1"/>
  <c r="AC43" i="1"/>
  <c r="AR44" i="1"/>
  <c r="AB44" i="1"/>
  <c r="AO49" i="1"/>
  <c r="AV49" i="1" s="1"/>
  <c r="AC49" i="1"/>
  <c r="AR50" i="1"/>
  <c r="AB50" i="1"/>
  <c r="AQ50" i="1"/>
  <c r="AT51" i="1"/>
  <c r="AJ51" i="1"/>
  <c r="AV108" i="1"/>
  <c r="AR38" i="1"/>
  <c r="AB38" i="1"/>
  <c r="AD5" i="1"/>
  <c r="AC6" i="1"/>
  <c r="AJ6" i="1"/>
  <c r="AB7" i="1"/>
  <c r="AD11" i="1"/>
  <c r="AC12" i="1"/>
  <c r="AJ12" i="1"/>
  <c r="AB13" i="1"/>
  <c r="AD17" i="1"/>
  <c r="AC18" i="1"/>
  <c r="AJ18" i="1"/>
  <c r="AB19" i="1"/>
  <c r="AD23" i="1"/>
  <c r="AC24" i="1"/>
  <c r="AJ24" i="1"/>
  <c r="AB25" i="1"/>
  <c r="AD29" i="1"/>
  <c r="AC30" i="1"/>
  <c r="AJ30" i="1"/>
  <c r="AB31" i="1"/>
  <c r="AD35" i="1"/>
  <c r="AN35" i="1"/>
  <c r="AR36" i="1"/>
  <c r="AB36" i="1"/>
  <c r="AN37" i="1"/>
  <c r="AQ42" i="1"/>
  <c r="AT43" i="1"/>
  <c r="AJ43" i="1"/>
  <c r="AQ48" i="1"/>
  <c r="AT49" i="1"/>
  <c r="AJ49" i="1"/>
  <c r="AT55" i="1"/>
  <c r="AJ55" i="1"/>
  <c r="AV75" i="1"/>
  <c r="AV105" i="1"/>
  <c r="AV111" i="1"/>
  <c r="AQ18" i="1"/>
  <c r="AD6" i="1"/>
  <c r="AC7" i="1"/>
  <c r="AB8" i="1"/>
  <c r="AD12" i="1"/>
  <c r="AC13" i="1"/>
  <c r="AB14" i="1"/>
  <c r="AC19" i="1"/>
  <c r="AB20" i="1"/>
  <c r="AD24" i="1"/>
  <c r="AC25" i="1"/>
  <c r="AB26" i="1"/>
  <c r="AC31" i="1"/>
  <c r="AB32" i="1"/>
  <c r="AC41" i="1"/>
  <c r="AO41" i="1"/>
  <c r="AV41" i="1" s="1"/>
  <c r="AR42" i="1"/>
  <c r="AB42" i="1"/>
  <c r="AC47" i="1"/>
  <c r="AO47" i="1"/>
  <c r="AR48" i="1"/>
  <c r="AB48" i="1"/>
  <c r="AT45" i="1"/>
  <c r="AJ45" i="1"/>
  <c r="AR52" i="1"/>
  <c r="AV52" i="1" s="1"/>
  <c r="AB52" i="1"/>
  <c r="AJ8" i="1"/>
  <c r="AT8" i="1"/>
  <c r="AV8" i="1" s="1"/>
  <c r="AB9" i="1"/>
  <c r="AJ14" i="1"/>
  <c r="AT14" i="1"/>
  <c r="AB15" i="1"/>
  <c r="AJ20" i="1"/>
  <c r="AT20" i="1"/>
  <c r="AV20" i="1" s="1"/>
  <c r="AB21" i="1"/>
  <c r="AJ26" i="1"/>
  <c r="AT26" i="1"/>
  <c r="AB27" i="1"/>
  <c r="AJ32" i="1"/>
  <c r="AT32" i="1"/>
  <c r="AB33" i="1"/>
  <c r="AQ40" i="1"/>
  <c r="AT41" i="1"/>
  <c r="AJ41" i="1"/>
  <c r="AQ46" i="1"/>
  <c r="AT47" i="1"/>
  <c r="AJ47" i="1"/>
  <c r="AC53" i="1"/>
  <c r="AO53" i="1"/>
  <c r="AV53" i="1" s="1"/>
  <c r="AR54" i="1"/>
  <c r="AV54" i="1" s="1"/>
  <c r="AB54" i="1"/>
  <c r="AO51" i="1"/>
  <c r="AV51" i="1" s="1"/>
  <c r="AC51" i="1"/>
  <c r="AC36" i="1"/>
  <c r="AO39" i="1"/>
  <c r="AV39" i="1" s="1"/>
  <c r="AC39" i="1"/>
  <c r="AR40" i="1"/>
  <c r="AB40" i="1"/>
  <c r="AO45" i="1"/>
  <c r="AV45" i="1" s="1"/>
  <c r="AC45" i="1"/>
  <c r="AR46" i="1"/>
  <c r="AV46" i="1" s="1"/>
  <c r="AB46" i="1"/>
  <c r="AD54" i="1"/>
  <c r="AC55" i="1"/>
  <c r="AB56" i="1"/>
  <c r="AO59" i="1"/>
  <c r="AV59" i="1" s="1"/>
  <c r="AD60" i="1"/>
  <c r="AC61" i="1"/>
  <c r="AJ61" i="1"/>
  <c r="AT61" i="1"/>
  <c r="AB62" i="1"/>
  <c r="AO65" i="1"/>
  <c r="AV65" i="1" s="1"/>
  <c r="AD66" i="1"/>
  <c r="AC67" i="1"/>
  <c r="AJ67" i="1"/>
  <c r="AT67" i="1"/>
  <c r="AB68" i="1"/>
  <c r="AO71" i="1"/>
  <c r="AV71" i="1" s="1"/>
  <c r="AD72" i="1"/>
  <c r="AC73" i="1"/>
  <c r="AJ73" i="1"/>
  <c r="AT73" i="1"/>
  <c r="AB74" i="1"/>
  <c r="AO77" i="1"/>
  <c r="AV77" i="1" s="1"/>
  <c r="AD78" i="1"/>
  <c r="AC79" i="1"/>
  <c r="AJ79" i="1"/>
  <c r="AT79" i="1"/>
  <c r="AV79" i="1" s="1"/>
  <c r="AB80" i="1"/>
  <c r="AO83" i="1"/>
  <c r="AV83" i="1" s="1"/>
  <c r="AD84" i="1"/>
  <c r="AC85" i="1"/>
  <c r="AJ85" i="1"/>
  <c r="AT85" i="1"/>
  <c r="AV85" i="1" s="1"/>
  <c r="AB86" i="1"/>
  <c r="AO89" i="1"/>
  <c r="AV89" i="1" s="1"/>
  <c r="AD90" i="1"/>
  <c r="AC91" i="1"/>
  <c r="AJ91" i="1"/>
  <c r="AT91" i="1"/>
  <c r="AB92" i="1"/>
  <c r="AO95" i="1"/>
  <c r="AV95" i="1" s="1"/>
  <c r="AD96" i="1"/>
  <c r="AC97" i="1"/>
  <c r="AJ97" i="1"/>
  <c r="AT97" i="1"/>
  <c r="AB98" i="1"/>
  <c r="AO101" i="1"/>
  <c r="AV101" i="1" s="1"/>
  <c r="AD102" i="1"/>
  <c r="AC103" i="1"/>
  <c r="AJ103" i="1"/>
  <c r="AT103" i="1"/>
  <c r="AV103" i="1" s="1"/>
  <c r="AB104" i="1"/>
  <c r="AO107" i="1"/>
  <c r="AV107" i="1" s="1"/>
  <c r="AD108" i="1"/>
  <c r="AC109" i="1"/>
  <c r="AJ109" i="1"/>
  <c r="AT109" i="1"/>
  <c r="AV109" i="1" s="1"/>
  <c r="AB110" i="1"/>
  <c r="AO113" i="1"/>
  <c r="AV113" i="1" s="1"/>
  <c r="AD114" i="1"/>
  <c r="AC115" i="1"/>
  <c r="AJ115" i="1"/>
  <c r="AT115" i="1"/>
  <c r="AV115" i="1" s="1"/>
  <c r="AB116" i="1"/>
  <c r="AO119" i="1"/>
  <c r="AV119" i="1" s="1"/>
  <c r="AD120" i="1"/>
  <c r="AC121" i="1"/>
  <c r="AQ126" i="1"/>
  <c r="AC130" i="1"/>
  <c r="AJ130" i="1"/>
  <c r="AQ132" i="1"/>
  <c r="AC133" i="1"/>
  <c r="AB134" i="1"/>
  <c r="AC136" i="1"/>
  <c r="AV139" i="1"/>
  <c r="AR143" i="1"/>
  <c r="AO148" i="1"/>
  <c r="AV148" i="1" s="1"/>
  <c r="AC148" i="1"/>
  <c r="AV162" i="1"/>
  <c r="AQ171" i="1"/>
  <c r="AN176" i="1"/>
  <c r="AT176" i="1"/>
  <c r="AJ176" i="1"/>
  <c r="AV177" i="1"/>
  <c r="AQ183" i="1"/>
  <c r="AO190" i="1"/>
  <c r="AV190" i="1" s="1"/>
  <c r="AC190" i="1"/>
  <c r="AQ201" i="1"/>
  <c r="AO208" i="1"/>
  <c r="AV208" i="1" s="1"/>
  <c r="AC208" i="1"/>
  <c r="AD237" i="1"/>
  <c r="AQ237" i="1"/>
  <c r="AQ58" i="1"/>
  <c r="AQ64" i="1"/>
  <c r="AQ70" i="1"/>
  <c r="AQ76" i="1"/>
  <c r="AQ82" i="1"/>
  <c r="AQ88" i="1"/>
  <c r="AQ94" i="1"/>
  <c r="AQ100" i="1"/>
  <c r="AQ106" i="1"/>
  <c r="AQ112" i="1"/>
  <c r="AQ118" i="1"/>
  <c r="AT124" i="1"/>
  <c r="AN131" i="1"/>
  <c r="AT131" i="1"/>
  <c r="AJ131" i="1"/>
  <c r="AN137" i="1"/>
  <c r="AT137" i="1"/>
  <c r="AV137" i="1" s="1"/>
  <c r="AJ137" i="1"/>
  <c r="AN140" i="1"/>
  <c r="AT140" i="1"/>
  <c r="AV140" i="1" s="1"/>
  <c r="AJ140" i="1"/>
  <c r="AD144" i="1"/>
  <c r="AQ147" i="1"/>
  <c r="AO154" i="1"/>
  <c r="AV154" i="1" s="1"/>
  <c r="AC154" i="1"/>
  <c r="AO160" i="1"/>
  <c r="AV160" i="1" s="1"/>
  <c r="AC160" i="1"/>
  <c r="AV176" i="1"/>
  <c r="AV192" i="1"/>
  <c r="AN194" i="1"/>
  <c r="AT194" i="1"/>
  <c r="AJ194" i="1"/>
  <c r="AR197" i="1"/>
  <c r="AV197" i="1" s="1"/>
  <c r="AB197" i="1"/>
  <c r="AV210" i="1"/>
  <c r="AN212" i="1"/>
  <c r="AT212" i="1"/>
  <c r="AJ212" i="1"/>
  <c r="AQ219" i="1"/>
  <c r="AO246" i="1"/>
  <c r="AV246" i="1" s="1"/>
  <c r="AC246" i="1"/>
  <c r="AR247" i="1"/>
  <c r="AB247" i="1"/>
  <c r="AD56" i="1"/>
  <c r="AC57" i="1"/>
  <c r="AJ57" i="1"/>
  <c r="AT57" i="1"/>
  <c r="AB58" i="1"/>
  <c r="AD62" i="1"/>
  <c r="AC63" i="1"/>
  <c r="AJ63" i="1"/>
  <c r="AT63" i="1"/>
  <c r="AB64" i="1"/>
  <c r="AD68" i="1"/>
  <c r="AC69" i="1"/>
  <c r="AJ69" i="1"/>
  <c r="AB70" i="1"/>
  <c r="AD74" i="1"/>
  <c r="AC75" i="1"/>
  <c r="AJ75" i="1"/>
  <c r="AB76" i="1"/>
  <c r="AD80" i="1"/>
  <c r="AC81" i="1"/>
  <c r="AJ81" i="1"/>
  <c r="AB82" i="1"/>
  <c r="AD86" i="1"/>
  <c r="AC87" i="1"/>
  <c r="AJ87" i="1"/>
  <c r="AB88" i="1"/>
  <c r="AD92" i="1"/>
  <c r="AC93" i="1"/>
  <c r="AJ93" i="1"/>
  <c r="AB94" i="1"/>
  <c r="AD98" i="1"/>
  <c r="AC99" i="1"/>
  <c r="AJ99" i="1"/>
  <c r="AB100" i="1"/>
  <c r="AD104" i="1"/>
  <c r="AC105" i="1"/>
  <c r="AJ105" i="1"/>
  <c r="AB106" i="1"/>
  <c r="AD110" i="1"/>
  <c r="AC111" i="1"/>
  <c r="AJ111" i="1"/>
  <c r="AB112" i="1"/>
  <c r="AD116" i="1"/>
  <c r="AC117" i="1"/>
  <c r="AJ117" i="1"/>
  <c r="AB118" i="1"/>
  <c r="AR122" i="1"/>
  <c r="AC124" i="1"/>
  <c r="AJ125" i="1"/>
  <c r="AT126" i="1"/>
  <c r="AC127" i="1"/>
  <c r="AB131" i="1"/>
  <c r="AB137" i="1"/>
  <c r="AB140" i="1"/>
  <c r="AC142" i="1"/>
  <c r="AN146" i="1"/>
  <c r="AT146" i="1"/>
  <c r="AJ146" i="1"/>
  <c r="AQ153" i="1"/>
  <c r="AV163" i="1"/>
  <c r="AN170" i="1"/>
  <c r="AT170" i="1"/>
  <c r="AJ170" i="1"/>
  <c r="AO178" i="1"/>
  <c r="AV178" i="1" s="1"/>
  <c r="AC178" i="1"/>
  <c r="AN182" i="1"/>
  <c r="AT182" i="1"/>
  <c r="AV182" i="1" s="1"/>
  <c r="AJ182" i="1"/>
  <c r="AV183" i="1"/>
  <c r="AV194" i="1"/>
  <c r="AO196" i="1"/>
  <c r="AV196" i="1" s="1"/>
  <c r="AC196" i="1"/>
  <c r="AV212" i="1"/>
  <c r="AO214" i="1"/>
  <c r="AV214" i="1" s="1"/>
  <c r="AC214" i="1"/>
  <c r="AR215" i="1"/>
  <c r="AB215" i="1"/>
  <c r="AR233" i="1"/>
  <c r="AB233" i="1"/>
  <c r="AT122" i="1"/>
  <c r="AJ122" i="1"/>
  <c r="AN143" i="1"/>
  <c r="AT143" i="1"/>
  <c r="AJ143" i="1"/>
  <c r="AV146" i="1"/>
  <c r="AN164" i="1"/>
  <c r="AT164" i="1"/>
  <c r="AJ164" i="1"/>
  <c r="AV170" i="1"/>
  <c r="AR179" i="1"/>
  <c r="AB179" i="1"/>
  <c r="AN200" i="1"/>
  <c r="AT200" i="1"/>
  <c r="AV200" i="1" s="1"/>
  <c r="AJ200" i="1"/>
  <c r="AR203" i="1"/>
  <c r="AB203" i="1"/>
  <c r="AD231" i="1"/>
  <c r="AQ231" i="1"/>
  <c r="AO244" i="1"/>
  <c r="AV244" i="1" s="1"/>
  <c r="AC244" i="1"/>
  <c r="AN244" i="1"/>
  <c r="AT244" i="1"/>
  <c r="AJ244" i="1"/>
  <c r="AD245" i="1"/>
  <c r="AQ245" i="1"/>
  <c r="AR263" i="1"/>
  <c r="AB263" i="1"/>
  <c r="AN266" i="1"/>
  <c r="AT266" i="1"/>
  <c r="AJ266" i="1"/>
  <c r="AT267" i="1"/>
  <c r="AJ267" i="1"/>
  <c r="AN267" i="1"/>
  <c r="AJ53" i="1"/>
  <c r="AJ59" i="1"/>
  <c r="AB60" i="1"/>
  <c r="AJ65" i="1"/>
  <c r="AB66" i="1"/>
  <c r="AJ71" i="1"/>
  <c r="AB72" i="1"/>
  <c r="AJ77" i="1"/>
  <c r="AB78" i="1"/>
  <c r="AJ83" i="1"/>
  <c r="AB84" i="1"/>
  <c r="AJ89" i="1"/>
  <c r="AB90" i="1"/>
  <c r="AJ95" i="1"/>
  <c r="AB96" i="1"/>
  <c r="AJ101" i="1"/>
  <c r="AB102" i="1"/>
  <c r="AJ107" i="1"/>
  <c r="AB108" i="1"/>
  <c r="AJ113" i="1"/>
  <c r="AB114" i="1"/>
  <c r="AJ119" i="1"/>
  <c r="AB120" i="1"/>
  <c r="AT121" i="1"/>
  <c r="AN122" i="1"/>
  <c r="AT128" i="1"/>
  <c r="AJ128" i="1"/>
  <c r="AV133" i="1"/>
  <c r="AR149" i="1"/>
  <c r="AB149" i="1"/>
  <c r="AN152" i="1"/>
  <c r="AT152" i="1"/>
  <c r="AJ152" i="1"/>
  <c r="AV164" i="1"/>
  <c r="AO172" i="1"/>
  <c r="AV172" i="1" s="1"/>
  <c r="AC172" i="1"/>
  <c r="AR173" i="1"/>
  <c r="AV173" i="1" s="1"/>
  <c r="AB173" i="1"/>
  <c r="AQ177" i="1"/>
  <c r="AO184" i="1"/>
  <c r="AV184" i="1" s="1"/>
  <c r="AC184" i="1"/>
  <c r="AO202" i="1"/>
  <c r="AV202" i="1" s="1"/>
  <c r="AC202" i="1"/>
  <c r="AQ213" i="1"/>
  <c r="AN218" i="1"/>
  <c r="AT218" i="1"/>
  <c r="AJ218" i="1"/>
  <c r="AV219" i="1"/>
  <c r="AD261" i="1"/>
  <c r="AQ261" i="1"/>
  <c r="AR123" i="1"/>
  <c r="AB123" i="1"/>
  <c r="AN134" i="1"/>
  <c r="AT134" i="1"/>
  <c r="AV134" i="1" s="1"/>
  <c r="AJ134" i="1"/>
  <c r="AV152" i="1"/>
  <c r="AR155" i="1"/>
  <c r="AB155" i="1"/>
  <c r="AN158" i="1"/>
  <c r="AT158" i="1"/>
  <c r="AV158" i="1" s="1"/>
  <c r="AJ158" i="1"/>
  <c r="AR161" i="1"/>
  <c r="AV161" i="1" s="1"/>
  <c r="AB161" i="1"/>
  <c r="AO166" i="1"/>
  <c r="AV166" i="1" s="1"/>
  <c r="AC166" i="1"/>
  <c r="AR167" i="1"/>
  <c r="AB167" i="1"/>
  <c r="AR185" i="1"/>
  <c r="AB185" i="1"/>
  <c r="AN188" i="1"/>
  <c r="AT188" i="1"/>
  <c r="AJ188" i="1"/>
  <c r="AR191" i="1"/>
  <c r="AB191" i="1"/>
  <c r="AN206" i="1"/>
  <c r="AT206" i="1"/>
  <c r="AJ206" i="1"/>
  <c r="AR209" i="1"/>
  <c r="AB209" i="1"/>
  <c r="AC220" i="1"/>
  <c r="AO220" i="1"/>
  <c r="AR227" i="1"/>
  <c r="AB227" i="1"/>
  <c r="AR239" i="1"/>
  <c r="AB239" i="1"/>
  <c r="AO256" i="1"/>
  <c r="AC256" i="1"/>
  <c r="AV257" i="1"/>
  <c r="AB129" i="1"/>
  <c r="AO132" i="1"/>
  <c r="AV132" i="1" s="1"/>
  <c r="AD133" i="1"/>
  <c r="AB135" i="1"/>
  <c r="AO138" i="1"/>
  <c r="AV138" i="1" s="1"/>
  <c r="AD139" i="1"/>
  <c r="AB141" i="1"/>
  <c r="AO144" i="1"/>
  <c r="AV144" i="1" s="1"/>
  <c r="AD145" i="1"/>
  <c r="AQ148" i="1"/>
  <c r="AQ154" i="1"/>
  <c r="AQ160" i="1"/>
  <c r="AD163" i="1"/>
  <c r="AB165" i="1"/>
  <c r="AQ166" i="1"/>
  <c r="AO168" i="1"/>
  <c r="AV168" i="1" s="1"/>
  <c r="AD169" i="1"/>
  <c r="AB171" i="1"/>
  <c r="AQ172" i="1"/>
  <c r="AO174" i="1"/>
  <c r="AV174" i="1" s="1"/>
  <c r="AD175" i="1"/>
  <c r="AB177" i="1"/>
  <c r="AO180" i="1"/>
  <c r="AV180" i="1" s="1"/>
  <c r="AD181" i="1"/>
  <c r="AB183" i="1"/>
  <c r="AO186" i="1"/>
  <c r="AV186" i="1" s="1"/>
  <c r="AD187" i="1"/>
  <c r="AB189" i="1"/>
  <c r="AD193" i="1"/>
  <c r="AB195" i="1"/>
  <c r="AD199" i="1"/>
  <c r="AB201" i="1"/>
  <c r="AD205" i="1"/>
  <c r="AB207" i="1"/>
  <c r="AD211" i="1"/>
  <c r="AB213" i="1"/>
  <c r="AD217" i="1"/>
  <c r="AB219" i="1"/>
  <c r="AT220" i="1"/>
  <c r="AJ220" i="1"/>
  <c r="AD221" i="1"/>
  <c r="AR223" i="1"/>
  <c r="AB223" i="1"/>
  <c r="AO226" i="1"/>
  <c r="AV226" i="1" s="1"/>
  <c r="AC226" i="1"/>
  <c r="AN226" i="1"/>
  <c r="AT226" i="1"/>
  <c r="AJ226" i="1"/>
  <c r="AQ243" i="1"/>
  <c r="AT248" i="1"/>
  <c r="AJ248" i="1"/>
  <c r="AQ255" i="1"/>
  <c r="AV266" i="1"/>
  <c r="AD267" i="1"/>
  <c r="AQ267" i="1"/>
  <c r="AV267" i="1"/>
  <c r="AQ131" i="1"/>
  <c r="AQ137" i="1"/>
  <c r="AQ143" i="1"/>
  <c r="AB148" i="1"/>
  <c r="AD152" i="1"/>
  <c r="AC153" i="1"/>
  <c r="AB154" i="1"/>
  <c r="AD158" i="1"/>
  <c r="AC159" i="1"/>
  <c r="AB160" i="1"/>
  <c r="AD164" i="1"/>
  <c r="AQ167" i="1"/>
  <c r="AQ173" i="1"/>
  <c r="AQ179" i="1"/>
  <c r="AQ185" i="1"/>
  <c r="AD188" i="1"/>
  <c r="AC189" i="1"/>
  <c r="AB190" i="1"/>
  <c r="AD194" i="1"/>
  <c r="AC195" i="1"/>
  <c r="AB196" i="1"/>
  <c r="AD200" i="1"/>
  <c r="AC201" i="1"/>
  <c r="AB202" i="1"/>
  <c r="AD206" i="1"/>
  <c r="AC207" i="1"/>
  <c r="AB208" i="1"/>
  <c r="AD212" i="1"/>
  <c r="AC213" i="1"/>
  <c r="AB214" i="1"/>
  <c r="AD218" i="1"/>
  <c r="AC219" i="1"/>
  <c r="AQ225" i="1"/>
  <c r="AO232" i="1"/>
  <c r="AV232" i="1" s="1"/>
  <c r="AC232" i="1"/>
  <c r="AN232" i="1"/>
  <c r="AT232" i="1"/>
  <c r="AJ232" i="1"/>
  <c r="AO238" i="1"/>
  <c r="AV238" i="1" s="1"/>
  <c r="AC238" i="1"/>
  <c r="AN238" i="1"/>
  <c r="AT238" i="1"/>
  <c r="AJ238" i="1"/>
  <c r="AO240" i="1"/>
  <c r="AV240" i="1" s="1"/>
  <c r="AC240" i="1"/>
  <c r="AR241" i="1"/>
  <c r="AB241" i="1"/>
  <c r="AR251" i="1"/>
  <c r="AV251" i="1" s="1"/>
  <c r="AB251" i="1"/>
  <c r="AV253" i="1"/>
  <c r="AO262" i="1"/>
  <c r="AV262" i="1" s="1"/>
  <c r="AC262" i="1"/>
  <c r="AR221" i="1"/>
  <c r="AV221" i="1" s="1"/>
  <c r="AB221" i="1"/>
  <c r="AT242" i="1"/>
  <c r="AJ242" i="1"/>
  <c r="AN254" i="1"/>
  <c r="AT254" i="1"/>
  <c r="AV254" i="1" s="1"/>
  <c r="AJ254" i="1"/>
  <c r="AV270" i="1"/>
  <c r="AJ149" i="1"/>
  <c r="AT149" i="1"/>
  <c r="AB150" i="1"/>
  <c r="AJ155" i="1"/>
  <c r="AT155" i="1"/>
  <c r="AB156" i="1"/>
  <c r="AJ161" i="1"/>
  <c r="AT161" i="1"/>
  <c r="AB162" i="1"/>
  <c r="AJ167" i="1"/>
  <c r="AT167" i="1"/>
  <c r="AJ173" i="1"/>
  <c r="AT173" i="1"/>
  <c r="AB174" i="1"/>
  <c r="AJ179" i="1"/>
  <c r="AT179" i="1"/>
  <c r="AJ185" i="1"/>
  <c r="AT185" i="1"/>
  <c r="AJ191" i="1"/>
  <c r="AT191" i="1"/>
  <c r="AJ197" i="1"/>
  <c r="AT197" i="1"/>
  <c r="AJ203" i="1"/>
  <c r="AT203" i="1"/>
  <c r="AJ209" i="1"/>
  <c r="AT209" i="1"/>
  <c r="AJ215" i="1"/>
  <c r="AT215" i="1"/>
  <c r="AT225" i="1"/>
  <c r="AO228" i="1"/>
  <c r="AV228" i="1" s="1"/>
  <c r="AC228" i="1"/>
  <c r="AR229" i="1"/>
  <c r="AB229" i="1"/>
  <c r="AO234" i="1"/>
  <c r="AV234" i="1" s="1"/>
  <c r="AC234" i="1"/>
  <c r="AR235" i="1"/>
  <c r="AB235" i="1"/>
  <c r="AN242" i="1"/>
  <c r="AR245" i="1"/>
  <c r="AB245" i="1"/>
  <c r="AO250" i="1"/>
  <c r="AC250" i="1"/>
  <c r="AR257" i="1"/>
  <c r="AB257" i="1"/>
  <c r="AJ132" i="1"/>
  <c r="AB133" i="1"/>
  <c r="AB139" i="1"/>
  <c r="AB145" i="1"/>
  <c r="AB169" i="1"/>
  <c r="AB175" i="1"/>
  <c r="AB181" i="1"/>
  <c r="AT230" i="1"/>
  <c r="AJ230" i="1"/>
  <c r="AT236" i="1"/>
  <c r="AJ236" i="1"/>
  <c r="AN260" i="1"/>
  <c r="AT260" i="1"/>
  <c r="AV260" i="1" s="1"/>
  <c r="AJ260" i="1"/>
  <c r="AV265" i="1"/>
  <c r="AC273" i="1"/>
  <c r="AO273" i="1"/>
  <c r="AJ250" i="1"/>
  <c r="AT250" i="1"/>
  <c r="AJ256" i="1"/>
  <c r="AT256" i="1"/>
  <c r="AJ262" i="1"/>
  <c r="AT262" i="1"/>
  <c r="AR269" i="1"/>
  <c r="AV269" i="1" s="1"/>
  <c r="AV271" i="1"/>
  <c r="AT277" i="1"/>
  <c r="AJ277" i="1"/>
  <c r="AT283" i="1"/>
  <c r="AJ283" i="1"/>
  <c r="AQ292" i="1"/>
  <c r="AV299" i="1"/>
  <c r="AV307" i="1"/>
  <c r="AB228" i="1"/>
  <c r="AD232" i="1"/>
  <c r="AB234" i="1"/>
  <c r="AD238" i="1"/>
  <c r="AJ239" i="1"/>
  <c r="AB240" i="1"/>
  <c r="AD244" i="1"/>
  <c r="AJ245" i="1"/>
  <c r="AB246" i="1"/>
  <c r="AD250" i="1"/>
  <c r="AJ251" i="1"/>
  <c r="AB252" i="1"/>
  <c r="AD256" i="1"/>
  <c r="AJ257" i="1"/>
  <c r="AB258" i="1"/>
  <c r="AD262" i="1"/>
  <c r="AJ263" i="1"/>
  <c r="AT263" i="1"/>
  <c r="AB264" i="1"/>
  <c r="AB270" i="1"/>
  <c r="AB272" i="1"/>
  <c r="AC275" i="1"/>
  <c r="AT276" i="1"/>
  <c r="AO285" i="1"/>
  <c r="AV285" i="1" s="1"/>
  <c r="AC285" i="1"/>
  <c r="AN285" i="1"/>
  <c r="AT285" i="1"/>
  <c r="AJ285" i="1"/>
  <c r="AT289" i="1"/>
  <c r="AJ289" i="1"/>
  <c r="AR292" i="1"/>
  <c r="AB292" i="1"/>
  <c r="AQ296" i="1"/>
  <c r="AV324" i="1"/>
  <c r="AV332" i="1"/>
  <c r="AV344" i="1"/>
  <c r="AD251" i="1"/>
  <c r="AC252" i="1"/>
  <c r="AB253" i="1"/>
  <c r="AD257" i="1"/>
  <c r="AC258" i="1"/>
  <c r="AB259" i="1"/>
  <c r="AD263" i="1"/>
  <c r="AC264" i="1"/>
  <c r="AB265" i="1"/>
  <c r="AC269" i="1"/>
  <c r="AC272" i="1"/>
  <c r="AN279" i="1"/>
  <c r="AT279" i="1"/>
  <c r="AJ279" i="1"/>
  <c r="AR280" i="1"/>
  <c r="AB280" i="1"/>
  <c r="AR282" i="1"/>
  <c r="AB282" i="1"/>
  <c r="AO287" i="1"/>
  <c r="AV287" i="1" s="1"/>
  <c r="AC287" i="1"/>
  <c r="AR288" i="1"/>
  <c r="AB288" i="1"/>
  <c r="AO291" i="1"/>
  <c r="AV291" i="1" s="1"/>
  <c r="AC291" i="1"/>
  <c r="AN291" i="1"/>
  <c r="AT291" i="1"/>
  <c r="AJ291" i="1"/>
  <c r="AT295" i="1"/>
  <c r="AJ295" i="1"/>
  <c r="AR298" i="1"/>
  <c r="AB298" i="1"/>
  <c r="AT301" i="1"/>
  <c r="AJ301" i="1"/>
  <c r="AN301" i="1"/>
  <c r="AQ302" i="1"/>
  <c r="AD302" i="1"/>
  <c r="AV329" i="1"/>
  <c r="AN273" i="1"/>
  <c r="AT273" i="1"/>
  <c r="AJ273" i="1"/>
  <c r="AR274" i="1"/>
  <c r="AB274" i="1"/>
  <c r="AN295" i="1"/>
  <c r="AV304" i="1"/>
  <c r="AR268" i="1"/>
  <c r="AV268" i="1" s="1"/>
  <c r="AB268" i="1"/>
  <c r="AR286" i="1"/>
  <c r="AB286" i="1"/>
  <c r="AO293" i="1"/>
  <c r="AV293" i="1" s="1"/>
  <c r="AC293" i="1"/>
  <c r="AR294" i="1"/>
  <c r="AB294" i="1"/>
  <c r="AO297" i="1"/>
  <c r="AV297" i="1" s="1"/>
  <c r="AC297" i="1"/>
  <c r="AQ298" i="1"/>
  <c r="AQ304" i="1"/>
  <c r="AN307" i="1"/>
  <c r="AQ310" i="1"/>
  <c r="AN313" i="1"/>
  <c r="AQ316" i="1"/>
  <c r="AN319" i="1"/>
  <c r="AQ322" i="1"/>
  <c r="AN325" i="1"/>
  <c r="AQ328" i="1"/>
  <c r="AO330" i="1"/>
  <c r="AV330" i="1" s="1"/>
  <c r="AT332" i="1"/>
  <c r="AT333" i="1"/>
  <c r="AJ333" i="1"/>
  <c r="AR344" i="1"/>
  <c r="AB344" i="1"/>
  <c r="AT345" i="1"/>
  <c r="AV345" i="1" s="1"/>
  <c r="AJ345" i="1"/>
  <c r="AV360" i="1"/>
  <c r="AO277" i="1"/>
  <c r="AV277" i="1" s="1"/>
  <c r="AO283" i="1"/>
  <c r="AV283" i="1" s="1"/>
  <c r="AO289" i="1"/>
  <c r="AV289" i="1" s="1"/>
  <c r="AO295" i="1"/>
  <c r="AV295" i="1" s="1"/>
  <c r="AJ297" i="1"/>
  <c r="AT297" i="1"/>
  <c r="AO301" i="1"/>
  <c r="AC303" i="1"/>
  <c r="AJ303" i="1"/>
  <c r="AT303" i="1"/>
  <c r="AV303" i="1" s="1"/>
  <c r="AB304" i="1"/>
  <c r="AD308" i="1"/>
  <c r="AC309" i="1"/>
  <c r="AJ309" i="1"/>
  <c r="AT309" i="1"/>
  <c r="AV309" i="1" s="1"/>
  <c r="AB310" i="1"/>
  <c r="AD314" i="1"/>
  <c r="AC315" i="1"/>
  <c r="AJ315" i="1"/>
  <c r="AT315" i="1"/>
  <c r="AV315" i="1" s="1"/>
  <c r="AB316" i="1"/>
  <c r="AD320" i="1"/>
  <c r="AC321" i="1"/>
  <c r="AJ321" i="1"/>
  <c r="AT321" i="1"/>
  <c r="AV321" i="1" s="1"/>
  <c r="AB322" i="1"/>
  <c r="AD326" i="1"/>
  <c r="AC327" i="1"/>
  <c r="AJ327" i="1"/>
  <c r="AT327" i="1"/>
  <c r="AB328" i="1"/>
  <c r="AJ332" i="1"/>
  <c r="AN333" i="1"/>
  <c r="AD336" i="1"/>
  <c r="AV337" i="1"/>
  <c r="AQ342" i="1"/>
  <c r="AC343" i="1"/>
  <c r="AN345" i="1"/>
  <c r="AR348" i="1"/>
  <c r="AV348" i="1" s="1"/>
  <c r="AB348" i="1"/>
  <c r="AN351" i="1"/>
  <c r="AT351" i="1"/>
  <c r="AV351" i="1" s="1"/>
  <c r="AJ351" i="1"/>
  <c r="AR354" i="1"/>
  <c r="AB354" i="1"/>
  <c r="AV355" i="1"/>
  <c r="AQ276" i="1"/>
  <c r="AD279" i="1"/>
  <c r="AB281" i="1"/>
  <c r="AQ282" i="1"/>
  <c r="AD285" i="1"/>
  <c r="AB287" i="1"/>
  <c r="AQ288" i="1"/>
  <c r="AD291" i="1"/>
  <c r="AB293" i="1"/>
  <c r="AQ294" i="1"/>
  <c r="AD297" i="1"/>
  <c r="AB299" i="1"/>
  <c r="AQ300" i="1"/>
  <c r="AD303" i="1"/>
  <c r="AB305" i="1"/>
  <c r="AD309" i="1"/>
  <c r="AB311" i="1"/>
  <c r="AD315" i="1"/>
  <c r="AB317" i="1"/>
  <c r="AD321" i="1"/>
  <c r="AB323" i="1"/>
  <c r="AD327" i="1"/>
  <c r="AN329" i="1"/>
  <c r="AT329" i="1"/>
  <c r="AJ329" i="1"/>
  <c r="AC340" i="1"/>
  <c r="AN341" i="1"/>
  <c r="AT341" i="1"/>
  <c r="AV341" i="1" s="1"/>
  <c r="AJ341" i="1"/>
  <c r="AR342" i="1"/>
  <c r="AB342" i="1"/>
  <c r="AC299" i="1"/>
  <c r="AB300" i="1"/>
  <c r="AC305" i="1"/>
  <c r="AB306" i="1"/>
  <c r="AC311" i="1"/>
  <c r="AB312" i="1"/>
  <c r="AC317" i="1"/>
  <c r="AB318" i="1"/>
  <c r="AC323" i="1"/>
  <c r="AB324" i="1"/>
  <c r="AC329" i="1"/>
  <c r="AR330" i="1"/>
  <c r="AB330" i="1"/>
  <c r="AQ340" i="1"/>
  <c r="AC347" i="1"/>
  <c r="AO347" i="1"/>
  <c r="AV347" i="1" s="1"/>
  <c r="AC353" i="1"/>
  <c r="AO353" i="1"/>
  <c r="AV354" i="1"/>
  <c r="AN335" i="1"/>
  <c r="AT335" i="1"/>
  <c r="AJ335" i="1"/>
  <c r="AR336" i="1"/>
  <c r="AB336" i="1"/>
  <c r="AT339" i="1"/>
  <c r="AV339" i="1" s="1"/>
  <c r="AJ339" i="1"/>
  <c r="AV357" i="1"/>
  <c r="AB278" i="1"/>
  <c r="AB284" i="1"/>
  <c r="AJ307" i="1"/>
  <c r="AJ313" i="1"/>
  <c r="AJ319" i="1"/>
  <c r="AJ325" i="1"/>
  <c r="AR331" i="1"/>
  <c r="AV331" i="1" s="1"/>
  <c r="AB331" i="1"/>
  <c r="AO335" i="1"/>
  <c r="AV335" i="1" s="1"/>
  <c r="AN339" i="1"/>
  <c r="AV343" i="1"/>
  <c r="AV380" i="1"/>
  <c r="AD348" i="1"/>
  <c r="AC349" i="1"/>
  <c r="AB350" i="1"/>
  <c r="AD354" i="1"/>
  <c r="AC355" i="1"/>
  <c r="AB356" i="1"/>
  <c r="AO359" i="1"/>
  <c r="AQ363" i="1"/>
  <c r="AQ364" i="1"/>
  <c r="AT365" i="1"/>
  <c r="AV365" i="1" s="1"/>
  <c r="AB368" i="1"/>
  <c r="AR369" i="1"/>
  <c r="AB369" i="1"/>
  <c r="AB371" i="1"/>
  <c r="AQ375" i="1"/>
  <c r="AT376" i="1"/>
  <c r="AR379" i="1"/>
  <c r="AB379" i="1"/>
  <c r="AT389" i="1"/>
  <c r="AV389" i="1" s="1"/>
  <c r="AR393" i="1"/>
  <c r="AB393" i="1"/>
  <c r="AT394" i="1"/>
  <c r="AR397" i="1"/>
  <c r="AB397" i="1"/>
  <c r="AT407" i="1"/>
  <c r="AR411" i="1"/>
  <c r="AV411" i="1" s="1"/>
  <c r="AB411" i="1"/>
  <c r="AN415" i="1"/>
  <c r="AJ415" i="1"/>
  <c r="AC465" i="1"/>
  <c r="AO465" i="1"/>
  <c r="AV465" i="1" s="1"/>
  <c r="AQ358" i="1"/>
  <c r="AO378" i="1"/>
  <c r="AV378" i="1" s="1"/>
  <c r="AC378" i="1"/>
  <c r="AN378" i="1"/>
  <c r="AT378" i="1"/>
  <c r="AJ378" i="1"/>
  <c r="AR386" i="1"/>
  <c r="AB386" i="1"/>
  <c r="AO396" i="1"/>
  <c r="AV396" i="1" s="1"/>
  <c r="AC396" i="1"/>
  <c r="AN396" i="1"/>
  <c r="AT396" i="1"/>
  <c r="AJ396" i="1"/>
  <c r="AR404" i="1"/>
  <c r="AB404" i="1"/>
  <c r="AT412" i="1"/>
  <c r="AJ412" i="1"/>
  <c r="AR418" i="1"/>
  <c r="AB418" i="1"/>
  <c r="AR440" i="1"/>
  <c r="AB440" i="1"/>
  <c r="AQ335" i="1"/>
  <c r="AQ341" i="1"/>
  <c r="AQ347" i="1"/>
  <c r="AQ353" i="1"/>
  <c r="AJ357" i="1"/>
  <c r="AT357" i="1"/>
  <c r="AQ359" i="1"/>
  <c r="AJ363" i="1"/>
  <c r="AT363" i="1"/>
  <c r="AV363" i="1" s="1"/>
  <c r="AT364" i="1"/>
  <c r="AV364" i="1" s="1"/>
  <c r="AC367" i="1"/>
  <c r="AR374" i="1"/>
  <c r="AJ376" i="1"/>
  <c r="AT383" i="1"/>
  <c r="AV383" i="1" s="1"/>
  <c r="AR387" i="1"/>
  <c r="AV387" i="1" s="1"/>
  <c r="AB387" i="1"/>
  <c r="AT388" i="1"/>
  <c r="AV388" i="1" s="1"/>
  <c r="AR391" i="1"/>
  <c r="AB391" i="1"/>
  <c r="AO392" i="1"/>
  <c r="AV392" i="1" s="1"/>
  <c r="AJ394" i="1"/>
  <c r="AT401" i="1"/>
  <c r="AR405" i="1"/>
  <c r="AV405" i="1" s="1"/>
  <c r="AB405" i="1"/>
  <c r="AR409" i="1"/>
  <c r="AB409" i="1"/>
  <c r="AO410" i="1"/>
  <c r="AN412" i="1"/>
  <c r="AT415" i="1"/>
  <c r="AB359" i="1"/>
  <c r="AC364" i="1"/>
  <c r="AC370" i="1"/>
  <c r="AO372" i="1"/>
  <c r="AV372" i="1" s="1"/>
  <c r="AC372" i="1"/>
  <c r="AQ378" i="1"/>
  <c r="AO379" i="1"/>
  <c r="AV379" i="1" s="1"/>
  <c r="AR380" i="1"/>
  <c r="AB380" i="1"/>
  <c r="AQ385" i="1"/>
  <c r="AO390" i="1"/>
  <c r="AV390" i="1" s="1"/>
  <c r="AC390" i="1"/>
  <c r="AN390" i="1"/>
  <c r="AT390" i="1"/>
  <c r="AJ390" i="1"/>
  <c r="AQ396" i="1"/>
  <c r="AO397" i="1"/>
  <c r="AV397" i="1" s="1"/>
  <c r="AR398" i="1"/>
  <c r="AV398" i="1" s="1"/>
  <c r="AB398" i="1"/>
  <c r="AV400" i="1"/>
  <c r="AJ401" i="1"/>
  <c r="AQ403" i="1"/>
  <c r="AO408" i="1"/>
  <c r="AC408" i="1"/>
  <c r="AN408" i="1"/>
  <c r="AT408" i="1"/>
  <c r="AJ408" i="1"/>
  <c r="AC447" i="1"/>
  <c r="AO447" i="1"/>
  <c r="AV447" i="1" s="1"/>
  <c r="AR448" i="1"/>
  <c r="AV448" i="1" s="1"/>
  <c r="AB448" i="1"/>
  <c r="AJ347" i="1"/>
  <c r="AT347" i="1"/>
  <c r="AJ353" i="1"/>
  <c r="AT353" i="1"/>
  <c r="AJ359" i="1"/>
  <c r="AT359" i="1"/>
  <c r="AB360" i="1"/>
  <c r="AQ365" i="1"/>
  <c r="AO366" i="1"/>
  <c r="AV366" i="1" s="1"/>
  <c r="AC366" i="1"/>
  <c r="AT372" i="1"/>
  <c r="AJ372" i="1"/>
  <c r="AR373" i="1"/>
  <c r="AB373" i="1"/>
  <c r="AQ373" i="1"/>
  <c r="AT374" i="1"/>
  <c r="AJ374" i="1"/>
  <c r="AT377" i="1"/>
  <c r="AR381" i="1"/>
  <c r="AB381" i="1"/>
  <c r="AR385" i="1"/>
  <c r="AB385" i="1"/>
  <c r="AO386" i="1"/>
  <c r="AV386" i="1" s="1"/>
  <c r="AJ388" i="1"/>
  <c r="AQ389" i="1"/>
  <c r="AT395" i="1"/>
  <c r="AR399" i="1"/>
  <c r="AV399" i="1" s="1"/>
  <c r="AB399" i="1"/>
  <c r="AR403" i="1"/>
  <c r="AV403" i="1" s="1"/>
  <c r="AB403" i="1"/>
  <c r="AO404" i="1"/>
  <c r="AV404" i="1" s="1"/>
  <c r="AJ406" i="1"/>
  <c r="AQ407" i="1"/>
  <c r="AO414" i="1"/>
  <c r="AV414" i="1" s="1"/>
  <c r="AC414" i="1"/>
  <c r="AV418" i="1"/>
  <c r="AR424" i="1"/>
  <c r="AB424" i="1"/>
  <c r="AD428" i="1"/>
  <c r="AQ428" i="1"/>
  <c r="AO433" i="1"/>
  <c r="AV433" i="1" s="1"/>
  <c r="AC433" i="1"/>
  <c r="AN433" i="1"/>
  <c r="AT433" i="1"/>
  <c r="AJ433" i="1"/>
  <c r="AD434" i="1"/>
  <c r="AQ434" i="1"/>
  <c r="AJ330" i="1"/>
  <c r="AJ336" i="1"/>
  <c r="AB337" i="1"/>
  <c r="AJ342" i="1"/>
  <c r="AB343" i="1"/>
  <c r="AJ348" i="1"/>
  <c r="AB349" i="1"/>
  <c r="AJ354" i="1"/>
  <c r="AB355" i="1"/>
  <c r="AJ360" i="1"/>
  <c r="AB361" i="1"/>
  <c r="AT366" i="1"/>
  <c r="AJ366" i="1"/>
  <c r="AR367" i="1"/>
  <c r="AB367" i="1"/>
  <c r="AQ367" i="1"/>
  <c r="AT368" i="1"/>
  <c r="AJ368" i="1"/>
  <c r="AT371" i="1"/>
  <c r="AN372" i="1"/>
  <c r="AN374" i="1"/>
  <c r="AR375" i="1"/>
  <c r="AB375" i="1"/>
  <c r="AQ379" i="1"/>
  <c r="AO384" i="1"/>
  <c r="AV384" i="1" s="1"/>
  <c r="AC384" i="1"/>
  <c r="AN384" i="1"/>
  <c r="AT384" i="1"/>
  <c r="AJ384" i="1"/>
  <c r="AO391" i="1"/>
  <c r="AV391" i="1" s="1"/>
  <c r="AR392" i="1"/>
  <c r="AB392" i="1"/>
  <c r="AQ397" i="1"/>
  <c r="AO402" i="1"/>
  <c r="AC402" i="1"/>
  <c r="AN402" i="1"/>
  <c r="AT402" i="1"/>
  <c r="AJ402" i="1"/>
  <c r="AO409" i="1"/>
  <c r="AR410" i="1"/>
  <c r="AB410" i="1"/>
  <c r="AV412" i="1"/>
  <c r="AQ413" i="1"/>
  <c r="AO415" i="1"/>
  <c r="AV415" i="1" s="1"/>
  <c r="AC415" i="1"/>
  <c r="AN445" i="1"/>
  <c r="AT445" i="1"/>
  <c r="AJ445" i="1"/>
  <c r="AD446" i="1"/>
  <c r="AQ446" i="1"/>
  <c r="AD417" i="1"/>
  <c r="AN422" i="1"/>
  <c r="AT422" i="1"/>
  <c r="AJ422" i="1"/>
  <c r="AB428" i="1"/>
  <c r="AC429" i="1"/>
  <c r="AO429" i="1"/>
  <c r="AV429" i="1" s="1"/>
  <c r="AT431" i="1"/>
  <c r="AJ431" i="1"/>
  <c r="AQ432" i="1"/>
  <c r="AO439" i="1"/>
  <c r="AV439" i="1" s="1"/>
  <c r="AC439" i="1"/>
  <c r="AT443" i="1"/>
  <c r="AJ443" i="1"/>
  <c r="AQ444" i="1"/>
  <c r="AN455" i="1"/>
  <c r="AT455" i="1"/>
  <c r="AJ455" i="1"/>
  <c r="AD414" i="1"/>
  <c r="AN416" i="1"/>
  <c r="AT416" i="1"/>
  <c r="AJ416" i="1"/>
  <c r="AB422" i="1"/>
  <c r="AT427" i="1"/>
  <c r="AN439" i="1"/>
  <c r="AT439" i="1"/>
  <c r="AJ439" i="1"/>
  <c r="AC441" i="1"/>
  <c r="AO441" i="1"/>
  <c r="AV441" i="1" s="1"/>
  <c r="AR442" i="1"/>
  <c r="AV442" i="1" s="1"/>
  <c r="AB442" i="1"/>
  <c r="AR452" i="1"/>
  <c r="AB452" i="1"/>
  <c r="AV455" i="1"/>
  <c r="AR458" i="1"/>
  <c r="AV458" i="1" s="1"/>
  <c r="AB458" i="1"/>
  <c r="AT467" i="1"/>
  <c r="AJ467" i="1"/>
  <c r="AN467" i="1"/>
  <c r="AN475" i="1"/>
  <c r="AT475" i="1"/>
  <c r="AJ475" i="1"/>
  <c r="AJ380" i="1"/>
  <c r="AJ386" i="1"/>
  <c r="AJ392" i="1"/>
  <c r="AJ398" i="1"/>
  <c r="AJ404" i="1"/>
  <c r="AJ410" i="1"/>
  <c r="AV421" i="1"/>
  <c r="AT421" i="1"/>
  <c r="AC423" i="1"/>
  <c r="AO423" i="1"/>
  <c r="AV423" i="1" s="1"/>
  <c r="AR430" i="1"/>
  <c r="AB430" i="1"/>
  <c r="AR436" i="1"/>
  <c r="AB436" i="1"/>
  <c r="AT437" i="1"/>
  <c r="AJ437" i="1"/>
  <c r="AQ438" i="1"/>
  <c r="AV443" i="1"/>
  <c r="AV450" i="1"/>
  <c r="AO451" i="1"/>
  <c r="AV451" i="1" s="1"/>
  <c r="AC451" i="1"/>
  <c r="AB461" i="1"/>
  <c r="AR461" i="1"/>
  <c r="AN481" i="1"/>
  <c r="AT481" i="1"/>
  <c r="AJ481" i="1"/>
  <c r="AC417" i="1"/>
  <c r="AO417" i="1"/>
  <c r="AV417" i="1" s="1"/>
  <c r="AT419" i="1"/>
  <c r="AV419" i="1" s="1"/>
  <c r="AJ419" i="1"/>
  <c r="AT425" i="1"/>
  <c r="AV425" i="1" s="1"/>
  <c r="AJ425" i="1"/>
  <c r="AR434" i="1"/>
  <c r="AB434" i="1"/>
  <c r="AR446" i="1"/>
  <c r="AV446" i="1" s="1"/>
  <c r="AB446" i="1"/>
  <c r="AN451" i="1"/>
  <c r="AT451" i="1"/>
  <c r="AJ451" i="1"/>
  <c r="AD452" i="1"/>
  <c r="AQ452" i="1"/>
  <c r="AV456" i="1"/>
  <c r="AO457" i="1"/>
  <c r="AC457" i="1"/>
  <c r="AN419" i="1"/>
  <c r="AN425" i="1"/>
  <c r="AJ427" i="1"/>
  <c r="AN428" i="1"/>
  <c r="AT428" i="1"/>
  <c r="AJ428" i="1"/>
  <c r="AC435" i="1"/>
  <c r="AO435" i="1"/>
  <c r="AV435" i="1" s="1"/>
  <c r="AO445" i="1"/>
  <c r="AC445" i="1"/>
  <c r="AT449" i="1"/>
  <c r="AV449" i="1" s="1"/>
  <c r="AJ449" i="1"/>
  <c r="AQ462" i="1"/>
  <c r="AD462" i="1"/>
  <c r="AD418" i="1"/>
  <c r="AB420" i="1"/>
  <c r="AD424" i="1"/>
  <c r="AB426" i="1"/>
  <c r="AQ427" i="1"/>
  <c r="AD430" i="1"/>
  <c r="AQ433" i="1"/>
  <c r="AB438" i="1"/>
  <c r="AD442" i="1"/>
  <c r="AB444" i="1"/>
  <c r="AD448" i="1"/>
  <c r="AB450" i="1"/>
  <c r="AO453" i="1"/>
  <c r="AV453" i="1" s="1"/>
  <c r="AD454" i="1"/>
  <c r="AB456" i="1"/>
  <c r="AQ457" i="1"/>
  <c r="AO459" i="1"/>
  <c r="AV459" i="1" s="1"/>
  <c r="AT463" i="1"/>
  <c r="AR466" i="1"/>
  <c r="AB466" i="1"/>
  <c r="AB467" i="1"/>
  <c r="AV511" i="1"/>
  <c r="AQ458" i="1"/>
  <c r="AR460" i="1"/>
  <c r="AT461" i="1"/>
  <c r="AJ461" i="1"/>
  <c r="AN476" i="1"/>
  <c r="AT476" i="1"/>
  <c r="AJ476" i="1"/>
  <c r="AN482" i="1"/>
  <c r="AT482" i="1"/>
  <c r="AJ482" i="1"/>
  <c r="AR484" i="1"/>
  <c r="AB484" i="1"/>
  <c r="AR490" i="1"/>
  <c r="AB490" i="1"/>
  <c r="AR496" i="1"/>
  <c r="AV496" i="1" s="1"/>
  <c r="AB496" i="1"/>
  <c r="AR502" i="1"/>
  <c r="AV502" i="1" s="1"/>
  <c r="AB502" i="1"/>
  <c r="AR508" i="1"/>
  <c r="AV508" i="1" s="1"/>
  <c r="AB508" i="1"/>
  <c r="AN511" i="1"/>
  <c r="AT511" i="1"/>
  <c r="AJ511" i="1"/>
  <c r="AJ457" i="1"/>
  <c r="AT457" i="1"/>
  <c r="AN461" i="1"/>
  <c r="AN470" i="1"/>
  <c r="AT470" i="1"/>
  <c r="AJ470" i="1"/>
  <c r="AV476" i="1"/>
  <c r="AC477" i="1"/>
  <c r="AO477" i="1"/>
  <c r="AV477" i="1" s="1"/>
  <c r="AR478" i="1"/>
  <c r="AV478" i="1" s="1"/>
  <c r="AB478" i="1"/>
  <c r="AV482" i="1"/>
  <c r="AC483" i="1"/>
  <c r="AO483" i="1"/>
  <c r="AV483" i="1" s="1"/>
  <c r="AN487" i="1"/>
  <c r="AT487" i="1"/>
  <c r="AV487" i="1" s="1"/>
  <c r="AJ487" i="1"/>
  <c r="AN493" i="1"/>
  <c r="AT493" i="1"/>
  <c r="AV493" i="1" s="1"/>
  <c r="AJ493" i="1"/>
  <c r="AN499" i="1"/>
  <c r="AT499" i="1"/>
  <c r="AV499" i="1" s="1"/>
  <c r="AJ499" i="1"/>
  <c r="AN505" i="1"/>
  <c r="AT505" i="1"/>
  <c r="AJ505" i="1"/>
  <c r="AJ434" i="1"/>
  <c r="AT434" i="1"/>
  <c r="AB435" i="1"/>
  <c r="AJ440" i="1"/>
  <c r="AT440" i="1"/>
  <c r="AJ446" i="1"/>
  <c r="AT446" i="1"/>
  <c r="AJ452" i="1"/>
  <c r="AT452" i="1"/>
  <c r="AJ458" i="1"/>
  <c r="AT458" i="1"/>
  <c r="AQ460" i="1"/>
  <c r="AD460" i="1"/>
  <c r="AJ463" i="1"/>
  <c r="AN464" i="1"/>
  <c r="AT464" i="1"/>
  <c r="AJ464" i="1"/>
  <c r="AC466" i="1"/>
  <c r="AC471" i="1"/>
  <c r="AO471" i="1"/>
  <c r="AV471" i="1" s="1"/>
  <c r="AR472" i="1"/>
  <c r="AB472" i="1"/>
  <c r="AO484" i="1"/>
  <c r="AV484" i="1" s="1"/>
  <c r="AC489" i="1"/>
  <c r="AO489" i="1"/>
  <c r="AV489" i="1" s="1"/>
  <c r="AC495" i="1"/>
  <c r="AO495" i="1"/>
  <c r="AV495" i="1" s="1"/>
  <c r="AC501" i="1"/>
  <c r="AO501" i="1"/>
  <c r="AV501" i="1" s="1"/>
  <c r="AC507" i="1"/>
  <c r="AO507" i="1"/>
  <c r="AV507" i="1" s="1"/>
  <c r="AJ435" i="1"/>
  <c r="AJ441" i="1"/>
  <c r="AJ447" i="1"/>
  <c r="AJ453" i="1"/>
  <c r="AB454" i="1"/>
  <c r="AJ459" i="1"/>
  <c r="AJ460" i="1"/>
  <c r="AC463" i="1"/>
  <c r="AD468" i="1"/>
  <c r="AT469" i="1"/>
  <c r="AR473" i="1"/>
  <c r="AB473" i="1"/>
  <c r="AQ476" i="1"/>
  <c r="AR479" i="1"/>
  <c r="AV479" i="1" s="1"/>
  <c r="AB479" i="1"/>
  <c r="AQ482" i="1"/>
  <c r="AQ483" i="1"/>
  <c r="AN483" i="1"/>
  <c r="AB485" i="1"/>
  <c r="AD489" i="1"/>
  <c r="AN489" i="1"/>
  <c r="AB491" i="1"/>
  <c r="AD495" i="1"/>
  <c r="AN495" i="1"/>
  <c r="AB497" i="1"/>
  <c r="AD501" i="1"/>
  <c r="AN501" i="1"/>
  <c r="AB503" i="1"/>
  <c r="AD507" i="1"/>
  <c r="AN507" i="1"/>
  <c r="AB509" i="1"/>
  <c r="AB462" i="1"/>
  <c r="AQ463" i="1"/>
  <c r="AD466" i="1"/>
  <c r="AB468" i="1"/>
  <c r="AD472" i="1"/>
  <c r="AJ473" i="1"/>
  <c r="AB474" i="1"/>
  <c r="AD478" i="1"/>
  <c r="AJ479" i="1"/>
  <c r="AB480" i="1"/>
  <c r="AD484" i="1"/>
  <c r="AJ485" i="1"/>
  <c r="AB486" i="1"/>
  <c r="AD490" i="1"/>
  <c r="AJ491" i="1"/>
  <c r="AB492" i="1"/>
  <c r="AD496" i="1"/>
  <c r="AJ497" i="1"/>
  <c r="AB498" i="1"/>
  <c r="AD502" i="1"/>
  <c r="AJ503" i="1"/>
  <c r="AB504" i="1"/>
  <c r="AD508" i="1"/>
  <c r="AJ509" i="1"/>
  <c r="AQ511" i="1"/>
  <c r="AJ488" i="1"/>
  <c r="AT488" i="1"/>
  <c r="AV488" i="1" s="1"/>
  <c r="AJ494" i="1"/>
  <c r="AT494" i="1"/>
  <c r="AJ500" i="1"/>
  <c r="AT500" i="1"/>
  <c r="AV500" i="1" s="1"/>
  <c r="AJ506" i="1"/>
  <c r="AT506" i="1"/>
  <c r="AJ465" i="1"/>
  <c r="AJ471" i="1"/>
  <c r="AJ477" i="1"/>
  <c r="AJ483" i="1"/>
  <c r="AJ489" i="1"/>
  <c r="AJ495" i="1"/>
  <c r="AJ501" i="1"/>
  <c r="AJ507" i="1"/>
  <c r="AD7" i="6"/>
  <c r="AD8" i="6"/>
  <c r="AT10" i="6"/>
  <c r="AJ10" i="6"/>
  <c r="AU10" i="6"/>
  <c r="AO12" i="6"/>
  <c r="AB13" i="6"/>
  <c r="AJ13" i="6"/>
  <c r="AQ17" i="6"/>
  <c r="AT18" i="6"/>
  <c r="AJ18" i="6"/>
  <c r="AR19" i="6"/>
  <c r="AB19" i="6"/>
  <c r="AU22" i="6"/>
  <c r="AO25" i="6"/>
  <c r="AR31" i="6"/>
  <c r="AB31" i="6"/>
  <c r="AU32" i="6"/>
  <c r="AR35" i="6"/>
  <c r="AN40" i="6"/>
  <c r="AT40" i="6"/>
  <c r="AJ40" i="6"/>
  <c r="AN44" i="6"/>
  <c r="AT44" i="6"/>
  <c r="AJ44" i="6"/>
  <c r="AU48" i="6"/>
  <c r="AQ55" i="6"/>
  <c r="AR57" i="6"/>
  <c r="AB57" i="6"/>
  <c r="AR59" i="6"/>
  <c r="AO63" i="6"/>
  <c r="AR12" i="8"/>
  <c r="AR16" i="8"/>
  <c r="AR19" i="8"/>
  <c r="AO26" i="8"/>
  <c r="AV26" i="8" s="1"/>
  <c r="AC26" i="8"/>
  <c r="AN26" i="8"/>
  <c r="AT26" i="8"/>
  <c r="AJ26" i="8"/>
  <c r="AO32" i="8"/>
  <c r="AV32" i="8" s="1"/>
  <c r="AC32" i="8"/>
  <c r="AN56" i="6"/>
  <c r="AN46" i="6"/>
  <c r="AN42" i="6"/>
  <c r="AN36" i="6"/>
  <c r="AN30" i="6"/>
  <c r="AN55" i="6"/>
  <c r="AN45" i="6"/>
  <c r="AN41" i="6"/>
  <c r="AN35" i="6"/>
  <c r="AN29" i="6"/>
  <c r="AN25" i="6"/>
  <c r="AN63" i="6"/>
  <c r="AN59" i="6"/>
  <c r="AN53" i="6"/>
  <c r="AN49" i="6"/>
  <c r="AN39" i="6"/>
  <c r="AN33" i="6"/>
  <c r="AN23" i="6"/>
  <c r="AN19" i="6"/>
  <c r="AN15" i="6"/>
  <c r="AO7" i="6"/>
  <c r="AV7" i="6" s="1"/>
  <c r="AN10" i="6"/>
  <c r="AT12" i="6"/>
  <c r="AO13" i="6"/>
  <c r="AC14" i="6"/>
  <c r="AO14" i="6"/>
  <c r="AU14" i="6"/>
  <c r="AR17" i="6"/>
  <c r="AN18" i="6"/>
  <c r="AC22" i="6"/>
  <c r="AO22" i="6"/>
  <c r="AV22" i="6" s="1"/>
  <c r="AR23" i="6"/>
  <c r="AB23" i="6"/>
  <c r="AR24" i="6"/>
  <c r="AQ25" i="6"/>
  <c r="AN26" i="6"/>
  <c r="AO27" i="6"/>
  <c r="AR29" i="6"/>
  <c r="AB29" i="6"/>
  <c r="AN31" i="6"/>
  <c r="AR33" i="6"/>
  <c r="AO36" i="6"/>
  <c r="AV36" i="6" s="1"/>
  <c r="AC36" i="6"/>
  <c r="AN38" i="6"/>
  <c r="AQ41" i="6"/>
  <c r="AQ45" i="6"/>
  <c r="AR47" i="6"/>
  <c r="AB47" i="6"/>
  <c r="AR49" i="6"/>
  <c r="AU52" i="6"/>
  <c r="AO54" i="6"/>
  <c r="AN57" i="6"/>
  <c r="AO59" i="6"/>
  <c r="AR61" i="6"/>
  <c r="AB61" i="6"/>
  <c r="AO10" i="7"/>
  <c r="AV10" i="7" s="1"/>
  <c r="AC10" i="7"/>
  <c r="AB16" i="7"/>
  <c r="AR16" i="7"/>
  <c r="AR17" i="7"/>
  <c r="AB17" i="7"/>
  <c r="AP55" i="6"/>
  <c r="AV55" i="6" s="1"/>
  <c r="AP25" i="6"/>
  <c r="AP7" i="6"/>
  <c r="AP54" i="6"/>
  <c r="AP63" i="6"/>
  <c r="AP59" i="6"/>
  <c r="AP53" i="6"/>
  <c r="AP23" i="6"/>
  <c r="AP19" i="6"/>
  <c r="AP62" i="6"/>
  <c r="AP61" i="6"/>
  <c r="AP51" i="6"/>
  <c r="AP27" i="6"/>
  <c r="AP17" i="6"/>
  <c r="AV17" i="6" s="1"/>
  <c r="AP13" i="6"/>
  <c r="AU3" i="6"/>
  <c r="AP6" i="6"/>
  <c r="AN9" i="6"/>
  <c r="AT9" i="6"/>
  <c r="AD10" i="6"/>
  <c r="AO10" i="6"/>
  <c r="AU12" i="6"/>
  <c r="AQ13" i="6"/>
  <c r="AT14" i="6"/>
  <c r="AJ14" i="6"/>
  <c r="AR15" i="6"/>
  <c r="AV15" i="6" s="1"/>
  <c r="AB15" i="6"/>
  <c r="AD18" i="6"/>
  <c r="AT22" i="6"/>
  <c r="AJ22" i="6"/>
  <c r="AU24" i="6"/>
  <c r="AP26" i="6"/>
  <c r="AR40" i="6"/>
  <c r="AR44" i="6"/>
  <c r="AN47" i="6"/>
  <c r="AR53" i="6"/>
  <c r="AN54" i="6"/>
  <c r="AT54" i="6"/>
  <c r="AJ54" i="6"/>
  <c r="AN61" i="6"/>
  <c r="AR24" i="8"/>
  <c r="AP10" i="6"/>
  <c r="AN14" i="6"/>
  <c r="AN17" i="6"/>
  <c r="AO19" i="6"/>
  <c r="AV19" i="6" s="1"/>
  <c r="AN22" i="6"/>
  <c r="AO24" i="6"/>
  <c r="AV24" i="6" s="1"/>
  <c r="AC24" i="6"/>
  <c r="AR25" i="6"/>
  <c r="AB25" i="6"/>
  <c r="AU26" i="6"/>
  <c r="AO30" i="6"/>
  <c r="AV30" i="6" s="1"/>
  <c r="AC30" i="6"/>
  <c r="AN34" i="6"/>
  <c r="AT34" i="6"/>
  <c r="AJ34" i="6"/>
  <c r="AU38" i="6"/>
  <c r="AR41" i="6"/>
  <c r="AR45" i="6"/>
  <c r="AR51" i="6"/>
  <c r="AB51" i="6"/>
  <c r="AO53" i="6"/>
  <c r="AO56" i="6"/>
  <c r="AV56" i="6" s="1"/>
  <c r="AC56" i="6"/>
  <c r="AN58" i="6"/>
  <c r="AO61" i="6"/>
  <c r="AN62" i="6"/>
  <c r="AT20" i="7"/>
  <c r="AJ20" i="7"/>
  <c r="AN20" i="7"/>
  <c r="AQ20" i="8"/>
  <c r="AD20" i="8"/>
  <c r="AR62" i="6"/>
  <c r="AR58" i="6"/>
  <c r="AR52" i="6"/>
  <c r="AR48" i="6"/>
  <c r="AR38" i="6"/>
  <c r="AR32" i="6"/>
  <c r="AR56" i="6"/>
  <c r="AR46" i="6"/>
  <c r="AR42" i="6"/>
  <c r="AR36" i="6"/>
  <c r="AR30" i="6"/>
  <c r="AR26" i="6"/>
  <c r="AO3" i="6"/>
  <c r="AC9" i="6"/>
  <c r="AD12" i="6"/>
  <c r="AT13" i="6"/>
  <c r="AP14" i="6"/>
  <c r="AJ17" i="6"/>
  <c r="AR18" i="6"/>
  <c r="AQ19" i="6"/>
  <c r="AR21" i="6"/>
  <c r="AB21" i="6"/>
  <c r="AO23" i="6"/>
  <c r="AT24" i="6"/>
  <c r="AJ24" i="6"/>
  <c r="AR27" i="6"/>
  <c r="AB27" i="6"/>
  <c r="AN32" i="6"/>
  <c r="AQ35" i="6"/>
  <c r="AR37" i="6"/>
  <c r="AB37" i="6"/>
  <c r="AR39" i="6"/>
  <c r="AO42" i="6"/>
  <c r="AV42" i="6" s="1"/>
  <c r="AC42" i="6"/>
  <c r="AO46" i="6"/>
  <c r="AV46" i="6" s="1"/>
  <c r="AC46" i="6"/>
  <c r="AN48" i="6"/>
  <c r="AN51" i="6"/>
  <c r="AR55" i="6"/>
  <c r="AQ20" i="7"/>
  <c r="AD20" i="7"/>
  <c r="AO11" i="8"/>
  <c r="AC11" i="8"/>
  <c r="AU61" i="6"/>
  <c r="AU57" i="6"/>
  <c r="AU51" i="6"/>
  <c r="AU47" i="6"/>
  <c r="AU37" i="6"/>
  <c r="AU31" i="6"/>
  <c r="AU27" i="6"/>
  <c r="AU21" i="6"/>
  <c r="AU17" i="6"/>
  <c r="AU13" i="6"/>
  <c r="AU9" i="6"/>
  <c r="AU56" i="6"/>
  <c r="AU46" i="6"/>
  <c r="AU42" i="6"/>
  <c r="AU36" i="6"/>
  <c r="AU30" i="6"/>
  <c r="AU55" i="6"/>
  <c r="AU45" i="6"/>
  <c r="AU41" i="6"/>
  <c r="AU35" i="6"/>
  <c r="AU29" i="6"/>
  <c r="AU25" i="6"/>
  <c r="AU54" i="6"/>
  <c r="AU44" i="6"/>
  <c r="AU40" i="6"/>
  <c r="AU34" i="6"/>
  <c r="AU63" i="6"/>
  <c r="AU59" i="6"/>
  <c r="AU53" i="6"/>
  <c r="AU49" i="6"/>
  <c r="AU39" i="6"/>
  <c r="AU33" i="6"/>
  <c r="AU23" i="6"/>
  <c r="AU19" i="6"/>
  <c r="AU15" i="6"/>
  <c r="AU6" i="6"/>
  <c r="AV6" i="6" s="1"/>
  <c r="AU7" i="6"/>
  <c r="AU8" i="6"/>
  <c r="AC18" i="6"/>
  <c r="AO18" i="6"/>
  <c r="AV18" i="6" s="1"/>
  <c r="AU18" i="6"/>
  <c r="AO26" i="6"/>
  <c r="AV26" i="6" s="1"/>
  <c r="AC26" i="6"/>
  <c r="AO51" i="6"/>
  <c r="AN52" i="6"/>
  <c r="AU58" i="6"/>
  <c r="AR63" i="6"/>
  <c r="AN8" i="7"/>
  <c r="AJ8" i="7"/>
  <c r="AO13" i="7"/>
  <c r="AV13" i="7" s="1"/>
  <c r="AC13" i="7"/>
  <c r="AB19" i="7"/>
  <c r="AR19" i="7"/>
  <c r="AR31" i="8"/>
  <c r="AR21" i="8"/>
  <c r="AR36" i="8"/>
  <c r="AR3" i="8"/>
  <c r="AR32" i="8"/>
  <c r="AR20" i="8"/>
  <c r="AR30" i="8"/>
  <c r="AR6" i="8"/>
  <c r="AR26" i="8"/>
  <c r="AR7" i="8"/>
  <c r="AV7" i="8" s="1"/>
  <c r="AR15" i="8"/>
  <c r="AC8" i="8"/>
  <c r="AO8" i="8"/>
  <c r="AV8" i="8" s="1"/>
  <c r="AR11" i="8"/>
  <c r="AQ17" i="8"/>
  <c r="AD17" i="8"/>
  <c r="AR22" i="8"/>
  <c r="AO32" i="6"/>
  <c r="AV32" i="6" s="1"/>
  <c r="AD33" i="6"/>
  <c r="AC34" i="6"/>
  <c r="AB35" i="6"/>
  <c r="AO38" i="6"/>
  <c r="AV38" i="6" s="1"/>
  <c r="AD39" i="6"/>
  <c r="AC40" i="6"/>
  <c r="AB41" i="6"/>
  <c r="AC44" i="6"/>
  <c r="AB45" i="6"/>
  <c r="AO48" i="6"/>
  <c r="AV48" i="6" s="1"/>
  <c r="AD49" i="6"/>
  <c r="AO52" i="6"/>
  <c r="AV52" i="6" s="1"/>
  <c r="AD53" i="6"/>
  <c r="AC54" i="6"/>
  <c r="AB55" i="6"/>
  <c r="AO58" i="6"/>
  <c r="AV58" i="6" s="1"/>
  <c r="AD59" i="6"/>
  <c r="AO62" i="6"/>
  <c r="AV62" i="6" s="1"/>
  <c r="AD63" i="6"/>
  <c r="AR3" i="7"/>
  <c r="AO6" i="7"/>
  <c r="AV6" i="7" s="1"/>
  <c r="AD7" i="7"/>
  <c r="AN7" i="7"/>
  <c r="AC8" i="7"/>
  <c r="AQ10" i="7"/>
  <c r="AR10" i="7"/>
  <c r="AQ11" i="7"/>
  <c r="AQ12" i="7"/>
  <c r="AN13" i="7"/>
  <c r="AT13" i="7"/>
  <c r="AO14" i="7"/>
  <c r="AV14" i="7" s="1"/>
  <c r="AR15" i="7"/>
  <c r="AB15" i="7"/>
  <c r="AO21" i="7"/>
  <c r="AV21" i="7" s="1"/>
  <c r="AO22" i="7"/>
  <c r="AV22" i="7" s="1"/>
  <c r="AN24" i="7"/>
  <c r="AQ25" i="7"/>
  <c r="AU35" i="8"/>
  <c r="AU29" i="8"/>
  <c r="AU34" i="8"/>
  <c r="AU33" i="8"/>
  <c r="AU27" i="8"/>
  <c r="AU32" i="8"/>
  <c r="AU26" i="8"/>
  <c r="AU22" i="8"/>
  <c r="AU16" i="8"/>
  <c r="AU31" i="8"/>
  <c r="AU21" i="8"/>
  <c r="AU15" i="8"/>
  <c r="AU11" i="8"/>
  <c r="AU7" i="8"/>
  <c r="AU36" i="8"/>
  <c r="AU30" i="8"/>
  <c r="AP3" i="8"/>
  <c r="AQ7" i="8"/>
  <c r="AT8" i="8"/>
  <c r="AJ8" i="8"/>
  <c r="AU8" i="8"/>
  <c r="AT11" i="8"/>
  <c r="AR13" i="8"/>
  <c r="AB13" i="8"/>
  <c r="AQ16" i="8"/>
  <c r="AR18" i="8"/>
  <c r="AB18" i="8"/>
  <c r="AP18" i="8"/>
  <c r="AV18" i="8" s="1"/>
  <c r="AQ19" i="8"/>
  <c r="AT19" i="8"/>
  <c r="AU20" i="8"/>
  <c r="AQ21" i="8"/>
  <c r="AU24" i="8"/>
  <c r="AQ26" i="8"/>
  <c r="AQ27" i="8"/>
  <c r="AJ29" i="8"/>
  <c r="AQ30" i="8"/>
  <c r="AQ32" i="8"/>
  <c r="AR35" i="8"/>
  <c r="AV7" i="9"/>
  <c r="AV11" i="9"/>
  <c r="AQ27" i="6"/>
  <c r="AJ29" i="6"/>
  <c r="AQ31" i="6"/>
  <c r="AJ35" i="6"/>
  <c r="AQ37" i="6"/>
  <c r="AJ41" i="6"/>
  <c r="AJ45" i="6"/>
  <c r="AQ47" i="6"/>
  <c r="AQ51" i="6"/>
  <c r="AJ55" i="6"/>
  <c r="AQ57" i="6"/>
  <c r="AQ61" i="6"/>
  <c r="AT10" i="7"/>
  <c r="AR11" i="7"/>
  <c r="AR12" i="7"/>
  <c r="AJ13" i="7"/>
  <c r="AQ15" i="7"/>
  <c r="AQ16" i="7"/>
  <c r="AQ17" i="7"/>
  <c r="AN19" i="7"/>
  <c r="AT19" i="7"/>
  <c r="AR21" i="7"/>
  <c r="AB21" i="7"/>
  <c r="AR25" i="7"/>
  <c r="AJ11" i="8"/>
  <c r="AP12" i="8"/>
  <c r="AU13" i="8"/>
  <c r="AT15" i="8"/>
  <c r="AU19" i="8"/>
  <c r="AQ23" i="8"/>
  <c r="AQ24" i="8"/>
  <c r="AT30" i="8"/>
  <c r="AJ30" i="8"/>
  <c r="AN30" i="8"/>
  <c r="AR33" i="8"/>
  <c r="AB33" i="8"/>
  <c r="AR34" i="8"/>
  <c r="AJ26" i="6"/>
  <c r="AJ30" i="6"/>
  <c r="AJ36" i="6"/>
  <c r="AJ42" i="6"/>
  <c r="AJ46" i="6"/>
  <c r="AJ56" i="6"/>
  <c r="AJ10" i="7"/>
  <c r="AJ11" i="7"/>
  <c r="AT12" i="7"/>
  <c r="AQ14" i="7"/>
  <c r="AT16" i="7"/>
  <c r="AR18" i="7"/>
  <c r="AJ19" i="7"/>
  <c r="AQ21" i="7"/>
  <c r="AQ22" i="7"/>
  <c r="AR22" i="7"/>
  <c r="AQ24" i="7"/>
  <c r="AN25" i="7"/>
  <c r="AT25" i="7"/>
  <c r="AV6" i="8"/>
  <c r="AT7" i="8"/>
  <c r="AR9" i="8"/>
  <c r="AB9" i="8"/>
  <c r="AQ18" i="8"/>
  <c r="AU18" i="8"/>
  <c r="AJ19" i="8"/>
  <c r="AR23" i="8"/>
  <c r="AB23" i="8"/>
  <c r="AJ24" i="8"/>
  <c r="AR27" i="8"/>
  <c r="AB27" i="8"/>
  <c r="AU28" i="8"/>
  <c r="AQ31" i="8"/>
  <c r="AQ35" i="8"/>
  <c r="AQ36" i="8"/>
  <c r="AV13" i="9"/>
  <c r="AJ37" i="6"/>
  <c r="AJ47" i="6"/>
  <c r="AJ51" i="6"/>
  <c r="AJ57" i="6"/>
  <c r="AR6" i="7"/>
  <c r="AC12" i="7"/>
  <c r="AJ12" i="7"/>
  <c r="AJ15" i="7"/>
  <c r="AJ16" i="7"/>
  <c r="AJ17" i="7"/>
  <c r="AT17" i="7"/>
  <c r="AT18" i="7"/>
  <c r="AC19" i="7"/>
  <c r="AT22" i="7"/>
  <c r="AB23" i="7"/>
  <c r="AJ25" i="7"/>
  <c r="AP20" i="8"/>
  <c r="AP19" i="8"/>
  <c r="AV19" i="8" s="1"/>
  <c r="AJ7" i="8"/>
  <c r="AP8" i="8"/>
  <c r="AP11" i="8"/>
  <c r="AO13" i="8"/>
  <c r="AJ15" i="8"/>
  <c r="AN16" i="8"/>
  <c r="AT16" i="8"/>
  <c r="AJ16" i="8"/>
  <c r="AR17" i="8"/>
  <c r="AV17" i="8" s="1"/>
  <c r="AB17" i="8"/>
  <c r="AN22" i="8"/>
  <c r="AT22" i="8"/>
  <c r="AJ22" i="8"/>
  <c r="AU23" i="8"/>
  <c r="AR28" i="8"/>
  <c r="AR29" i="8"/>
  <c r="AQ34" i="8"/>
  <c r="AV44" i="9"/>
  <c r="AJ32" i="6"/>
  <c r="AB33" i="6"/>
  <c r="AJ38" i="6"/>
  <c r="AB39" i="6"/>
  <c r="AJ48" i="6"/>
  <c r="AB49" i="6"/>
  <c r="AJ52" i="6"/>
  <c r="AB53" i="6"/>
  <c r="AJ58" i="6"/>
  <c r="AB59" i="6"/>
  <c r="AJ62" i="6"/>
  <c r="AB63" i="6"/>
  <c r="AU25" i="7"/>
  <c r="AU19" i="7"/>
  <c r="AU13" i="7"/>
  <c r="AJ6" i="7"/>
  <c r="AB7" i="7"/>
  <c r="AQ13" i="7"/>
  <c r="AT14" i="7"/>
  <c r="AJ14" i="7"/>
  <c r="AU14" i="7"/>
  <c r="AU17" i="7"/>
  <c r="AC18" i="7"/>
  <c r="AU18" i="7"/>
  <c r="AU21" i="7"/>
  <c r="AU22" i="7"/>
  <c r="AJ23" i="7"/>
  <c r="AC25" i="7"/>
  <c r="AJ35" i="8"/>
  <c r="AJ34" i="8"/>
  <c r="AJ28" i="8"/>
  <c r="AJ33" i="8"/>
  <c r="AJ27" i="8"/>
  <c r="AJ23" i="8"/>
  <c r="AJ17" i="8"/>
  <c r="AJ13" i="8"/>
  <c r="AJ31" i="8"/>
  <c r="AC7" i="8"/>
  <c r="AQ11" i="8"/>
  <c r="AT12" i="8"/>
  <c r="AJ12" i="8"/>
  <c r="AU12" i="8"/>
  <c r="AP13" i="8"/>
  <c r="AC15" i="8"/>
  <c r="AO16" i="8"/>
  <c r="AV16" i="8" s="1"/>
  <c r="AU17" i="8"/>
  <c r="AV20" i="8"/>
  <c r="AJ21" i="8"/>
  <c r="AQ22" i="8"/>
  <c r="AO22" i="8"/>
  <c r="AO28" i="8"/>
  <c r="AV28" i="8" s="1"/>
  <c r="AC28" i="8"/>
  <c r="AQ33" i="8"/>
  <c r="AN36" i="8"/>
  <c r="AO6" i="9"/>
  <c r="AN7" i="9"/>
  <c r="AU7" i="9"/>
  <c r="AR9" i="9"/>
  <c r="AV9" i="9" s="1"/>
  <c r="AQ10" i="9"/>
  <c r="AR13" i="9"/>
  <c r="AQ14" i="9"/>
  <c r="AQ18" i="9"/>
  <c r="AD21" i="9"/>
  <c r="AN21" i="9"/>
  <c r="AU21" i="9"/>
  <c r="AD25" i="9"/>
  <c r="AN25" i="9"/>
  <c r="AU25" i="9"/>
  <c r="AC26" i="9"/>
  <c r="AJ26" i="9"/>
  <c r="AB27" i="9"/>
  <c r="AD31" i="9"/>
  <c r="AN31" i="9"/>
  <c r="AU31" i="9"/>
  <c r="AJ32" i="9"/>
  <c r="AR33" i="9"/>
  <c r="AQ34" i="9"/>
  <c r="AN37" i="9"/>
  <c r="AU37" i="9"/>
  <c r="AJ38" i="9"/>
  <c r="AN41" i="9"/>
  <c r="AU41" i="9"/>
  <c r="AJ42" i="9"/>
  <c r="AR43" i="9"/>
  <c r="AQ44" i="9"/>
  <c r="AP45" i="9"/>
  <c r="AR6" i="10"/>
  <c r="AN7" i="10"/>
  <c r="AR8" i="10"/>
  <c r="AV8" i="10" s="1"/>
  <c r="AB8" i="10"/>
  <c r="AQ8" i="10"/>
  <c r="AR7" i="11"/>
  <c r="AB7" i="11"/>
  <c r="AN17" i="12"/>
  <c r="AT17" i="12"/>
  <c r="AJ17" i="12"/>
  <c r="AJ32" i="8"/>
  <c r="AT32" i="8"/>
  <c r="AU3" i="9"/>
  <c r="AP6" i="9"/>
  <c r="AD8" i="9"/>
  <c r="AU8" i="9"/>
  <c r="AV8" i="9" s="1"/>
  <c r="AC9" i="9"/>
  <c r="AJ9" i="9"/>
  <c r="AT9" i="9"/>
  <c r="AB10" i="9"/>
  <c r="AC13" i="9"/>
  <c r="AJ13" i="9"/>
  <c r="AT13" i="9"/>
  <c r="AB14" i="9"/>
  <c r="AC17" i="9"/>
  <c r="AJ17" i="9"/>
  <c r="AT17" i="9"/>
  <c r="AV17" i="9" s="1"/>
  <c r="AB18" i="9"/>
  <c r="AO21" i="9"/>
  <c r="AO25" i="9"/>
  <c r="AV25" i="9" s="1"/>
  <c r="AD26" i="9"/>
  <c r="AU26" i="9"/>
  <c r="AC27" i="9"/>
  <c r="AJ27" i="9"/>
  <c r="AT27" i="9"/>
  <c r="AB28" i="9"/>
  <c r="AO31" i="9"/>
  <c r="AV31" i="9" s="1"/>
  <c r="AD32" i="9"/>
  <c r="AU32" i="9"/>
  <c r="AC33" i="9"/>
  <c r="AJ33" i="9"/>
  <c r="AT33" i="9"/>
  <c r="AB34" i="9"/>
  <c r="AO37" i="9"/>
  <c r="AV37" i="9" s="1"/>
  <c r="AD38" i="9"/>
  <c r="AU38" i="9"/>
  <c r="AO41" i="9"/>
  <c r="AD42" i="9"/>
  <c r="AU42" i="9"/>
  <c r="AC43" i="9"/>
  <c r="AJ43" i="9"/>
  <c r="AT43" i="9"/>
  <c r="AB44" i="9"/>
  <c r="AO3" i="10"/>
  <c r="AN6" i="10"/>
  <c r="AT6" i="10"/>
  <c r="AO7" i="10"/>
  <c r="AV7" i="10" s="1"/>
  <c r="AO3" i="11"/>
  <c r="AO18" i="11"/>
  <c r="AO12" i="11"/>
  <c r="AN21" i="11"/>
  <c r="AN17" i="11"/>
  <c r="AN6" i="11"/>
  <c r="AQ9" i="11"/>
  <c r="AQ10" i="11"/>
  <c r="AO17" i="11"/>
  <c r="AT18" i="11"/>
  <c r="AJ18" i="11"/>
  <c r="AT22" i="11"/>
  <c r="AJ22" i="11"/>
  <c r="AT7" i="12"/>
  <c r="AJ7" i="12"/>
  <c r="AN12" i="12"/>
  <c r="AD22" i="8"/>
  <c r="AB24" i="8"/>
  <c r="AD26" i="8"/>
  <c r="AB28" i="8"/>
  <c r="AD32" i="8"/>
  <c r="AB34" i="8"/>
  <c r="AD9" i="9"/>
  <c r="AU9" i="9"/>
  <c r="AJ10" i="9"/>
  <c r="AB11" i="9"/>
  <c r="AD13" i="9"/>
  <c r="AU13" i="9"/>
  <c r="AJ14" i="9"/>
  <c r="AB15" i="9"/>
  <c r="AD17" i="9"/>
  <c r="AU17" i="9"/>
  <c r="AJ18" i="9"/>
  <c r="AR19" i="9"/>
  <c r="AQ20" i="9"/>
  <c r="AP21" i="9"/>
  <c r="AR23" i="9"/>
  <c r="AQ24" i="9"/>
  <c r="AU27" i="9"/>
  <c r="AJ28" i="9"/>
  <c r="AR29" i="9"/>
  <c r="AQ30" i="9"/>
  <c r="AU33" i="9"/>
  <c r="AJ34" i="9"/>
  <c r="AR35" i="9"/>
  <c r="AQ36" i="9"/>
  <c r="AQ40" i="9"/>
  <c r="AP41" i="9"/>
  <c r="AO42" i="9"/>
  <c r="AU43" i="9"/>
  <c r="AJ44" i="9"/>
  <c r="AR45" i="9"/>
  <c r="AH1" i="10"/>
  <c r="AH2" i="10" s="1"/>
  <c r="AJ6" i="10"/>
  <c r="AU8" i="10"/>
  <c r="AP18" i="11"/>
  <c r="AP12" i="11"/>
  <c r="AP17" i="11"/>
  <c r="AP13" i="11"/>
  <c r="AV13" i="11" s="1"/>
  <c r="AP3" i="11"/>
  <c r="AO6" i="11"/>
  <c r="AV6" i="11" s="1"/>
  <c r="AC14" i="11"/>
  <c r="AO14" i="11"/>
  <c r="AN14" i="11"/>
  <c r="AT14" i="11"/>
  <c r="AJ14" i="11"/>
  <c r="AN18" i="11"/>
  <c r="AR21" i="11"/>
  <c r="AB21" i="11"/>
  <c r="AN22" i="11"/>
  <c r="AR6" i="12"/>
  <c r="AB6" i="12"/>
  <c r="AN7" i="12"/>
  <c r="AR10" i="12"/>
  <c r="AB10" i="12"/>
  <c r="AN23" i="12"/>
  <c r="AB29" i="8"/>
  <c r="AC34" i="8"/>
  <c r="AB35" i="8"/>
  <c r="AO3" i="9"/>
  <c r="AB6" i="9"/>
  <c r="AN10" i="9"/>
  <c r="AU10" i="9"/>
  <c r="AC11" i="9"/>
  <c r="AN14" i="9"/>
  <c r="AU14" i="9"/>
  <c r="AC15" i="9"/>
  <c r="AN18" i="9"/>
  <c r="AU18" i="9"/>
  <c r="AC19" i="9"/>
  <c r="AJ19" i="9"/>
  <c r="AC23" i="9"/>
  <c r="AJ23" i="9"/>
  <c r="AR24" i="9"/>
  <c r="AN28" i="9"/>
  <c r="AU28" i="9"/>
  <c r="AJ29" i="9"/>
  <c r="AR30" i="9"/>
  <c r="AN34" i="9"/>
  <c r="AU34" i="9"/>
  <c r="AC35" i="9"/>
  <c r="AJ35" i="9"/>
  <c r="AB36" i="9"/>
  <c r="AB40" i="9"/>
  <c r="AP42" i="9"/>
  <c r="AN44" i="9"/>
  <c r="AU44" i="9"/>
  <c r="AC45" i="9"/>
  <c r="AJ45" i="9"/>
  <c r="AD6" i="10"/>
  <c r="AO6" i="10"/>
  <c r="AV6" i="10" s="1"/>
  <c r="AT9" i="11"/>
  <c r="AT12" i="11"/>
  <c r="AJ12" i="11"/>
  <c r="AN13" i="11"/>
  <c r="AP14" i="11"/>
  <c r="AR17" i="11"/>
  <c r="AB17" i="11"/>
  <c r="AO20" i="11"/>
  <c r="AV20" i="11" s="1"/>
  <c r="AC20" i="11"/>
  <c r="AU23" i="12"/>
  <c r="AU17" i="12"/>
  <c r="AU13" i="12"/>
  <c r="AU22" i="12"/>
  <c r="AU12" i="12"/>
  <c r="AU3" i="12"/>
  <c r="AU21" i="12"/>
  <c r="AV21" i="12" s="1"/>
  <c r="AU20" i="12"/>
  <c r="AU10" i="12"/>
  <c r="AU6" i="12"/>
  <c r="AU19" i="12"/>
  <c r="AU15" i="12"/>
  <c r="AU9" i="12"/>
  <c r="AU24" i="12"/>
  <c r="AU18" i="12"/>
  <c r="AU14" i="12"/>
  <c r="AQ14" i="12"/>
  <c r="AO22" i="12"/>
  <c r="AV22" i="12" s="1"/>
  <c r="AV8" i="13"/>
  <c r="AO10" i="9"/>
  <c r="AV10" i="9" s="1"/>
  <c r="AN11" i="9"/>
  <c r="AU11" i="9"/>
  <c r="AO14" i="9"/>
  <c r="AV14" i="9" s="1"/>
  <c r="AN15" i="9"/>
  <c r="AU15" i="9"/>
  <c r="AN19" i="9"/>
  <c r="AU19" i="9"/>
  <c r="AV19" i="9" s="1"/>
  <c r="AR21" i="9"/>
  <c r="AN23" i="9"/>
  <c r="AU23" i="9"/>
  <c r="AJ24" i="9"/>
  <c r="AR25" i="9"/>
  <c r="AN29" i="9"/>
  <c r="AU29" i="9"/>
  <c r="AJ30" i="9"/>
  <c r="AR31" i="9"/>
  <c r="AN35" i="9"/>
  <c r="AU35" i="9"/>
  <c r="AJ36" i="9"/>
  <c r="AR37" i="9"/>
  <c r="AR41" i="9"/>
  <c r="AU45" i="9"/>
  <c r="AV45" i="9" s="1"/>
  <c r="AN21" i="12"/>
  <c r="AN20" i="12"/>
  <c r="AN10" i="12"/>
  <c r="AN6" i="12"/>
  <c r="AN19" i="12"/>
  <c r="AN15" i="12"/>
  <c r="AN9" i="12"/>
  <c r="AN24" i="12"/>
  <c r="AN18" i="12"/>
  <c r="AN22" i="12"/>
  <c r="AV36" i="13"/>
  <c r="AJ36" i="8"/>
  <c r="AU6" i="9"/>
  <c r="AJ7" i="9"/>
  <c r="AU20" i="9"/>
  <c r="AJ21" i="9"/>
  <c r="AU24" i="9"/>
  <c r="AJ25" i="9"/>
  <c r="AB26" i="9"/>
  <c r="AU30" i="9"/>
  <c r="AJ31" i="9"/>
  <c r="AB32" i="9"/>
  <c r="AU36" i="9"/>
  <c r="AJ37" i="9"/>
  <c r="AB38" i="9"/>
  <c r="AJ41" i="9"/>
  <c r="AB42" i="9"/>
  <c r="AU3" i="10"/>
  <c r="AQ7" i="10"/>
  <c r="AT7" i="10"/>
  <c r="AJ7" i="10"/>
  <c r="AR6" i="11"/>
  <c r="AB6" i="11"/>
  <c r="AJ9" i="11"/>
  <c r="AC10" i="11"/>
  <c r="AO10" i="11"/>
  <c r="AV10" i="11" s="1"/>
  <c r="AN10" i="11"/>
  <c r="AT10" i="11"/>
  <c r="AJ10" i="11"/>
  <c r="AQ13" i="11"/>
  <c r="AR15" i="11"/>
  <c r="AB15" i="11"/>
  <c r="AO16" i="11"/>
  <c r="AV16" i="11" s="1"/>
  <c r="AC16" i="11"/>
  <c r="AO11" i="12"/>
  <c r="AO18" i="12"/>
  <c r="AO14" i="12"/>
  <c r="AV14" i="12" s="1"/>
  <c r="AO3" i="12"/>
  <c r="AO9" i="12"/>
  <c r="AV9" i="12" s="1"/>
  <c r="AC9" i="12"/>
  <c r="AN13" i="12"/>
  <c r="AT13" i="12"/>
  <c r="AJ13" i="12"/>
  <c r="AO15" i="12"/>
  <c r="AC15" i="12"/>
  <c r="AQ18" i="12"/>
  <c r="AD18" i="12"/>
  <c r="AO19" i="12"/>
  <c r="AV19" i="12" s="1"/>
  <c r="AV54" i="13"/>
  <c r="AJ6" i="11"/>
  <c r="AN15" i="11"/>
  <c r="AU15" i="11"/>
  <c r="AJ16" i="11"/>
  <c r="AJ9" i="12"/>
  <c r="AP12" i="12"/>
  <c r="AO13" i="12"/>
  <c r="AV13" i="12" s="1"/>
  <c r="AN14" i="12"/>
  <c r="AJ15" i="12"/>
  <c r="AO17" i="12"/>
  <c r="AV17" i="12" s="1"/>
  <c r="AC19" i="12"/>
  <c r="AJ19" i="12"/>
  <c r="AB20" i="12"/>
  <c r="AP22" i="12"/>
  <c r="AO23" i="12"/>
  <c r="AV23" i="12" s="1"/>
  <c r="AD24" i="12"/>
  <c r="AR3" i="13"/>
  <c r="AO6" i="13"/>
  <c r="AD7" i="13"/>
  <c r="AN7" i="13"/>
  <c r="AC8" i="13"/>
  <c r="AJ8" i="13"/>
  <c r="AB9" i="13"/>
  <c r="AB13" i="13"/>
  <c r="AP15" i="13"/>
  <c r="AV15" i="13" s="1"/>
  <c r="AO16" i="13"/>
  <c r="AD17" i="13"/>
  <c r="AN17" i="13"/>
  <c r="AU17" i="13"/>
  <c r="AC18" i="13"/>
  <c r="AJ18" i="13"/>
  <c r="AB19" i="13"/>
  <c r="AD21" i="13"/>
  <c r="AN21" i="13"/>
  <c r="AU21" i="13"/>
  <c r="AC22" i="13"/>
  <c r="AJ22" i="13"/>
  <c r="AB23" i="13"/>
  <c r="AO26" i="13"/>
  <c r="AP29" i="13"/>
  <c r="AV29" i="13" s="1"/>
  <c r="AB31" i="13"/>
  <c r="AP33" i="13"/>
  <c r="AB35" i="13"/>
  <c r="AP37" i="13"/>
  <c r="AV37" i="13" s="1"/>
  <c r="AO38" i="13"/>
  <c r="AD39" i="13"/>
  <c r="AN39" i="13"/>
  <c r="AU39" i="13"/>
  <c r="AC40" i="13"/>
  <c r="AJ40" i="13"/>
  <c r="AO42" i="13"/>
  <c r="AV42" i="13" s="1"/>
  <c r="AD43" i="13"/>
  <c r="AN43" i="13"/>
  <c r="AU43" i="13"/>
  <c r="AC44" i="13"/>
  <c r="AJ44" i="13"/>
  <c r="AB45" i="13"/>
  <c r="AB49" i="13"/>
  <c r="AP51" i="13"/>
  <c r="AV51" i="13" s="1"/>
  <c r="AO52" i="13"/>
  <c r="AR55" i="13"/>
  <c r="AO57" i="13"/>
  <c r="AV57" i="13" s="1"/>
  <c r="AB61" i="13"/>
  <c r="AB62" i="13"/>
  <c r="AQ66" i="13"/>
  <c r="AR30" i="14"/>
  <c r="AR28" i="14"/>
  <c r="AR32" i="14"/>
  <c r="AR26" i="14"/>
  <c r="AB6" i="14"/>
  <c r="AB7" i="14"/>
  <c r="AR8" i="14"/>
  <c r="AB9" i="14"/>
  <c r="AU10" i="14"/>
  <c r="AT12" i="14"/>
  <c r="AJ12" i="14"/>
  <c r="AN13" i="14"/>
  <c r="AR14" i="14"/>
  <c r="AT16" i="14"/>
  <c r="AJ16" i="14"/>
  <c r="AN17" i="14"/>
  <c r="AR18" i="14"/>
  <c r="AT20" i="14"/>
  <c r="AJ20" i="14"/>
  <c r="AR22" i="14"/>
  <c r="AT24" i="14"/>
  <c r="AJ24" i="14"/>
  <c r="AN25" i="14"/>
  <c r="AR31" i="14"/>
  <c r="AV7" i="15"/>
  <c r="AQ12" i="12"/>
  <c r="AQ22" i="12"/>
  <c r="AP66" i="13"/>
  <c r="AP62" i="13"/>
  <c r="AP54" i="13"/>
  <c r="AP6" i="13"/>
  <c r="AR10" i="13"/>
  <c r="AV10" i="13" s="1"/>
  <c r="AQ11" i="13"/>
  <c r="AR14" i="13"/>
  <c r="AQ15" i="13"/>
  <c r="AP16" i="13"/>
  <c r="AO17" i="13"/>
  <c r="AN18" i="13"/>
  <c r="AJ19" i="13"/>
  <c r="AO21" i="13"/>
  <c r="AN22" i="13"/>
  <c r="AJ23" i="13"/>
  <c r="AR24" i="13"/>
  <c r="AQ25" i="13"/>
  <c r="AP26" i="13"/>
  <c r="AR28" i="13"/>
  <c r="AQ29" i="13"/>
  <c r="AJ31" i="13"/>
  <c r="AR32" i="13"/>
  <c r="AQ33" i="13"/>
  <c r="AJ35" i="13"/>
  <c r="AR36" i="13"/>
  <c r="AQ37" i="13"/>
  <c r="AP38" i="13"/>
  <c r="AN40" i="13"/>
  <c r="AU40" i="13"/>
  <c r="AV40" i="13" s="1"/>
  <c r="AN44" i="13"/>
  <c r="AU44" i="13"/>
  <c r="AJ45" i="13"/>
  <c r="AR46" i="13"/>
  <c r="AQ47" i="13"/>
  <c r="AJ49" i="13"/>
  <c r="AR50" i="13"/>
  <c r="AV50" i="13" s="1"/>
  <c r="AQ51" i="13"/>
  <c r="AP52" i="13"/>
  <c r="AJ60" i="13"/>
  <c r="AU60" i="13"/>
  <c r="AJ61" i="13"/>
  <c r="AU61" i="13"/>
  <c r="AJ62" i="13"/>
  <c r="AU62" i="13"/>
  <c r="AJ63" i="13"/>
  <c r="AU63" i="13"/>
  <c r="AQ65" i="13"/>
  <c r="AR65" i="13"/>
  <c r="AV65" i="13" s="1"/>
  <c r="AR66" i="13"/>
  <c r="AU27" i="14"/>
  <c r="AU21" i="14"/>
  <c r="AU15" i="14"/>
  <c r="AU32" i="14"/>
  <c r="AU31" i="14"/>
  <c r="AU25" i="14"/>
  <c r="AU19" i="14"/>
  <c r="AU13" i="14"/>
  <c r="AU9" i="14"/>
  <c r="AU30" i="14"/>
  <c r="AU29" i="14"/>
  <c r="AU23" i="14"/>
  <c r="AU17" i="14"/>
  <c r="AU6" i="14"/>
  <c r="AO10" i="14"/>
  <c r="AV10" i="14" s="1"/>
  <c r="AC10" i="14"/>
  <c r="AN12" i="14"/>
  <c r="AU14" i="14"/>
  <c r="AQ15" i="14"/>
  <c r="AN16" i="14"/>
  <c r="AU18" i="14"/>
  <c r="AN20" i="14"/>
  <c r="AU22" i="14"/>
  <c r="AN24" i="14"/>
  <c r="AR27" i="14"/>
  <c r="AB27" i="14"/>
  <c r="AU28" i="14"/>
  <c r="AN31" i="14"/>
  <c r="AV10" i="16"/>
  <c r="AQ14" i="11"/>
  <c r="AU17" i="11"/>
  <c r="AU21" i="11"/>
  <c r="AJ11" i="12"/>
  <c r="AR12" i="12"/>
  <c r="AV12" i="12" s="1"/>
  <c r="AQ13" i="12"/>
  <c r="AP14" i="12"/>
  <c r="AQ17" i="12"/>
  <c r="AP18" i="12"/>
  <c r="AJ21" i="12"/>
  <c r="AQ23" i="12"/>
  <c r="AQ6" i="13"/>
  <c r="AP7" i="13"/>
  <c r="AV7" i="13" s="1"/>
  <c r="AN9" i="13"/>
  <c r="AJ10" i="13"/>
  <c r="AR11" i="13"/>
  <c r="AN13" i="13"/>
  <c r="AU13" i="13"/>
  <c r="AJ14" i="13"/>
  <c r="AR15" i="13"/>
  <c r="AQ16" i="13"/>
  <c r="AP17" i="13"/>
  <c r="AN19" i="13"/>
  <c r="AU19" i="13"/>
  <c r="AP21" i="13"/>
  <c r="AU23" i="13"/>
  <c r="AJ24" i="13"/>
  <c r="AR25" i="13"/>
  <c r="AQ26" i="13"/>
  <c r="AJ28" i="13"/>
  <c r="AR29" i="13"/>
  <c r="AN31" i="13"/>
  <c r="AU31" i="13"/>
  <c r="AJ32" i="13"/>
  <c r="AR33" i="13"/>
  <c r="AV33" i="13" s="1"/>
  <c r="AN35" i="13"/>
  <c r="AU35" i="13"/>
  <c r="AJ36" i="13"/>
  <c r="AR37" i="13"/>
  <c r="AQ38" i="13"/>
  <c r="AQ42" i="13"/>
  <c r="AN45" i="13"/>
  <c r="AU45" i="13"/>
  <c r="AJ46" i="13"/>
  <c r="AR47" i="13"/>
  <c r="AN49" i="13"/>
  <c r="AU49" i="13"/>
  <c r="AJ50" i="13"/>
  <c r="AR51" i="13"/>
  <c r="AQ52" i="13"/>
  <c r="AJ54" i="13"/>
  <c r="AU54" i="13"/>
  <c r="AJ55" i="13"/>
  <c r="AU55" i="13"/>
  <c r="AQ57" i="13"/>
  <c r="AR57" i="13"/>
  <c r="AQ58" i="13"/>
  <c r="AN60" i="13"/>
  <c r="AN61" i="13"/>
  <c r="AN62" i="13"/>
  <c r="AN63" i="13"/>
  <c r="AT65" i="13"/>
  <c r="AT66" i="13"/>
  <c r="AV66" i="13" s="1"/>
  <c r="AN6" i="14"/>
  <c r="AU7" i="14"/>
  <c r="AU8" i="14"/>
  <c r="AT10" i="14"/>
  <c r="AJ10" i="14"/>
  <c r="AO14" i="14"/>
  <c r="AV14" i="14" s="1"/>
  <c r="AC14" i="14"/>
  <c r="AR15" i="14"/>
  <c r="AB15" i="14"/>
  <c r="AO18" i="14"/>
  <c r="AV18" i="14" s="1"/>
  <c r="AC18" i="14"/>
  <c r="AR19" i="14"/>
  <c r="AB19" i="14"/>
  <c r="AC22" i="14"/>
  <c r="AO22" i="14"/>
  <c r="AV22" i="14" s="1"/>
  <c r="AR23" i="14"/>
  <c r="AB23" i="14"/>
  <c r="AO26" i="14"/>
  <c r="AV26" i="14" s="1"/>
  <c r="AC26" i="14"/>
  <c r="AR29" i="14"/>
  <c r="AR6" i="13"/>
  <c r="AR16" i="13"/>
  <c r="AP18" i="13"/>
  <c r="AV18" i="13" s="1"/>
  <c r="AP22" i="13"/>
  <c r="AV22" i="13" s="1"/>
  <c r="AN24" i="13"/>
  <c r="AJ25" i="13"/>
  <c r="AR26" i="13"/>
  <c r="AN28" i="13"/>
  <c r="AU28" i="13"/>
  <c r="AJ29" i="13"/>
  <c r="AO31" i="13"/>
  <c r="AN32" i="13"/>
  <c r="AU32" i="13"/>
  <c r="AJ33" i="13"/>
  <c r="AO35" i="13"/>
  <c r="AV35" i="13" s="1"/>
  <c r="AN36" i="13"/>
  <c r="AU36" i="13"/>
  <c r="AJ37" i="13"/>
  <c r="AR38" i="13"/>
  <c r="AP40" i="13"/>
  <c r="AR42" i="13"/>
  <c r="AN46" i="13"/>
  <c r="AU46" i="13"/>
  <c r="AJ47" i="13"/>
  <c r="AN50" i="13"/>
  <c r="AU50" i="13"/>
  <c r="AJ51" i="13"/>
  <c r="AR52" i="13"/>
  <c r="AN54" i="13"/>
  <c r="AT57" i="13"/>
  <c r="AR58" i="13"/>
  <c r="AO60" i="13"/>
  <c r="AO62" i="13"/>
  <c r="AV62" i="13" s="1"/>
  <c r="AP63" i="13"/>
  <c r="AJ65" i="13"/>
  <c r="AU65" i="13"/>
  <c r="AJ66" i="13"/>
  <c r="AU66" i="13"/>
  <c r="AN27" i="14"/>
  <c r="AN21" i="14"/>
  <c r="AN15" i="14"/>
  <c r="AN32" i="14"/>
  <c r="AN8" i="14"/>
  <c r="AN10" i="14"/>
  <c r="AT14" i="14"/>
  <c r="AJ14" i="14"/>
  <c r="AT18" i="14"/>
  <c r="AJ18" i="14"/>
  <c r="AN19" i="14"/>
  <c r="AT22" i="14"/>
  <c r="AJ22" i="14"/>
  <c r="AN23" i="14"/>
  <c r="AN29" i="14"/>
  <c r="AU9" i="11"/>
  <c r="AU13" i="11"/>
  <c r="AB14" i="12"/>
  <c r="AB18" i="12"/>
  <c r="AJ23" i="12"/>
  <c r="AT23" i="12"/>
  <c r="AB24" i="12"/>
  <c r="AH1" i="13"/>
  <c r="AH2" i="13" s="1"/>
  <c r="AP3" i="13"/>
  <c r="AJ6" i="13"/>
  <c r="AT6" i="13"/>
  <c r="AB7" i="13"/>
  <c r="AP9" i="13"/>
  <c r="AV9" i="13" s="1"/>
  <c r="AU11" i="13"/>
  <c r="AU15" i="13"/>
  <c r="AJ16" i="13"/>
  <c r="AT16" i="13"/>
  <c r="AB17" i="13"/>
  <c r="AP19" i="13"/>
  <c r="AV19" i="13" s="1"/>
  <c r="AB21" i="13"/>
  <c r="AU25" i="13"/>
  <c r="AJ26" i="13"/>
  <c r="AT26" i="13"/>
  <c r="AU29" i="13"/>
  <c r="AP31" i="13"/>
  <c r="AU33" i="13"/>
  <c r="AP35" i="13"/>
  <c r="AU37" i="13"/>
  <c r="AJ38" i="13"/>
  <c r="AT38" i="13"/>
  <c r="AB39" i="13"/>
  <c r="AJ42" i="13"/>
  <c r="AT42" i="13"/>
  <c r="AB43" i="13"/>
  <c r="AU47" i="13"/>
  <c r="AU51" i="13"/>
  <c r="AJ52" i="13"/>
  <c r="AT52" i="13"/>
  <c r="AP55" i="13"/>
  <c r="AJ57" i="13"/>
  <c r="AU57" i="13"/>
  <c r="AJ58" i="13"/>
  <c r="AT58" i="13"/>
  <c r="AR60" i="13"/>
  <c r="AB60" i="13"/>
  <c r="AP60" i="13"/>
  <c r="AO63" i="13"/>
  <c r="AV63" i="13" s="1"/>
  <c r="AU3" i="14"/>
  <c r="AU12" i="14"/>
  <c r="AQ13" i="14"/>
  <c r="AN14" i="14"/>
  <c r="AU16" i="14"/>
  <c r="AQ17" i="14"/>
  <c r="AN18" i="14"/>
  <c r="AU20" i="14"/>
  <c r="AQ21" i="14"/>
  <c r="AN22" i="14"/>
  <c r="AU24" i="14"/>
  <c r="AQ25" i="14"/>
  <c r="AN26" i="14"/>
  <c r="AN30" i="14"/>
  <c r="AV11" i="15"/>
  <c r="AU10" i="11"/>
  <c r="AJ15" i="11"/>
  <c r="AB16" i="11"/>
  <c r="AB20" i="11"/>
  <c r="AB9" i="12"/>
  <c r="AP11" i="12"/>
  <c r="AJ14" i="12"/>
  <c r="AB15" i="12"/>
  <c r="AJ18" i="12"/>
  <c r="AB19" i="12"/>
  <c r="AJ7" i="13"/>
  <c r="AB8" i="13"/>
  <c r="AP10" i="13"/>
  <c r="AU16" i="13"/>
  <c r="AJ17" i="13"/>
  <c r="AB18" i="13"/>
  <c r="AJ21" i="13"/>
  <c r="AB22" i="13"/>
  <c r="AU26" i="13"/>
  <c r="AP28" i="13"/>
  <c r="AV28" i="13" s="1"/>
  <c r="AP32" i="13"/>
  <c r="AV32" i="13" s="1"/>
  <c r="AP36" i="13"/>
  <c r="AU38" i="13"/>
  <c r="AJ39" i="13"/>
  <c r="AB40" i="13"/>
  <c r="AU42" i="13"/>
  <c r="AB44" i="13"/>
  <c r="AP50" i="13"/>
  <c r="AU52" i="13"/>
  <c r="AO55" i="13"/>
  <c r="AV55" i="13" s="1"/>
  <c r="AQ61" i="13"/>
  <c r="AN9" i="14"/>
  <c r="AR10" i="14"/>
  <c r="AO12" i="14"/>
  <c r="AV12" i="14" s="1"/>
  <c r="AC12" i="14"/>
  <c r="AR13" i="14"/>
  <c r="AB13" i="14"/>
  <c r="AC16" i="14"/>
  <c r="AO16" i="14"/>
  <c r="AV16" i="14" s="1"/>
  <c r="AR17" i="14"/>
  <c r="AB17" i="14"/>
  <c r="AO20" i="14"/>
  <c r="AV20" i="14" s="1"/>
  <c r="AC20" i="14"/>
  <c r="AR21" i="14"/>
  <c r="AB21" i="14"/>
  <c r="AO24" i="14"/>
  <c r="AV24" i="14" s="1"/>
  <c r="AC24" i="14"/>
  <c r="AR25" i="14"/>
  <c r="AB25" i="14"/>
  <c r="AN28" i="14"/>
  <c r="AO28" i="14"/>
  <c r="AV28" i="14" s="1"/>
  <c r="AD29" i="14"/>
  <c r="AC30" i="14"/>
  <c r="AJ30" i="14"/>
  <c r="AT30" i="14"/>
  <c r="AB31" i="14"/>
  <c r="AO3" i="15"/>
  <c r="AB6" i="15"/>
  <c r="AP8" i="15"/>
  <c r="AB10" i="15"/>
  <c r="AP12" i="15"/>
  <c r="AB14" i="15"/>
  <c r="AP16" i="15"/>
  <c r="AV16" i="15" s="1"/>
  <c r="AO17" i="15"/>
  <c r="AD20" i="15"/>
  <c r="AH1" i="16"/>
  <c r="AH2" i="16" s="1"/>
  <c r="AN43" i="16"/>
  <c r="AN37" i="16"/>
  <c r="AN27" i="16"/>
  <c r="AQ6" i="16"/>
  <c r="AN6" i="16"/>
  <c r="AC8" i="16"/>
  <c r="AD11" i="16"/>
  <c r="AD15" i="16"/>
  <c r="AO18" i="16"/>
  <c r="AU19" i="16"/>
  <c r="AQ20" i="16"/>
  <c r="AR22" i="16"/>
  <c r="AT23" i="16"/>
  <c r="AJ23" i="16"/>
  <c r="AO30" i="16"/>
  <c r="AV30" i="16" s="1"/>
  <c r="AC30" i="16"/>
  <c r="AN30" i="16"/>
  <c r="AN33" i="16"/>
  <c r="AO40" i="16"/>
  <c r="AV40" i="16" s="1"/>
  <c r="AC40" i="16"/>
  <c r="AN40" i="16"/>
  <c r="AU42" i="16"/>
  <c r="AQ27" i="14"/>
  <c r="AH1" i="15"/>
  <c r="AH2" i="15" s="1"/>
  <c r="AJ6" i="15"/>
  <c r="AQ8" i="15"/>
  <c r="AJ10" i="15"/>
  <c r="AQ12" i="15"/>
  <c r="AJ14" i="15"/>
  <c r="AQ16" i="15"/>
  <c r="AN19" i="15"/>
  <c r="AB6" i="16"/>
  <c r="AR7" i="16"/>
  <c r="AQ8" i="16"/>
  <c r="AR11" i="16"/>
  <c r="AQ12" i="16"/>
  <c r="AR15" i="16"/>
  <c r="AR18" i="16"/>
  <c r="AT19" i="16"/>
  <c r="AJ19" i="16"/>
  <c r="AQ22" i="16"/>
  <c r="AN23" i="16"/>
  <c r="AR25" i="16"/>
  <c r="AB25" i="16"/>
  <c r="AN25" i="16"/>
  <c r="AQ26" i="16"/>
  <c r="AN26" i="16"/>
  <c r="AQ27" i="16"/>
  <c r="AQ28" i="16"/>
  <c r="AR35" i="16"/>
  <c r="AB35" i="16"/>
  <c r="AN35" i="16"/>
  <c r="AQ36" i="16"/>
  <c r="AN36" i="16"/>
  <c r="AQ37" i="16"/>
  <c r="AQ38" i="16"/>
  <c r="AR42" i="16"/>
  <c r="AR43" i="16"/>
  <c r="AV18" i="17"/>
  <c r="AJ26" i="14"/>
  <c r="AD31" i="14"/>
  <c r="AC32" i="14"/>
  <c r="AJ32" i="14"/>
  <c r="AD6" i="15"/>
  <c r="AU6" i="15"/>
  <c r="AC7" i="15"/>
  <c r="AJ7" i="15"/>
  <c r="AB8" i="15"/>
  <c r="AD10" i="15"/>
  <c r="AU10" i="15"/>
  <c r="AC11" i="15"/>
  <c r="AJ11" i="15"/>
  <c r="AB12" i="15"/>
  <c r="AD14" i="15"/>
  <c r="AU14" i="15"/>
  <c r="AC15" i="15"/>
  <c r="AJ15" i="15"/>
  <c r="AB16" i="15"/>
  <c r="AR18" i="15"/>
  <c r="AB19" i="15"/>
  <c r="AJ19" i="15"/>
  <c r="AU7" i="16"/>
  <c r="AQ10" i="16"/>
  <c r="AN10" i="16"/>
  <c r="AU11" i="16"/>
  <c r="AQ14" i="16"/>
  <c r="AN14" i="16"/>
  <c r="AU15" i="16"/>
  <c r="AQ16" i="16"/>
  <c r="AN19" i="16"/>
  <c r="AO20" i="16"/>
  <c r="AV20" i="16" s="1"/>
  <c r="AN22" i="16"/>
  <c r="AD23" i="16"/>
  <c r="AN24" i="16"/>
  <c r="AO25" i="16"/>
  <c r="AV25" i="16" s="1"/>
  <c r="AN28" i="16"/>
  <c r="AT28" i="16"/>
  <c r="AJ28" i="16"/>
  <c r="AN29" i="16"/>
  <c r="AQ33" i="16"/>
  <c r="AN38" i="16"/>
  <c r="AT38" i="16"/>
  <c r="AJ38" i="16"/>
  <c r="AN39" i="16"/>
  <c r="AV9" i="19"/>
  <c r="AO6" i="15"/>
  <c r="AV6" i="15" s="1"/>
  <c r="AN7" i="15"/>
  <c r="AU7" i="15"/>
  <c r="AJ8" i="15"/>
  <c r="AN11" i="15"/>
  <c r="AU11" i="15"/>
  <c r="AJ12" i="15"/>
  <c r="AO14" i="15"/>
  <c r="AV14" i="15" s="1"/>
  <c r="AN15" i="15"/>
  <c r="AU15" i="15"/>
  <c r="AV15" i="15" s="1"/>
  <c r="AJ16" i="15"/>
  <c r="AQ18" i="15"/>
  <c r="AO19" i="15"/>
  <c r="AV19" i="15" s="1"/>
  <c r="AO20" i="15"/>
  <c r="AV20" i="15" s="1"/>
  <c r="AC20" i="15"/>
  <c r="AU20" i="15"/>
  <c r="AT7" i="16"/>
  <c r="AJ7" i="16"/>
  <c r="AV11" i="16"/>
  <c r="AQ18" i="16"/>
  <c r="AR31" i="16"/>
  <c r="AB31" i="16"/>
  <c r="AR41" i="16"/>
  <c r="AB41" i="16"/>
  <c r="AN41" i="16"/>
  <c r="AQ42" i="16"/>
  <c r="AN42" i="16"/>
  <c r="AQ43" i="16"/>
  <c r="AQ44" i="16"/>
  <c r="AV8" i="18"/>
  <c r="AJ28" i="14"/>
  <c r="AB29" i="14"/>
  <c r="AU3" i="15"/>
  <c r="AP6" i="15"/>
  <c r="AN8" i="15"/>
  <c r="AU8" i="15"/>
  <c r="AN12" i="15"/>
  <c r="AU12" i="15"/>
  <c r="AP14" i="15"/>
  <c r="AN16" i="15"/>
  <c r="AU16" i="15"/>
  <c r="AJ17" i="15"/>
  <c r="AU18" i="15"/>
  <c r="AQ19" i="15"/>
  <c r="AT20" i="15"/>
  <c r="AJ20" i="15"/>
  <c r="AR40" i="16"/>
  <c r="AR34" i="16"/>
  <c r="AR30" i="16"/>
  <c r="AR24" i="16"/>
  <c r="AR20" i="16"/>
  <c r="AR16" i="16"/>
  <c r="AR39" i="16"/>
  <c r="AR33" i="16"/>
  <c r="AR29" i="16"/>
  <c r="AN7" i="16"/>
  <c r="AT11" i="16"/>
  <c r="AJ11" i="16"/>
  <c r="AO12" i="16"/>
  <c r="AV12" i="16" s="1"/>
  <c r="AT15" i="16"/>
  <c r="AV15" i="16" s="1"/>
  <c r="AJ15" i="16"/>
  <c r="AO16" i="16"/>
  <c r="AN18" i="16"/>
  <c r="AQ19" i="16"/>
  <c r="AR23" i="16"/>
  <c r="AC24" i="16"/>
  <c r="AU26" i="16"/>
  <c r="AQ29" i="16"/>
  <c r="AO34" i="16"/>
  <c r="AV34" i="16" s="1"/>
  <c r="AC34" i="16"/>
  <c r="AN34" i="16"/>
  <c r="AQ39" i="16"/>
  <c r="AN44" i="16"/>
  <c r="AT44" i="16"/>
  <c r="AJ44" i="16"/>
  <c r="AU32" i="17"/>
  <c r="AU14" i="17"/>
  <c r="AU35" i="17"/>
  <c r="AU31" i="17"/>
  <c r="AU27" i="17"/>
  <c r="AU13" i="17"/>
  <c r="AU34" i="17"/>
  <c r="AU30" i="17"/>
  <c r="AU26" i="17"/>
  <c r="AU18" i="17"/>
  <c r="AU12" i="17"/>
  <c r="AU8" i="17"/>
  <c r="AU3" i="17"/>
  <c r="AU29" i="17"/>
  <c r="AU25" i="17"/>
  <c r="AU21" i="17"/>
  <c r="AU17" i="17"/>
  <c r="AU11" i="17"/>
  <c r="AU7" i="17"/>
  <c r="AU24" i="17"/>
  <c r="AU20" i="17"/>
  <c r="AU16" i="17"/>
  <c r="AU10" i="17"/>
  <c r="AU6" i="17"/>
  <c r="AU23" i="17"/>
  <c r="AU15" i="17"/>
  <c r="AO8" i="15"/>
  <c r="AO12" i="15"/>
  <c r="AV12" i="15" s="1"/>
  <c r="AN17" i="15"/>
  <c r="AU17" i="15"/>
  <c r="AU41" i="16"/>
  <c r="AU35" i="16"/>
  <c r="AU31" i="16"/>
  <c r="AU25" i="16"/>
  <c r="AU40" i="16"/>
  <c r="AU34" i="16"/>
  <c r="AU30" i="16"/>
  <c r="AU24" i="16"/>
  <c r="AU20" i="16"/>
  <c r="AU16" i="16"/>
  <c r="AU12" i="16"/>
  <c r="AU8" i="16"/>
  <c r="AU3" i="16"/>
  <c r="AU39" i="16"/>
  <c r="AU33" i="16"/>
  <c r="AU29" i="16"/>
  <c r="AU44" i="16"/>
  <c r="AU38" i="16"/>
  <c r="AU28" i="16"/>
  <c r="AU22" i="16"/>
  <c r="AU18" i="16"/>
  <c r="AU14" i="16"/>
  <c r="AU10" i="16"/>
  <c r="AU6" i="16"/>
  <c r="AU43" i="16"/>
  <c r="AU37" i="16"/>
  <c r="AU27" i="16"/>
  <c r="AR19" i="16"/>
  <c r="AU23" i="16"/>
  <c r="AQ24" i="16"/>
  <c r="AR26" i="16"/>
  <c r="AB26" i="16"/>
  <c r="AR27" i="16"/>
  <c r="AR28" i="16"/>
  <c r="AR36" i="16"/>
  <c r="AR37" i="16"/>
  <c r="AR38" i="16"/>
  <c r="AV21" i="17"/>
  <c r="AV23" i="19"/>
  <c r="AQ8" i="17"/>
  <c r="AQ12" i="17"/>
  <c r="AQ18" i="17"/>
  <c r="AQ26" i="17"/>
  <c r="AQ30" i="17"/>
  <c r="AQ34" i="17"/>
  <c r="AQ6" i="18"/>
  <c r="AJ10" i="18"/>
  <c r="AQ13" i="19"/>
  <c r="AQ23" i="19"/>
  <c r="AR28" i="19"/>
  <c r="AR34" i="19"/>
  <c r="AB34" i="19"/>
  <c r="AQ38" i="19"/>
  <c r="AQ30" i="16"/>
  <c r="AQ34" i="16"/>
  <c r="AQ40" i="16"/>
  <c r="AJ7" i="17"/>
  <c r="AT7" i="17"/>
  <c r="AJ11" i="17"/>
  <c r="AT11" i="17"/>
  <c r="AQ13" i="17"/>
  <c r="AP14" i="17"/>
  <c r="AO15" i="17"/>
  <c r="AV15" i="17" s="1"/>
  <c r="AD16" i="17"/>
  <c r="AC17" i="17"/>
  <c r="AJ17" i="17"/>
  <c r="AT17" i="17"/>
  <c r="AB18" i="17"/>
  <c r="AD20" i="17"/>
  <c r="AC21" i="17"/>
  <c r="AJ21" i="17"/>
  <c r="AT21" i="17"/>
  <c r="AO23" i="17"/>
  <c r="AV23" i="17" s="1"/>
  <c r="AJ25" i="17"/>
  <c r="AT25" i="17"/>
  <c r="AR26" i="17"/>
  <c r="AQ27" i="17"/>
  <c r="AJ29" i="17"/>
  <c r="AT29" i="17"/>
  <c r="AR30" i="17"/>
  <c r="AQ31" i="17"/>
  <c r="AR34" i="17"/>
  <c r="AQ35" i="17"/>
  <c r="AR6" i="18"/>
  <c r="AQ7" i="18"/>
  <c r="AP8" i="18"/>
  <c r="AO9" i="18"/>
  <c r="AV9" i="18" s="1"/>
  <c r="AU10" i="18"/>
  <c r="AO36" i="19"/>
  <c r="AO32" i="19"/>
  <c r="AO38" i="19"/>
  <c r="AN36" i="19"/>
  <c r="AN32" i="19"/>
  <c r="AN39" i="19"/>
  <c r="AO6" i="19"/>
  <c r="AV6" i="19" s="1"/>
  <c r="AU7" i="19"/>
  <c r="AO10" i="19"/>
  <c r="AU11" i="19"/>
  <c r="AJ12" i="19"/>
  <c r="AT12" i="19"/>
  <c r="AR13" i="19"/>
  <c r="AQ14" i="19"/>
  <c r="AO16" i="19"/>
  <c r="AV16" i="19" s="1"/>
  <c r="AN17" i="19"/>
  <c r="AU17" i="19"/>
  <c r="AJ18" i="19"/>
  <c r="AT18" i="19"/>
  <c r="AO20" i="19"/>
  <c r="AN21" i="19"/>
  <c r="AU21" i="19"/>
  <c r="AJ22" i="19"/>
  <c r="AT22" i="19"/>
  <c r="AR23" i="19"/>
  <c r="AQ24" i="19"/>
  <c r="AT25" i="19"/>
  <c r="AJ25" i="19"/>
  <c r="AU25" i="19"/>
  <c r="AN26" i="19"/>
  <c r="AN27" i="19"/>
  <c r="AO30" i="19"/>
  <c r="AQ31" i="19"/>
  <c r="AT31" i="19"/>
  <c r="AJ31" i="19"/>
  <c r="AR32" i="19"/>
  <c r="AN34" i="19"/>
  <c r="AO37" i="19"/>
  <c r="AV9" i="20"/>
  <c r="AC7" i="20"/>
  <c r="AO7" i="20"/>
  <c r="AV7" i="20" s="1"/>
  <c r="AV8" i="20"/>
  <c r="AD6" i="16"/>
  <c r="AC7" i="16"/>
  <c r="AB8" i="16"/>
  <c r="AD10" i="16"/>
  <c r="AC11" i="16"/>
  <c r="AB12" i="16"/>
  <c r="AD14" i="16"/>
  <c r="AC15" i="16"/>
  <c r="AQ25" i="16"/>
  <c r="AJ29" i="16"/>
  <c r="AT29" i="16"/>
  <c r="AQ31" i="16"/>
  <c r="AJ33" i="16"/>
  <c r="AT33" i="16"/>
  <c r="AQ35" i="16"/>
  <c r="AJ39" i="16"/>
  <c r="AT39" i="16"/>
  <c r="AQ41" i="16"/>
  <c r="AJ8" i="17"/>
  <c r="AT8" i="17"/>
  <c r="AJ12" i="17"/>
  <c r="AT12" i="17"/>
  <c r="AR13" i="17"/>
  <c r="AV13" i="17" s="1"/>
  <c r="AQ14" i="17"/>
  <c r="AP15" i="17"/>
  <c r="AJ18" i="17"/>
  <c r="AO20" i="17"/>
  <c r="AJ26" i="17"/>
  <c r="AR27" i="17"/>
  <c r="AJ30" i="17"/>
  <c r="AR31" i="17"/>
  <c r="AQ32" i="17"/>
  <c r="AJ34" i="17"/>
  <c r="AH1" i="18"/>
  <c r="AH2" i="18" s="1"/>
  <c r="AJ6" i="18"/>
  <c r="AQ8" i="18"/>
  <c r="AP9" i="18"/>
  <c r="AP36" i="19"/>
  <c r="AP32" i="19"/>
  <c r="AP31" i="19"/>
  <c r="AP38" i="19"/>
  <c r="AP34" i="19"/>
  <c r="AP28" i="19"/>
  <c r="AP37" i="19"/>
  <c r="AQ9" i="19"/>
  <c r="AP10" i="19"/>
  <c r="AO11" i="19"/>
  <c r="AV11" i="19" s="1"/>
  <c r="AU12" i="19"/>
  <c r="AJ13" i="19"/>
  <c r="AR14" i="19"/>
  <c r="AQ15" i="19"/>
  <c r="AU18" i="19"/>
  <c r="AP20" i="19"/>
  <c r="AO21" i="19"/>
  <c r="AU22" i="19"/>
  <c r="AJ23" i="19"/>
  <c r="AR24" i="19"/>
  <c r="AN25" i="19"/>
  <c r="AO26" i="19"/>
  <c r="AV26" i="19" s="1"/>
  <c r="AP27" i="19"/>
  <c r="AN28" i="19"/>
  <c r="AP30" i="19"/>
  <c r="AN31" i="19"/>
  <c r="AO33" i="19"/>
  <c r="AC33" i="19"/>
  <c r="AO34" i="19"/>
  <c r="AR36" i="19"/>
  <c r="AQ37" i="19"/>
  <c r="AN37" i="19"/>
  <c r="AT37" i="19"/>
  <c r="AJ37" i="19"/>
  <c r="AC39" i="19"/>
  <c r="AO39" i="19"/>
  <c r="AJ10" i="20"/>
  <c r="AJ8" i="20"/>
  <c r="AJ30" i="16"/>
  <c r="AJ34" i="16"/>
  <c r="AP10" i="17"/>
  <c r="AV10" i="17" s="1"/>
  <c r="AC13" i="17"/>
  <c r="AB14" i="17"/>
  <c r="AP16" i="17"/>
  <c r="AV16" i="17" s="1"/>
  <c r="AN18" i="17"/>
  <c r="AP20" i="17"/>
  <c r="AC27" i="17"/>
  <c r="AJ27" i="17"/>
  <c r="AT27" i="17"/>
  <c r="AC31" i="17"/>
  <c r="AJ31" i="17"/>
  <c r="AT31" i="17"/>
  <c r="AB32" i="17"/>
  <c r="AC35" i="17"/>
  <c r="AJ35" i="17"/>
  <c r="AT35" i="17"/>
  <c r="AU6" i="18"/>
  <c r="AV6" i="18" s="1"/>
  <c r="AC7" i="18"/>
  <c r="AJ7" i="18"/>
  <c r="AT7" i="18"/>
  <c r="AV7" i="18" s="1"/>
  <c r="AB8" i="18"/>
  <c r="AP10" i="18"/>
  <c r="AV10" i="18" s="1"/>
  <c r="AB9" i="19"/>
  <c r="AP11" i="19"/>
  <c r="AU13" i="19"/>
  <c r="AC14" i="19"/>
  <c r="AJ14" i="19"/>
  <c r="AT14" i="19"/>
  <c r="AB15" i="19"/>
  <c r="AP21" i="19"/>
  <c r="AU23" i="19"/>
  <c r="AC24" i="19"/>
  <c r="AJ24" i="19"/>
  <c r="AT24" i="19"/>
  <c r="AD25" i="19"/>
  <c r="AO25" i="19"/>
  <c r="AR26" i="19"/>
  <c r="AB26" i="19"/>
  <c r="AP26" i="19"/>
  <c r="AO27" i="19"/>
  <c r="AR27" i="19"/>
  <c r="AJ28" i="19"/>
  <c r="AU29" i="19"/>
  <c r="AO31" i="19"/>
  <c r="AQ33" i="19"/>
  <c r="AN33" i="19"/>
  <c r="AT33" i="19"/>
  <c r="AJ33" i="19"/>
  <c r="AQ34" i="19"/>
  <c r="AQ39" i="19"/>
  <c r="AP10" i="16"/>
  <c r="AP14" i="16"/>
  <c r="AV14" i="16" s="1"/>
  <c r="AP18" i="16"/>
  <c r="AJ25" i="16"/>
  <c r="AT25" i="16"/>
  <c r="AJ31" i="16"/>
  <c r="AT31" i="16"/>
  <c r="AJ35" i="16"/>
  <c r="AT35" i="16"/>
  <c r="AB36" i="16"/>
  <c r="AJ41" i="16"/>
  <c r="AT41" i="16"/>
  <c r="AB42" i="16"/>
  <c r="AP11" i="17"/>
  <c r="AV11" i="17" s="1"/>
  <c r="AO12" i="17"/>
  <c r="AV12" i="17" s="1"/>
  <c r="AJ14" i="17"/>
  <c r="AT14" i="17"/>
  <c r="AV14" i="17" s="1"/>
  <c r="AB15" i="17"/>
  <c r="AP21" i="17"/>
  <c r="AB23" i="17"/>
  <c r="AP29" i="17"/>
  <c r="AV29" i="17" s="1"/>
  <c r="AJ32" i="17"/>
  <c r="AU7" i="18"/>
  <c r="AJ8" i="18"/>
  <c r="AB9" i="18"/>
  <c r="AR39" i="19"/>
  <c r="AR29" i="19"/>
  <c r="AO3" i="19"/>
  <c r="AB6" i="19"/>
  <c r="AJ9" i="19"/>
  <c r="AB10" i="19"/>
  <c r="AP12" i="19"/>
  <c r="AV12" i="19" s="1"/>
  <c r="AJ15" i="19"/>
  <c r="AB16" i="19"/>
  <c r="AP18" i="19"/>
  <c r="AV18" i="19" s="1"/>
  <c r="AB20" i="19"/>
  <c r="AP22" i="19"/>
  <c r="AV22" i="19" s="1"/>
  <c r="AP25" i="19"/>
  <c r="AQ27" i="19"/>
  <c r="AO28" i="19"/>
  <c r="AC29" i="19"/>
  <c r="AO29" i="19"/>
  <c r="AV29" i="19" s="1"/>
  <c r="AR30" i="19"/>
  <c r="AB30" i="19"/>
  <c r="AJ32" i="19"/>
  <c r="AP33" i="19"/>
  <c r="AD36" i="19"/>
  <c r="AQ36" i="19"/>
  <c r="AJ36" i="19"/>
  <c r="AR38" i="19"/>
  <c r="AP39" i="19"/>
  <c r="AP11" i="16"/>
  <c r="AJ26" i="16"/>
  <c r="AB27" i="16"/>
  <c r="AJ36" i="16"/>
  <c r="AB37" i="16"/>
  <c r="AJ42" i="16"/>
  <c r="AB43" i="16"/>
  <c r="AB6" i="17"/>
  <c r="AB10" i="17"/>
  <c r="AP12" i="17"/>
  <c r="AJ15" i="17"/>
  <c r="AB16" i="17"/>
  <c r="AB20" i="17"/>
  <c r="AB24" i="17"/>
  <c r="AU3" i="18"/>
  <c r="AB10" i="18"/>
  <c r="AU38" i="19"/>
  <c r="AU34" i="19"/>
  <c r="AU28" i="19"/>
  <c r="AU37" i="19"/>
  <c r="AU33" i="19"/>
  <c r="AU36" i="19"/>
  <c r="AU32" i="19"/>
  <c r="AU30" i="19"/>
  <c r="AU24" i="19"/>
  <c r="AU39" i="19"/>
  <c r="AP3" i="19"/>
  <c r="AJ6" i="19"/>
  <c r="AB7" i="19"/>
  <c r="AN9" i="19"/>
  <c r="AU9" i="19"/>
  <c r="AJ10" i="19"/>
  <c r="AB11" i="19"/>
  <c r="AP13" i="19"/>
  <c r="AV13" i="19" s="1"/>
  <c r="AN15" i="19"/>
  <c r="AU15" i="19"/>
  <c r="AJ16" i="19"/>
  <c r="AB17" i="19"/>
  <c r="AB21" i="19"/>
  <c r="AP23" i="19"/>
  <c r="AU27" i="19"/>
  <c r="AQ28" i="19"/>
  <c r="AT29" i="19"/>
  <c r="AJ29" i="19"/>
  <c r="AN30" i="19"/>
  <c r="AU31" i="19"/>
  <c r="AD32" i="19"/>
  <c r="AR33" i="19"/>
  <c r="AN38" i="19"/>
  <c r="AJ1" i="20"/>
  <c r="AH1" i="20"/>
  <c r="AH2" i="20" s="1"/>
  <c r="AQ6" i="20"/>
  <c r="AO6" i="20"/>
  <c r="AV6" i="20" s="1"/>
  <c r="AN7" i="20"/>
  <c r="AR9" i="20"/>
  <c r="AQ10" i="20"/>
  <c r="AR53" i="21"/>
  <c r="AR48" i="21"/>
  <c r="AR44" i="21"/>
  <c r="AR40" i="21"/>
  <c r="AR34" i="21"/>
  <c r="AR6" i="21"/>
  <c r="AQ7" i="21"/>
  <c r="AP8" i="21"/>
  <c r="AV8" i="21" s="1"/>
  <c r="AO9" i="21"/>
  <c r="AV9" i="21" s="1"/>
  <c r="AQ11" i="21"/>
  <c r="AD14" i="21"/>
  <c r="AN14" i="21"/>
  <c r="AJ15" i="21"/>
  <c r="AB16" i="21"/>
  <c r="AQ17" i="21"/>
  <c r="AO20" i="21"/>
  <c r="AV20" i="21" s="1"/>
  <c r="AR21" i="21"/>
  <c r="AB21" i="21"/>
  <c r="AR24" i="21"/>
  <c r="AQ24" i="21"/>
  <c r="AJ25" i="21"/>
  <c r="AN26" i="21"/>
  <c r="AR30" i="21"/>
  <c r="AB30" i="21"/>
  <c r="AN33" i="21"/>
  <c r="AJ34" i="21"/>
  <c r="AR35" i="21"/>
  <c r="AR37" i="21"/>
  <c r="AR38" i="21"/>
  <c r="AB38" i="21"/>
  <c r="AN39" i="21"/>
  <c r="AN40" i="21"/>
  <c r="AO41" i="21"/>
  <c r="AV41" i="21" s="1"/>
  <c r="AC41" i="21"/>
  <c r="AN41" i="21"/>
  <c r="AT41" i="21"/>
  <c r="AJ41" i="21"/>
  <c r="AU43" i="21"/>
  <c r="AO46" i="21"/>
  <c r="AR54" i="21"/>
  <c r="AD30" i="19"/>
  <c r="AB32" i="19"/>
  <c r="AB36" i="19"/>
  <c r="AU3" i="20"/>
  <c r="AD8" i="20"/>
  <c r="AU8" i="20"/>
  <c r="AJ9" i="20"/>
  <c r="AB10" i="20"/>
  <c r="AU54" i="21"/>
  <c r="AU50" i="21"/>
  <c r="AU46" i="21"/>
  <c r="AU36" i="21"/>
  <c r="AU30" i="21"/>
  <c r="AU49" i="21"/>
  <c r="AU45" i="21"/>
  <c r="AU41" i="21"/>
  <c r="AU35" i="21"/>
  <c r="AU29" i="21"/>
  <c r="AU23" i="21"/>
  <c r="AU48" i="21"/>
  <c r="AU44" i="21"/>
  <c r="AU40" i="21"/>
  <c r="AU34" i="21"/>
  <c r="AU28" i="21"/>
  <c r="AU53" i="21"/>
  <c r="AU52" i="21"/>
  <c r="AU38" i="21"/>
  <c r="AU32" i="21"/>
  <c r="AP3" i="21"/>
  <c r="AJ6" i="21"/>
  <c r="AB7" i="21"/>
  <c r="AP9" i="21"/>
  <c r="AB11" i="21"/>
  <c r="AO14" i="21"/>
  <c r="AV14" i="21" s="1"/>
  <c r="AD15" i="21"/>
  <c r="AU15" i="21"/>
  <c r="AJ16" i="21"/>
  <c r="AB17" i="21"/>
  <c r="AQ21" i="21"/>
  <c r="AU24" i="21"/>
  <c r="AN25" i="21"/>
  <c r="AO26" i="21"/>
  <c r="AN28" i="21"/>
  <c r="AO30" i="21"/>
  <c r="AV30" i="21" s="1"/>
  <c r="AQ31" i="21"/>
  <c r="AN31" i="21"/>
  <c r="AR32" i="21"/>
  <c r="AB32" i="21"/>
  <c r="AR33" i="21"/>
  <c r="AQ34" i="21"/>
  <c r="AR36" i="21"/>
  <c r="AB36" i="21"/>
  <c r="AN36" i="21"/>
  <c r="AC37" i="21"/>
  <c r="AO37" i="21"/>
  <c r="AV37" i="21" s="1"/>
  <c r="AJ40" i="21"/>
  <c r="AO43" i="21"/>
  <c r="AQ46" i="21"/>
  <c r="AO48" i="21"/>
  <c r="AV48" i="21" s="1"/>
  <c r="AO49" i="21"/>
  <c r="AV49" i="21" s="1"/>
  <c r="AC49" i="21"/>
  <c r="AN49" i="21"/>
  <c r="AT49" i="21"/>
  <c r="AJ49" i="21"/>
  <c r="AR52" i="21"/>
  <c r="AQ9" i="21"/>
  <c r="AR12" i="21"/>
  <c r="AQ13" i="21"/>
  <c r="AN16" i="21"/>
  <c r="AJ17" i="21"/>
  <c r="AR18" i="21"/>
  <c r="AQ19" i="21"/>
  <c r="AQ20" i="21"/>
  <c r="AQ23" i="21"/>
  <c r="AT24" i="21"/>
  <c r="AJ24" i="21"/>
  <c r="AO25" i="21"/>
  <c r="AV25" i="21" s="1"/>
  <c r="AR26" i="21"/>
  <c r="AQ27" i="21"/>
  <c r="AR27" i="21"/>
  <c r="AJ28" i="21"/>
  <c r="AO29" i="21"/>
  <c r="AC29" i="21"/>
  <c r="AN29" i="21"/>
  <c r="AT29" i="21"/>
  <c r="AJ29" i="21"/>
  <c r="AU33" i="21"/>
  <c r="AQ37" i="21"/>
  <c r="AQ38" i="21"/>
  <c r="AR39" i="21"/>
  <c r="AR41" i="21"/>
  <c r="AQ43" i="21"/>
  <c r="AO44" i="21"/>
  <c r="AO45" i="21"/>
  <c r="AV45" i="21" s="1"/>
  <c r="AC45" i="21"/>
  <c r="AN45" i="21"/>
  <c r="AT45" i="21"/>
  <c r="AJ45" i="21"/>
  <c r="AN48" i="21"/>
  <c r="AR51" i="21"/>
  <c r="AQ54" i="21"/>
  <c r="AC37" i="19"/>
  <c r="AB38" i="19"/>
  <c r="AO3" i="20"/>
  <c r="AB6" i="20"/>
  <c r="AU10" i="20"/>
  <c r="AV33" i="21"/>
  <c r="AN50" i="21"/>
  <c r="AN46" i="21"/>
  <c r="AN30" i="21"/>
  <c r="AN54" i="21"/>
  <c r="AN52" i="21"/>
  <c r="AN38" i="21"/>
  <c r="AN32" i="21"/>
  <c r="AR3" i="21"/>
  <c r="AO6" i="21"/>
  <c r="AV6" i="21" s="1"/>
  <c r="AN7" i="21"/>
  <c r="AC8" i="21"/>
  <c r="AJ8" i="21"/>
  <c r="AT8" i="21"/>
  <c r="AB9" i="21"/>
  <c r="AN11" i="21"/>
  <c r="AC12" i="21"/>
  <c r="AJ12" i="21"/>
  <c r="AT12" i="21"/>
  <c r="AN17" i="21"/>
  <c r="AU17" i="21"/>
  <c r="AC18" i="21"/>
  <c r="AJ18" i="21"/>
  <c r="AT18" i="21"/>
  <c r="AB19" i="21"/>
  <c r="AR20" i="21"/>
  <c r="AJ21" i="21"/>
  <c r="AU21" i="21"/>
  <c r="AR23" i="21"/>
  <c r="AB24" i="21"/>
  <c r="AN24" i="21"/>
  <c r="AR25" i="21"/>
  <c r="AB25" i="21"/>
  <c r="AP25" i="21"/>
  <c r="AQ26" i="21"/>
  <c r="AT27" i="21"/>
  <c r="AP29" i="21"/>
  <c r="AQ30" i="21"/>
  <c r="AQ32" i="21"/>
  <c r="AJ38" i="21"/>
  <c r="AU39" i="21"/>
  <c r="AQ40" i="21"/>
  <c r="AT43" i="21"/>
  <c r="AJ43" i="21"/>
  <c r="AN44" i="21"/>
  <c r="AJ48" i="21"/>
  <c r="AR49" i="21"/>
  <c r="AQ52" i="21"/>
  <c r="AO53" i="21"/>
  <c r="AV53" i="21" s="1"/>
  <c r="AJ34" i="19"/>
  <c r="AT34" i="19"/>
  <c r="AJ38" i="19"/>
  <c r="AT38" i="19"/>
  <c r="AJ6" i="20"/>
  <c r="AT6" i="20"/>
  <c r="AP48" i="21"/>
  <c r="AP44" i="21"/>
  <c r="AP34" i="21"/>
  <c r="AP53" i="21"/>
  <c r="AP43" i="21"/>
  <c r="AP33" i="21"/>
  <c r="AP54" i="21"/>
  <c r="AP32" i="21"/>
  <c r="AP26" i="21"/>
  <c r="AP51" i="21"/>
  <c r="AP50" i="21"/>
  <c r="AP46" i="21"/>
  <c r="AP6" i="21"/>
  <c r="AJ9" i="21"/>
  <c r="AT9" i="21"/>
  <c r="AJ13" i="21"/>
  <c r="AT13" i="21"/>
  <c r="AR14" i="21"/>
  <c r="AU18" i="21"/>
  <c r="AJ19" i="21"/>
  <c r="AT19" i="21"/>
  <c r="AT20" i="21"/>
  <c r="AJ20" i="21"/>
  <c r="AU20" i="21"/>
  <c r="AN21" i="21"/>
  <c r="AN23" i="21"/>
  <c r="AT23" i="21"/>
  <c r="AU26" i="21"/>
  <c r="AJ27" i="21"/>
  <c r="AU27" i="21"/>
  <c r="AQ29" i="21"/>
  <c r="AJ32" i="21"/>
  <c r="AQ33" i="21"/>
  <c r="AO34" i="21"/>
  <c r="AO35" i="21"/>
  <c r="AC35" i="21"/>
  <c r="AN35" i="21"/>
  <c r="AT35" i="21"/>
  <c r="AJ35" i="21"/>
  <c r="AQ36" i="21"/>
  <c r="AQ39" i="21"/>
  <c r="AN43" i="21"/>
  <c r="AJ44" i="21"/>
  <c r="AR45" i="21"/>
  <c r="AQ48" i="21"/>
  <c r="AR50" i="21"/>
  <c r="AB50" i="21"/>
  <c r="AQ51" i="21"/>
  <c r="AN51" i="21"/>
  <c r="AQ53" i="21"/>
  <c r="AJ39" i="19"/>
  <c r="AJ7" i="20"/>
  <c r="AB8" i="20"/>
  <c r="AJ51" i="21"/>
  <c r="AJ37" i="21"/>
  <c r="AJ31" i="21"/>
  <c r="AJ50" i="21"/>
  <c r="AP7" i="21"/>
  <c r="AV7" i="21" s="1"/>
  <c r="AU13" i="21"/>
  <c r="AJ14" i="21"/>
  <c r="AB15" i="21"/>
  <c r="AU19" i="21"/>
  <c r="AN20" i="21"/>
  <c r="AJ23" i="21"/>
  <c r="AQ25" i="21"/>
  <c r="AU25" i="21"/>
  <c r="AD27" i="21"/>
  <c r="AR28" i="21"/>
  <c r="AR29" i="21"/>
  <c r="AR31" i="21"/>
  <c r="AB31" i="21"/>
  <c r="AU31" i="21"/>
  <c r="AO32" i="21"/>
  <c r="AT33" i="21"/>
  <c r="AJ33" i="21"/>
  <c r="AN34" i="21"/>
  <c r="AP35" i="21"/>
  <c r="AU37" i="21"/>
  <c r="AT39" i="21"/>
  <c r="AJ39" i="21"/>
  <c r="AR43" i="21"/>
  <c r="AQ44" i="21"/>
  <c r="AR46" i="21"/>
  <c r="AB46" i="21"/>
  <c r="AO50" i="21"/>
  <c r="AN53" i="21"/>
  <c r="AQ35" i="21"/>
  <c r="AQ41" i="21"/>
  <c r="AQ45" i="21"/>
  <c r="AQ49" i="21"/>
  <c r="AO51" i="21"/>
  <c r="AJ53" i="21"/>
  <c r="AT53" i="21"/>
  <c r="AT54" i="21"/>
  <c r="AJ54" i="21"/>
  <c r="AQ6" i="22"/>
  <c r="AT7" i="22"/>
  <c r="AJ7" i="22"/>
  <c r="AR8" i="22"/>
  <c r="AV8" i="22" s="1"/>
  <c r="AB8" i="22"/>
  <c r="AO9" i="22"/>
  <c r="AU11" i="22"/>
  <c r="AQ14" i="22"/>
  <c r="AQ16" i="22"/>
  <c r="AQ17" i="22"/>
  <c r="AJ20" i="22"/>
  <c r="AQ23" i="22"/>
  <c r="AN23" i="22"/>
  <c r="AJ25" i="22"/>
  <c r="AR28" i="22"/>
  <c r="AB28" i="22"/>
  <c r="AN28" i="22"/>
  <c r="AJ1" i="23"/>
  <c r="AH1" i="23"/>
  <c r="AH2" i="23" s="1"/>
  <c r="AO6" i="23"/>
  <c r="AV6" i="23" s="1"/>
  <c r="AR8" i="23"/>
  <c r="AB8" i="23"/>
  <c r="AT9" i="23"/>
  <c r="AT13" i="23"/>
  <c r="AJ13" i="23"/>
  <c r="AN13" i="23"/>
  <c r="AN14" i="23"/>
  <c r="AQ15" i="23"/>
  <c r="AN20" i="23"/>
  <c r="AO27" i="23"/>
  <c r="AV27" i="23" s="1"/>
  <c r="AQ50" i="21"/>
  <c r="AU28" i="22"/>
  <c r="AU22" i="22"/>
  <c r="AU18" i="22"/>
  <c r="AU14" i="22"/>
  <c r="AU8" i="22"/>
  <c r="AU3" i="22"/>
  <c r="AU27" i="22"/>
  <c r="AU17" i="22"/>
  <c r="AU13" i="22"/>
  <c r="AU26" i="22"/>
  <c r="AU16" i="22"/>
  <c r="AU12" i="22"/>
  <c r="AU6" i="22"/>
  <c r="AU10" i="22"/>
  <c r="AQ12" i="22"/>
  <c r="AQ13" i="22"/>
  <c r="AU19" i="22"/>
  <c r="AQ22" i="22"/>
  <c r="AO23" i="22"/>
  <c r="AV23" i="22" s="1"/>
  <c r="AQ24" i="22"/>
  <c r="AO28" i="22"/>
  <c r="AV28" i="22" s="1"/>
  <c r="AQ29" i="22"/>
  <c r="AD54" i="21"/>
  <c r="AH1" i="22"/>
  <c r="AH2" i="22" s="1"/>
  <c r="AN6" i="22"/>
  <c r="AT6" i="22"/>
  <c r="AD7" i="22"/>
  <c r="AJ8" i="22"/>
  <c r="AJ10" i="22"/>
  <c r="AR12" i="22"/>
  <c r="AR13" i="22"/>
  <c r="AN16" i="22"/>
  <c r="AT16" i="22"/>
  <c r="AR18" i="22"/>
  <c r="AB18" i="22"/>
  <c r="AN18" i="22"/>
  <c r="AR19" i="22"/>
  <c r="AV19" i="22" s="1"/>
  <c r="AB19" i="22"/>
  <c r="AJ24" i="22"/>
  <c r="AN26" i="22"/>
  <c r="AO27" i="22"/>
  <c r="AV27" i="22" s="1"/>
  <c r="AC27" i="22"/>
  <c r="AN27" i="22"/>
  <c r="AT27" i="22"/>
  <c r="AJ27" i="22"/>
  <c r="AO29" i="22"/>
  <c r="AV29" i="22" s="1"/>
  <c r="AO29" i="23"/>
  <c r="AV29" i="23" s="1"/>
  <c r="AO28" i="23"/>
  <c r="AO21" i="23"/>
  <c r="AO23" i="23"/>
  <c r="AV23" i="23" s="1"/>
  <c r="AO3" i="23"/>
  <c r="AN28" i="23"/>
  <c r="AN21" i="23"/>
  <c r="AN17" i="23"/>
  <c r="AN29" i="23"/>
  <c r="AQ6" i="23"/>
  <c r="AO7" i="23"/>
  <c r="AV7" i="23" s="1"/>
  <c r="AQ8" i="23"/>
  <c r="AJ9" i="23"/>
  <c r="AO11" i="23"/>
  <c r="AV11" i="23" s="1"/>
  <c r="AQ12" i="23"/>
  <c r="AQ14" i="23"/>
  <c r="AJ30" i="21"/>
  <c r="AJ36" i="21"/>
  <c r="AT36" i="21"/>
  <c r="AB37" i="21"/>
  <c r="AJ46" i="21"/>
  <c r="AB51" i="21"/>
  <c r="AV26" i="22"/>
  <c r="AJ6" i="22"/>
  <c r="AC8" i="22"/>
  <c r="AU9" i="22"/>
  <c r="AN10" i="22"/>
  <c r="AN12" i="22"/>
  <c r="AT12" i="22"/>
  <c r="AR14" i="22"/>
  <c r="AB14" i="22"/>
  <c r="AN14" i="22"/>
  <c r="AO18" i="22"/>
  <c r="AV18" i="22" s="1"/>
  <c r="AR20" i="22"/>
  <c r="AB20" i="22"/>
  <c r="AU23" i="22"/>
  <c r="AN24" i="22"/>
  <c r="AR25" i="22"/>
  <c r="AJ26" i="22"/>
  <c r="AQ28" i="22"/>
  <c r="AP29" i="23"/>
  <c r="AP21" i="23"/>
  <c r="AP28" i="23"/>
  <c r="AP23" i="23"/>
  <c r="AP27" i="23"/>
  <c r="AP24" i="23"/>
  <c r="AP3" i="23"/>
  <c r="AP26" i="23"/>
  <c r="AJ8" i="23"/>
  <c r="AN24" i="23"/>
  <c r="AN26" i="23"/>
  <c r="AB52" i="21"/>
  <c r="AO54" i="21"/>
  <c r="AV54" i="21" s="1"/>
  <c r="AJ22" i="22"/>
  <c r="AJ18" i="22"/>
  <c r="AJ14" i="22"/>
  <c r="AR7" i="22"/>
  <c r="AQ9" i="22"/>
  <c r="AT9" i="22"/>
  <c r="AJ9" i="22"/>
  <c r="AO10" i="22"/>
  <c r="AO11" i="22"/>
  <c r="AV11" i="22" s="1"/>
  <c r="AJ12" i="22"/>
  <c r="AO14" i="22"/>
  <c r="AV14" i="22" s="1"/>
  <c r="AO17" i="22"/>
  <c r="AV17" i="22" s="1"/>
  <c r="AC17" i="22"/>
  <c r="AN17" i="22"/>
  <c r="AT17" i="22"/>
  <c r="AJ17" i="22"/>
  <c r="AQ19" i="22"/>
  <c r="AR22" i="22"/>
  <c r="AB22" i="22"/>
  <c r="AN22" i="22"/>
  <c r="AR23" i="22"/>
  <c r="AB23" i="22"/>
  <c r="AO24" i="22"/>
  <c r="AV24" i="22" s="1"/>
  <c r="AQ25" i="22"/>
  <c r="AQ26" i="22"/>
  <c r="AQ27" i="22"/>
  <c r="AU29" i="22"/>
  <c r="AQ17" i="23"/>
  <c r="AQ27" i="23"/>
  <c r="AQ3" i="23"/>
  <c r="AQ23" i="23"/>
  <c r="AQ21" i="23"/>
  <c r="AQ19" i="23"/>
  <c r="AJ23" i="23"/>
  <c r="AJ21" i="23"/>
  <c r="AJ19" i="23"/>
  <c r="AJ6" i="23"/>
  <c r="AJ27" i="23"/>
  <c r="AJ17" i="23"/>
  <c r="AJ29" i="23"/>
  <c r="AN8" i="23"/>
  <c r="AN12" i="23"/>
  <c r="AQ26" i="23"/>
  <c r="AO7" i="22"/>
  <c r="AV7" i="22" s="1"/>
  <c r="AC7" i="22"/>
  <c r="AU7" i="22"/>
  <c r="AQ8" i="22"/>
  <c r="AR10" i="22"/>
  <c r="AB10" i="22"/>
  <c r="AQ10" i="22"/>
  <c r="AQ11" i="22"/>
  <c r="AO13" i="22"/>
  <c r="AC13" i="22"/>
  <c r="AN13" i="22"/>
  <c r="AT13" i="22"/>
  <c r="AJ13" i="22"/>
  <c r="AQ18" i="22"/>
  <c r="AQ20" i="22"/>
  <c r="AU20" i="22"/>
  <c r="AO22" i="22"/>
  <c r="AV22" i="22" s="1"/>
  <c r="AR24" i="22"/>
  <c r="AB24" i="22"/>
  <c r="AU25" i="22"/>
  <c r="AR29" i="22"/>
  <c r="AB29" i="22"/>
  <c r="AR6" i="23"/>
  <c r="AB6" i="23"/>
  <c r="AR7" i="23"/>
  <c r="AB7" i="23"/>
  <c r="AR11" i="23"/>
  <c r="AB11" i="23"/>
  <c r="AO15" i="23"/>
  <c r="AV15" i="23" s="1"/>
  <c r="AC15" i="23"/>
  <c r="AJ14" i="23"/>
  <c r="AT14" i="23"/>
  <c r="AQ16" i="23"/>
  <c r="AR21" i="23"/>
  <c r="AB21" i="23"/>
  <c r="AN27" i="23"/>
  <c r="AR33" i="24"/>
  <c r="AR35" i="24"/>
  <c r="AR26" i="24"/>
  <c r="AR20" i="24"/>
  <c r="AR16" i="24"/>
  <c r="AR12" i="24"/>
  <c r="AR8" i="24"/>
  <c r="AR34" i="24"/>
  <c r="AR39" i="24"/>
  <c r="AR38" i="24"/>
  <c r="AR24" i="24"/>
  <c r="AR28" i="24"/>
  <c r="AR22" i="24"/>
  <c r="AR6" i="24"/>
  <c r="AR9" i="24"/>
  <c r="AR21" i="24"/>
  <c r="AB21" i="24"/>
  <c r="AP10" i="22"/>
  <c r="AP24" i="22"/>
  <c r="AU14" i="23"/>
  <c r="AJ15" i="23"/>
  <c r="AT15" i="23"/>
  <c r="AB16" i="23"/>
  <c r="AC17" i="23"/>
  <c r="AU17" i="23"/>
  <c r="AO20" i="23"/>
  <c r="AV20" i="23" s="1"/>
  <c r="AR23" i="23"/>
  <c r="AB23" i="23"/>
  <c r="AO24" i="23"/>
  <c r="AD26" i="23"/>
  <c r="AD29" i="23"/>
  <c r="AD7" i="24"/>
  <c r="AC12" i="24"/>
  <c r="AQ15" i="24"/>
  <c r="AC20" i="24"/>
  <c r="AO20" i="24"/>
  <c r="AV20" i="24" s="1"/>
  <c r="AN21" i="24"/>
  <c r="AR27" i="24"/>
  <c r="AJ28" i="22"/>
  <c r="AT28" i="22"/>
  <c r="AU27" i="23"/>
  <c r="AU23" i="23"/>
  <c r="AU19" i="23"/>
  <c r="AD15" i="23"/>
  <c r="AU15" i="23"/>
  <c r="AJ16" i="23"/>
  <c r="AU16" i="23"/>
  <c r="AN19" i="23"/>
  <c r="AU21" i="23"/>
  <c r="AN23" i="23"/>
  <c r="AC27" i="23"/>
  <c r="AR3" i="24"/>
  <c r="AN27" i="24"/>
  <c r="AN32" i="24"/>
  <c r="AJ19" i="22"/>
  <c r="AJ23" i="22"/>
  <c r="AJ29" i="22"/>
  <c r="AU6" i="23"/>
  <c r="AJ7" i="23"/>
  <c r="AJ11" i="23"/>
  <c r="AB12" i="23"/>
  <c r="AN16" i="23"/>
  <c r="AB19" i="23"/>
  <c r="AQ28" i="23"/>
  <c r="AT28" i="23"/>
  <c r="AJ28" i="23"/>
  <c r="AR29" i="23"/>
  <c r="AO39" i="24"/>
  <c r="AO14" i="24"/>
  <c r="AV14" i="24" s="1"/>
  <c r="AO15" i="24"/>
  <c r="AO7" i="24"/>
  <c r="AN44" i="24"/>
  <c r="AN33" i="24"/>
  <c r="AN25" i="24"/>
  <c r="AN19" i="24"/>
  <c r="AN15" i="24"/>
  <c r="AN41" i="24"/>
  <c r="AN28" i="24"/>
  <c r="AN37" i="24"/>
  <c r="AN26" i="24"/>
  <c r="AN20" i="24"/>
  <c r="AN16" i="24"/>
  <c r="AN12" i="24"/>
  <c r="AR7" i="24"/>
  <c r="AC8" i="24"/>
  <c r="AN9" i="24"/>
  <c r="AT9" i="24"/>
  <c r="AJ9" i="24"/>
  <c r="AN11" i="24"/>
  <c r="AN14" i="24"/>
  <c r="AT14" i="24"/>
  <c r="AJ14" i="24"/>
  <c r="AQ19" i="24"/>
  <c r="AR25" i="24"/>
  <c r="AR17" i="23"/>
  <c r="AB17" i="23"/>
  <c r="AO26" i="23"/>
  <c r="AC26" i="23"/>
  <c r="AN6" i="24"/>
  <c r="AT6" i="24"/>
  <c r="AJ6" i="24"/>
  <c r="AR14" i="24"/>
  <c r="AR17" i="24"/>
  <c r="AB17" i="24"/>
  <c r="AR29" i="24"/>
  <c r="AQ20" i="23"/>
  <c r="AT20" i="23"/>
  <c r="AJ20" i="23"/>
  <c r="AQ24" i="23"/>
  <c r="AT24" i="23"/>
  <c r="AJ24" i="23"/>
  <c r="AT26" i="23"/>
  <c r="AJ26" i="23"/>
  <c r="AR27" i="23"/>
  <c r="AB27" i="23"/>
  <c r="AR11" i="24"/>
  <c r="AR15" i="24"/>
  <c r="AC16" i="24"/>
  <c r="AO16" i="24"/>
  <c r="AR19" i="24"/>
  <c r="AR23" i="24"/>
  <c r="AP39" i="24"/>
  <c r="AP41" i="24"/>
  <c r="AP37" i="24"/>
  <c r="AP6" i="24"/>
  <c r="AV6" i="24" s="1"/>
  <c r="AU12" i="24"/>
  <c r="AP14" i="24"/>
  <c r="AU16" i="24"/>
  <c r="AJ17" i="24"/>
  <c r="AT17" i="24"/>
  <c r="AU20" i="24"/>
  <c r="AJ21" i="24"/>
  <c r="AT21" i="24"/>
  <c r="AQ23" i="24"/>
  <c r="AU26" i="24"/>
  <c r="AJ27" i="24"/>
  <c r="AT27" i="24"/>
  <c r="AQ29" i="24"/>
  <c r="AQ34" i="24"/>
  <c r="AN34" i="24"/>
  <c r="AN35" i="24"/>
  <c r="AT35" i="24"/>
  <c r="AJ35" i="24"/>
  <c r="AJ38" i="24"/>
  <c r="AN39" i="24"/>
  <c r="AT39" i="24"/>
  <c r="AJ39" i="24"/>
  <c r="AR41" i="24"/>
  <c r="AU41" i="24"/>
  <c r="AO11" i="27"/>
  <c r="AV11" i="27" s="1"/>
  <c r="AC11" i="27"/>
  <c r="AN20" i="27"/>
  <c r="AQ24" i="27"/>
  <c r="AP7" i="24"/>
  <c r="AD9" i="24"/>
  <c r="AU9" i="24"/>
  <c r="AP15" i="24"/>
  <c r="AD17" i="24"/>
  <c r="AU17" i="24"/>
  <c r="AD21" i="24"/>
  <c r="AU21" i="24"/>
  <c r="AC22" i="24"/>
  <c r="AJ22" i="24"/>
  <c r="AB23" i="24"/>
  <c r="AO26" i="24"/>
  <c r="AV26" i="24" s="1"/>
  <c r="AD27" i="24"/>
  <c r="AU27" i="24"/>
  <c r="AC28" i="24"/>
  <c r="AJ28" i="24"/>
  <c r="AB29" i="24"/>
  <c r="AQ30" i="24"/>
  <c r="AQ31" i="24"/>
  <c r="AQ33" i="24"/>
  <c r="AJ34" i="24"/>
  <c r="AQ39" i="24"/>
  <c r="AO41" i="24"/>
  <c r="AO7" i="25"/>
  <c r="AN9" i="25"/>
  <c r="AN26" i="27"/>
  <c r="AN12" i="27"/>
  <c r="AN6" i="27"/>
  <c r="AN11" i="27"/>
  <c r="AR12" i="27"/>
  <c r="AB12" i="27"/>
  <c r="AO15" i="27"/>
  <c r="AQ16" i="27"/>
  <c r="AO23" i="27"/>
  <c r="AN25" i="27"/>
  <c r="AQ25" i="24"/>
  <c r="AT30" i="24"/>
  <c r="AN31" i="24"/>
  <c r="AR37" i="24"/>
  <c r="AU37" i="24"/>
  <c r="AQ41" i="24"/>
  <c r="AP9" i="25"/>
  <c r="AV9" i="25" s="1"/>
  <c r="AP3" i="25"/>
  <c r="AP8" i="25"/>
  <c r="AV8" i="25" s="1"/>
  <c r="AP7" i="25"/>
  <c r="AV8" i="26"/>
  <c r="AO3" i="27"/>
  <c r="AO22" i="27"/>
  <c r="AO13" i="27"/>
  <c r="AV13" i="27" s="1"/>
  <c r="AO10" i="27"/>
  <c r="AO14" i="27"/>
  <c r="AN15" i="27"/>
  <c r="AT15" i="27"/>
  <c r="AJ15" i="27"/>
  <c r="AN19" i="27"/>
  <c r="AT19" i="27"/>
  <c r="AJ19" i="27"/>
  <c r="AN23" i="27"/>
  <c r="AT23" i="27"/>
  <c r="AJ23" i="27"/>
  <c r="AO25" i="27"/>
  <c r="AV25" i="27" s="1"/>
  <c r="AC25" i="27"/>
  <c r="AB29" i="23"/>
  <c r="AU43" i="24"/>
  <c r="AU31" i="24"/>
  <c r="AU39" i="24"/>
  <c r="AU35" i="24"/>
  <c r="AU38" i="24"/>
  <c r="AU34" i="24"/>
  <c r="AP3" i="24"/>
  <c r="AB7" i="24"/>
  <c r="AB11" i="24"/>
  <c r="AB15" i="24"/>
  <c r="AP17" i="24"/>
  <c r="AV17" i="24" s="1"/>
  <c r="AB19" i="24"/>
  <c r="AU23" i="24"/>
  <c r="AJ24" i="24"/>
  <c r="AT24" i="24"/>
  <c r="AB25" i="24"/>
  <c r="AU29" i="24"/>
  <c r="AJ30" i="24"/>
  <c r="AU30" i="24"/>
  <c r="AC31" i="24"/>
  <c r="AJ31" i="24"/>
  <c r="AR32" i="24"/>
  <c r="AU33" i="24"/>
  <c r="AQ35" i="24"/>
  <c r="AO37" i="24"/>
  <c r="AV37" i="24" s="1"/>
  <c r="AJ41" i="24"/>
  <c r="AR44" i="24"/>
  <c r="AB44" i="24"/>
  <c r="AN8" i="26"/>
  <c r="AT8" i="26"/>
  <c r="AJ8" i="26"/>
  <c r="AO12" i="27"/>
  <c r="AV12" i="27" s="1"/>
  <c r="AN14" i="27"/>
  <c r="AN22" i="27"/>
  <c r="AR26" i="27"/>
  <c r="AB26" i="27"/>
  <c r="AU14" i="24"/>
  <c r="AJ15" i="24"/>
  <c r="AJ19" i="24"/>
  <c r="AU24" i="24"/>
  <c r="AJ25" i="24"/>
  <c r="AQ32" i="24"/>
  <c r="AU32" i="24"/>
  <c r="AJ33" i="24"/>
  <c r="AT34" i="24"/>
  <c r="AQ37" i="24"/>
  <c r="AR43" i="24"/>
  <c r="AB43" i="24"/>
  <c r="AN43" i="24"/>
  <c r="AR6" i="25"/>
  <c r="AV6" i="25" s="1"/>
  <c r="AB6" i="25"/>
  <c r="AN6" i="25"/>
  <c r="AR7" i="25"/>
  <c r="AB7" i="25"/>
  <c r="AO10" i="26"/>
  <c r="AV10" i="26" s="1"/>
  <c r="AC10" i="26"/>
  <c r="AN8" i="27"/>
  <c r="AO9" i="27"/>
  <c r="AQ10" i="27"/>
  <c r="AN13" i="27"/>
  <c r="AO26" i="27"/>
  <c r="AU25" i="24"/>
  <c r="AJ26" i="24"/>
  <c r="AB27" i="24"/>
  <c r="AR30" i="24"/>
  <c r="AR31" i="24"/>
  <c r="AT32" i="24"/>
  <c r="AJ32" i="24"/>
  <c r="AJ37" i="24"/>
  <c r="AQ38" i="24"/>
  <c r="AN38" i="24"/>
  <c r="AO43" i="24"/>
  <c r="AV43" i="24" s="1"/>
  <c r="AQ44" i="24"/>
  <c r="AR11" i="26"/>
  <c r="AB11" i="26"/>
  <c r="AV12" i="26"/>
  <c r="AR6" i="27"/>
  <c r="AB6" i="27"/>
  <c r="AN9" i="27"/>
  <c r="AT9" i="27"/>
  <c r="AJ9" i="27"/>
  <c r="AN16" i="27"/>
  <c r="AO24" i="27"/>
  <c r="AN24" i="27"/>
  <c r="AO6" i="28"/>
  <c r="AV6" i="28" s="1"/>
  <c r="AC6" i="28"/>
  <c r="AD34" i="24"/>
  <c r="AD38" i="24"/>
  <c r="AQ43" i="24"/>
  <c r="AQ6" i="25"/>
  <c r="AD9" i="25"/>
  <c r="AU9" i="25"/>
  <c r="AR3" i="26"/>
  <c r="AO6" i="26"/>
  <c r="AV6" i="26" s="1"/>
  <c r="AU7" i="26"/>
  <c r="AQ10" i="26"/>
  <c r="AP11" i="26"/>
  <c r="AV11" i="26" s="1"/>
  <c r="AP6" i="27"/>
  <c r="AV6" i="27" s="1"/>
  <c r="AU8" i="27"/>
  <c r="AR10" i="27"/>
  <c r="AQ11" i="27"/>
  <c r="AP12" i="27"/>
  <c r="AD14" i="27"/>
  <c r="AU14" i="27"/>
  <c r="AR16" i="27"/>
  <c r="AU18" i="27"/>
  <c r="AR20" i="27"/>
  <c r="AU22" i="27"/>
  <c r="AR24" i="27"/>
  <c r="AQ25" i="27"/>
  <c r="AP26" i="27"/>
  <c r="AQ6" i="28"/>
  <c r="AU3" i="26"/>
  <c r="AP6" i="26"/>
  <c r="AD8" i="26"/>
  <c r="AU8" i="26"/>
  <c r="AC9" i="26"/>
  <c r="AJ9" i="26"/>
  <c r="AT9" i="26"/>
  <c r="AB10" i="26"/>
  <c r="AP12" i="26"/>
  <c r="AD9" i="27"/>
  <c r="AU9" i="27"/>
  <c r="AC10" i="27"/>
  <c r="AJ10" i="27"/>
  <c r="AT10" i="27"/>
  <c r="AB11" i="27"/>
  <c r="AP13" i="27"/>
  <c r="AD15" i="27"/>
  <c r="AU15" i="27"/>
  <c r="AC16" i="27"/>
  <c r="AJ16" i="27"/>
  <c r="AT16" i="27"/>
  <c r="AD19" i="27"/>
  <c r="AU19" i="27"/>
  <c r="AC20" i="27"/>
  <c r="AJ20" i="27"/>
  <c r="AT20" i="27"/>
  <c r="AD23" i="27"/>
  <c r="AU23" i="27"/>
  <c r="AC24" i="27"/>
  <c r="AJ24" i="27"/>
  <c r="AT24" i="27"/>
  <c r="AB25" i="27"/>
  <c r="AQ26" i="27"/>
  <c r="AB6" i="28"/>
  <c r="AP7" i="26"/>
  <c r="AV7" i="26" s="1"/>
  <c r="AU9" i="26"/>
  <c r="AV9" i="26" s="1"/>
  <c r="AJ10" i="26"/>
  <c r="AT10" i="26"/>
  <c r="AU10" i="27"/>
  <c r="AJ11" i="27"/>
  <c r="AP14" i="27"/>
  <c r="AU16" i="27"/>
  <c r="AU20" i="27"/>
  <c r="AP22" i="27"/>
  <c r="AU24" i="27"/>
  <c r="AJ25" i="27"/>
  <c r="AT25" i="27"/>
  <c r="AH1" i="28"/>
  <c r="AH2" i="28" s="1"/>
  <c r="AJ6" i="28"/>
  <c r="AT6" i="28"/>
  <c r="AB37" i="24"/>
  <c r="AB41" i="24"/>
  <c r="AJ44" i="24"/>
  <c r="AJ7" i="25"/>
  <c r="AB8" i="25"/>
  <c r="AB6" i="26"/>
  <c r="AU10" i="26"/>
  <c r="AJ11" i="26"/>
  <c r="AB12" i="26"/>
  <c r="AP3" i="27"/>
  <c r="AJ6" i="27"/>
  <c r="AB7" i="27"/>
  <c r="AP9" i="27"/>
  <c r="AU11" i="27"/>
  <c r="AJ12" i="27"/>
  <c r="AB13" i="27"/>
  <c r="AP15" i="27"/>
  <c r="AP23" i="27"/>
  <c r="AU25" i="27"/>
  <c r="AJ26" i="27"/>
  <c r="AR14" i="27"/>
  <c r="AR18" i="27"/>
  <c r="AV409" i="1" l="1"/>
  <c r="AV185" i="1"/>
  <c r="AV410" i="1"/>
  <c r="AV359" i="1"/>
  <c r="AV191" i="1"/>
  <c r="AV457" i="1"/>
  <c r="AV250" i="1"/>
  <c r="AV167" i="1"/>
  <c r="AV47" i="1"/>
  <c r="AV445" i="1"/>
  <c r="AV353" i="1"/>
  <c r="AV402" i="1"/>
  <c r="AV408" i="1"/>
  <c r="AV301" i="1"/>
  <c r="AV273" i="1"/>
  <c r="AV256" i="1"/>
  <c r="AV220" i="1"/>
  <c r="AV24" i="23"/>
  <c r="AV7" i="25"/>
  <c r="AV41" i="24"/>
  <c r="AV7" i="24"/>
  <c r="AV21" i="23"/>
  <c r="AV50" i="21"/>
  <c r="AV32" i="21"/>
  <c r="AV24" i="27"/>
  <c r="AV14" i="27"/>
  <c r="AV15" i="24"/>
  <c r="AV28" i="23"/>
  <c r="AV26" i="21"/>
  <c r="AV28" i="19"/>
  <c r="AV25" i="19"/>
  <c r="AV34" i="19"/>
  <c r="AV21" i="19"/>
  <c r="AV36" i="19"/>
  <c r="AV60" i="13"/>
  <c r="AV21" i="13"/>
  <c r="AV52" i="13"/>
  <c r="AV6" i="13"/>
  <c r="AV11" i="12"/>
  <c r="AV42" i="9"/>
  <c r="AV18" i="11"/>
  <c r="AV41" i="9"/>
  <c r="AV21" i="9"/>
  <c r="AV25" i="6"/>
  <c r="AV9" i="22"/>
  <c r="AV35" i="21"/>
  <c r="AV12" i="8"/>
  <c r="AV54" i="6"/>
  <c r="AV34" i="21"/>
  <c r="AV46" i="21"/>
  <c r="AV27" i="19"/>
  <c r="AV33" i="19"/>
  <c r="AV11" i="8"/>
  <c r="AV14" i="6"/>
  <c r="AV63" i="6"/>
  <c r="AV9" i="27"/>
  <c r="AV39" i="24"/>
  <c r="AV29" i="21"/>
  <c r="AV22" i="27"/>
  <c r="AV26" i="23"/>
  <c r="AV13" i="22"/>
  <c r="AV44" i="21"/>
  <c r="AV43" i="21"/>
  <c r="AV20" i="17"/>
  <c r="AV17" i="15"/>
  <c r="AV31" i="13"/>
  <c r="AV17" i="13"/>
  <c r="AV38" i="13"/>
  <c r="AV26" i="13"/>
  <c r="AV15" i="12"/>
  <c r="AV14" i="11"/>
  <c r="AV13" i="8"/>
  <c r="AV23" i="6"/>
  <c r="AV53" i="6"/>
  <c r="AV27" i="6"/>
  <c r="AV12" i="6"/>
  <c r="AV15" i="27"/>
  <c r="AV16" i="24"/>
  <c r="AV31" i="19"/>
  <c r="AV10" i="19"/>
  <c r="AV38" i="19"/>
  <c r="AV18" i="16"/>
  <c r="AV16" i="13"/>
  <c r="AV13" i="6"/>
  <c r="AV10" i="27"/>
  <c r="AV26" i="27"/>
  <c r="AV23" i="27"/>
  <c r="AV10" i="22"/>
  <c r="AV51" i="21"/>
  <c r="AV39" i="19"/>
  <c r="AV37" i="19"/>
  <c r="AV30" i="19"/>
  <c r="AV20" i="19"/>
  <c r="AV32" i="19"/>
  <c r="AV8" i="15"/>
  <c r="AV16" i="16"/>
  <c r="AV18" i="12"/>
  <c r="AV17" i="11"/>
  <c r="AV12" i="11"/>
  <c r="AV6" i="9"/>
  <c r="AV22" i="8"/>
  <c r="AV51" i="6"/>
  <c r="AV61" i="6"/>
  <c r="AV10" i="6"/>
  <c r="AV59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<sst xmlns="http://schemas.openxmlformats.org/spreadsheetml/2006/main" count="32429" uniqueCount="2883">
  <si>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</si>
  <si>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</si>
  <si>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</si>
  <si>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</si>
  <si>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</si>
  <si>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</si>
  <si>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</si>
  <si>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</si>
  <si>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</si>
  <si>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</si>
  <si>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</si>
  <si>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</si>
  <si>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</si>
  <si>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</si>
  <si>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</si>
  <si>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</si>
  <si>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</si>
  <si>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</si>
  <si>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</si>
  <si>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</si>
  <si>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</si>
  <si>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</si>
  <si>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</si>
  <si>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</si>
  <si>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</si>
  <si>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</si>
  <si>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</si>
  <si>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</si>
  <si>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</si>
  <si>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</si>
  <si>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</si>
  <si>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</si>
  <si>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</si>
  <si>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</si>
  <si>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</si>
  <si>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</si>
  <si>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</si>
  <si>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</si>
  <si>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</si>
  <si>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</si>
  <si>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</si>
  <si>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</si>
  <si>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</si>
  <si>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</si>
  <si>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</si>
  <si>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</si>
  <si>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</si>
  <si>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</si>
  <si>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</si>
  <si>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</si>
  <si>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</si>
  <si>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</si>
  <si>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</si>
  <si>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</si>
  <si>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</si>
  <si>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</si>
  <si>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</si>
  <si>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</si>
  <si>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</si>
  <si>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9</t>
  </si>
  <si>
    <t>8</t>
  </si>
  <si>
    <t>계</t>
  </si>
  <si>
    <t>A+</t>
  </si>
  <si>
    <t>B+</t>
  </si>
  <si>
    <t>6</t>
  </si>
  <si>
    <t>106A</t>
  </si>
  <si>
    <t>106B</t>
  </si>
  <si>
    <t>106C</t>
  </si>
  <si>
    <t>7</t>
  </si>
  <si>
    <t>18</t>
  </si>
  <si>
    <t>14</t>
  </si>
  <si>
    <t>104A</t>
  </si>
  <si>
    <t>17</t>
  </si>
  <si>
    <t>105B</t>
  </si>
  <si>
    <t>중</t>
  </si>
  <si>
    <t>고</t>
  </si>
  <si>
    <t>15</t>
  </si>
  <si>
    <t>11</t>
  </si>
  <si>
    <t>복</t>
  </si>
  <si>
    <t>72A</t>
  </si>
  <si>
    <t>72B</t>
  </si>
  <si>
    <t>78A</t>
  </si>
  <si>
    <t>78B</t>
  </si>
  <si>
    <t>102A</t>
  </si>
  <si>
    <t>103B</t>
  </si>
  <si>
    <t>113C</t>
  </si>
  <si>
    <t>113B</t>
  </si>
  <si>
    <t>113E</t>
  </si>
  <si>
    <t>113F</t>
  </si>
  <si>
    <t>114D</t>
  </si>
  <si>
    <t>114D1</t>
  </si>
  <si>
    <t>114A</t>
  </si>
  <si>
    <t>111A</t>
  </si>
  <si>
    <t>112B</t>
  </si>
  <si>
    <t>128A</t>
  </si>
  <si>
    <t>128B</t>
  </si>
  <si>
    <t>80A</t>
  </si>
  <si>
    <t>80B</t>
  </si>
  <si>
    <t>5</t>
  </si>
  <si>
    <t>80C</t>
  </si>
  <si>
    <t>13</t>
  </si>
  <si>
    <t>112C</t>
  </si>
  <si>
    <t>112A</t>
  </si>
  <si>
    <t>112D</t>
  </si>
  <si>
    <t>20</t>
  </si>
  <si>
    <t>42A</t>
  </si>
  <si>
    <t>44B</t>
  </si>
  <si>
    <t>44C</t>
  </si>
  <si>
    <t>48A</t>
  </si>
  <si>
    <t>50B</t>
  </si>
  <si>
    <t>58A</t>
  </si>
  <si>
    <t>58C</t>
  </si>
  <si>
    <t>59B</t>
  </si>
  <si>
    <t>117B</t>
  </si>
  <si>
    <t>118A</t>
  </si>
  <si>
    <t>110A</t>
  </si>
  <si>
    <t>10</t>
  </si>
  <si>
    <t>110B</t>
  </si>
  <si>
    <t>144A</t>
  </si>
  <si>
    <t>145B</t>
  </si>
  <si>
    <t>82B</t>
  </si>
  <si>
    <t>16</t>
  </si>
  <si>
    <t>114C</t>
  </si>
  <si>
    <t>153B</t>
  </si>
  <si>
    <t>153C</t>
  </si>
  <si>
    <t>153A</t>
  </si>
  <si>
    <t>59A3</t>
  </si>
  <si>
    <t>63A</t>
  </si>
  <si>
    <t>63A2</t>
  </si>
  <si>
    <t>62Ab</t>
  </si>
  <si>
    <t>63Aa</t>
  </si>
  <si>
    <t>63Ac</t>
  </si>
  <si>
    <t>65A1</t>
  </si>
  <si>
    <t>105B2</t>
  </si>
  <si>
    <t>109Bb</t>
  </si>
  <si>
    <t>110Ba</t>
  </si>
  <si>
    <t>111B1</t>
  </si>
  <si>
    <t>158B</t>
  </si>
  <si>
    <t>159A</t>
  </si>
  <si>
    <t>49B</t>
  </si>
  <si>
    <t>50A</t>
  </si>
  <si>
    <t>51B</t>
  </si>
  <si>
    <t>98B</t>
  </si>
  <si>
    <t>98A</t>
  </si>
  <si>
    <t>162B</t>
  </si>
  <si>
    <t>164A</t>
  </si>
  <si>
    <t>109A</t>
  </si>
  <si>
    <t>109B</t>
  </si>
  <si>
    <t>109C</t>
  </si>
  <si>
    <t>76B</t>
  </si>
  <si>
    <t>77A</t>
  </si>
  <si>
    <t>108A</t>
  </si>
  <si>
    <t>108B</t>
  </si>
  <si>
    <t>108C</t>
  </si>
  <si>
    <t>141A</t>
  </si>
  <si>
    <t>142B</t>
  </si>
  <si>
    <t>84A</t>
  </si>
  <si>
    <t>85B</t>
  </si>
  <si>
    <t>115B</t>
  </si>
  <si>
    <t>85A</t>
  </si>
  <si>
    <t>107B</t>
  </si>
  <si>
    <t>107C</t>
  </si>
  <si>
    <t>176A</t>
  </si>
  <si>
    <t>176B</t>
  </si>
  <si>
    <t>69B</t>
  </si>
  <si>
    <t>69A</t>
  </si>
  <si>
    <t>83AB</t>
  </si>
  <si>
    <t>83AC</t>
  </si>
  <si>
    <t>83AA</t>
  </si>
  <si>
    <t>83B</t>
  </si>
  <si>
    <t>108B1</t>
  </si>
  <si>
    <t>108D</t>
  </si>
  <si>
    <t>108B2</t>
  </si>
  <si>
    <t>133E</t>
  </si>
  <si>
    <t>133A</t>
  </si>
  <si>
    <t>81A</t>
  </si>
  <si>
    <t>113A</t>
  </si>
  <si>
    <t>151A</t>
  </si>
  <si>
    <t>152C</t>
  </si>
  <si>
    <t>114B</t>
  </si>
  <si>
    <t>109B1</t>
  </si>
  <si>
    <t>109B2</t>
  </si>
  <si>
    <t>110D1</t>
  </si>
  <si>
    <t>110D2</t>
  </si>
  <si>
    <t>116C</t>
  </si>
  <si>
    <t>33A3</t>
  </si>
  <si>
    <t>37A2</t>
  </si>
  <si>
    <t>42A1</t>
  </si>
  <si>
    <t>44C2</t>
  </si>
  <si>
    <t>45A</t>
  </si>
  <si>
    <t>54A</t>
  </si>
  <si>
    <t>57E</t>
  </si>
  <si>
    <t>59F</t>
  </si>
  <si>
    <t>62C1</t>
  </si>
  <si>
    <t>70B2</t>
  </si>
  <si>
    <t>74C</t>
  </si>
  <si>
    <t>75A</t>
  </si>
  <si>
    <t>86B</t>
  </si>
  <si>
    <t>89B5</t>
  </si>
  <si>
    <t>89B1</t>
  </si>
  <si>
    <t>90B</t>
  </si>
  <si>
    <t>111D1</t>
  </si>
  <si>
    <t>12</t>
  </si>
  <si>
    <t>117A</t>
  </si>
  <si>
    <t>110C</t>
  </si>
  <si>
    <t>135A</t>
  </si>
  <si>
    <t>136B</t>
  </si>
  <si>
    <t>149A</t>
  </si>
  <si>
    <t>149B</t>
  </si>
  <si>
    <t>150C</t>
  </si>
  <si>
    <t>42B</t>
  </si>
  <si>
    <t>115A</t>
  </si>
  <si>
    <t>19</t>
  </si>
  <si>
    <t>115C</t>
  </si>
  <si>
    <t>115D</t>
  </si>
  <si>
    <t>144B</t>
  </si>
  <si>
    <t>32</t>
  </si>
  <si>
    <t>181A</t>
  </si>
  <si>
    <t>105A</t>
  </si>
  <si>
    <t>79B</t>
  </si>
  <si>
    <t>101A</t>
  </si>
  <si>
    <t>101B</t>
  </si>
  <si>
    <t>150B</t>
  </si>
  <si>
    <t>150A</t>
  </si>
  <si>
    <t>111G</t>
  </si>
  <si>
    <t>112E</t>
  </si>
  <si>
    <t>152B</t>
  </si>
  <si>
    <t>21</t>
  </si>
  <si>
    <t>23</t>
  </si>
  <si>
    <t>80E</t>
  </si>
  <si>
    <t>80F</t>
  </si>
  <si>
    <t>81D</t>
  </si>
  <si>
    <t>189A</t>
  </si>
  <si>
    <t>82A</t>
  </si>
  <si>
    <t>83C</t>
  </si>
  <si>
    <t>83E</t>
  </si>
  <si>
    <t>84D</t>
  </si>
  <si>
    <t>84B</t>
  </si>
  <si>
    <t>113D</t>
  </si>
  <si>
    <t>163A</t>
  </si>
  <si>
    <t>163B</t>
  </si>
  <si>
    <t>60E</t>
  </si>
  <si>
    <t>79A</t>
  </si>
  <si>
    <t>79C</t>
  </si>
  <si>
    <t>80D</t>
  </si>
  <si>
    <t>81B</t>
  </si>
  <si>
    <t>22</t>
  </si>
  <si>
    <t>81G</t>
  </si>
  <si>
    <t>111C</t>
  </si>
  <si>
    <t>152E</t>
  </si>
  <si>
    <t>152F</t>
  </si>
  <si>
    <t>154D</t>
  </si>
  <si>
    <t>70B</t>
  </si>
  <si>
    <t>83A</t>
  </si>
  <si>
    <t>81C</t>
  </si>
  <si>
    <t>84C</t>
  </si>
  <si>
    <t>109D</t>
  </si>
  <si>
    <t>146B</t>
  </si>
  <si>
    <t>108F</t>
  </si>
  <si>
    <t>111B</t>
  </si>
  <si>
    <t>152A</t>
  </si>
  <si>
    <t>88A</t>
  </si>
  <si>
    <t>88B</t>
  </si>
  <si>
    <t>107A</t>
  </si>
  <si>
    <t>77B</t>
  </si>
  <si>
    <t>103A</t>
  </si>
  <si>
    <t>99A</t>
  </si>
  <si>
    <t>99B</t>
  </si>
  <si>
    <t>103P</t>
  </si>
  <si>
    <t>111D-1</t>
  </si>
  <si>
    <t>111E</t>
  </si>
  <si>
    <t>111D</t>
  </si>
  <si>
    <t>111B-1</t>
  </si>
  <si>
    <t>134-1</t>
  </si>
  <si>
    <t>28</t>
  </si>
  <si>
    <t>200A</t>
  </si>
  <si>
    <t>200B</t>
  </si>
  <si>
    <t>118B</t>
  </si>
  <si>
    <t>119D</t>
  </si>
  <si>
    <t>119C</t>
  </si>
  <si>
    <t>119E</t>
  </si>
  <si>
    <t>119F</t>
  </si>
  <si>
    <t>151B</t>
  </si>
  <si>
    <t>151C</t>
  </si>
  <si>
    <t>78C</t>
  </si>
  <si>
    <t>20평대</t>
  </si>
  <si>
    <t>30평대</t>
  </si>
  <si>
    <t>합계</t>
  </si>
  <si>
    <t>10년 이하</t>
  </si>
  <si>
    <t>10~20년</t>
  </si>
  <si>
    <t>20~30년</t>
  </si>
  <si>
    <t>30년 이상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</si>
  <si>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</si>
  <si>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</si>
  <si>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</si>
  <si>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</si>
  <si>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</si>
  <si>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</si>
  <si>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</si>
  <si>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</si>
  <si>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10평대</t>
  </si>
  <si>
    <t>동 이름 :</t>
  </si>
  <si>
    <t>KB 평면도입력</t>
  </si>
  <si>
    <t>[공덕동]</t>
  </si>
  <si>
    <t>두영이지안</t>
  </si>
  <si>
    <t>2008.08.</t>
  </si>
  <si>
    <t>계단식</t>
  </si>
  <si>
    <t>https://new.land.naver.com/complexes/27653?tab=detail&amp;rf=Y</t>
  </si>
  <si>
    <t>서울시 마포구 공덕동 468</t>
  </si>
  <si>
    <t>서울시</t>
  </si>
  <si>
    <t>마포구</t>
  </si>
  <si>
    <t>공덕동</t>
  </si>
  <si>
    <t>서울시 마포구 만리재로14길 27</t>
  </si>
  <si>
    <t>106D</t>
  </si>
  <si>
    <t>벨로하우스공덕</t>
  </si>
  <si>
    <t>2019.02.</t>
  </si>
  <si>
    <t>https://new.land.naver.com/complexes/124666?tab=detail&amp;rf=Y</t>
  </si>
  <si>
    <t>서울시 마포구 공덕동 111-201</t>
  </si>
  <si>
    <t>서울시 마포구 만리재로 84</t>
  </si>
  <si>
    <t>31A</t>
  </si>
  <si>
    <t>33B</t>
  </si>
  <si>
    <t>래미안공덕3차</t>
  </si>
  <si>
    <t>2004.08.</t>
  </si>
  <si>
    <t>https://new.land.naver.com/complexes/10133?tab=detail&amp;rf=Y</t>
  </si>
  <si>
    <t>서울시 마포구 공덕동 457</t>
  </si>
  <si>
    <t>서울시 마포구 마포대로7길 22</t>
  </si>
  <si>
    <t>공덕래미안4차</t>
  </si>
  <si>
    <t>2005.11.</t>
  </si>
  <si>
    <t>https://new.land.naver.com/complexes/13325?tab=detail&amp;rf=Y</t>
  </si>
  <si>
    <t>서울시 마포구 공덕동 464</t>
  </si>
  <si>
    <t>서울시 마포구 마포대로11길 50</t>
  </si>
  <si>
    <t>솔리스타(도시형)</t>
  </si>
  <si>
    <t>2018.12.</t>
  </si>
  <si>
    <t>복도식</t>
  </si>
  <si>
    <t>19C</t>
  </si>
  <si>
    <t>https://new.land.naver.com/complexes/119737?tab=detail&amp;rf=Y</t>
  </si>
  <si>
    <t>서울시 마포구 공덕동 30-10</t>
  </si>
  <si>
    <t>서울시 마포구 만리재로 113</t>
  </si>
  <si>
    <t>23D</t>
  </si>
  <si>
    <t>39E</t>
  </si>
  <si>
    <t>공덕더샵</t>
  </si>
  <si>
    <t>2018.01.</t>
  </si>
  <si>
    <t>https://new.land.naver.com/complexes/110712?tab=detail&amp;rf=Y</t>
  </si>
  <si>
    <t>서울시 마포구 공덕동 478</t>
  </si>
  <si>
    <t>서울시 마포구 백범로 170</t>
  </si>
  <si>
    <t>공덕현대</t>
  </si>
  <si>
    <t>1989.08.</t>
  </si>
  <si>
    <t>https://new.land.naver.com/complexes/3289?tab=detail&amp;rf=Y</t>
  </si>
  <si>
    <t>서울시 마포구 공덕동 370-9</t>
  </si>
  <si>
    <t>서울시 마포구 마포대로11길 73</t>
  </si>
  <si>
    <t>87A</t>
  </si>
  <si>
    <t>87B</t>
  </si>
  <si>
    <t>102C</t>
  </si>
  <si>
    <t>102B</t>
  </si>
  <si>
    <t>공덕시티하우스</t>
  </si>
  <si>
    <t>2013.02.</t>
  </si>
  <si>
    <t>https://new.land.naver.com/complexes/110249?tab=detail&amp;rf=Y</t>
  </si>
  <si>
    <t>서울시 마포구 공덕동 115-45</t>
  </si>
  <si>
    <t>서울시 마포구 만리재로 81</t>
  </si>
  <si>
    <t>마포공덕파크팰리스Ⅱ</t>
  </si>
  <si>
    <t>2005.09.</t>
  </si>
  <si>
    <t>https://new.land.naver.com/complexes/17318?tab=detail&amp;rf=Y</t>
  </si>
  <si>
    <t>서울시 마포구 공덕동 462</t>
  </si>
  <si>
    <t>서울시 마포구 마포대로 143</t>
  </si>
  <si>
    <t>공덕스카이</t>
  </si>
  <si>
    <t>2006.01.</t>
  </si>
  <si>
    <t>https://new.land.naver.com/complexes/105829?tab=detail&amp;rf=Y</t>
  </si>
  <si>
    <t>서울시 마포구 공덕동 4-32</t>
  </si>
  <si>
    <t>서울시 마포구 만리재로 119</t>
  </si>
  <si>
    <t>삼성래미안공덕2차</t>
  </si>
  <si>
    <t>2004.06.</t>
  </si>
  <si>
    <t>https://new.land.naver.com/complexes/3306?tab=detail&amp;rf=Y</t>
  </si>
  <si>
    <t>서울시 마포구 공덕동 43</t>
  </si>
  <si>
    <t>서울시 마포구 마포대로20길 26</t>
  </si>
  <si>
    <t>헤이븐</t>
  </si>
  <si>
    <t>2020.01.</t>
  </si>
  <si>
    <t>22A</t>
  </si>
  <si>
    <t>https://new.land.naver.com/complexes/127828?tab=detail&amp;rf=Y</t>
  </si>
  <si>
    <t>서울시 마포구 공덕동 17-67</t>
  </si>
  <si>
    <t>서울시 마포구 만리재로 99</t>
  </si>
  <si>
    <t>25B</t>
  </si>
  <si>
    <t>26C</t>
  </si>
  <si>
    <t>102D</t>
  </si>
  <si>
    <t>107E</t>
  </si>
  <si>
    <t>롯데캐슬프레지던트</t>
  </si>
  <si>
    <t>2009.02.</t>
  </si>
  <si>
    <t>256A</t>
  </si>
  <si>
    <t>https://new.land.naver.com/complexes/23117?tab=detail&amp;rf=Y</t>
  </si>
  <si>
    <t>서울시 마포구 공덕동 467</t>
  </si>
  <si>
    <t>서울시 마포구 마포대로 109</t>
  </si>
  <si>
    <t>257B</t>
  </si>
  <si>
    <t>330A</t>
  </si>
  <si>
    <t>330B</t>
  </si>
  <si>
    <t>효창그린빌라트</t>
  </si>
  <si>
    <t>1996.01.</t>
  </si>
  <si>
    <t>https://new.land.naver.com/complexes/118079?tab=detail&amp;rf=Y</t>
  </si>
  <si>
    <t>서울시 마포구 공덕동 11-168</t>
  </si>
  <si>
    <t>서울시 마포구 효창원로93길 18</t>
  </si>
  <si>
    <t>마포현대</t>
  </si>
  <si>
    <t>1988.05.</t>
  </si>
  <si>
    <t>https://new.land.naver.com/complexes/3290?tab=detail&amp;rf=Y</t>
  </si>
  <si>
    <t>서울시 마포구 공덕동 188-108</t>
  </si>
  <si>
    <t>서울시 마포구 마포대로11길 84</t>
  </si>
  <si>
    <t>공덕파크자이</t>
  </si>
  <si>
    <t>2015.08.</t>
  </si>
  <si>
    <t>https://new.land.naver.com/complexes/107068?tab=detail&amp;rf=Y</t>
  </si>
  <si>
    <t>서울시 마포구 공덕동 476</t>
  </si>
  <si>
    <t>서울시 마포구 백범로 152</t>
  </si>
  <si>
    <t>공덕SK리더스뷰</t>
  </si>
  <si>
    <t>2020.08.</t>
  </si>
  <si>
    <t>https://new.land.naver.com/complexes/118741?tab=detail&amp;rf=Y</t>
  </si>
  <si>
    <t>서울시 마포구 공덕동 385-65</t>
  </si>
  <si>
    <t>서울시 마포구 백범로31길 7</t>
  </si>
  <si>
    <t>래미안공덕5차</t>
  </si>
  <si>
    <t>2011.08.</t>
  </si>
  <si>
    <t>https://new.land.naver.com/complexes/100627?tab=detail&amp;rf=Y</t>
  </si>
  <si>
    <t>서울시 마포구 공덕동 469</t>
  </si>
  <si>
    <t>서울시 마포구 마포대로 173-15</t>
  </si>
  <si>
    <t>마포공덕한화꿈에그린</t>
  </si>
  <si>
    <t>https://new.land.naver.com/complexes/10809?tab=detail&amp;rf=Y</t>
  </si>
  <si>
    <t>서울시 마포구 공덕동 460</t>
  </si>
  <si>
    <t>서울시 마포구 마포대로10길 22</t>
  </si>
  <si>
    <t>공덕삼성</t>
  </si>
  <si>
    <t>1999.10.</t>
  </si>
  <si>
    <t>https://new.land.naver.com/complexes/403?tab=detail&amp;rf=Y</t>
  </si>
  <si>
    <t>서울시 마포구 공덕동 371</t>
  </si>
  <si>
    <t>서울시 마포구 마포대로 115-8</t>
  </si>
  <si>
    <t>로즈빌</t>
  </si>
  <si>
    <t>2004.04.</t>
  </si>
  <si>
    <t>https://new.land.naver.com/complexes/124561?tab=detail&amp;rf=Y</t>
  </si>
  <si>
    <t>서울시 마포구 공덕동 111-7</t>
  </si>
  <si>
    <t>서울시 마포구 임정로25길 21</t>
  </si>
  <si>
    <t>95C</t>
  </si>
  <si>
    <t>95A</t>
  </si>
  <si>
    <t>95B</t>
  </si>
  <si>
    <t>[구수동]</t>
  </si>
  <si>
    <t>영풍</t>
  </si>
  <si>
    <t>1997.07.</t>
  </si>
  <si>
    <t>https://new.land.naver.com/complexes/8358?tab=detail&amp;rf=Y</t>
  </si>
  <si>
    <t>서울시 마포구 구수동 41-4</t>
  </si>
  <si>
    <t>구수동</t>
  </si>
  <si>
    <t>서울시 마포구 토정로 198</t>
  </si>
  <si>
    <t>[노고산동]</t>
  </si>
  <si>
    <t>신촌G&amp;P나인</t>
  </si>
  <si>
    <t>2020.04.</t>
  </si>
  <si>
    <t>https://new.land.naver.com/complexes/129834?tab=detail&amp;rf=Y</t>
  </si>
  <si>
    <t>서울시 마포구 노고산동 1-21</t>
  </si>
  <si>
    <t>노고산동</t>
  </si>
  <si>
    <t>서울시 마포구 신촌로 142</t>
  </si>
  <si>
    <t>34A</t>
  </si>
  <si>
    <t>35B</t>
  </si>
  <si>
    <t>37C</t>
  </si>
  <si>
    <t>신촌포스빌</t>
  </si>
  <si>
    <t>2004.07.</t>
  </si>
  <si>
    <t>https://new.land.naver.com/complexes/8764?tab=detail&amp;rf=Y</t>
  </si>
  <si>
    <t>서울시 마포구 노고산동 1-3</t>
  </si>
  <si>
    <t>서울시 마포구 신촌로 150</t>
  </si>
  <si>
    <t>현대벤처빌</t>
  </si>
  <si>
    <t>2002.12.</t>
  </si>
  <si>
    <t>https://new.land.naver.com/complexes/11091?tab=detail&amp;rf=Y</t>
  </si>
  <si>
    <t>서울시 마포구 노고산동 107-36</t>
  </si>
  <si>
    <t>서울시 마포구 백범로 10</t>
  </si>
  <si>
    <t>신촌예스(도시형)</t>
  </si>
  <si>
    <t>2015.04.</t>
  </si>
  <si>
    <t>https://new.land.naver.com/complexes/110931?tab=detail&amp;rf=Y</t>
  </si>
  <si>
    <t>서울시 마포구 노고산동 1-23</t>
  </si>
  <si>
    <t>서울시 마포구 신촌로 140</t>
  </si>
  <si>
    <t>22C</t>
  </si>
  <si>
    <t>22B</t>
  </si>
  <si>
    <t>위드(도시형)</t>
  </si>
  <si>
    <t>2013.10.</t>
  </si>
  <si>
    <t>https://new.land.naver.com/complexes/119002?tab=detail&amp;rf=Y</t>
  </si>
  <si>
    <t>서울시 마포구 노고산동 54-31</t>
  </si>
  <si>
    <t>서울시 마포구 신촌로16길 24</t>
  </si>
  <si>
    <t>21B</t>
  </si>
  <si>
    <t>21A</t>
  </si>
  <si>
    <t>25A</t>
  </si>
  <si>
    <t>26B</t>
  </si>
  <si>
    <t>신촌다올노블리움(도시형)</t>
  </si>
  <si>
    <t>2017.03.</t>
  </si>
  <si>
    <t>15B</t>
  </si>
  <si>
    <t>https://new.land.naver.com/complexes/116418?tab=detail&amp;rf=Y</t>
  </si>
  <si>
    <t>서울시 마포구 노고산동 1-25</t>
  </si>
  <si>
    <t>서울시 마포구 백범로1길 83</t>
  </si>
  <si>
    <t>16C</t>
  </si>
  <si>
    <t>18A</t>
  </si>
  <si>
    <t>18B</t>
  </si>
  <si>
    <t>38A</t>
  </si>
  <si>
    <t>38B</t>
  </si>
  <si>
    <t>39C</t>
  </si>
  <si>
    <t>[대흥동]</t>
  </si>
  <si>
    <t>대흥세양</t>
  </si>
  <si>
    <t>2000.03.</t>
  </si>
  <si>
    <t>https://new.land.naver.com/complexes/1146?tab=detail&amp;rf=Y</t>
  </si>
  <si>
    <t>서울시 마포구 대흥동 802</t>
  </si>
  <si>
    <t>대흥동</t>
  </si>
  <si>
    <t>서울시 마포구 독막로 288</t>
  </si>
  <si>
    <t>마포자이2차</t>
  </si>
  <si>
    <t>2014.03.</t>
  </si>
  <si>
    <t>https://new.land.naver.com/complexes/103674?tab=detail&amp;rf=Y</t>
  </si>
  <si>
    <t>서울시 마포구 대흥동 804</t>
  </si>
  <si>
    <t>서울시 마포구 서강대길 40</t>
  </si>
  <si>
    <t>동양엔파트</t>
  </si>
  <si>
    <t>2007.04.</t>
  </si>
  <si>
    <t>https://new.land.naver.com/complexes/24940?tab=detail&amp;rf=Y</t>
  </si>
  <si>
    <t>서울시 마포구 대흥동 803</t>
  </si>
  <si>
    <t>서울시 마포구 백범로 82</t>
  </si>
  <si>
    <t>대흥태영(마포태영)</t>
  </si>
  <si>
    <t>1999.11.</t>
  </si>
  <si>
    <t>https://new.land.naver.com/complexes/1147?tab=detail&amp;rf=Y</t>
  </si>
  <si>
    <t>서울시 마포구 대흥동 660</t>
  </si>
  <si>
    <t>서울시 마포구 독막로 266</t>
  </si>
  <si>
    <t>캠프21</t>
  </si>
  <si>
    <t>2000.10.</t>
  </si>
  <si>
    <t>https://new.land.naver.com/complexes/14340?tab=detail&amp;rf=Y</t>
  </si>
  <si>
    <t>서울시 마포구 대흥동 12-33</t>
  </si>
  <si>
    <t>서울시 마포구 신촌로 162</t>
  </si>
  <si>
    <t>47A</t>
  </si>
  <si>
    <t>61A</t>
  </si>
  <si>
    <t>63B</t>
  </si>
  <si>
    <t>골드</t>
  </si>
  <si>
    <t>2003.02.</t>
  </si>
  <si>
    <t>30B</t>
  </si>
  <si>
    <t>https://new.land.naver.com/complexes/143735?tab=detail&amp;rf=Y</t>
  </si>
  <si>
    <t>서울시 마포구 대흥동 3-32</t>
  </si>
  <si>
    <t>서울시 마포구 대흥로 176</t>
  </si>
  <si>
    <t>30A</t>
  </si>
  <si>
    <t>만민하늘애(도시형)</t>
  </si>
  <si>
    <t>2016.07.</t>
  </si>
  <si>
    <t>https://new.land.naver.com/complexes/141837?tab=detail&amp;rf=Y</t>
  </si>
  <si>
    <t>서울시 마포구 대흥동 347</t>
  </si>
  <si>
    <t>서울시 마포구 독막로38길 23</t>
  </si>
  <si>
    <t>58B</t>
  </si>
  <si>
    <t>61C</t>
  </si>
  <si>
    <t>64A</t>
  </si>
  <si>
    <t>65B</t>
  </si>
  <si>
    <t>신촌그랑자이</t>
  </si>
  <si>
    <t>2020.02.</t>
  </si>
  <si>
    <t>https://new.land.naver.com/complexes/114542?tab=detail&amp;rf=Y</t>
  </si>
  <si>
    <t>서울시 마포구 대흥동 806</t>
  </si>
  <si>
    <t>서울시 마포구 대흥로 175</t>
  </si>
  <si>
    <t>성신</t>
  </si>
  <si>
    <t>https://new.land.naver.com/complexes/23611?tab=detail&amp;rf=Y</t>
  </si>
  <si>
    <t>서울시 마포구 대흥동 18-55</t>
  </si>
  <si>
    <t>서울시 마포구 대흥로21길 14</t>
  </si>
  <si>
    <t>이대역스타힐스(도시형)</t>
  </si>
  <si>
    <t>2014.07.</t>
  </si>
  <si>
    <t>23B</t>
  </si>
  <si>
    <t>https://new.land.naver.com/complexes/106999?tab=detail&amp;rf=Y</t>
  </si>
  <si>
    <t>서울시 마포구 대흥동 12-41</t>
  </si>
  <si>
    <t>서울시 마포구 신촌로 160</t>
  </si>
  <si>
    <t>23A</t>
  </si>
  <si>
    <t>23C</t>
  </si>
  <si>
    <t>이대역푸르지오시티</t>
  </si>
  <si>
    <t>2013.05.</t>
  </si>
  <si>
    <t>https://new.land.naver.com/complexes/102767?tab=detail&amp;rf=Y</t>
  </si>
  <si>
    <t>서울시 마포구 대흥동 12-27</t>
  </si>
  <si>
    <t>서울시 마포구 신촌로 170</t>
  </si>
  <si>
    <t>[도화동]</t>
  </si>
  <si>
    <t>마포동원베네스트</t>
  </si>
  <si>
    <t>2010.04.</t>
  </si>
  <si>
    <t>https://new.land.naver.com/complexes/11500?tab=detail&amp;rf=Y</t>
  </si>
  <si>
    <t>서울시 마포구 도화동 564</t>
  </si>
  <si>
    <t>도화동</t>
  </si>
  <si>
    <t>서울시 마포구 도화4길 41</t>
  </si>
  <si>
    <t>여정(도시형)</t>
  </si>
  <si>
    <t>2012.11.</t>
  </si>
  <si>
    <t>https://new.land.naver.com/complexes/123936?tab=detail&amp;rf=Y</t>
  </si>
  <si>
    <t>서울시 마포구 도화동 185-19</t>
  </si>
  <si>
    <t>서울시 마포구 새창로4다길 3</t>
  </si>
  <si>
    <t>27C</t>
  </si>
  <si>
    <t>27D</t>
  </si>
  <si>
    <t>32B</t>
  </si>
  <si>
    <t>33E</t>
  </si>
  <si>
    <t>33C</t>
  </si>
  <si>
    <t>33D</t>
  </si>
  <si>
    <t>도화3지구우성</t>
  </si>
  <si>
    <t>1991.03.</t>
  </si>
  <si>
    <t>https://new.land.naver.com/complexes/405?tab=detail&amp;rf=Y</t>
  </si>
  <si>
    <t>서울시 마포구 도화동 82</t>
  </si>
  <si>
    <t>서울시 마포구 삼개로 38</t>
  </si>
  <si>
    <t>현대홈타운</t>
  </si>
  <si>
    <t>https://new.land.naver.com/complexes/841?tab=detail&amp;rf=Y</t>
  </si>
  <si>
    <t>서울시 마포구 도화동 353</t>
  </si>
  <si>
    <t>서울시 마포구 새창로8길 72</t>
  </si>
  <si>
    <t>도화현대</t>
  </si>
  <si>
    <t>1998.09.</t>
  </si>
  <si>
    <t>https://new.land.naver.com/complexes/3294?tab=detail&amp;rf=Y</t>
  </si>
  <si>
    <t>서울시 마포구 도화동 547</t>
  </si>
  <si>
    <t>서울시 마포구 새창로 52</t>
  </si>
  <si>
    <t>마포아크로타워</t>
  </si>
  <si>
    <t>2007.06.</t>
  </si>
  <si>
    <t>https://new.land.naver.com/complexes/22358?tab=detail&amp;rf=Y</t>
  </si>
  <si>
    <t>서울시 마포구 도화동 563</t>
  </si>
  <si>
    <t>서울시 마포구 마포대로 68</t>
  </si>
  <si>
    <t>삼성</t>
  </si>
  <si>
    <t>1997.05.</t>
  </si>
  <si>
    <t>https://new.land.naver.com/complexes/404?tab=detail&amp;rf=Y</t>
  </si>
  <si>
    <t>서울시 마포구 도화동 550</t>
  </si>
  <si>
    <t>서울시 마포구 도화길 28</t>
  </si>
  <si>
    <t>마포트라팰리스</t>
  </si>
  <si>
    <t>2006.03.</t>
  </si>
  <si>
    <t>https://new.land.naver.com/complexes/13322?tab=detail&amp;rf=Y</t>
  </si>
  <si>
    <t>서울시 마포구 도화동 559</t>
  </si>
  <si>
    <t>서울시 마포구 마포대로 53</t>
  </si>
  <si>
    <t>마포한화오벨리스크</t>
  </si>
  <si>
    <t>2004.10.</t>
  </si>
  <si>
    <t>https://new.land.naver.com/complexes/12240?tab=detail&amp;rf=Y</t>
  </si>
  <si>
    <t>서울시 마포구 도화동 555</t>
  </si>
  <si>
    <t>서울시 마포구 마포대로 33</t>
  </si>
  <si>
    <t>정우맨션</t>
  </si>
  <si>
    <t>1983.08.</t>
  </si>
  <si>
    <t>https://new.land.naver.com/complexes/406?tab=detail&amp;rf=Y</t>
  </si>
  <si>
    <t>서울시 마포구 도화동 536</t>
  </si>
  <si>
    <t>서울시 마포구 토정로37길 46</t>
  </si>
  <si>
    <t>74A</t>
  </si>
  <si>
    <t>126A</t>
  </si>
  <si>
    <t>126B</t>
  </si>
  <si>
    <t>143A</t>
  </si>
  <si>
    <t>143B</t>
  </si>
  <si>
    <t>도화현대1차</t>
  </si>
  <si>
    <t>1996.09.</t>
  </si>
  <si>
    <t>https://new.land.naver.com/complexes/407?tab=detail&amp;rf=Y</t>
  </si>
  <si>
    <t>서울시 마포구 도화동 357</t>
  </si>
  <si>
    <t>현대예술</t>
  </si>
  <si>
    <t>1993.08.</t>
  </si>
  <si>
    <t>https://new.land.naver.com/complexes/15971?tab=detail&amp;rf=Y</t>
  </si>
  <si>
    <t>서울시 마포구 도화동 240-1</t>
  </si>
  <si>
    <t>서울시 마포구 도화2안길 11</t>
  </si>
  <si>
    <t>125A</t>
  </si>
  <si>
    <t>성지</t>
  </si>
  <si>
    <t>1984.02.</t>
  </si>
  <si>
    <t>https://new.land.naver.com/complexes/3292?tab=detail&amp;rf=Y</t>
  </si>
  <si>
    <t>서울시 마포구 도화동 538</t>
  </si>
  <si>
    <t>서울시 마포구 큰우물로 75</t>
  </si>
  <si>
    <t>165A</t>
  </si>
  <si>
    <t>165B</t>
  </si>
  <si>
    <t>고려</t>
  </si>
  <si>
    <t>1984.11.</t>
  </si>
  <si>
    <t>https://new.land.naver.com/complexes/3291?tab=detail&amp;rf=Y</t>
  </si>
  <si>
    <t>서울시 마포구 도화동 544</t>
  </si>
  <si>
    <t>서울시 마포구</t>
  </si>
  <si>
    <t>[동교동]</t>
  </si>
  <si>
    <t>더라움(도시형)</t>
  </si>
  <si>
    <t>2018.10.</t>
  </si>
  <si>
    <t>37A</t>
  </si>
  <si>
    <t>https://new.land.naver.com/complexes/130293?tab=detail&amp;rf=Y</t>
  </si>
  <si>
    <t>서울시 마포구 동교동 185-7</t>
  </si>
  <si>
    <t>동교동</t>
  </si>
  <si>
    <t>서울시 마포구 신촌로10길 9</t>
  </si>
  <si>
    <t>37B</t>
  </si>
  <si>
    <t>41A</t>
  </si>
  <si>
    <t>43B</t>
  </si>
  <si>
    <t>47B</t>
  </si>
  <si>
    <t>광남벨라스</t>
  </si>
  <si>
    <t>2003.12.</t>
  </si>
  <si>
    <t>https://new.land.naver.com/complexes/101790?tab=detail&amp;rf=Y</t>
  </si>
  <si>
    <t>서울시 마포구 동교동 200-38</t>
  </si>
  <si>
    <t>서울시 마포구 동교로27길 7</t>
  </si>
  <si>
    <t>94A</t>
  </si>
  <si>
    <t>96B</t>
  </si>
  <si>
    <t>137A</t>
  </si>
  <si>
    <t>141B</t>
  </si>
  <si>
    <t>[마포동]</t>
  </si>
  <si>
    <t>마포비체힐1리버뷰(도시형)</t>
  </si>
  <si>
    <t>https://new.land.naver.com/complexes/106949?tab=detail&amp;rf=Y</t>
  </si>
  <si>
    <t>서울시 마포구 마포동 449</t>
  </si>
  <si>
    <t>마포동</t>
  </si>
  <si>
    <t>서울시 마포구 마포대로4나길 71</t>
  </si>
  <si>
    <t>26A</t>
  </si>
  <si>
    <t>27B</t>
  </si>
  <si>
    <t>28A</t>
  </si>
  <si>
    <t>28B</t>
  </si>
  <si>
    <t>29C</t>
  </si>
  <si>
    <t>30D</t>
  </si>
  <si>
    <t>31B</t>
  </si>
  <si>
    <t>31C</t>
  </si>
  <si>
    <t>36A</t>
  </si>
  <si>
    <t>36B</t>
  </si>
  <si>
    <t>37D</t>
  </si>
  <si>
    <t>마포킹덤힐</t>
  </si>
  <si>
    <t>2004.01.</t>
  </si>
  <si>
    <t>https://new.land.naver.com/complexes/113515?tab=detail&amp;rf=Y</t>
  </si>
  <si>
    <t>서울시 마포구 마포동 395-1</t>
  </si>
  <si>
    <t>서울시 마포구 마포대로4길 120</t>
  </si>
  <si>
    <t>마포보성</t>
  </si>
  <si>
    <t>1996.11.</t>
  </si>
  <si>
    <t>https://new.land.naver.com/complexes/409?tab=detail&amp;rf=Y</t>
  </si>
  <si>
    <t>서울시 마포구 마포동 442</t>
  </si>
  <si>
    <t>서울시 마포구 마포대로4길 90</t>
  </si>
  <si>
    <t>강변한신코아</t>
  </si>
  <si>
    <t>1992.06.</t>
  </si>
  <si>
    <t>https://new.land.naver.com/complexes/3295?tab=detail&amp;rf=Y</t>
  </si>
  <si>
    <t>서울시 마포구 마포동 350</t>
  </si>
  <si>
    <t>마포쌍용황금</t>
  </si>
  <si>
    <t>2000.08.</t>
  </si>
  <si>
    <t>https://new.land.naver.com/complexes/1148?tab=detail&amp;rf=Y</t>
  </si>
  <si>
    <t>서울시 마포구 마포동 253</t>
  </si>
  <si>
    <t>서울시 마포구 마포대로4라길 30</t>
  </si>
  <si>
    <t>[망원동]</t>
  </si>
  <si>
    <t>상암마젤란21</t>
  </si>
  <si>
    <t>2005.03.</t>
  </si>
  <si>
    <t>https://new.land.naver.com/complexes/13692?tab=detail&amp;rf=Y</t>
  </si>
  <si>
    <t>서울시 마포구 망원동 513</t>
  </si>
  <si>
    <t>망원동</t>
  </si>
  <si>
    <t>서울시 마포구 방울내로11길 43</t>
  </si>
  <si>
    <t>1976.05.</t>
  </si>
  <si>
    <t>47C</t>
  </si>
  <si>
    <t>https://new.land.naver.com/complexes/938?tab=detail&amp;rf=Y</t>
  </si>
  <si>
    <t>서울시 마포구 망원동 433-3</t>
  </si>
  <si>
    <t>서울시 마포구 포은로 147</t>
  </si>
  <si>
    <t>48B</t>
  </si>
  <si>
    <t>55C</t>
  </si>
  <si>
    <t>55B</t>
  </si>
  <si>
    <t>55A</t>
  </si>
  <si>
    <t>삼우월드</t>
  </si>
  <si>
    <t>https://new.land.naver.com/complexes/102725?tab=detail&amp;rf=Y</t>
  </si>
  <si>
    <t>서울시 마포구 망원동 384-7</t>
  </si>
  <si>
    <t>서울시 마포구 월드컵로11길 37</t>
  </si>
  <si>
    <t>대성1차</t>
  </si>
  <si>
    <t>1994.09.</t>
  </si>
  <si>
    <t>https://new.land.naver.com/complexes/3296?tab=detail&amp;rf=Y</t>
  </si>
  <si>
    <t>서울시 마포구 망원동 429-4</t>
  </si>
  <si>
    <t>서울시 마포구 월드컵로25길 128</t>
  </si>
  <si>
    <t>127B</t>
  </si>
  <si>
    <t>리버뷰</t>
  </si>
  <si>
    <t>2005.12.</t>
  </si>
  <si>
    <t>https://new.land.naver.com/complexes/102685?tab=detail&amp;rf=Y</t>
  </si>
  <si>
    <t>서울시 마포구 망원동 455-2</t>
  </si>
  <si>
    <t>서울시 마포구 희우정로21길 5</t>
  </si>
  <si>
    <t>89A</t>
  </si>
  <si>
    <t>91B</t>
  </si>
  <si>
    <t>함성월드빌2차</t>
  </si>
  <si>
    <t>2004.11.</t>
  </si>
  <si>
    <t>https://new.land.naver.com/complexes/101937?tab=detail&amp;rf=Y</t>
  </si>
  <si>
    <t>서울시 마포구 망원동 511</t>
  </si>
  <si>
    <t>서울시 마포구 월드컵로11길 35</t>
  </si>
  <si>
    <t>동교(426-34)</t>
  </si>
  <si>
    <t>2004.09.</t>
  </si>
  <si>
    <t>https://new.land.naver.com/complexes/106933?tab=detail&amp;rf=Y</t>
  </si>
  <si>
    <t>서울시 마포구 망원동 426-34</t>
  </si>
  <si>
    <t>서울시 마포구 월드컵로29길 65</t>
  </si>
  <si>
    <t>우림</t>
  </si>
  <si>
    <t>2003.03.</t>
  </si>
  <si>
    <t>https://new.land.naver.com/complexes/9934?tab=detail&amp;rf=Y</t>
  </si>
  <si>
    <t>서울시 마포구 망원동 498</t>
  </si>
  <si>
    <t>서울시 마포구 월드컵로31길 77</t>
  </si>
  <si>
    <t>신부파스카5차(도시형)</t>
  </si>
  <si>
    <t>45B</t>
  </si>
  <si>
    <t>https://new.land.naver.com/complexes/107421?tab=detail&amp;rf=Y</t>
  </si>
  <si>
    <t>서울시 마포구 망원동 518</t>
  </si>
  <si>
    <t>서울시 마포구 방울내로11길 73</t>
  </si>
  <si>
    <t>망원대상3차</t>
  </si>
  <si>
    <t>2000.04.</t>
  </si>
  <si>
    <t>79E</t>
  </si>
  <si>
    <t>https://new.land.naver.com/complexes/1272?tab=detail&amp;rf=Y</t>
  </si>
  <si>
    <t>서울시 마포구 망원동 491</t>
  </si>
  <si>
    <t>서울시 마포구 월드컵로31길 103</t>
  </si>
  <si>
    <t>79F</t>
  </si>
  <si>
    <t>마포영화블렌하임</t>
  </si>
  <si>
    <t>2009.09.</t>
  </si>
  <si>
    <t>https://new.land.naver.com/complexes/100315?tab=detail&amp;rf=Y</t>
  </si>
  <si>
    <t>서울시 마포구 망원동 517</t>
  </si>
  <si>
    <t>서울시 마포구 월드컵로25길 26</t>
  </si>
  <si>
    <t>132A</t>
  </si>
  <si>
    <t>134B</t>
  </si>
  <si>
    <t>135C</t>
  </si>
  <si>
    <t>한강대주파크빌1차</t>
  </si>
  <si>
    <t>2003.04.</t>
  </si>
  <si>
    <t>https://new.land.naver.com/complexes/9433?tab=detail&amp;rf=Y</t>
  </si>
  <si>
    <t>서울시 마포구 망원동 500</t>
  </si>
  <si>
    <t>서울시 마포구 동교로3길 67</t>
  </si>
  <si>
    <t>망원미원2차</t>
  </si>
  <si>
    <t>1997.04.</t>
  </si>
  <si>
    <t>https://new.land.naver.com/complexes/937?tab=detail&amp;rf=Y</t>
  </si>
  <si>
    <t>서울시 마포구 망원동 433-9</t>
  </si>
  <si>
    <t>서울시 마포구 월드컵로29길 68</t>
  </si>
  <si>
    <t>59A</t>
  </si>
  <si>
    <t>116B</t>
  </si>
  <si>
    <t>신부</t>
  </si>
  <si>
    <t>2001.06.</t>
  </si>
  <si>
    <t>https://new.land.naver.com/complexes/10040?tab=detail&amp;rf=Y</t>
  </si>
  <si>
    <t>서울시 마포구 망원동 432-63</t>
  </si>
  <si>
    <t>서울시 마포구 월드컵로29길 84</t>
  </si>
  <si>
    <t>태경크레앙스</t>
  </si>
  <si>
    <t>https://new.land.naver.com/complexes/19483?tab=detail&amp;rf=Y</t>
  </si>
  <si>
    <t>서울시 마포구 망원동 456-65</t>
  </si>
  <si>
    <t>서울시 마포구 희우정로17길 9</t>
  </si>
  <si>
    <t>93A</t>
  </si>
  <si>
    <t>93B</t>
  </si>
  <si>
    <t>뉴서울</t>
  </si>
  <si>
    <t>2002.05.</t>
  </si>
  <si>
    <t>https://new.land.naver.com/complexes/11405?tab=detail&amp;rf=Y</t>
  </si>
  <si>
    <t>서울시 마포구 망원동 412-19</t>
  </si>
  <si>
    <t>서울시 마포구 월드컵로23길 46</t>
  </si>
  <si>
    <t>85C</t>
  </si>
  <si>
    <t>87D</t>
  </si>
  <si>
    <t>광남캐스빌(465-34)</t>
  </si>
  <si>
    <t>2002.10.</t>
  </si>
  <si>
    <t>https://new.land.naver.com/complexes/11377?tab=detail&amp;rf=Y</t>
  </si>
  <si>
    <t>서울시 마포구 망원동 465-34</t>
  </si>
  <si>
    <t>서울시 마포구 방울내로5길 41-1</t>
  </si>
  <si>
    <t>41B</t>
  </si>
  <si>
    <t>69C</t>
  </si>
  <si>
    <t>74E</t>
  </si>
  <si>
    <t>77C</t>
  </si>
  <si>
    <t>77D</t>
  </si>
  <si>
    <t>79D</t>
  </si>
  <si>
    <t>85H</t>
  </si>
  <si>
    <t>86E</t>
  </si>
  <si>
    <t>86F</t>
  </si>
  <si>
    <t>86D</t>
  </si>
  <si>
    <t>86C</t>
  </si>
  <si>
    <t>87G</t>
  </si>
  <si>
    <t>89C</t>
  </si>
  <si>
    <t>89F</t>
  </si>
  <si>
    <t>90D</t>
  </si>
  <si>
    <t>90E</t>
  </si>
  <si>
    <t>90G</t>
  </si>
  <si>
    <t>91A</t>
  </si>
  <si>
    <t>93C</t>
  </si>
  <si>
    <t>동교(426-1)</t>
  </si>
  <si>
    <t>https://new.land.naver.com/complexes/22174?tab=detail&amp;rf=Y</t>
  </si>
  <si>
    <t>서울시 마포구 망원동 426-1</t>
  </si>
  <si>
    <t>서울시 마포구 월드컵로29길 67</t>
  </si>
  <si>
    <t>광남캐스빌(435-4)</t>
  </si>
  <si>
    <t>2001.12.</t>
  </si>
  <si>
    <t>https://new.land.naver.com/complexes/102094?tab=detail&amp;rf=Y</t>
  </si>
  <si>
    <t>서울시 마포구 망원동 435-4</t>
  </si>
  <si>
    <t>서울시 마포구 월드컵로31길 33</t>
  </si>
  <si>
    <t>90A</t>
  </si>
  <si>
    <t>100A</t>
  </si>
  <si>
    <t>신부파스카4차</t>
  </si>
  <si>
    <t>2004.05.</t>
  </si>
  <si>
    <t>https://new.land.naver.com/complexes/25326?tab=detail&amp;rf=Y</t>
  </si>
  <si>
    <t>서울시 마포구 망원동 507</t>
  </si>
  <si>
    <t>서울시 마포구 방울내로 43</t>
  </si>
  <si>
    <t>96C</t>
  </si>
  <si>
    <t>스카이캐슬</t>
  </si>
  <si>
    <t>2019.06.</t>
  </si>
  <si>
    <t>43A</t>
  </si>
  <si>
    <t>https://new.land.naver.com/complexes/126298?tab=detail&amp;rf=Y</t>
  </si>
  <si>
    <t>서울시 마포구 망원동 476-3</t>
  </si>
  <si>
    <t>서울시 마포구 월드컵로29길 14</t>
  </si>
  <si>
    <t>49A</t>
  </si>
  <si>
    <t>52A</t>
  </si>
  <si>
    <t>54B</t>
  </si>
  <si>
    <t>예향</t>
  </si>
  <si>
    <t>https://new.land.naver.com/complexes/13633?tab=detail&amp;rf=Y</t>
  </si>
  <si>
    <t>서울시 마포구 망원동 418-29</t>
  </si>
  <si>
    <t>서울시 마포구 망원로2길 14</t>
  </si>
  <si>
    <t>97E</t>
  </si>
  <si>
    <t>97C</t>
  </si>
  <si>
    <t>97D</t>
  </si>
  <si>
    <t>망원동원데쟈뷰</t>
  </si>
  <si>
    <t>2008.10.</t>
  </si>
  <si>
    <t>https://new.land.naver.com/complexes/27124?tab=detail&amp;rf=Y</t>
  </si>
  <si>
    <t>서울시 마포구 망원동 516</t>
  </si>
  <si>
    <t>서울시 마포구 방울내로9안길 57</t>
  </si>
  <si>
    <t>동보프리미아</t>
  </si>
  <si>
    <t>2004.12.</t>
  </si>
  <si>
    <t>https://new.land.naver.com/complexes/24048?tab=detail&amp;rf=Y</t>
  </si>
  <si>
    <t>서울시 마포구 망원동 463-2</t>
  </si>
  <si>
    <t>서울시 마포구 방울내로11길 181</t>
  </si>
  <si>
    <t>참존2차</t>
  </si>
  <si>
    <t>https://new.land.naver.com/complexes/26367?tab=detail&amp;rf=Y</t>
  </si>
  <si>
    <t>서울시 마포구 망원동 454-1</t>
  </si>
  <si>
    <t>서울시 마포구 망원로 16</t>
  </si>
  <si>
    <t>98C</t>
  </si>
  <si>
    <t>탑건진선미</t>
  </si>
  <si>
    <t>https://new.land.naver.com/complexes/14227?tab=detail&amp;rf=Y</t>
  </si>
  <si>
    <t>서울시 마포구 망원동 506</t>
  </si>
  <si>
    <t>서울시 마포구 방울내로5길 49</t>
  </si>
  <si>
    <t>망원대림1차</t>
  </si>
  <si>
    <t>https://new.land.naver.com/complexes/3388?tab=detail&amp;rf=Y</t>
  </si>
  <si>
    <t>서울시 마포구 망원동 496</t>
  </si>
  <si>
    <t>서울시 마포구 망원로2길 103</t>
  </si>
  <si>
    <t>해오름(382-3)</t>
  </si>
  <si>
    <t>https://new.land.naver.com/complexes/103077?tab=detail&amp;rf=Y</t>
  </si>
  <si>
    <t>서울시 마포구 망원동 382-3</t>
  </si>
  <si>
    <t>서울시 마포구 월드컵로17길 67</t>
  </si>
  <si>
    <t>함성월드빌1차</t>
  </si>
  <si>
    <t>2003.07.</t>
  </si>
  <si>
    <t>71A</t>
  </si>
  <si>
    <t>https://new.land.naver.com/complexes/11542?tab=detail&amp;rf=Y</t>
  </si>
  <si>
    <t>서울시 마포구 망원동 502</t>
  </si>
  <si>
    <t>서울시 마포구 망원로11길 73</t>
  </si>
  <si>
    <t>73B</t>
  </si>
  <si>
    <t>길명2차</t>
  </si>
  <si>
    <t>2005.01.</t>
  </si>
  <si>
    <t>https://new.land.naver.com/complexes/104419?tab=detail&amp;rf=Y</t>
  </si>
  <si>
    <t>서울시 마포구 망원동 455-4</t>
  </si>
  <si>
    <t>서울시 마포구 희우정로 115-1</t>
  </si>
  <si>
    <t>한강월드컵</t>
  </si>
  <si>
    <t>2006.05.</t>
  </si>
  <si>
    <t>https://new.land.naver.com/complexes/101660?tab=detail&amp;rf=Y</t>
  </si>
  <si>
    <t>서울시 마포구 망원동 515</t>
  </si>
  <si>
    <t>서울시 마포구 방울내로9안길 64</t>
  </si>
  <si>
    <t>76A</t>
  </si>
  <si>
    <t>목화</t>
  </si>
  <si>
    <t>2003.11.</t>
  </si>
  <si>
    <t>https://new.land.naver.com/complexes/102492?tab=detail&amp;rf=Y</t>
  </si>
  <si>
    <t>서울시 마포구 망원동 483-6</t>
  </si>
  <si>
    <t>서울시 마포구 망원로 89</t>
  </si>
  <si>
    <t>망원대림2차</t>
  </si>
  <si>
    <t>https://new.land.naver.com/complexes/3387?tab=detail&amp;rf=Y</t>
  </si>
  <si>
    <t>서울시 마포구 망원동 497</t>
  </si>
  <si>
    <t>서울시 마포구 망원로1길 27</t>
  </si>
  <si>
    <t>길명</t>
  </si>
  <si>
    <t>https://new.land.naver.com/complexes/17811?tab=detail&amp;rf=Y</t>
  </si>
  <si>
    <t>서울시 마포구 망원동 456-9</t>
  </si>
  <si>
    <t>서울시 마포구 희우정로 105</t>
  </si>
  <si>
    <t>몬드리안</t>
  </si>
  <si>
    <t>https://new.land.naver.com/complexes/22383?tab=detail&amp;rf=Y</t>
  </si>
  <si>
    <t>서울시 마포구 망원동 470-1</t>
  </si>
  <si>
    <t>서울시 마포구 방울내로7길 32</t>
  </si>
  <si>
    <t>시티</t>
  </si>
  <si>
    <t>https://new.land.naver.com/complexes/102236?tab=detail&amp;rf=Y</t>
  </si>
  <si>
    <t>서울시 마포구 망원동 504</t>
  </si>
  <si>
    <t>서울시 마포구 포은로6길 33</t>
  </si>
  <si>
    <t>삼성화원</t>
  </si>
  <si>
    <t>2002.03.</t>
  </si>
  <si>
    <t>https://new.land.naver.com/complexes/11469?tab=detail&amp;rf=Y</t>
  </si>
  <si>
    <t>서울시 마포구 망원동 494</t>
  </si>
  <si>
    <t>서울시 마포구 망원로10길 6</t>
  </si>
  <si>
    <t>태영</t>
  </si>
  <si>
    <t>https://new.land.naver.com/complexes/13388?tab=detail&amp;rf=Y</t>
  </si>
  <si>
    <t>서울시 마포구 망원동 422-11</t>
  </si>
  <si>
    <t>서울시 마포구 망원로 61-1</t>
  </si>
  <si>
    <t>함성드림빌</t>
  </si>
  <si>
    <t>2004.03.</t>
  </si>
  <si>
    <t>https://new.land.naver.com/complexes/24733?tab=detail&amp;rf=Y</t>
  </si>
  <si>
    <t>서울시 마포구 망원동 505</t>
  </si>
  <si>
    <t>서울시 마포구 월드컵로31길 89</t>
  </si>
  <si>
    <t>세광</t>
  </si>
  <si>
    <t>https://new.land.naver.com/complexes/23568?tab=detail&amp;rf=Y</t>
  </si>
  <si>
    <t>서울시 마포구 망원동 468-18</t>
  </si>
  <si>
    <t>서울시 마포구 방울내로9안길 38</t>
  </si>
  <si>
    <t>태청</t>
  </si>
  <si>
    <t>2003.05.</t>
  </si>
  <si>
    <t>https://new.land.naver.com/complexes/24871?tab=detail&amp;rf=Y</t>
  </si>
  <si>
    <t>서울시 마포구 망원동 501</t>
  </si>
  <si>
    <t>서울시 마포구 포은로6길 34</t>
  </si>
  <si>
    <t>86A</t>
  </si>
  <si>
    <t>99D</t>
  </si>
  <si>
    <t>100B</t>
  </si>
  <si>
    <t>100C</t>
  </si>
  <si>
    <t>한강대주파크빌2차</t>
  </si>
  <si>
    <t>https://new.land.naver.com/complexes/100334?tab=detail&amp;rf=Y</t>
  </si>
  <si>
    <t>서울시 마포구 망원동 499</t>
  </si>
  <si>
    <t>서울시 마포구 동교로3길 115</t>
  </si>
  <si>
    <t>크라운빌</t>
  </si>
  <si>
    <t>2001.08.</t>
  </si>
  <si>
    <t>https://new.land.naver.com/complexes/13109?tab=detail&amp;rf=Y</t>
  </si>
  <si>
    <t>서울시 마포구 망원동 418-5</t>
  </si>
  <si>
    <t>서울시 마포구 희우정로 120</t>
  </si>
  <si>
    <t>미원</t>
  </si>
  <si>
    <t>1996.07.</t>
  </si>
  <si>
    <t>https://new.land.naver.com/complexes/1150?tab=detail&amp;rf=Y</t>
  </si>
  <si>
    <t>서울시 마포구 망원동 478-27</t>
  </si>
  <si>
    <t>서울시 마포구 망원로11길 38</t>
  </si>
  <si>
    <t>마포</t>
  </si>
  <si>
    <t>1996.08.</t>
  </si>
  <si>
    <t>https://new.land.naver.com/complexes/8748?tab=detail&amp;rf=Y</t>
  </si>
  <si>
    <t>서울시 마포구 망원동 396-5</t>
  </si>
  <si>
    <t>서울시 마포구 희우정로 76</t>
  </si>
  <si>
    <t>망원대상4차</t>
  </si>
  <si>
    <t>https://new.land.naver.com/complexes/3298?tab=detail&amp;rf=Y</t>
  </si>
  <si>
    <t>서울시 마포구 망원동 492</t>
  </si>
  <si>
    <t>서울시 마포구 포은로8길 8</t>
  </si>
  <si>
    <t>노아아크빌</t>
  </si>
  <si>
    <t>https://new.land.naver.com/complexes/22319?tab=detail&amp;rf=Y</t>
  </si>
  <si>
    <t>서울시 마포구 망원동 471-3</t>
  </si>
  <si>
    <t>서울시 마포구 방울내로11길 27</t>
  </si>
  <si>
    <t>116A</t>
  </si>
  <si>
    <t>참존1차</t>
  </si>
  <si>
    <t>https://new.land.naver.com/complexes/100525?tab=detail&amp;rf=Y</t>
  </si>
  <si>
    <t>서울시 마포구 망원동 419-3</t>
  </si>
  <si>
    <t>서울시 마포구 망원로 19</t>
  </si>
  <si>
    <t>대명이튼캐슬(도시형)</t>
  </si>
  <si>
    <t>2017.05.</t>
  </si>
  <si>
    <t>https://new.land.naver.com/complexes/137416?tab=detail&amp;rf=Y</t>
  </si>
  <si>
    <t>서울시 마포구 망원동 519</t>
  </si>
  <si>
    <t>서울시 마포구 월드컵로13길 19-36</t>
  </si>
  <si>
    <t>32A</t>
  </si>
  <si>
    <t>35A</t>
  </si>
  <si>
    <t>36C</t>
  </si>
  <si>
    <t>36D</t>
  </si>
  <si>
    <t>39B</t>
  </si>
  <si>
    <t>39A</t>
  </si>
  <si>
    <t>40C</t>
  </si>
  <si>
    <t>삼우하이뷰</t>
  </si>
  <si>
    <t>https://new.land.naver.com/complexes/15102?tab=detail&amp;rf=Y</t>
  </si>
  <si>
    <t>서울시 마포구 망원동 381-9</t>
  </si>
  <si>
    <t>서울시 마포구 월드컵로11길 50</t>
  </si>
  <si>
    <t>121A</t>
  </si>
  <si>
    <t>123B</t>
  </si>
  <si>
    <t>134A</t>
  </si>
  <si>
    <t>마포월드컵J-SKY</t>
  </si>
  <si>
    <t>https://new.land.naver.com/complexes/132834?tab=detail&amp;rf=Y</t>
  </si>
  <si>
    <t>서울시 마포구 망원동 472-1</t>
  </si>
  <si>
    <t>마포한강아이파크</t>
  </si>
  <si>
    <t>2018.08.</t>
  </si>
  <si>
    <t>https://new.land.naver.com/complexes/115201?tab=detail&amp;rf=Y</t>
  </si>
  <si>
    <t>서울시 마포구 망원동 521</t>
  </si>
  <si>
    <t>서울시 마포구 희우정로 77</t>
  </si>
  <si>
    <t>백합</t>
  </si>
  <si>
    <t>2001.10.</t>
  </si>
  <si>
    <t>https://new.land.naver.com/complexes/10160?tab=detail&amp;rf=Y</t>
  </si>
  <si>
    <t>서울시 마포구 망원동 493</t>
  </si>
  <si>
    <t>서울시 마포구 월드컵로29길 113</t>
  </si>
  <si>
    <t>해오름(400-2)</t>
  </si>
  <si>
    <t>2011.12.</t>
  </si>
  <si>
    <t>https://new.land.naver.com/complexes/104861?tab=detail&amp;rf=Y</t>
  </si>
  <si>
    <t>서울시 마포구 망원동 400-2</t>
  </si>
  <si>
    <t>서울시 마포구 월드컵로13길 79</t>
  </si>
  <si>
    <t>대성2차</t>
  </si>
  <si>
    <t>1996.06.</t>
  </si>
  <si>
    <t>https://new.land.naver.com/complexes/3297?tab=detail&amp;rf=Y</t>
  </si>
  <si>
    <t>서울시 마포구 망원동 429-3</t>
  </si>
  <si>
    <t>서울시 마포구 월드컵로25길 122</t>
  </si>
  <si>
    <t>꽃밭선호빌(도시형)</t>
  </si>
  <si>
    <t>https://new.land.naver.com/complexes/122517?tab=detail&amp;rf=Y</t>
  </si>
  <si>
    <t>서울시 마포구 망원동 520</t>
  </si>
  <si>
    <t>서울시 마포구 방울내로9안길 77</t>
  </si>
  <si>
    <t>29A</t>
  </si>
  <si>
    <t>34C</t>
  </si>
  <si>
    <t>34D</t>
  </si>
  <si>
    <t>한강그린빌</t>
  </si>
  <si>
    <t>2011.10.</t>
  </si>
  <si>
    <t>https://new.land.naver.com/complexes/104308?tab=detail&amp;rf=Y</t>
  </si>
  <si>
    <t>서울시 마포구 망원동 236-2</t>
  </si>
  <si>
    <t>서울시 마포구 동교로1길 22</t>
  </si>
  <si>
    <t>67B</t>
  </si>
  <si>
    <t>68B</t>
  </si>
  <si>
    <t>68A</t>
  </si>
  <si>
    <t>68C</t>
  </si>
  <si>
    <t>69E</t>
  </si>
  <si>
    <t>69H</t>
  </si>
  <si>
    <t>69D</t>
  </si>
  <si>
    <t>69F</t>
  </si>
  <si>
    <t>69G</t>
  </si>
  <si>
    <t>75B</t>
  </si>
  <si>
    <t>76C</t>
  </si>
  <si>
    <t>망원휴먼빌</t>
  </si>
  <si>
    <t>https://new.land.naver.com/complexes/10500?tab=detail&amp;rf=Y</t>
  </si>
  <si>
    <t>서울시 마포구 망원동 509</t>
  </si>
  <si>
    <t>서울시 마포구 방울내로 31</t>
  </si>
  <si>
    <t>한강로얄스위트</t>
  </si>
  <si>
    <t>https://new.land.naver.com/complexes/26338?tab=detail&amp;rf=Y</t>
  </si>
  <si>
    <t>서울시 마포구 망원동 417-2</t>
  </si>
  <si>
    <t>서울시 마포구 망원로 36</t>
  </si>
  <si>
    <t>현진에버빌</t>
  </si>
  <si>
    <t>https://new.land.naver.com/complexes/9633?tab=detail&amp;rf=Y</t>
  </si>
  <si>
    <t>서울시 마포구 망원동 503</t>
  </si>
  <si>
    <t>서울시 마포구 동교로3길 125</t>
  </si>
  <si>
    <t>현대그린</t>
  </si>
  <si>
    <t>2003.08.</t>
  </si>
  <si>
    <t>https://new.land.naver.com/complexes/13771?tab=detail&amp;rf=Y</t>
  </si>
  <si>
    <t>서울시 마포구 망원동 464-5</t>
  </si>
  <si>
    <t>서울시 마포구 방울내로3길 51</t>
  </si>
  <si>
    <t>그린월드</t>
  </si>
  <si>
    <t>2003.09.</t>
  </si>
  <si>
    <t>https://new.land.naver.com/complexes/103735?tab=detail&amp;rf=Y</t>
  </si>
  <si>
    <t>서울시 마포구 망원동 464-11</t>
  </si>
  <si>
    <t>서울시 마포구 방울내로1길 46</t>
  </si>
  <si>
    <t>56A</t>
  </si>
  <si>
    <t>56B</t>
  </si>
  <si>
    <t>뉴성신</t>
  </si>
  <si>
    <t>2021.04.</t>
  </si>
  <si>
    <t>https://new.land.naver.com/complexes/140440?tab=detail&amp;rf=Y</t>
  </si>
  <si>
    <t>서울시 마포구 망원동 433-4</t>
  </si>
  <si>
    <t>서울시 마포구 포은로 143</t>
  </si>
  <si>
    <t>72D</t>
  </si>
  <si>
    <t>73A</t>
  </si>
  <si>
    <t>73C</t>
  </si>
  <si>
    <t>송주보르미타운</t>
  </si>
  <si>
    <t>2004.02.</t>
  </si>
  <si>
    <t>https://new.land.naver.com/complexes/102084?tab=detail&amp;rf=Y</t>
  </si>
  <si>
    <t>서울시 마포구 망원동 475-3</t>
  </si>
  <si>
    <t>서울시 마포구 망원로7길 57</t>
  </si>
  <si>
    <t>함성월드빌3차</t>
  </si>
  <si>
    <t>2005.06.</t>
  </si>
  <si>
    <t>https://new.land.naver.com/complexes/25671?tab=detail&amp;rf=Y</t>
  </si>
  <si>
    <t>서울시 마포구 망원동 514</t>
  </si>
  <si>
    <t>서울시 마포구 망원로11길 35</t>
  </si>
  <si>
    <t>성원1차</t>
  </si>
  <si>
    <t>1998.06.</t>
  </si>
  <si>
    <t>https://new.land.naver.com/complexes/939?tab=detail&amp;rf=Y</t>
  </si>
  <si>
    <t>서울시 마포구 망원동 420</t>
  </si>
  <si>
    <t>서울시 마포구 월드컵로25길 125</t>
  </si>
  <si>
    <t>강림스위트빌</t>
  </si>
  <si>
    <t>https://new.land.naver.com/complexes/14248?tab=detail&amp;rf=Y</t>
  </si>
  <si>
    <t>서울시 마포구 망원동 508</t>
  </si>
  <si>
    <t>서울시 마포구 방울내로11길 147</t>
  </si>
  <si>
    <t>성원2차</t>
  </si>
  <si>
    <t>1999.12.</t>
  </si>
  <si>
    <t>https://new.land.naver.com/complexes/1149?tab=detail&amp;rf=Y</t>
  </si>
  <si>
    <t>서울시 마포구 망원동 489</t>
  </si>
  <si>
    <t>서울시 마포구 망원로4길 8</t>
  </si>
  <si>
    <t>현대리버빌</t>
  </si>
  <si>
    <t>https://new.land.naver.com/complexes/18457?tab=detail&amp;rf=Y</t>
  </si>
  <si>
    <t>서울시 마포구 망원동 460-15</t>
  </si>
  <si>
    <t>서울시 마포구 동교로1길 48</t>
  </si>
  <si>
    <t>삼화</t>
  </si>
  <si>
    <t>https://new.land.naver.com/complexes/25670?tab=detail&amp;rf=Y</t>
  </si>
  <si>
    <t>서울시 마포구 망원동 470-39</t>
  </si>
  <si>
    <t>서울시 마포구 방울내로9안길 7</t>
  </si>
  <si>
    <t>신부파스카빌</t>
  </si>
  <si>
    <t>2002.09.</t>
  </si>
  <si>
    <t>https://new.land.naver.com/complexes/105595?tab=detail&amp;rf=Y</t>
  </si>
  <si>
    <t>서울시 마포구 망원동 495</t>
  </si>
  <si>
    <t>서울시 마포구 방울내로9안길 98</t>
  </si>
  <si>
    <t>강변타운</t>
  </si>
  <si>
    <t>2000.05.</t>
  </si>
  <si>
    <t>https://new.land.naver.com/complexes/9404?tab=detail&amp;rf=Y</t>
  </si>
  <si>
    <t>서울시 마포구 망원동 490</t>
  </si>
  <si>
    <t>서울시 마포구 동교로3길 79</t>
  </si>
  <si>
    <t>천우</t>
  </si>
  <si>
    <t>https://new.land.naver.com/complexes/12745?tab=detail&amp;rf=Y</t>
  </si>
  <si>
    <t>서울시 마포구 망원동 436-6</t>
  </si>
  <si>
    <t>서울시 마포구 방울내로5길 8</t>
  </si>
  <si>
    <t>마포한강제이스카이(도시형)</t>
  </si>
  <si>
    <t>2019.09.</t>
  </si>
  <si>
    <t>44A</t>
  </si>
  <si>
    <t>https://new.land.naver.com/complexes/126426?tab=detail&amp;rf=Y</t>
  </si>
  <si>
    <t>서울시 마포구 망원동 522</t>
  </si>
  <si>
    <t>서울시 마포구 방울내로 37</t>
  </si>
  <si>
    <t>45C</t>
  </si>
  <si>
    <t>리츠</t>
  </si>
  <si>
    <t>2013.07.</t>
  </si>
  <si>
    <t>https://new.land.naver.com/complexes/107196?tab=detail&amp;rf=Y</t>
  </si>
  <si>
    <t>서울시 마포구 망원동 483-3</t>
  </si>
  <si>
    <t>서울시 마포구 월드컵로25길 17</t>
  </si>
  <si>
    <t>60B</t>
  </si>
  <si>
    <t>60A</t>
  </si>
  <si>
    <t>65A</t>
  </si>
  <si>
    <t>66B</t>
  </si>
  <si>
    <t>https://new.land.naver.com/complexes/14234?tab=detail&amp;rf=Y</t>
  </si>
  <si>
    <t>서울시 마포구 망원동 510</t>
  </si>
  <si>
    <t>서울시 마포구 방울내로 36</t>
  </si>
  <si>
    <t>89B</t>
  </si>
  <si>
    <t>예지안파크뷰</t>
  </si>
  <si>
    <t>https://new.land.naver.com/complexes/22432?tab=detail&amp;rf=Y</t>
  </si>
  <si>
    <t>서울시 마포구 망원동 512</t>
  </si>
  <si>
    <t>서울시 마포구 방울내로1길 41-14</t>
  </si>
  <si>
    <t>103C</t>
  </si>
  <si>
    <t>청화</t>
  </si>
  <si>
    <t>https://new.land.naver.com/complexes/12912?tab=detail&amp;rf=Y</t>
  </si>
  <si>
    <t>서울시 마포구 망원동 422-12</t>
  </si>
  <si>
    <t>서울시 마포구 월드컵로25길 75</t>
  </si>
  <si>
    <t>솔루체</t>
  </si>
  <si>
    <t>2021.01.</t>
  </si>
  <si>
    <t>https://new.land.naver.com/complexes/139344?tab=detail&amp;rf=Y</t>
  </si>
  <si>
    <t>서울시 마포구 망원동 439-1</t>
  </si>
  <si>
    <t>서울시 마포구 방울내로1길 24</t>
  </si>
  <si>
    <t>[상수동]</t>
  </si>
  <si>
    <t>밤섬리버빌(도시형)</t>
  </si>
  <si>
    <t>2011.07.</t>
  </si>
  <si>
    <t>https://new.land.naver.com/complexes/121344?tab=detail&amp;rf=Y</t>
  </si>
  <si>
    <t>서울시 마포구 상수동 353-26</t>
  </si>
  <si>
    <t>상수동</t>
  </si>
  <si>
    <t>서울시 마포구 토정로9길 12</t>
  </si>
  <si>
    <t>19B</t>
  </si>
  <si>
    <t>20D</t>
  </si>
  <si>
    <t>밤섬리오팰리스</t>
  </si>
  <si>
    <t>2003.06.</t>
  </si>
  <si>
    <t>https://new.land.naver.com/complexes/13323?tab=detail&amp;rf=Y</t>
  </si>
  <si>
    <t>서울시 마포구 상수동 353-4</t>
  </si>
  <si>
    <t>서울시 마포구 토정로11길 39</t>
  </si>
  <si>
    <t>상수월드메르디앙Ⅲ</t>
  </si>
  <si>
    <t>2000.11.</t>
  </si>
  <si>
    <t>https://new.land.naver.com/complexes/8876?tab=detail&amp;rf=Y</t>
  </si>
  <si>
    <t>서울시 마포구 상수동 363</t>
  </si>
  <si>
    <t>서울시 마포구 와우산로 4</t>
  </si>
  <si>
    <t>밤섬리버베르빌</t>
  </si>
  <si>
    <t>https://new.land.naver.com/complexes/9280?tab=detail&amp;rf=Y</t>
  </si>
  <si>
    <t>서울시 마포구 상수동 395</t>
  </si>
  <si>
    <t>서울시 마포구 와우산로 1</t>
  </si>
  <si>
    <t>상수두산위브</t>
  </si>
  <si>
    <t>https://new.land.naver.com/complexes/9738?tab=detail&amp;rf=Y</t>
  </si>
  <si>
    <t>서울시 마포구 상수동 396</t>
  </si>
  <si>
    <t>서울시 마포구 독막로18길 5</t>
  </si>
  <si>
    <t>신구강변연가</t>
  </si>
  <si>
    <t>https://new.land.naver.com/complexes/9859?tab=detail&amp;rf=Y</t>
  </si>
  <si>
    <t>서울시 마포구 상수동 394</t>
  </si>
  <si>
    <t>서울시 마포구 토정로 136-11</t>
  </si>
  <si>
    <t>래미안밤섬리베뉴I</t>
  </si>
  <si>
    <t>2014.10.</t>
  </si>
  <si>
    <t>https://new.land.naver.com/complexes/104791?tab=detail&amp;rf=Y</t>
  </si>
  <si>
    <t>서울시 마포구 상수동 402</t>
  </si>
  <si>
    <t>서울시 마포구 독막로20나길 22</t>
  </si>
  <si>
    <t>래미안밤섬리베뉴II</t>
  </si>
  <si>
    <t>https://new.land.naver.com/complexes/104792?tab=detail&amp;rf=Y</t>
  </si>
  <si>
    <t>서울시 마포구 상수동 398</t>
  </si>
  <si>
    <t>서울시 마포구 독막로20나길 21</t>
  </si>
  <si>
    <t>사제감빌(도시형)</t>
  </si>
  <si>
    <t>https://new.land.naver.com/complexes/123624?tab=detail&amp;rf=Y</t>
  </si>
  <si>
    <t>서울시 마포구 상수동 353-10</t>
  </si>
  <si>
    <t>서울시 마포구 토정로11길 47-1</t>
  </si>
  <si>
    <t>[상암동]</t>
  </si>
  <si>
    <t>상암월드컵파크2단지</t>
  </si>
  <si>
    <t>https://new.land.naver.com/complexes/13940?tab=detail&amp;rf=Y</t>
  </si>
  <si>
    <t>서울시 마포구 상암동 1637</t>
  </si>
  <si>
    <t>상암동</t>
  </si>
  <si>
    <t>서울시 마포구 월드컵북로47길 46</t>
  </si>
  <si>
    <t>상암월드컵파크7단지</t>
  </si>
  <si>
    <t>https://new.land.naver.com/complexes/17628?tab=detail&amp;rf=Y</t>
  </si>
  <si>
    <t>서울시 마포구 상암동 1660</t>
  </si>
  <si>
    <t>서울시 마포구 상암산로1길 92</t>
  </si>
  <si>
    <t>상암월드컵파크12단지</t>
  </si>
  <si>
    <t>2010.10.</t>
  </si>
  <si>
    <t>https://new.land.naver.com/complexes/101611?tab=detail&amp;rf=Y</t>
  </si>
  <si>
    <t>서울시 마포구 상암동 1743</t>
  </si>
  <si>
    <t>서울시 마포구 월드컵북로 502-7</t>
  </si>
  <si>
    <t>휴먼시아2단지</t>
  </si>
  <si>
    <t>2009.06.</t>
  </si>
  <si>
    <t>https://new.land.naver.com/complexes/100716?tab=detail&amp;rf=Y</t>
  </si>
  <si>
    <t>서울시 마포구 상암동 1618</t>
  </si>
  <si>
    <t>서울시 마포구 월드컵북로42가길 11</t>
  </si>
  <si>
    <t>상암월드컵파크11단지</t>
  </si>
  <si>
    <t>2010.06.</t>
  </si>
  <si>
    <t>https://new.land.naver.com/complexes/101610?tab=detail&amp;rf=Y</t>
  </si>
  <si>
    <t>서울시 마포구 상암동 1741</t>
  </si>
  <si>
    <t>서울시 마포구 월드컵북로 502-37</t>
  </si>
  <si>
    <t>상암월드컵파크10단지</t>
  </si>
  <si>
    <t>2010.07.</t>
  </si>
  <si>
    <t>https://new.land.naver.com/complexes/101609?tab=detail&amp;rf=Y</t>
  </si>
  <si>
    <t>서울시 마포구 상암동 1736</t>
  </si>
  <si>
    <t>서울시 마포구 월드컵북로 502-36</t>
  </si>
  <si>
    <t>상암월드컵파크4단지</t>
  </si>
  <si>
    <t>2006.10.</t>
  </si>
  <si>
    <t>https://new.land.naver.com/complexes/23620?tab=detail&amp;rf=Y</t>
  </si>
  <si>
    <t>서울시 마포구 상암동 1655</t>
  </si>
  <si>
    <t>서울시 마포구 상암산로1길 24</t>
  </si>
  <si>
    <t>상암카이저팰리스클래식</t>
  </si>
  <si>
    <t>2010.12.</t>
  </si>
  <si>
    <t>https://new.land.naver.com/complexes/26204?tab=detail&amp;rf=Y</t>
  </si>
  <si>
    <t>서울시 마포구 상암동 1641</t>
  </si>
  <si>
    <t>서울시 마포구 월드컵북로47길 37</t>
  </si>
  <si>
    <t>상암월드컵파크9단지</t>
  </si>
  <si>
    <t>https://new.land.naver.com/complexes/101608?tab=detail&amp;rf=Y</t>
  </si>
  <si>
    <t>서울시 마포구 상암동 1752</t>
  </si>
  <si>
    <t>서울시 마포구 월드컵북로 501</t>
  </si>
  <si>
    <t>예인하우스</t>
  </si>
  <si>
    <t>2012.10.</t>
  </si>
  <si>
    <t>https://new.land.naver.com/complexes/105845?tab=detail&amp;rf=Y</t>
  </si>
  <si>
    <t>서울시 마포구 상암동 34-51</t>
  </si>
  <si>
    <t>서울시 마포구 월드컵북로43길 38</t>
  </si>
  <si>
    <t>상암월드컵파크6단지</t>
  </si>
  <si>
    <t>2005.07.</t>
  </si>
  <si>
    <t>https://new.land.naver.com/complexes/19428?tab=detail&amp;rf=Y</t>
  </si>
  <si>
    <t>서울시 마포구 상암동 1689</t>
  </si>
  <si>
    <t>서울시 마포구 상암산로1길 57</t>
  </si>
  <si>
    <t>휴먼시아1단지</t>
  </si>
  <si>
    <t>https://new.land.naver.com/complexes/26193?tab=detail&amp;rf=Y</t>
  </si>
  <si>
    <t>서울시 마포구 상암동 1630</t>
  </si>
  <si>
    <t>서울시 마포구 월드컵북로43길 11</t>
  </si>
  <si>
    <t>태림펜트윈(도시형)</t>
  </si>
  <si>
    <t>2021.07.</t>
  </si>
  <si>
    <t>https://new.land.naver.com/complexes/142365?tab=detail&amp;rf=Y</t>
  </si>
  <si>
    <t>서울시 마포구 상암동 1293</t>
  </si>
  <si>
    <t>33A</t>
  </si>
  <si>
    <t>34B</t>
  </si>
  <si>
    <t>상암월드컵파크5단지</t>
  </si>
  <si>
    <t>https://new.land.naver.com/complexes/19427?tab=detail&amp;rf=Y</t>
  </si>
  <si>
    <t>서울시 마포구 상암동 1658</t>
  </si>
  <si>
    <t>서울시 마포구 상암산로1길 52</t>
  </si>
  <si>
    <t>상암월드컵파크3단지</t>
  </si>
  <si>
    <t>https://new.land.naver.com/complexes/13941?tab=detail&amp;rf=Y</t>
  </si>
  <si>
    <t>서울시 마포구 상암동 1643</t>
  </si>
  <si>
    <t>서울시 마포구 월드컵로 338</t>
  </si>
  <si>
    <t>[서교동]</t>
  </si>
  <si>
    <t>광남벨라스2차</t>
  </si>
  <si>
    <t>https://new.land.naver.com/complexes/26111?tab=detail&amp;rf=Y</t>
  </si>
  <si>
    <t>서울시 마포구 서교동 458-22</t>
  </si>
  <si>
    <t>서교동</t>
  </si>
  <si>
    <t>서울시 마포구 월드컵북로5길 68</t>
  </si>
  <si>
    <t>MJ더퍼스트홍대(도시형)</t>
  </si>
  <si>
    <t>2018.07.</t>
  </si>
  <si>
    <t>https://new.land.naver.com/complexes/120403?tab=detail&amp;rf=Y</t>
  </si>
  <si>
    <t>서울시 마포구 서교동 371-7</t>
  </si>
  <si>
    <t>서울시 마포구 양화로 114</t>
  </si>
  <si>
    <t>에덴지우</t>
  </si>
  <si>
    <t>2011.05.</t>
  </si>
  <si>
    <t>https://new.land.naver.com/complexes/107945?tab=detail&amp;rf=Y</t>
  </si>
  <si>
    <t>서울시 마포구 서교동 458-6</t>
  </si>
  <si>
    <t>서울시 마포구 동교로17길 45</t>
  </si>
  <si>
    <t>99C</t>
  </si>
  <si>
    <t>99E</t>
  </si>
  <si>
    <t>기정메이</t>
  </si>
  <si>
    <t>https://new.land.naver.com/complexes/23732?tab=detail&amp;rf=Y</t>
  </si>
  <si>
    <t>서울시 마포구 서교동 247-112</t>
  </si>
  <si>
    <t>서울시 마포구 월드컵북로7길 26-10</t>
  </si>
  <si>
    <t>대운</t>
  </si>
  <si>
    <t>2003.01.</t>
  </si>
  <si>
    <t>https://new.land.naver.com/complexes/107297?tab=detail&amp;rf=Y</t>
  </si>
  <si>
    <t>서울시 마포구 서교동 380-44</t>
  </si>
  <si>
    <t>서울시 마포구 양화로7안길 30</t>
  </si>
  <si>
    <t>96D</t>
  </si>
  <si>
    <t>101C</t>
  </si>
  <si>
    <t>서교진아(도시형)</t>
  </si>
  <si>
    <t>https://new.land.naver.com/complexes/107473?tab=detail&amp;rf=Y</t>
  </si>
  <si>
    <t>서울시 마포구 서교동 392-12</t>
  </si>
  <si>
    <t>서울시 마포구 양화로7길 4-7</t>
  </si>
  <si>
    <t>서교푸르지오</t>
  </si>
  <si>
    <t>https://new.land.naver.com/complexes/22189?tab=detail&amp;rf=Y</t>
  </si>
  <si>
    <t>서울시 마포구 서교동 486</t>
  </si>
  <si>
    <t>서울시 마포구 홍익로 10</t>
  </si>
  <si>
    <t>푸른마을</t>
  </si>
  <si>
    <t>2001.11.</t>
  </si>
  <si>
    <t>https://new.land.naver.com/complexes/121566?tab=detail&amp;rf=Y</t>
  </si>
  <si>
    <t>서울시 마포구 서교동 381-4</t>
  </si>
  <si>
    <t>서울시 마포구 양화로7안길 35</t>
  </si>
  <si>
    <t>메세나폴리스</t>
  </si>
  <si>
    <t>2012.07.</t>
  </si>
  <si>
    <t>https://new.land.naver.com/complexes/103831?tab=detail&amp;rf=Y</t>
  </si>
  <si>
    <t>서울시 마포구 서교동 490</t>
  </si>
  <si>
    <t>서울시 마포구 양화로 45</t>
  </si>
  <si>
    <t>안인(도시형)</t>
  </si>
  <si>
    <t>https://new.land.naver.com/complexes/117284?tab=detail&amp;rf=Y</t>
  </si>
  <si>
    <t>서울시 마포구 서교동 485-18</t>
  </si>
  <si>
    <t>서울시 마포구 월드컵로8길 17-9</t>
  </si>
  <si>
    <t>62B</t>
  </si>
  <si>
    <t>63C</t>
  </si>
  <si>
    <t>65C</t>
  </si>
  <si>
    <t>65D</t>
  </si>
  <si>
    <t>67F</t>
  </si>
  <si>
    <t>67E</t>
  </si>
  <si>
    <t>센트레</t>
  </si>
  <si>
    <t>https://new.land.naver.com/complexes/107258?tab=detail&amp;rf=Y</t>
  </si>
  <si>
    <t>서울시 마포구 서교동 453-15</t>
  </si>
  <si>
    <t>서울시 마포구 월드컵북로7길 42</t>
  </si>
  <si>
    <t>서교대우미래사랑</t>
  </si>
  <si>
    <t>2005.08.</t>
  </si>
  <si>
    <t>https://new.land.naver.com/complexes/13479?tab=detail&amp;rf=Y</t>
  </si>
  <si>
    <t>서울시 마포구 서교동 487</t>
  </si>
  <si>
    <t>서울시 마포구 월드컵북로5나길 18</t>
  </si>
  <si>
    <t>청기와</t>
  </si>
  <si>
    <t>1999.09.</t>
  </si>
  <si>
    <t>https://new.land.naver.com/complexes/15978?tab=detail&amp;rf=Y</t>
  </si>
  <si>
    <t>서울시 마포구 서교동 478-4</t>
  </si>
  <si>
    <t>서울시 마포구 월드컵로10길 50</t>
  </si>
  <si>
    <t>영진</t>
  </si>
  <si>
    <t>1971.12.</t>
  </si>
  <si>
    <t>https://new.land.naver.com/complexes/12897?tab=detail&amp;rf=Y</t>
  </si>
  <si>
    <t>서울시 마포구 서교동 485-14</t>
  </si>
  <si>
    <t>서울시 마포구 동교로12길 21</t>
  </si>
  <si>
    <t>서교대아</t>
  </si>
  <si>
    <t>1997.01.</t>
  </si>
  <si>
    <t>https://new.land.naver.com/complexes/9002?tab=detail&amp;rf=Y</t>
  </si>
  <si>
    <t>서울시 마포구 서교동 329-2</t>
  </si>
  <si>
    <t>서울시 마포구 와우산로33길 26-7</t>
  </si>
  <si>
    <t>서교삼익플라주1차</t>
  </si>
  <si>
    <t>2007.12.</t>
  </si>
  <si>
    <t>https://new.land.naver.com/complexes/27865?tab=detail&amp;rf=Y</t>
  </si>
  <si>
    <t>서울시 마포구 서교동 488</t>
  </si>
  <si>
    <t>서울시 마포구 월드컵북로 39</t>
  </si>
  <si>
    <t>엘림</t>
  </si>
  <si>
    <t>2002.07.</t>
  </si>
  <si>
    <t>https://new.land.naver.com/complexes/101769?tab=detail&amp;rf=Y</t>
  </si>
  <si>
    <t>서울시 마포구 서교동 453-14</t>
  </si>
  <si>
    <t>서울시 마포구 월드컵북로7길 40</t>
  </si>
  <si>
    <t>https://new.land.naver.com/complexes/26110?tab=detail&amp;rf=Y</t>
  </si>
  <si>
    <t>서울시 마포구 서교동 465-1</t>
  </si>
  <si>
    <t>서울시 마포구 동교로 126</t>
  </si>
  <si>
    <t>139B</t>
  </si>
  <si>
    <t>함성참좋은</t>
  </si>
  <si>
    <t>https://new.land.naver.com/complexes/103772?tab=detail&amp;rf=Y</t>
  </si>
  <si>
    <t>서울시 마포구 서교동 247-72</t>
  </si>
  <si>
    <t>서울시 마포구 월드컵로20길 46</t>
  </si>
  <si>
    <t>신세계드림빌</t>
  </si>
  <si>
    <t>2003.10.</t>
  </si>
  <si>
    <t>https://new.land.naver.com/complexes/105534?tab=detail&amp;rf=Y</t>
  </si>
  <si>
    <t>서울시 마포구 서교동 470-20</t>
  </si>
  <si>
    <t>서울시 마포구 월드컵로16길 47</t>
  </si>
  <si>
    <t>[성산동]</t>
  </si>
  <si>
    <t>골든빌6차</t>
  </si>
  <si>
    <t>https://new.land.naver.com/complexes/102792?tab=detail&amp;rf=Y</t>
  </si>
  <si>
    <t>서울시 마포구 성산동 65-2</t>
  </si>
  <si>
    <t>성산동</t>
  </si>
  <si>
    <t>서울시 마포구 월드컵북로15안길 13</t>
  </si>
  <si>
    <t>성산시영</t>
  </si>
  <si>
    <t>1986.06.</t>
  </si>
  <si>
    <t>https://new.land.naver.com/complexes/410?tab=detail&amp;rf=Y</t>
  </si>
  <si>
    <t>서울시 마포구 성산동 446</t>
  </si>
  <si>
    <t>서울시 마포구 월드컵북로 235</t>
  </si>
  <si>
    <t>월드컵IPARK1차</t>
  </si>
  <si>
    <t>2009.03.</t>
  </si>
  <si>
    <t>https://new.land.naver.com/complexes/27020?tab=detail&amp;rf=Y</t>
  </si>
  <si>
    <t>서울시 마포구 성산동 667</t>
  </si>
  <si>
    <t>서울시 마포구 모래내로9길 6</t>
  </si>
  <si>
    <t>선경빌라트</t>
  </si>
  <si>
    <t>2001.02.</t>
  </si>
  <si>
    <t>https://new.land.naver.com/complexes/110770?tab=detail&amp;rf=Y</t>
  </si>
  <si>
    <t>서울시 마포구 성산동 17-18</t>
  </si>
  <si>
    <t>서울시 마포구 성미산로11길 35</t>
  </si>
  <si>
    <t>월드컵빌리지</t>
  </si>
  <si>
    <t>https://new.land.naver.com/complexes/101601?tab=detail&amp;rf=Y</t>
  </si>
  <si>
    <t>서울시 마포구 성산동 152-1</t>
  </si>
  <si>
    <t>서울시 마포구 월드컵북로 220</t>
  </si>
  <si>
    <t>66A</t>
  </si>
  <si>
    <t>성산e편한세상2차</t>
  </si>
  <si>
    <t>https://new.land.naver.com/complexes/13838?tab=detail&amp;rf=Y</t>
  </si>
  <si>
    <t>서울시 마포구 성산동 604</t>
  </si>
  <si>
    <t>서울시 마포구 월드컵북로 216</t>
  </si>
  <si>
    <t>성산동성</t>
  </si>
  <si>
    <t>1999.08.</t>
  </si>
  <si>
    <t>https://new.land.naver.com/complexes/8421?tab=detail&amp;rf=Y</t>
  </si>
  <si>
    <t>서울시 마포구 성산동 597</t>
  </si>
  <si>
    <t>서울시 마포구 모래내로3길 4</t>
  </si>
  <si>
    <t>골든빌2차</t>
  </si>
  <si>
    <t>https://new.land.naver.com/complexes/103748?tab=detail&amp;rf=Y</t>
  </si>
  <si>
    <t>서울시 마포구 성산동 210-10</t>
  </si>
  <si>
    <t>서울시 마포구 성미산로11길 8</t>
  </si>
  <si>
    <t>135B</t>
  </si>
  <si>
    <t>성사풍림1차</t>
  </si>
  <si>
    <t>https://new.land.naver.com/complexes/412?tab=detail&amp;rf=Y</t>
  </si>
  <si>
    <t>서울시 마포구 성산동 600</t>
  </si>
  <si>
    <t>서울시 마포구 성암로1길 8</t>
  </si>
  <si>
    <t>벨로스</t>
  </si>
  <si>
    <t>2006.07.</t>
  </si>
  <si>
    <t>https://new.land.naver.com/complexes/100758?tab=detail&amp;rf=Y</t>
  </si>
  <si>
    <t>서울시 마포구 성산동 254-7</t>
  </si>
  <si>
    <t>서울시 마포구 월드컵로26길 23</t>
  </si>
  <si>
    <t>성산자담이움</t>
  </si>
  <si>
    <t>2006.08.</t>
  </si>
  <si>
    <t>https://new.land.naver.com/complexes/106576?tab=detail&amp;rf=Y</t>
  </si>
  <si>
    <t>서울시 마포구 성산동 650</t>
  </si>
  <si>
    <t>서울시 마포구 월드컵로26길 57</t>
  </si>
  <si>
    <t>103D</t>
  </si>
  <si>
    <t>104C</t>
  </si>
  <si>
    <t>성산월드타운대림</t>
  </si>
  <si>
    <t>https://new.land.naver.com/complexes/8015?tab=detail&amp;rf=Y</t>
  </si>
  <si>
    <t>서울시 마포구 성산동 601</t>
  </si>
  <si>
    <t>서울시 마포구 월드컵북로30길 9-22</t>
  </si>
  <si>
    <t>아성뜨란채(도시형)</t>
  </si>
  <si>
    <t>https://new.land.naver.com/complexes/142140?tab=detail&amp;rf=Y</t>
  </si>
  <si>
    <t>서울시 마포구 성산동 200-110</t>
  </si>
  <si>
    <t>서울시 마포구 새터산12길 13</t>
  </si>
  <si>
    <t>46B</t>
  </si>
  <si>
    <t>46C</t>
  </si>
  <si>
    <t>51A</t>
  </si>
  <si>
    <t>52B</t>
  </si>
  <si>
    <t>53C</t>
  </si>
  <si>
    <t>54D</t>
  </si>
  <si>
    <t>반트</t>
  </si>
  <si>
    <t>2013.01.</t>
  </si>
  <si>
    <t>https://new.land.naver.com/complexes/107087?tab=detail&amp;rf=Y</t>
  </si>
  <si>
    <t>서울시 마포구 성산동 249-12</t>
  </si>
  <si>
    <t>서울시 마포구 월드컵로26길 33</t>
  </si>
  <si>
    <t>서교삼익플라주2차</t>
  </si>
  <si>
    <t>https://new.land.naver.com/complexes/102048?tab=detail&amp;rf=Y</t>
  </si>
  <si>
    <t>서울시 마포구 성산동 634-5</t>
  </si>
  <si>
    <t>서울시 마포구 월드컵북로9길 31</t>
  </si>
  <si>
    <t>96A</t>
  </si>
  <si>
    <t>유안</t>
  </si>
  <si>
    <t>https://new.land.naver.com/complexes/25128?tab=detail&amp;rf=Y</t>
  </si>
  <si>
    <t>서울시 마포구 성산동 255-11</t>
  </si>
  <si>
    <t>서울시 마포구 성미산로3가길 6-8</t>
  </si>
  <si>
    <t>92B</t>
  </si>
  <si>
    <t>95D</t>
  </si>
  <si>
    <t>블룸에비뉴(도시형)</t>
  </si>
  <si>
    <t>2016.05.</t>
  </si>
  <si>
    <t>https://new.land.naver.com/complexes/113311?tab=detail&amp;rf=Y</t>
  </si>
  <si>
    <t>서울시 마포구 성산동 669</t>
  </si>
  <si>
    <t>서울시 마포구 월드컵로30길 15</t>
  </si>
  <si>
    <t>66C</t>
  </si>
  <si>
    <t>67D</t>
  </si>
  <si>
    <t>예림아너스빌</t>
  </si>
  <si>
    <t>2006.09.</t>
  </si>
  <si>
    <t>https://new.land.naver.com/complexes/107135?tab=detail&amp;rf=Y</t>
  </si>
  <si>
    <t>서울시 마포구 성산동 13-21</t>
  </si>
  <si>
    <t>서울시 마포구 성미산로11길 32-7</t>
  </si>
  <si>
    <t>삼호</t>
  </si>
  <si>
    <t>2001.07.</t>
  </si>
  <si>
    <t>https://new.land.naver.com/complexes/14381?tab=detail&amp;rf=Y</t>
  </si>
  <si>
    <t>서울시 마포구 성산동 239-25</t>
  </si>
  <si>
    <t>서울시 마포구 성미산로 72</t>
  </si>
  <si>
    <t>골든빌3차</t>
  </si>
  <si>
    <t>https://new.land.naver.com/complexes/108972?tab=detail&amp;rf=Y</t>
  </si>
  <si>
    <t>서울시 마포구 성산동 50-1</t>
  </si>
  <si>
    <t>서울시 마포구 월드컵북로12안길 88</t>
  </si>
  <si>
    <t>그레이스</t>
  </si>
  <si>
    <t>https://new.land.naver.com/complexes/25260?tab=detail&amp;rf=Y</t>
  </si>
  <si>
    <t>서울시 마포구 성산동 254-28</t>
  </si>
  <si>
    <t>서울시 마포구 월드컵로26길 21</t>
  </si>
  <si>
    <t>월드컵IPARK2차</t>
  </si>
  <si>
    <t>2008.12.</t>
  </si>
  <si>
    <t>https://new.land.naver.com/complexes/27021?tab=detail&amp;rf=Y</t>
  </si>
  <si>
    <t>서울시 마포구 성산동 666</t>
  </si>
  <si>
    <t>서울시 마포구 모래내로9길 3</t>
  </si>
  <si>
    <t>골드리치(도시형)</t>
  </si>
  <si>
    <t>2018.05.</t>
  </si>
  <si>
    <t>https://new.land.naver.com/complexes/122715?tab=detail&amp;rf=Y</t>
  </si>
  <si>
    <t>서울시 마포구 성산동 278-5</t>
  </si>
  <si>
    <t>서울시 마포구 성산로2길 35-3</t>
  </si>
  <si>
    <t>29B</t>
  </si>
  <si>
    <t>30C</t>
  </si>
  <si>
    <t>41D</t>
  </si>
  <si>
    <t>현대하이츠</t>
  </si>
  <si>
    <t>https://new.land.naver.com/complexes/107568?tab=detail&amp;rf=Y</t>
  </si>
  <si>
    <t>서울시 마포구 성산동 254-8</t>
  </si>
  <si>
    <t>서울시 마포구 월드컵로26길 13</t>
  </si>
  <si>
    <t>성산성일</t>
  </si>
  <si>
    <t>2007.08.</t>
  </si>
  <si>
    <t>https://new.land.naver.com/complexes/104020?tab=detail&amp;rf=Y</t>
  </si>
  <si>
    <t>서울시 마포구 성산동 114-3</t>
  </si>
  <si>
    <t>서울시 마포구 월드컵북로 98</t>
  </si>
  <si>
    <t>61B</t>
  </si>
  <si>
    <t>성산힐</t>
  </si>
  <si>
    <t>2011.02.</t>
  </si>
  <si>
    <t>https://new.land.naver.com/complexes/103816?tab=detail&amp;rf=Y</t>
  </si>
  <si>
    <t>서울시 마포구 성산동 81-106</t>
  </si>
  <si>
    <t>서울시 마포구 성산로6길 37-10</t>
  </si>
  <si>
    <t>90C</t>
  </si>
  <si>
    <t>한림(201동)</t>
  </si>
  <si>
    <t>https://new.land.naver.com/complexes/101487?tab=detail&amp;rf=Y</t>
  </si>
  <si>
    <t>서울시 마포구 성산동 199-15</t>
  </si>
  <si>
    <t>서울시 마포구 새터산5길 11</t>
  </si>
  <si>
    <t>삼우캐슬</t>
  </si>
  <si>
    <t>2008.02.</t>
  </si>
  <si>
    <t>https://new.land.naver.com/complexes/104158?tab=detail&amp;rf=Y</t>
  </si>
  <si>
    <t>서울시 마포구 성산동 646-2</t>
  </si>
  <si>
    <t>서울시 마포구 성미산로 18</t>
  </si>
  <si>
    <t>해피존(23-1)</t>
  </si>
  <si>
    <t>https://new.land.naver.com/complexes/105234?tab=detail&amp;rf=Y</t>
  </si>
  <si>
    <t>서울시 마포구 성산동 23-1</t>
  </si>
  <si>
    <t>서울시 마포구 월드컵북로12길 106</t>
  </si>
  <si>
    <t>세원</t>
  </si>
  <si>
    <t>1996.12.</t>
  </si>
  <si>
    <t>https://new.land.naver.com/complexes/8420?tab=detail&amp;rf=Y</t>
  </si>
  <si>
    <t>서울시 마포구 성산동 142-9</t>
  </si>
  <si>
    <t>서울시 마포구 월드컵북로 194</t>
  </si>
  <si>
    <t>부림베스트빌</t>
  </si>
  <si>
    <t>2002.11.</t>
  </si>
  <si>
    <t>https://new.land.naver.com/complexes/25568?tab=detail&amp;rf=Y</t>
  </si>
  <si>
    <t>서울시 마포구 성산동 254-29</t>
  </si>
  <si>
    <t>서울시 마포구 월드컵로26길 17</t>
  </si>
  <si>
    <t>한림(101동)</t>
  </si>
  <si>
    <t>https://new.land.naver.com/complexes/101486?tab=detail&amp;rf=Y</t>
  </si>
  <si>
    <t>서울시 마포구 성산동 199-53</t>
  </si>
  <si>
    <t>서울시 마포구 새터산5길 17</t>
  </si>
  <si>
    <t>97A</t>
  </si>
  <si>
    <t>이레빌라트(251-10,도시형)</t>
  </si>
  <si>
    <t>16A</t>
  </si>
  <si>
    <t>https://new.land.naver.com/complexes/113937?tab=detail&amp;rf=Y</t>
  </si>
  <si>
    <t>서울시 마포구 성산동 251-10</t>
  </si>
  <si>
    <t>서울시 마포구 성미산로 5-5</t>
  </si>
  <si>
    <t>16B</t>
  </si>
  <si>
    <t>17C</t>
  </si>
  <si>
    <t>18D</t>
  </si>
  <si>
    <t>19E</t>
  </si>
  <si>
    <t>20F</t>
  </si>
  <si>
    <t>20G</t>
  </si>
  <si>
    <t>21C</t>
  </si>
  <si>
    <t>21D</t>
  </si>
  <si>
    <t>22E</t>
  </si>
  <si>
    <t>노블에비뉴(도시형)</t>
  </si>
  <si>
    <t>2015.05.</t>
  </si>
  <si>
    <t>https://new.land.naver.com/complexes/110112?tab=detail&amp;rf=Y</t>
  </si>
  <si>
    <t>서울시 마포구 성산동 668</t>
  </si>
  <si>
    <t>서울시 마포구 월드컵로30길 12</t>
  </si>
  <si>
    <t>LG</t>
  </si>
  <si>
    <t>https://new.land.naver.com/complexes/102331?tab=detail&amp;rf=Y</t>
  </si>
  <si>
    <t>서울시 마포구 성산동 214-15</t>
  </si>
  <si>
    <t>서울시 마포구 월드컵로30다길 23-15</t>
  </si>
  <si>
    <t>이레빌라트(257-3,도시형)</t>
  </si>
  <si>
    <t>2012.02.</t>
  </si>
  <si>
    <t>https://new.land.naver.com/complexes/113936?tab=detail&amp;rf=Y</t>
  </si>
  <si>
    <t>서울시 마포구 성산동 257-3</t>
  </si>
  <si>
    <t>서울시 마포구 성미산로5길 77-6</t>
  </si>
  <si>
    <t>19A</t>
  </si>
  <si>
    <t>20B</t>
  </si>
  <si>
    <t>해피존(249-21)</t>
  </si>
  <si>
    <t>https://new.land.naver.com/complexes/13254?tab=detail&amp;rf=Y</t>
  </si>
  <si>
    <t>서울시 마포구 성산동 249-21</t>
  </si>
  <si>
    <t>서울시 마포구 월드컵로26길 43</t>
  </si>
  <si>
    <t>라인성서</t>
  </si>
  <si>
    <t>https://new.land.naver.com/complexes/106666?tab=detail&amp;rf=Y</t>
  </si>
  <si>
    <t>서울시 마포구 성산동 25-1</t>
  </si>
  <si>
    <t>97B</t>
  </si>
  <si>
    <t>월드</t>
  </si>
  <si>
    <t>https://new.land.naver.com/complexes/102496?tab=detail&amp;rf=Y</t>
  </si>
  <si>
    <t>서울시 마포구 성산동 49-3</t>
  </si>
  <si>
    <t>서울시 마포구 월드컵북로12안길 74-10</t>
  </si>
  <si>
    <t>140A</t>
  </si>
  <si>
    <t>상인파크빌</t>
  </si>
  <si>
    <t>https://new.land.naver.com/complexes/101613?tab=detail&amp;rf=Y</t>
  </si>
  <si>
    <t>서울시 마포구 성산동 271-23</t>
  </si>
  <si>
    <t>서울시 마포구 성미산로1길 92</t>
  </si>
  <si>
    <t>대원</t>
  </si>
  <si>
    <t>1999.06.</t>
  </si>
  <si>
    <t>https://new.land.naver.com/complexes/8422?tab=detail&amp;rf=Y</t>
  </si>
  <si>
    <t>서울시 마포구 성산동 596</t>
  </si>
  <si>
    <t>서울시 마포구 성산로4길 75</t>
  </si>
  <si>
    <t>보영퍼팩트</t>
  </si>
  <si>
    <t>2002.04.</t>
  </si>
  <si>
    <t>https://new.land.naver.com/complexes/108032?tab=detail&amp;rf=Y</t>
  </si>
  <si>
    <t>서울시 마포구 성산동 240-5</t>
  </si>
  <si>
    <t>서울시 마포구 성미산로 58</t>
  </si>
  <si>
    <t>[신공덕동]</t>
  </si>
  <si>
    <t>브라운스톤공덕</t>
  </si>
  <si>
    <t>https://new.land.naver.com/complexes/24122?tab=detail&amp;rf=Y</t>
  </si>
  <si>
    <t>서울시 마포구 신공덕동 170</t>
  </si>
  <si>
    <t>신공덕동</t>
  </si>
  <si>
    <t>서울시 마포구 백범로 230</t>
  </si>
  <si>
    <t>신공덕삼성래미안3차</t>
  </si>
  <si>
    <t>https://new.land.naver.com/complexes/2994?tab=detail&amp;rf=Y</t>
  </si>
  <si>
    <t>서울시 마포구 신공덕동 161</t>
  </si>
  <si>
    <t>서울시 마포구 만리재로 60</t>
  </si>
  <si>
    <t>신공덕e-편한세상</t>
  </si>
  <si>
    <t>2007.10.</t>
  </si>
  <si>
    <t>https://new.land.naver.com/complexes/19503?tab=detail&amp;rf=Y</t>
  </si>
  <si>
    <t>서울시 마포구 신공덕동 168</t>
  </si>
  <si>
    <t>서울시 마포구 백범로 239</t>
  </si>
  <si>
    <t>82C</t>
  </si>
  <si>
    <t>신공덕삼성래미안2차</t>
  </si>
  <si>
    <t>https://new.land.naver.com/complexes/2993?tab=detail&amp;rf=Y</t>
  </si>
  <si>
    <t>서울시 마포구 신공덕동 159</t>
  </si>
  <si>
    <t>서울시 마포구 만리재로 74</t>
  </si>
  <si>
    <t>공덕아이파크</t>
  </si>
  <si>
    <t>2013.03.</t>
  </si>
  <si>
    <t>https://new.land.naver.com/complexes/103489?tab=detail&amp;rf=Y</t>
  </si>
  <si>
    <t>서울시 마포구 신공덕동 174</t>
  </si>
  <si>
    <t>서울시 마포구 만리재로 36</t>
  </si>
  <si>
    <t>110D</t>
  </si>
  <si>
    <t>110E</t>
  </si>
  <si>
    <t>신공덕아이파크(도시형)</t>
  </si>
  <si>
    <t>2025.04.</t>
  </si>
  <si>
    <t>https://new.land.naver.com/complexes/141433?tab=detail&amp;rf=Y</t>
  </si>
  <si>
    <t>서울시 마포구 신공덕동 27-8번지 일대 (마포로1구역 제48지구)</t>
  </si>
  <si>
    <t>71C</t>
  </si>
  <si>
    <t>71E</t>
  </si>
  <si>
    <t>71D</t>
  </si>
  <si>
    <t>뉴마인</t>
  </si>
  <si>
    <t>2008.01.</t>
  </si>
  <si>
    <t>https://new.land.naver.com/complexes/105820?tab=detail&amp;rf=Y</t>
  </si>
  <si>
    <t>서울시 마포구 신공덕동 5-5</t>
  </si>
  <si>
    <t>서울시 마포구 마포대로14길 32</t>
  </si>
  <si>
    <t>신공덕삼성래미안1차</t>
  </si>
  <si>
    <t>https://new.land.naver.com/complexes/2992?tab=detail&amp;rf=Y</t>
  </si>
  <si>
    <t>서울시 마포구 신공덕동 155</t>
  </si>
  <si>
    <t>서울시 마포구 백범로37길 12</t>
  </si>
  <si>
    <t>펜트라우스</t>
  </si>
  <si>
    <t>https://new.land.naver.com/complexes/27733?tab=detail&amp;rf=Y</t>
  </si>
  <si>
    <t>서울시 마포구 신공덕동 172</t>
  </si>
  <si>
    <t>서울시 마포구 백범로 205</t>
  </si>
  <si>
    <t>블레스하임</t>
  </si>
  <si>
    <t>2019.01.</t>
  </si>
  <si>
    <t>https://new.land.naver.com/complexes/124280?tab=detail&amp;rf=Y</t>
  </si>
  <si>
    <t>서울시 마포구 신공덕동 13-15</t>
  </si>
  <si>
    <t>서울시 마포구 만리재로 45-1</t>
  </si>
  <si>
    <t>32C</t>
  </si>
  <si>
    <t>34E</t>
  </si>
  <si>
    <t>공덕프로포즈Ⅱ(도시형)</t>
  </si>
  <si>
    <t>2015.02.</t>
  </si>
  <si>
    <t>https://new.land.naver.com/complexes/107300?tab=detail&amp;rf=Y</t>
  </si>
  <si>
    <t>서울시 마포구 신공덕동 15-80</t>
  </si>
  <si>
    <t>서울시 마포구 만리재로 35</t>
  </si>
  <si>
    <t>24C1</t>
  </si>
  <si>
    <t>24C2</t>
  </si>
  <si>
    <t>메트로디오빌</t>
  </si>
  <si>
    <t>https://new.land.naver.com/complexes/10479?tab=detail&amp;rf=Y</t>
  </si>
  <si>
    <t>서울시 마포구 신공덕동 167</t>
  </si>
  <si>
    <t>서울시 마포구 백범로 199</t>
  </si>
  <si>
    <t>마포KCC웰츠타워</t>
  </si>
  <si>
    <t>133C</t>
  </si>
  <si>
    <t>https://new.land.naver.com/complexes/100682?tab=detail&amp;rf=Y</t>
  </si>
  <si>
    <t>서울시 마포구 신공덕동 171</t>
  </si>
  <si>
    <t>서울시 마포구 백범로 202</t>
  </si>
  <si>
    <t>149A-1</t>
  </si>
  <si>
    <t>대우월드마크마포</t>
  </si>
  <si>
    <t>https://new.land.naver.com/complexes/27817?tab=detail&amp;rf=Y</t>
  </si>
  <si>
    <t>서울시 마포구 신공덕동 173</t>
  </si>
  <si>
    <t>서울시 마포구 백범로 212</t>
  </si>
  <si>
    <t>[신수동]</t>
  </si>
  <si>
    <t>하나테크노빌</t>
  </si>
  <si>
    <t>2002.02.</t>
  </si>
  <si>
    <t>https://new.land.naver.com/complexes/22046?tab=detail&amp;rf=Y</t>
  </si>
  <si>
    <t>서울시 마포구 신수동 22-35</t>
  </si>
  <si>
    <t>신수동</t>
  </si>
  <si>
    <t>서울시 마포구 백범로 76</t>
  </si>
  <si>
    <t>마포경남아너스빌</t>
  </si>
  <si>
    <t>2007.05.</t>
  </si>
  <si>
    <t>https://new.land.naver.com/complexes/11223?tab=detail&amp;rf=Y</t>
  </si>
  <si>
    <t>서울시 마포구 신수동 456</t>
  </si>
  <si>
    <t>서울시 마포구 신수로 81</t>
  </si>
  <si>
    <t>성원</t>
  </si>
  <si>
    <t>1998.12.</t>
  </si>
  <si>
    <t>https://new.land.naver.com/complexes/842?tab=detail&amp;rf=Y</t>
  </si>
  <si>
    <t>서울시 마포구 신수동 190</t>
  </si>
  <si>
    <t>서울시 마포구 독막로28길 7</t>
  </si>
  <si>
    <t>세양청마루</t>
  </si>
  <si>
    <t>https://new.land.naver.com/complexes/5618?tab=detail&amp;rf=Y</t>
  </si>
  <si>
    <t>서울시 마포구 신수동 451</t>
  </si>
  <si>
    <t>서울시 마포구 독막로 209</t>
  </si>
  <si>
    <t>신촌숲아이파크</t>
  </si>
  <si>
    <t>2019.08.</t>
  </si>
  <si>
    <t>https://new.land.naver.com/complexes/114335?tab=detail&amp;rf=Y</t>
  </si>
  <si>
    <t>서울시 마포구 신수동 462</t>
  </si>
  <si>
    <t>서울시 마포구 광성로 17</t>
  </si>
  <si>
    <t>밤섬경남아너스빌</t>
  </si>
  <si>
    <t>2009.12.</t>
  </si>
  <si>
    <t>https://new.land.naver.com/complexes/11709?tab=detail&amp;rf=Y</t>
  </si>
  <si>
    <t>서울시 마포구 신수동 459</t>
  </si>
  <si>
    <t>서울시 마포구 독막로28길 10</t>
  </si>
  <si>
    <t>마포벽산e-솔렌스힐</t>
  </si>
  <si>
    <t>2007.07.</t>
  </si>
  <si>
    <t>https://new.land.naver.com/complexes/26444?tab=detail&amp;rf=Y</t>
  </si>
  <si>
    <t>서울시 마포구 신수동 457</t>
  </si>
  <si>
    <t>서울시 마포구 광성로 28</t>
  </si>
  <si>
    <t>대원칸타빌</t>
  </si>
  <si>
    <t>https://new.land.naver.com/complexes/5621?tab=detail&amp;rf=Y</t>
  </si>
  <si>
    <t>서울시 마포구 신수동 453</t>
  </si>
  <si>
    <t>서울시 마포구 창전로2길 10</t>
  </si>
  <si>
    <t>신촌삼익</t>
  </si>
  <si>
    <t>https://new.land.naver.com/complexes/415?tab=detail&amp;rf=Y</t>
  </si>
  <si>
    <t>서울시 마포구 신수동 450</t>
  </si>
  <si>
    <t>서울시 마포구 신수로 107</t>
  </si>
  <si>
    <t>경남아너스빌</t>
  </si>
  <si>
    <t>https://new.land.naver.com/complexes/22715?tab=detail&amp;rf=Y</t>
  </si>
  <si>
    <t>서울시 마포구 신수동 455</t>
  </si>
  <si>
    <t>서울시 마포구 창전로2길 42</t>
  </si>
  <si>
    <t>신수자이언트</t>
  </si>
  <si>
    <t>2011.11.</t>
  </si>
  <si>
    <t>https://new.land.naver.com/complexes/104365?tab=detail&amp;rf=Y</t>
  </si>
  <si>
    <t>서울시 마포구 신수동 91-511</t>
  </si>
  <si>
    <t>서울시 마포구 신수로 89</t>
  </si>
  <si>
    <t>신수현대</t>
  </si>
  <si>
    <t>https://new.land.naver.com/complexes/418?tab=detail&amp;rf=Y</t>
  </si>
  <si>
    <t>서울시 마포구 신수동 445-5</t>
  </si>
  <si>
    <t>서울시 마포구 토정로 242</t>
  </si>
  <si>
    <t>[신정동]</t>
  </si>
  <si>
    <t>CJ리버힐</t>
  </si>
  <si>
    <t>1998.10.</t>
  </si>
  <si>
    <t>https://new.land.naver.com/complexes/15985?tab=detail&amp;rf=Y</t>
  </si>
  <si>
    <t>서울시 마포구 신정동 74-1</t>
  </si>
  <si>
    <t>신정동</t>
  </si>
  <si>
    <t>서울시 마포구 신수로3길 47</t>
  </si>
  <si>
    <t>서강GS</t>
  </si>
  <si>
    <t>1999.07.</t>
  </si>
  <si>
    <t>https://new.land.naver.com/complexes/1151?tab=detail&amp;rf=Y</t>
  </si>
  <si>
    <t>서울시 마포구 신정동 30</t>
  </si>
  <si>
    <t>서울시 마포구 창전로 26</t>
  </si>
  <si>
    <t>[아현동]</t>
  </si>
  <si>
    <t>우리가</t>
  </si>
  <si>
    <t>2020.06.</t>
  </si>
  <si>
    <t>https://new.land.naver.com/complexes/134582?tab=detail&amp;rf=Y</t>
  </si>
  <si>
    <t>서울시 마포구 아현동 353-4</t>
  </si>
  <si>
    <t>아현동</t>
  </si>
  <si>
    <t>서울시 마포구 신촌로 224</t>
  </si>
  <si>
    <t>예미원</t>
  </si>
  <si>
    <t>https://new.land.naver.com/complexes/847?tab=detail&amp;rf=Y</t>
  </si>
  <si>
    <t>서울시 마포구 아현동 371-1</t>
  </si>
  <si>
    <t>스카이빌아현(도시형)</t>
  </si>
  <si>
    <t>2021.03.</t>
  </si>
  <si>
    <t>https://new.land.naver.com/complexes/140322?tab=detail&amp;rf=Y</t>
  </si>
  <si>
    <t>서울시 마포구 아현동 346-3</t>
  </si>
  <si>
    <t>서울시 마포구 신촌로 244</t>
  </si>
  <si>
    <t>아현푸르지오클라시티(도시형)</t>
  </si>
  <si>
    <t>2023.10.</t>
  </si>
  <si>
    <t>42H</t>
  </si>
  <si>
    <t>https://new.land.naver.com/complexes/132478?tab=detail&amp;rf=Y</t>
  </si>
  <si>
    <t>서울시 마포구 아현동 275-2번지 일대</t>
  </si>
  <si>
    <t>46H</t>
  </si>
  <si>
    <t>46H-1</t>
  </si>
  <si>
    <t>46H-2</t>
  </si>
  <si>
    <t>53H1</t>
  </si>
  <si>
    <t>54H</t>
  </si>
  <si>
    <t>55H</t>
  </si>
  <si>
    <t>56C</t>
  </si>
  <si>
    <t>57A</t>
  </si>
  <si>
    <t>57D</t>
  </si>
  <si>
    <t>서서울삼성</t>
  </si>
  <si>
    <t>https://new.land.naver.com/complexes/1152?tab=detail&amp;rf=Y</t>
  </si>
  <si>
    <t>서울시 마포구 아현동 692</t>
  </si>
  <si>
    <t>서울시 마포구 마포대로 262</t>
  </si>
  <si>
    <t>공덕자이</t>
  </si>
  <si>
    <t>https://new.land.naver.com/complexes/106861?tab=detail&amp;rf=Y</t>
  </si>
  <si>
    <t>서울시 마포구 아현동 800</t>
  </si>
  <si>
    <t>서울시 마포구 마포대로24길 16</t>
  </si>
  <si>
    <t>마포래미안푸르지오</t>
  </si>
  <si>
    <t>2014.09.</t>
  </si>
  <si>
    <t>https://new.land.naver.com/complexes/104917?tab=detail&amp;rf=Y</t>
  </si>
  <si>
    <t>서울시 마포구 아현동 777</t>
  </si>
  <si>
    <t>서울시 마포구 마포대로 195</t>
  </si>
  <si>
    <t>삼환나띠르빌</t>
  </si>
  <si>
    <t>https://new.land.naver.com/complexes/8921?tab=detail&amp;rf=Y</t>
  </si>
  <si>
    <t>서울시 마포구 아현동 732</t>
  </si>
  <si>
    <t>서울시 마포구 마포대로 183-16</t>
  </si>
  <si>
    <t>마포센트럴아이파크</t>
  </si>
  <si>
    <t>2017.11.</t>
  </si>
  <si>
    <t>https://new.land.naver.com/complexes/108896?tab=detail&amp;rf=Y</t>
  </si>
  <si>
    <t>서울시 마포구 아현동 802</t>
  </si>
  <si>
    <t>서울시 마포구 마포대로 246</t>
  </si>
  <si>
    <t>트렌빌</t>
  </si>
  <si>
    <t>2019.07.</t>
  </si>
  <si>
    <t>https://new.land.naver.com/complexes/126781?tab=detail&amp;rf=Y</t>
  </si>
  <si>
    <t>서울시 마포구 아현동 331-29</t>
  </si>
  <si>
    <t>서울시 마포구 신촌로32길 3-8</t>
  </si>
  <si>
    <t>아현시티</t>
  </si>
  <si>
    <t>2020.12.</t>
  </si>
  <si>
    <t>https://new.land.naver.com/complexes/137859?tab=detail&amp;rf=Y</t>
  </si>
  <si>
    <t>서울시 마포구 아현동 327-10</t>
  </si>
  <si>
    <t>서울시 마포구 신촌로34길 11</t>
  </si>
  <si>
    <t>아현라온빌(도시형)</t>
  </si>
  <si>
    <t>https://new.land.naver.com/complexes/128914?tab=detail&amp;rf=Y</t>
  </si>
  <si>
    <t>서울시 마포구 아현동 709</t>
  </si>
  <si>
    <t>서울시 마포구 손기정로 2</t>
  </si>
  <si>
    <t>24C</t>
  </si>
  <si>
    <t>제스트하우스</t>
  </si>
  <si>
    <t>2019.12.</t>
  </si>
  <si>
    <t>https://new.land.naver.com/complexes/128559?tab=detail&amp;rf=Y</t>
  </si>
  <si>
    <t>서울시 마포구 아현동 282-3</t>
  </si>
  <si>
    <t>서울시 마포구 마포대로21길 38</t>
  </si>
  <si>
    <t>혜성</t>
  </si>
  <si>
    <t>1972.10.</t>
  </si>
  <si>
    <t>https://new.land.naver.com/complexes/1154?tab=detail&amp;rf=Y</t>
  </si>
  <si>
    <t>서울시 마포구 아현동 613-10</t>
  </si>
  <si>
    <t>서울시 마포구 마포대로19길 8</t>
  </si>
  <si>
    <t>애오개아이파크(도시형)</t>
  </si>
  <si>
    <t>2016.12.</t>
  </si>
  <si>
    <t>25N</t>
  </si>
  <si>
    <t>https://new.land.naver.com/complexes/111315?tab=detail&amp;rf=Y</t>
  </si>
  <si>
    <t>서울시 마포구 아현동 780</t>
  </si>
  <si>
    <t>서울시 마포구 굴레방로1길 25</t>
  </si>
  <si>
    <t>26S</t>
  </si>
  <si>
    <t>29H</t>
  </si>
  <si>
    <t>30L</t>
  </si>
  <si>
    <t>31F</t>
  </si>
  <si>
    <t>33M</t>
  </si>
  <si>
    <t>34R</t>
  </si>
  <si>
    <t>34P</t>
  </si>
  <si>
    <t>34Q</t>
  </si>
  <si>
    <t>36J</t>
  </si>
  <si>
    <t>39G</t>
  </si>
  <si>
    <t>42I</t>
  </si>
  <si>
    <t>42K</t>
  </si>
  <si>
    <t>43D</t>
  </si>
  <si>
    <t>45E</t>
  </si>
  <si>
    <t>67O</t>
  </si>
  <si>
    <t>마포트라팰리스2차</t>
  </si>
  <si>
    <t>2008.07.</t>
  </si>
  <si>
    <t>https://new.land.naver.com/complexes/24823?tab=detail&amp;rf=Y</t>
  </si>
  <si>
    <t>서울시 마포구 아현동 738</t>
  </si>
  <si>
    <t>서울시 마포구 마포대로 201</t>
  </si>
  <si>
    <t>[연남동]</t>
  </si>
  <si>
    <t>홍익하이빌</t>
  </si>
  <si>
    <t>https://new.land.naver.com/complexes/123188?tab=detail&amp;rf=Y</t>
  </si>
  <si>
    <t>서울시 마포구 연남동 493-27</t>
  </si>
  <si>
    <t>연남동</t>
  </si>
  <si>
    <t>서울시 마포구 연남로5길 44</t>
  </si>
  <si>
    <t>휴먼</t>
  </si>
  <si>
    <t>https://new.land.naver.com/complexes/103564?tab=detail&amp;rf=Y</t>
  </si>
  <si>
    <t>서울시 마포구 연남동 478-12</t>
  </si>
  <si>
    <t>서울시 마포구 연남로9길 20</t>
  </si>
  <si>
    <t>127A</t>
  </si>
  <si>
    <t>https://new.land.naver.com/complexes/103339?tab=detail&amp;rf=Y</t>
  </si>
  <si>
    <t>서울시 마포구 연남동 239-1</t>
  </si>
  <si>
    <t>서울시 마포구 성미산로 162</t>
  </si>
  <si>
    <t>서암</t>
  </si>
  <si>
    <t>https://new.land.naver.com/complexes/26269?tab=detail&amp;rf=Y</t>
  </si>
  <si>
    <t>서울시 마포구 연남동 250-8</t>
  </si>
  <si>
    <t>서울시 마포구 성미산로27길 6</t>
  </si>
  <si>
    <t>노블레스(249-12)</t>
  </si>
  <si>
    <t>https://new.land.naver.com/complexes/101547?tab=detail&amp;rf=Y</t>
  </si>
  <si>
    <t>서울시 마포구 연남동 249-12</t>
  </si>
  <si>
    <t>서울시 마포구 성미산로23길 4</t>
  </si>
  <si>
    <t>2012.03.</t>
  </si>
  <si>
    <t>https://new.land.naver.com/complexes/104809?tab=detail&amp;rf=Y</t>
  </si>
  <si>
    <t>서울시 마포구 연남동 564-35</t>
  </si>
  <si>
    <t>서울시 마포구 연남로1길 84</t>
  </si>
  <si>
    <t>https://new.land.naver.com/complexes/11689?tab=detail&amp;rf=Y</t>
  </si>
  <si>
    <t>서울시 마포구 연남동 515-23</t>
  </si>
  <si>
    <t>서울시 마포구 연남로 27</t>
  </si>
  <si>
    <t>새마을(연남)</t>
  </si>
  <si>
    <t>1970.11.</t>
  </si>
  <si>
    <t>https://new.land.naver.com/complexes/15989?tab=detail&amp;rf=Y</t>
  </si>
  <si>
    <t>서울시 마포구 연남동 244-15</t>
  </si>
  <si>
    <t>서울시 마포구 성미산로23길 54</t>
  </si>
  <si>
    <t>해피빌</t>
  </si>
  <si>
    <t>https://new.land.naver.com/complexes/127958?tab=detail&amp;rf=Y</t>
  </si>
  <si>
    <t>서울시 마포구 연남동 239-50</t>
  </si>
  <si>
    <t>서울시 마포구 동교로41길 36-11</t>
  </si>
  <si>
    <t>무지개</t>
  </si>
  <si>
    <t>2000.12.</t>
  </si>
  <si>
    <t>https://new.land.naver.com/complexes/24189?tab=detail&amp;rf=Y</t>
  </si>
  <si>
    <t>서울시 마포구 연남동 364-8</t>
  </si>
  <si>
    <t>서울시 마포구 연남로 83</t>
  </si>
  <si>
    <t>100D</t>
  </si>
  <si>
    <t>https://new.land.naver.com/complexes/102008?tab=detail&amp;rf=Y</t>
  </si>
  <si>
    <t>서울시 마포구 연남동 487-77</t>
  </si>
  <si>
    <t>서울시 마포구 성미산로15길 32</t>
  </si>
  <si>
    <t>88C</t>
  </si>
  <si>
    <t>89D</t>
  </si>
  <si>
    <t>90F</t>
  </si>
  <si>
    <t>https://new.land.naver.com/complexes/101802?tab=detail&amp;rf=Y</t>
  </si>
  <si>
    <t>서울시 마포구 연남동 246-8</t>
  </si>
  <si>
    <t>서울시 마포구 성미산로23길 38</t>
  </si>
  <si>
    <t>엘르빌</t>
  </si>
  <si>
    <t>2001.01.</t>
  </si>
  <si>
    <t>https://new.land.naver.com/complexes/15990?tab=detail&amp;rf=Y</t>
  </si>
  <si>
    <t>서울시 마포구 연남동 250-2</t>
  </si>
  <si>
    <t>서울시 마포구 성미산로29길 9</t>
  </si>
  <si>
    <t>대명</t>
  </si>
  <si>
    <t>1995.11.</t>
  </si>
  <si>
    <t>https://new.land.naver.com/complexes/843?tab=detail&amp;rf=Y</t>
  </si>
  <si>
    <t>서울시 마포구 연남동 259-1</t>
  </si>
  <si>
    <t>서울시 마포구 동교로39길 11</t>
  </si>
  <si>
    <t>노블레스빌(246-1)</t>
  </si>
  <si>
    <t>https://new.land.naver.com/complexes/23645?tab=detail&amp;rf=Y</t>
  </si>
  <si>
    <t>서울시 마포구 연남동 246-1</t>
  </si>
  <si>
    <t>서울시 마포구 성미산로23안길 8</t>
  </si>
  <si>
    <t>노블레스빌(249-1)</t>
  </si>
  <si>
    <t>https://new.land.naver.com/complexes/101546?tab=detail&amp;rf=Y</t>
  </si>
  <si>
    <t>서울시 마포구 연남동 249-1</t>
  </si>
  <si>
    <t>서울시 마포구 성미산로27길 15</t>
  </si>
  <si>
    <t>엘르빌2차</t>
  </si>
  <si>
    <t>https://new.land.naver.com/complexes/101565?tab=detail&amp;rf=Y</t>
  </si>
  <si>
    <t>서울시 마포구 연남동 254-1</t>
  </si>
  <si>
    <t>서울시 마포구 동교로41길 35</t>
  </si>
  <si>
    <t>노블레스빌(249-3)</t>
  </si>
  <si>
    <t>https://new.land.naver.com/complexes/101545?tab=detail&amp;rf=Y</t>
  </si>
  <si>
    <t>서울시 마포구 연남동 249-3</t>
  </si>
  <si>
    <t>서울시 마포구 성미산로27길 15-1</t>
  </si>
  <si>
    <t>코오롱하늘채</t>
  </si>
  <si>
    <t>https://new.land.naver.com/complexes/3389?tab=detail&amp;rf=Y</t>
  </si>
  <si>
    <t>서울시 마포구 연남동 573</t>
  </si>
  <si>
    <t>서울시 마포구 연남로 52</t>
  </si>
  <si>
    <t>[염리동]</t>
  </si>
  <si>
    <t>마포자이</t>
  </si>
  <si>
    <t>https://new.land.naver.com/complexes/3310?tab=detail&amp;rf=Y</t>
  </si>
  <si>
    <t>서울시 마포구 염리동 521</t>
  </si>
  <si>
    <t>염리동</t>
  </si>
  <si>
    <t>서울시 마포구 독막로42길 2</t>
  </si>
  <si>
    <t>세림프라미스</t>
  </si>
  <si>
    <t>2021.09.</t>
  </si>
  <si>
    <t>40A</t>
  </si>
  <si>
    <t>https://new.land.naver.com/complexes/144522?tab=detail&amp;rf=Y</t>
  </si>
  <si>
    <t>서울시 마포구 염리동 486-1</t>
  </si>
  <si>
    <t>서울시 마포구 대흥로30길 39</t>
  </si>
  <si>
    <t>40B</t>
  </si>
  <si>
    <t>마포자이3차</t>
  </si>
  <si>
    <t>2018.09.</t>
  </si>
  <si>
    <t>https://new.land.naver.com/complexes/111249?tab=detail&amp;rf=Y</t>
  </si>
  <si>
    <t>서울시 마포구 염리동 45</t>
  </si>
  <si>
    <t>서울시 마포구 숭문길 98</t>
  </si>
  <si>
    <t>중앙하이츠</t>
  </si>
  <si>
    <t>https://new.land.naver.com/complexes/3300?tab=detail&amp;rf=Y</t>
  </si>
  <si>
    <t>서울시 마포구 염리동 161-1</t>
  </si>
  <si>
    <t>서울시 마포구 독막로 289</t>
  </si>
  <si>
    <t>염리세양청마루</t>
  </si>
  <si>
    <t>2005.05.</t>
  </si>
  <si>
    <t>https://new.land.naver.com/complexes/14231?tab=detail&amp;rf=Y</t>
  </si>
  <si>
    <t>서울시 마포구 염리동 522</t>
  </si>
  <si>
    <t>서울시 마포구 독막로42길 5</t>
  </si>
  <si>
    <t>유풍</t>
  </si>
  <si>
    <t>https://new.land.naver.com/complexes/108974?tab=detail&amp;rf=Y</t>
  </si>
  <si>
    <t>서울시 마포구 염리동 27-126</t>
  </si>
  <si>
    <t>서울시 마포구 마포대로11길 110</t>
  </si>
  <si>
    <t>염리스타팰리스</t>
  </si>
  <si>
    <t>2021.02.</t>
  </si>
  <si>
    <t>https://new.land.naver.com/complexes/139605?tab=detail&amp;rf=Y</t>
  </si>
  <si>
    <t>서울시 마포구 염리동 8-50</t>
  </si>
  <si>
    <t>서울시 마포구 대흥로30길 29</t>
  </si>
  <si>
    <t>마포프레스티지자이</t>
  </si>
  <si>
    <t>https://new.land.naver.com/complexes/121608?tab=detail&amp;rf=Y</t>
  </si>
  <si>
    <t>서울시 마포구 염리동 507번지 일대</t>
  </si>
  <si>
    <t>서울시 마포구 대흥로24길 24</t>
  </si>
  <si>
    <t>우공</t>
  </si>
  <si>
    <t>https://new.land.naver.com/complexes/118017?tab=detail&amp;rf=Y</t>
  </si>
  <si>
    <t>서울시 마포구 염리동 45-27</t>
  </si>
  <si>
    <t>서울시 마포구 백범로25길 92</t>
  </si>
  <si>
    <t>94C</t>
  </si>
  <si>
    <t>상록</t>
  </si>
  <si>
    <t>1997.08.</t>
  </si>
  <si>
    <t>https://new.land.naver.com/complexes/844?tab=detail&amp;rf=Y</t>
  </si>
  <si>
    <t>서울시 마포구 염리동 515-1</t>
  </si>
  <si>
    <t>서울시 마포구 숭문길 106</t>
  </si>
  <si>
    <t>염리삼성래미안</t>
  </si>
  <si>
    <t>2001.03.</t>
  </si>
  <si>
    <t>https://new.land.naver.com/complexes/3299?tab=detail&amp;rf=Y</t>
  </si>
  <si>
    <t>서울시 마포구 염리동 520</t>
  </si>
  <si>
    <t>서울시 마포구 백범로25길 63</t>
  </si>
  <si>
    <t>[용강동]</t>
  </si>
  <si>
    <t>래미안마포리버웰</t>
  </si>
  <si>
    <t>https://new.land.naver.com/complexes/104596?tab=detail&amp;rf=Y</t>
  </si>
  <si>
    <t>서울시 마포구 용강동 502</t>
  </si>
  <si>
    <t>용강동</t>
  </si>
  <si>
    <t>서울시 마포구 토정로31길 23</t>
  </si>
  <si>
    <t>래미안</t>
  </si>
  <si>
    <t>https://new.land.naver.com/complexes/2995?tab=detail&amp;rf=Y</t>
  </si>
  <si>
    <t>서울시 마포구 용강동 380</t>
  </si>
  <si>
    <t>서울시 마포구 큰우물로 28</t>
  </si>
  <si>
    <t>e편한세상마포리버파크</t>
  </si>
  <si>
    <t>2016.10.</t>
  </si>
  <si>
    <t>https://new.land.naver.com/complexes/105738?tab=detail&amp;rf=Y</t>
  </si>
  <si>
    <t>서울시 마포구 용강동 508</t>
  </si>
  <si>
    <t>서울시 마포구 토정로31길 24</t>
  </si>
  <si>
    <t>두영</t>
  </si>
  <si>
    <t>https://new.land.naver.com/complexes/14805?tab=detail&amp;rf=Y</t>
  </si>
  <si>
    <t>서울시 마포구 용강동 494-8</t>
  </si>
  <si>
    <t>서울시 마포구 대흥로 20</t>
  </si>
  <si>
    <t>강변그린</t>
  </si>
  <si>
    <t>https://new.land.naver.com/complexes/13920?tab=detail&amp;rf=Y</t>
  </si>
  <si>
    <t>서울시 마포구 용강동 495-1</t>
  </si>
  <si>
    <t>서울시 마포구 대흥로2길 8</t>
  </si>
  <si>
    <t>마포대림1차</t>
  </si>
  <si>
    <t>https://new.land.naver.com/complexes/3390?tab=detail&amp;rf=Y</t>
  </si>
  <si>
    <t>서울시 마포구 용강동 500</t>
  </si>
  <si>
    <t>서울시 마포구 마포대로1길 21</t>
  </si>
  <si>
    <t>167A</t>
  </si>
  <si>
    <t>대호강변</t>
  </si>
  <si>
    <t>https://new.land.naver.com/complexes/102467?tab=detail&amp;rf=Y</t>
  </si>
  <si>
    <t>서울시 마포구 용강동 118-3</t>
  </si>
  <si>
    <t>서울시 마포구 대흥로4길 54</t>
  </si>
  <si>
    <t>마포대림e-편한세상2차</t>
  </si>
  <si>
    <t>https://new.land.naver.com/complexes/10373?tab=detail&amp;rf=Y</t>
  </si>
  <si>
    <t>서울시 마포구 용강동 501</t>
  </si>
  <si>
    <t>서울시 마포구 토정로32길 6</t>
  </si>
  <si>
    <t>[중동]</t>
  </si>
  <si>
    <t>강림월드타운</t>
  </si>
  <si>
    <t>https://new.land.naver.com/complexes/8832?tab=detail&amp;rf=Y</t>
  </si>
  <si>
    <t>서울시 마포구 중동 36-29</t>
  </si>
  <si>
    <t>중동</t>
  </si>
  <si>
    <t>서울시 마포구 성암로7길 14</t>
  </si>
  <si>
    <t>성산현대2차</t>
  </si>
  <si>
    <t>https://new.land.naver.com/complexes/3473?tab=detail&amp;rf=Y</t>
  </si>
  <si>
    <t>서울시 마포구 중동 40-12</t>
  </si>
  <si>
    <t>서울시 마포구 성암로7길 3</t>
  </si>
  <si>
    <t>수풍</t>
  </si>
  <si>
    <t>2009.05.</t>
  </si>
  <si>
    <t>https://new.land.naver.com/complexes/106232?tab=detail&amp;rf=Y</t>
  </si>
  <si>
    <t>서울시 마포구 중동 30-28</t>
  </si>
  <si>
    <t>서울시 마포구 월드컵북로38가길 22-5</t>
  </si>
  <si>
    <t>건영월드컵</t>
  </si>
  <si>
    <t>https://new.land.naver.com/complexes/3391?tab=detail&amp;rf=Y</t>
  </si>
  <si>
    <t>서울시 마포구 중동 393</t>
  </si>
  <si>
    <t>서울시 마포구 성암로 41</t>
  </si>
  <si>
    <t>백명트렌디</t>
  </si>
  <si>
    <t>https://new.land.naver.com/complexes/25586?tab=detail&amp;rf=Y</t>
  </si>
  <si>
    <t>서울시 마포구 중동 39-9</t>
  </si>
  <si>
    <t>서울시 마포구 성암로7길 22</t>
  </si>
  <si>
    <t>예원</t>
  </si>
  <si>
    <t>https://new.land.naver.com/complexes/23197?tab=detail&amp;rf=Y</t>
  </si>
  <si>
    <t>서울시 마포구 중동 58-39</t>
  </si>
  <si>
    <t>서울시 마포구 성암로 133</t>
  </si>
  <si>
    <t>현대1차</t>
  </si>
  <si>
    <t>https://new.land.naver.com/complexes/3472?tab=detail&amp;rf=Y</t>
  </si>
  <si>
    <t>서울시 마포구 중동 392</t>
  </si>
  <si>
    <t>서울시 마포구 성암로 91</t>
  </si>
  <si>
    <t>DMC마포청구</t>
  </si>
  <si>
    <t>https://new.land.naver.com/complexes/845?tab=detail&amp;rf=Y</t>
  </si>
  <si>
    <t>서울시 마포구 중동 390</t>
  </si>
  <si>
    <t>서울시 마포구 성암로11길 60</t>
  </si>
  <si>
    <t>월드컵참누리</t>
  </si>
  <si>
    <t>https://new.land.naver.com/complexes/11360?tab=detail&amp;rf=Y</t>
  </si>
  <si>
    <t>서울시 마포구 중동 398</t>
  </si>
  <si>
    <t>서울시 마포구 월드컵북로38길 54</t>
  </si>
  <si>
    <t>중동계룡</t>
  </si>
  <si>
    <t>2000.09.</t>
  </si>
  <si>
    <t>https://new.land.naver.com/complexes/3471?tab=detail&amp;rf=Y</t>
  </si>
  <si>
    <t>서울시 마포구 중동 391</t>
  </si>
  <si>
    <t>서울시 마포구 월드컵북로38가길 20</t>
  </si>
  <si>
    <t>해오름(도시형)</t>
  </si>
  <si>
    <t>https://new.land.naver.com/complexes/113799?tab=detail&amp;rf=Y</t>
  </si>
  <si>
    <t>서울시 마포구 중동 377</t>
  </si>
  <si>
    <t>서울시 마포구 월드컵북로26길 31</t>
  </si>
  <si>
    <t>동원월드타운</t>
  </si>
  <si>
    <t>https://new.land.naver.com/complexes/11219?tab=detail&amp;rf=Y</t>
  </si>
  <si>
    <t>서울시 마포구 중동 395</t>
  </si>
  <si>
    <t>서울시 마포구 성암로5길 12</t>
  </si>
  <si>
    <t>[창전동]</t>
  </si>
  <si>
    <t>동원스위트뷰(도시형)</t>
  </si>
  <si>
    <t>2014.04.</t>
  </si>
  <si>
    <t>15A</t>
  </si>
  <si>
    <t>https://new.land.naver.com/complexes/108233?tab=detail&amp;rf=Y</t>
  </si>
  <si>
    <t>서울시 마포구 창전동 149-1</t>
  </si>
  <si>
    <t>창전동</t>
  </si>
  <si>
    <t>서울시 마포구 서강로 30</t>
  </si>
  <si>
    <t>대원파크빌</t>
  </si>
  <si>
    <t>https://new.land.naver.com/complexes/112237?tab=detail&amp;rf=Y</t>
  </si>
  <si>
    <t>서울시 마포구 창전동 6-31</t>
  </si>
  <si>
    <t>서울시 마포구 와우산로30길 44</t>
  </si>
  <si>
    <t>서강해모로</t>
  </si>
  <si>
    <t>https://new.land.naver.com/complexes/11420?tab=detail&amp;rf=Y</t>
  </si>
  <si>
    <t>서울시 마포구 창전동 443</t>
  </si>
  <si>
    <t>서울시 마포구 토정로 167</t>
  </si>
  <si>
    <t>창전쌍용스윗닷홈</t>
  </si>
  <si>
    <t>https://new.land.naver.com/complexes/10423?tab=detail&amp;rf=Y</t>
  </si>
  <si>
    <t>서울시 마포구 창전동 441</t>
  </si>
  <si>
    <t>서울시 마포구 창전로 63</t>
  </si>
  <si>
    <t>창전현대홈타운</t>
  </si>
  <si>
    <t>https://new.land.naver.com/complexes/9456?tab=detail&amp;rf=Y</t>
  </si>
  <si>
    <t>서울시 마포구 창전동 440</t>
  </si>
  <si>
    <t>서울시 마포구 서강로 83</t>
  </si>
  <si>
    <t>2007.03.</t>
  </si>
  <si>
    <t>https://new.land.naver.com/complexes/3474?tab=detail&amp;rf=Y</t>
  </si>
  <si>
    <t>서울시 마포구 창전동 42-7</t>
  </si>
  <si>
    <t>서울시 마포구 와우산로30길 135</t>
  </si>
  <si>
    <t>서강쌍용예가</t>
  </si>
  <si>
    <t>2007.11.</t>
  </si>
  <si>
    <t>https://new.land.naver.com/complexes/17081?tab=detail&amp;rf=Y</t>
  </si>
  <si>
    <t>서울시 마포구 창전동 444</t>
  </si>
  <si>
    <t>서울시 마포구 독막로 145</t>
  </si>
  <si>
    <t>서강한화오벨리스크스위트</t>
  </si>
  <si>
    <t>https://new.land.naver.com/complexes/24734?tab=detail&amp;rf=Y</t>
  </si>
  <si>
    <t>서울시 마포구 창전동 442</t>
  </si>
  <si>
    <t>서울시 마포구 창전로 45</t>
  </si>
  <si>
    <t>마포웨스트리버태영데시앙</t>
  </si>
  <si>
    <t>2019.05.</t>
  </si>
  <si>
    <t>https://new.land.naver.com/complexes/115411?tab=detail&amp;rf=Y</t>
  </si>
  <si>
    <t>서울시 마포구 창전동 449</t>
  </si>
  <si>
    <t>서울시 마포구 서강로3길 32</t>
  </si>
  <si>
    <t>창전삼성(창전래미안)</t>
  </si>
  <si>
    <t>https://new.land.naver.com/complexes/846?tab=detail&amp;rf=Y</t>
  </si>
  <si>
    <t>서울시 마포구 창전동 437</t>
  </si>
  <si>
    <t>서울시 마포구 서강로 95</t>
  </si>
  <si>
    <t>https://new.land.naver.com/complexes/3441?tab=detail&amp;rf=Y</t>
  </si>
  <si>
    <t>서울시 마포구 창전동 439</t>
  </si>
  <si>
    <t>서울시 마포구 서강로9길 45</t>
  </si>
  <si>
    <t>서강문화</t>
  </si>
  <si>
    <t>1974.11.</t>
  </si>
  <si>
    <t>https://new.land.naver.com/complexes/111783?tab=detail&amp;rf=Y</t>
  </si>
  <si>
    <t>서울시 마포구 창전동 148-3</t>
  </si>
  <si>
    <t>서울시 마포구 서강로 36</t>
  </si>
  <si>
    <t>신촌금호</t>
  </si>
  <si>
    <t>https://new.land.naver.com/complexes/3475?tab=detail&amp;rf=Y</t>
  </si>
  <si>
    <t>서울시 마포구 창전동 438</t>
  </si>
  <si>
    <t>서울시 마포구 서강로9길 19</t>
  </si>
  <si>
    <t>[토정동]</t>
  </si>
  <si>
    <t>한강삼성</t>
  </si>
  <si>
    <t>1997.10.</t>
  </si>
  <si>
    <t>https://new.land.naver.com/complexes/421?tab=detail&amp;rf=Y</t>
  </si>
  <si>
    <t>서울시 마포구 토정동 138</t>
  </si>
  <si>
    <t>토정동</t>
  </si>
  <si>
    <t>서울시 마포구 토정로32길 11</t>
  </si>
  <si>
    <t>[하중동]</t>
  </si>
  <si>
    <t>한강밤섬자이</t>
  </si>
  <si>
    <t>2010.02.</t>
  </si>
  <si>
    <t>https://new.land.naver.com/complexes/22776?tab=detail&amp;rf=Y</t>
  </si>
  <si>
    <t>서울시 마포구 하중동 101</t>
  </si>
  <si>
    <t>하중동</t>
  </si>
  <si>
    <t>서울시 마포구 토정로 158</t>
  </si>
  <si>
    <t>[합정동]</t>
  </si>
  <si>
    <t>일신건영휴먼빌</t>
  </si>
  <si>
    <t>https://new.land.naver.com/complexes/23112?tab=detail&amp;rf=Y</t>
  </si>
  <si>
    <t>서울시 마포구 합정동 470</t>
  </si>
  <si>
    <t>합정동</t>
  </si>
  <si>
    <t>서울시 마포구 토정로5길 9</t>
  </si>
  <si>
    <t>102E</t>
  </si>
  <si>
    <t>103F</t>
  </si>
  <si>
    <t>합정</t>
  </si>
  <si>
    <t>https://new.land.naver.com/complexes/104473?tab=detail&amp;rf=Y</t>
  </si>
  <si>
    <t>서울시 마포구 합정동 375-1</t>
  </si>
  <si>
    <t>서울시 마포구 양화진길 5</t>
  </si>
  <si>
    <t>70D</t>
  </si>
  <si>
    <t>70E</t>
  </si>
  <si>
    <t>마포한강푸르지오</t>
  </si>
  <si>
    <t>2015.03.</t>
  </si>
  <si>
    <t>https://new.land.naver.com/complexes/106375?tab=detail&amp;rf=Y</t>
  </si>
  <si>
    <t>서울시 마포구 합정동 472</t>
  </si>
  <si>
    <t>서울시 마포구 월드컵로1길 14</t>
  </si>
  <si>
    <t>https://new.land.naver.com/complexes/14957?tab=detail&amp;rf=Y</t>
  </si>
  <si>
    <t>서울시 마포구 합정동 375-2</t>
  </si>
  <si>
    <t>서울시 마포구 양화진길 11</t>
  </si>
  <si>
    <t>KCC엠파이어리버</t>
  </si>
  <si>
    <t>https://new.land.naver.com/complexes/17481?tab=detail&amp;rf=Y</t>
  </si>
  <si>
    <t>서울시 마포구 합정동 381-16</t>
  </si>
  <si>
    <t>서울시 마포구 양화로 26</t>
  </si>
  <si>
    <t>168B</t>
  </si>
  <si>
    <t>168C</t>
  </si>
  <si>
    <t>180D</t>
  </si>
  <si>
    <t>대운행복</t>
  </si>
  <si>
    <t>https://new.land.naver.com/complexes/105176?tab=detail&amp;rf=Y</t>
  </si>
  <si>
    <t>서울시 마포구 합정동 389-16</t>
  </si>
  <si>
    <t>서울시 마포구 양화로1길 38</t>
  </si>
  <si>
    <t>한울빌리지(도시형)</t>
  </si>
  <si>
    <t>2011.03.</t>
  </si>
  <si>
    <t>17B</t>
  </si>
  <si>
    <t>https://new.land.naver.com/complexes/140422?tab=detail&amp;rf=Y</t>
  </si>
  <si>
    <t>서울시 마포구 합정동 426-4</t>
  </si>
  <si>
    <t>서울시 마포구 월드컵로7길 19</t>
  </si>
  <si>
    <t>17A</t>
  </si>
  <si>
    <t>마포한강푸르지오2차</t>
  </si>
  <si>
    <t>https://new.land.naver.com/complexes/107548?tab=detail&amp;rf=Y</t>
  </si>
  <si>
    <t>서울시 마포구 합정동 473</t>
  </si>
  <si>
    <t>서울시 마포구 월드컵로3길 14</t>
  </si>
  <si>
    <t>정원쉐르빌</t>
  </si>
  <si>
    <t>https://new.land.naver.com/complexes/11176?tab=detail&amp;rf=Y</t>
  </si>
  <si>
    <t>서울시 마포구 합정동 371-3</t>
  </si>
  <si>
    <t>서울시 마포구 성지3길 11</t>
  </si>
  <si>
    <t>한강그린</t>
  </si>
  <si>
    <t>2012.08.</t>
  </si>
  <si>
    <t>https://new.land.naver.com/complexes/106075?tab=detail&amp;rf=Y</t>
  </si>
  <si>
    <t>서울시 마포구 합정동 450-11</t>
  </si>
  <si>
    <t>서울시 마포구 동교로 16-2</t>
  </si>
  <si>
    <t>70C</t>
  </si>
  <si>
    <t>한국프라우드</t>
  </si>
  <si>
    <t>https://new.land.naver.com/complexes/22702?tab=detail&amp;rf=Y</t>
  </si>
  <si>
    <t>서울시 마포구 합정동 469</t>
  </si>
  <si>
    <t>서울시 마포구 희우정로 15</t>
  </si>
  <si>
    <t>백운</t>
  </si>
  <si>
    <t>https://new.land.naver.com/complexes/102892?tab=detail&amp;rf=Y</t>
  </si>
  <si>
    <t>서울시 마포구 합정동 400-20</t>
  </si>
  <si>
    <t>서울시 마포구 희우정로1길 27</t>
  </si>
  <si>
    <t>합정두레</t>
  </si>
  <si>
    <t>https://new.land.naver.com/complexes/105243?tab=detail&amp;rf=Y</t>
  </si>
  <si>
    <t>서울시 마포구 합정동 386-9</t>
  </si>
  <si>
    <t>서울시 마포구 양화로3길 45</t>
  </si>
  <si>
    <t>합정한강</t>
  </si>
  <si>
    <t>https://new.land.naver.com/complexes/116995?tab=detail&amp;rf=Y</t>
  </si>
  <si>
    <t>서울시 마포구 합정동 474</t>
  </si>
  <si>
    <t>서울시 마포구 포은로 34</t>
  </si>
  <si>
    <t>67A</t>
  </si>
  <si>
    <t>리버아인</t>
  </si>
  <si>
    <t>https://new.land.naver.com/complexes/104474?tab=detail&amp;rf=Y</t>
  </si>
  <si>
    <t>서울시 마포구 합정동 396-8</t>
  </si>
  <si>
    <t>서울시 마포구 희우정로 16</t>
  </si>
  <si>
    <t>합정동원한강파크빌</t>
  </si>
  <si>
    <t>https://new.land.naver.com/complexes/11804?tab=detail&amp;rf=Y</t>
  </si>
  <si>
    <t>서울시 마포구 합정동 467</t>
  </si>
  <si>
    <t>서울시 마포구 토정로2길 6-12</t>
  </si>
  <si>
    <t>2006.06.</t>
  </si>
  <si>
    <t>https://new.land.naver.com/complexes/25276?tab=detail&amp;rf=Y</t>
  </si>
  <si>
    <t>서울시 마포구 합정동 355-1</t>
  </si>
  <si>
    <t>서울시 마포구 어울마당로3길 19</t>
  </si>
  <si>
    <t>펠리스아트빌</t>
  </si>
  <si>
    <t>https://new.land.naver.com/complexes/102893?tab=detail&amp;rf=Y</t>
  </si>
  <si>
    <t>서울시 마포구 합정동 200-1</t>
  </si>
  <si>
    <t>서울시 마포구 토정로 34</t>
  </si>
  <si>
    <t>그레이스3차</t>
  </si>
  <si>
    <t>2005.10.</t>
  </si>
  <si>
    <t>https://new.land.naver.com/complexes/107832?tab=detail&amp;rf=Y</t>
  </si>
  <si>
    <t>서울시 마포구 합정동 376-5</t>
  </si>
  <si>
    <t>서울시 마포구 양화진길 37</t>
  </si>
  <si>
    <t>두영이지안(357-3)</t>
  </si>
  <si>
    <t>https://new.land.naver.com/complexes/104862?tab=detail&amp;rf=Y</t>
  </si>
  <si>
    <t>서울시 마포구 합정동 357-3</t>
  </si>
  <si>
    <t>서울시 마포구 토정로 67</t>
  </si>
  <si>
    <t>133B</t>
  </si>
  <si>
    <t>장미</t>
  </si>
  <si>
    <t>2000.07.</t>
  </si>
  <si>
    <t>https://new.land.naver.com/complexes/9488?tab=detail&amp;rf=Y</t>
  </si>
  <si>
    <t>서울시 마포구 합정동 466</t>
  </si>
  <si>
    <t>서울시 마포구 어울마당로 11</t>
  </si>
  <si>
    <t>https://new.land.naver.com/complexes/13695?tab=detail&amp;rf=Y</t>
  </si>
  <si>
    <t>서울시 마포구 합정동 390-5</t>
  </si>
  <si>
    <t>서울시 마포구 포은로2나길 35</t>
  </si>
  <si>
    <t>삼성강변</t>
  </si>
  <si>
    <t>124A</t>
  </si>
  <si>
    <t>https://new.land.naver.com/complexes/16002?tab=detail&amp;rf=Y</t>
  </si>
  <si>
    <t>서울시 마포구 합정동 400-6</t>
  </si>
  <si>
    <t>서울시 마포구 희우정로1길 21</t>
  </si>
  <si>
    <t>124B</t>
  </si>
  <si>
    <t>161A</t>
  </si>
  <si>
    <t>161B</t>
  </si>
  <si>
    <t>https://new.land.naver.com/complexes/104165?tab=detail&amp;rf=Y</t>
  </si>
  <si>
    <t>서울시 마포구 합정동 386-2</t>
  </si>
  <si>
    <t>서울시 마포구 양화로3길 59</t>
  </si>
  <si>
    <t>두영이지안(468)</t>
  </si>
  <si>
    <t>https://new.land.naver.com/complexes/22476?tab=detail&amp;rf=Y</t>
  </si>
  <si>
    <t>서울시 마포구 합정동 468</t>
  </si>
  <si>
    <t>서울시 마포구 희우정로1길 48</t>
  </si>
  <si>
    <t>92A</t>
  </si>
  <si>
    <t>[현석동]</t>
  </si>
  <si>
    <t>래미안웰스트림</t>
  </si>
  <si>
    <t>https://new.land.naver.com/complexes/107438?tab=detail&amp;rf=Y</t>
  </si>
  <si>
    <t>서울시 마포구 현석동 225</t>
  </si>
  <si>
    <t>현석동</t>
  </si>
  <si>
    <t>서울시 마포구 토정로18길 11</t>
  </si>
  <si>
    <t>밤섬예가클래식</t>
  </si>
  <si>
    <t>2012.12.</t>
  </si>
  <si>
    <t>https://new.land.naver.com/complexes/3478?tab=detail&amp;rf=Y</t>
  </si>
  <si>
    <t>서울시 마포구 현석동 118</t>
  </si>
  <si>
    <t>서울시 마포구 신수로2길 26</t>
  </si>
  <si>
    <t>129A</t>
  </si>
  <si>
    <t>129B</t>
  </si>
  <si>
    <t>반도유보라아일랜드</t>
  </si>
  <si>
    <t>2008.05.</t>
  </si>
  <si>
    <t>https://new.land.naver.com/complexes/27063?tab=detail&amp;rf=Y</t>
  </si>
  <si>
    <t>서울시 마포구 현석동 223</t>
  </si>
  <si>
    <t>서울시 마포구 신수로2길 6</t>
  </si>
  <si>
    <t>173A</t>
  </si>
  <si>
    <t>175B</t>
  </si>
  <si>
    <t>밤섬현대</t>
  </si>
  <si>
    <t>https://new.land.naver.com/complexes/1155?tab=detail&amp;rf=Y</t>
  </si>
  <si>
    <t>서울시 마포구 현석동 220</t>
  </si>
  <si>
    <t>서울시 마포구 신수로3길 23</t>
  </si>
  <si>
    <t>강변힐스테이트</t>
  </si>
  <si>
    <t>https://new.land.naver.com/complexes/8492?tab=detail&amp;rf=Y</t>
  </si>
  <si>
    <t>서울시 마포구 현석동 222</t>
  </si>
  <si>
    <t>서울시 마포구 신수로 15</t>
  </si>
  <si>
    <t>추출대상</t>
  </si>
  <si>
    <t>매전갭</t>
  </si>
  <si>
    <t>'04.08.</t>
  </si>
  <si>
    <t>'05.11.</t>
  </si>
  <si>
    <t>'04.06.</t>
  </si>
  <si>
    <t>'88.05.</t>
  </si>
  <si>
    <t>'15.08.</t>
  </si>
  <si>
    <t>'20.08.</t>
  </si>
  <si>
    <t>'11.08.</t>
  </si>
  <si>
    <t>'99.10.</t>
  </si>
  <si>
    <t>'04.07.</t>
  </si>
  <si>
    <t>'02.12.</t>
  </si>
  <si>
    <t>'14.03.</t>
  </si>
  <si>
    <t>'99.11.</t>
  </si>
  <si>
    <t>'20.02.</t>
  </si>
  <si>
    <t>'13.05.</t>
  </si>
  <si>
    <t>'91.03.</t>
  </si>
  <si>
    <t>'00.03.</t>
  </si>
  <si>
    <t>'97.05.</t>
  </si>
  <si>
    <t>'04.10.</t>
  </si>
  <si>
    <t>'96.09.</t>
  </si>
  <si>
    <t>'00.08.</t>
  </si>
  <si>
    <t>'18.08.</t>
  </si>
  <si>
    <t>'04.12.</t>
  </si>
  <si>
    <t>'14.10.</t>
  </si>
  <si>
    <t>'03.11.</t>
  </si>
  <si>
    <t>'05.06.</t>
  </si>
  <si>
    <t>'10.10.</t>
  </si>
  <si>
    <t>'10.06.</t>
  </si>
  <si>
    <t>'10.07.</t>
  </si>
  <si>
    <t>'06.10.</t>
  </si>
  <si>
    <t>25</t>
  </si>
  <si>
    <t>'10.12.</t>
  </si>
  <si>
    <t>'05.07.</t>
  </si>
  <si>
    <t>'09.06.</t>
  </si>
  <si>
    <t>'05.09.</t>
  </si>
  <si>
    <t>'03.09.</t>
  </si>
  <si>
    <t>'12.07.</t>
  </si>
  <si>
    <t>'05.08.</t>
  </si>
  <si>
    <t>'86.06.</t>
  </si>
  <si>
    <t>'09.03.</t>
  </si>
  <si>
    <t>'09.02.</t>
  </si>
  <si>
    <t>'03.05.</t>
  </si>
  <si>
    <t>'00.10.</t>
  </si>
  <si>
    <t>'11.05.</t>
  </si>
  <si>
    <t>'05.12.</t>
  </si>
  <si>
    <t>'98.12.</t>
  </si>
  <si>
    <t>'19.08.</t>
  </si>
  <si>
    <t>'09.12.</t>
  </si>
  <si>
    <t>'97.04.</t>
  </si>
  <si>
    <t>'99.07.</t>
  </si>
  <si>
    <t>'98.10.</t>
  </si>
  <si>
    <t>'15.04.</t>
  </si>
  <si>
    <t>'14.09.</t>
  </si>
  <si>
    <t>24</t>
  </si>
  <si>
    <t>29</t>
  </si>
  <si>
    <t>'17.11.</t>
  </si>
  <si>
    <t>'03.06.</t>
  </si>
  <si>
    <t>'03.12.</t>
  </si>
  <si>
    <t>'18.09.</t>
  </si>
  <si>
    <t>'21.03.</t>
  </si>
  <si>
    <t>27</t>
  </si>
  <si>
    <t>'97.08.</t>
  </si>
  <si>
    <t>'01.03.</t>
  </si>
  <si>
    <t>'15.02.</t>
  </si>
  <si>
    <t>'03.03.</t>
  </si>
  <si>
    <t>'16.10.</t>
  </si>
  <si>
    <t>'00.12.</t>
  </si>
  <si>
    <t>'02.11.</t>
  </si>
  <si>
    <t>'01.07.</t>
  </si>
  <si>
    <t>'94.09.</t>
  </si>
  <si>
    <t>'06.05.</t>
  </si>
  <si>
    <t>'07.12.</t>
  </si>
  <si>
    <t>'07.11.</t>
  </si>
  <si>
    <t>'19.05.</t>
  </si>
  <si>
    <t>'98.06.</t>
  </si>
  <si>
    <t>'97.10.</t>
  </si>
  <si>
    <t>'10.02.</t>
  </si>
  <si>
    <t>'16.07.</t>
  </si>
  <si>
    <t>'04.02.</t>
  </si>
  <si>
    <t>동명</t>
  </si>
  <si>
    <t>'19.04</t>
  </si>
  <si>
    <t>공덕동 래미안공덕3차</t>
    <phoneticPr fontId="2" type="noConversion"/>
  </si>
  <si>
    <t>04.08.</t>
    <phoneticPr fontId="2" type="noConversion"/>
  </si>
  <si>
    <t>04.08.</t>
    <phoneticPr fontId="2" type="noConversion"/>
  </si>
  <si>
    <t>공덕동 공덕래미안4차</t>
    <phoneticPr fontId="2" type="noConversion"/>
  </si>
  <si>
    <t>05.11.</t>
    <phoneticPr fontId="2" type="noConversion"/>
  </si>
  <si>
    <t>공덕동 삼성래미안공덕2차</t>
    <phoneticPr fontId="2" type="noConversion"/>
  </si>
  <si>
    <t>04.06.</t>
    <phoneticPr fontId="2" type="noConversion"/>
  </si>
  <si>
    <t>04.06.</t>
    <phoneticPr fontId="2" type="noConversion"/>
  </si>
  <si>
    <t>공덕동 마포현대</t>
    <phoneticPr fontId="2" type="noConversion"/>
  </si>
  <si>
    <t>88.05.</t>
    <phoneticPr fontId="2" type="noConversion"/>
  </si>
  <si>
    <t>88.05.</t>
    <phoneticPr fontId="2" type="noConversion"/>
  </si>
  <si>
    <t>공덕동 마포현대</t>
    <phoneticPr fontId="2" type="noConversion"/>
  </si>
  <si>
    <t>공덕동 공덕파크자이</t>
    <phoneticPr fontId="2" type="noConversion"/>
  </si>
  <si>
    <t>15.08.</t>
    <phoneticPr fontId="2" type="noConversion"/>
  </si>
  <si>
    <t>공덕동 공덕파크자이</t>
    <phoneticPr fontId="2" type="noConversion"/>
  </si>
  <si>
    <t>15.08.</t>
    <phoneticPr fontId="2" type="noConversion"/>
  </si>
  <si>
    <t>공덕동 공덕파크자이</t>
    <phoneticPr fontId="2" type="noConversion"/>
  </si>
  <si>
    <t>공덕동 공덕파크자이</t>
    <phoneticPr fontId="2" type="noConversion"/>
  </si>
  <si>
    <t>15.08.</t>
    <phoneticPr fontId="2" type="noConversion"/>
  </si>
  <si>
    <t>공덕동 공덕SK리더스뷰</t>
    <phoneticPr fontId="2" type="noConversion"/>
  </si>
  <si>
    <t>20.08.</t>
    <phoneticPr fontId="2" type="noConversion"/>
  </si>
  <si>
    <t>20.08.</t>
    <phoneticPr fontId="2" type="noConversion"/>
  </si>
  <si>
    <t>공덕동 래미안공덕5차</t>
    <phoneticPr fontId="2" type="noConversion"/>
  </si>
  <si>
    <t>11.08.</t>
    <phoneticPr fontId="2" type="noConversion"/>
  </si>
  <si>
    <t>공덕동 래미안공덕5차</t>
    <phoneticPr fontId="2" type="noConversion"/>
  </si>
  <si>
    <t>11.08.</t>
    <phoneticPr fontId="2" type="noConversion"/>
  </si>
  <si>
    <t>공덕동 공덕삼성</t>
    <phoneticPr fontId="2" type="noConversion"/>
  </si>
  <si>
    <t>99.10.</t>
    <phoneticPr fontId="2" type="noConversion"/>
  </si>
  <si>
    <t>공덕동 공덕삼성</t>
    <phoneticPr fontId="2" type="noConversion"/>
  </si>
  <si>
    <t>99.10.</t>
    <phoneticPr fontId="2" type="noConversion"/>
  </si>
  <si>
    <t>노고산동 신촌포스빌</t>
    <phoneticPr fontId="2" type="noConversion"/>
  </si>
  <si>
    <t>04.07.</t>
    <phoneticPr fontId="2" type="noConversion"/>
  </si>
  <si>
    <t>노고산동 신촌포스빌</t>
    <phoneticPr fontId="2" type="noConversion"/>
  </si>
  <si>
    <t>04.07.</t>
    <phoneticPr fontId="2" type="noConversion"/>
  </si>
  <si>
    <t>노고산동 현대벤처빌</t>
    <phoneticPr fontId="2" type="noConversion"/>
  </si>
  <si>
    <t>02.12.</t>
    <phoneticPr fontId="2" type="noConversion"/>
  </si>
  <si>
    <t>02.12.</t>
    <phoneticPr fontId="2" type="noConversion"/>
  </si>
  <si>
    <t>노고산동 현대벤처빌</t>
    <phoneticPr fontId="2" type="noConversion"/>
  </si>
  <si>
    <t>02.12.</t>
    <phoneticPr fontId="2" type="noConversion"/>
  </si>
  <si>
    <t>대흥동 마포자이2차</t>
    <phoneticPr fontId="2" type="noConversion"/>
  </si>
  <si>
    <t>14.03.</t>
    <phoneticPr fontId="2" type="noConversion"/>
  </si>
  <si>
    <t>14.03.</t>
    <phoneticPr fontId="2" type="noConversion"/>
  </si>
  <si>
    <t>대흥동 대흥태영(마포태영)</t>
    <phoneticPr fontId="2" type="noConversion"/>
  </si>
  <si>
    <t>99.11.</t>
    <phoneticPr fontId="2" type="noConversion"/>
  </si>
  <si>
    <t>99.11.</t>
    <phoneticPr fontId="2" type="noConversion"/>
  </si>
  <si>
    <t>대흥동 신촌그랑자이</t>
    <phoneticPr fontId="2" type="noConversion"/>
  </si>
  <si>
    <t>20.02.</t>
    <phoneticPr fontId="2" type="noConversion"/>
  </si>
  <si>
    <t>20.02.</t>
    <phoneticPr fontId="2" type="noConversion"/>
  </si>
  <si>
    <t>대흥동 신촌그랑자이</t>
    <phoneticPr fontId="2" type="noConversion"/>
  </si>
  <si>
    <t>대흥동 이대역푸르지오시티</t>
    <phoneticPr fontId="2" type="noConversion"/>
  </si>
  <si>
    <t>13.05.</t>
    <phoneticPr fontId="2" type="noConversion"/>
  </si>
  <si>
    <t>13.05.</t>
    <phoneticPr fontId="2" type="noConversion"/>
  </si>
  <si>
    <t>도화동 도화3지구우성</t>
    <phoneticPr fontId="2" type="noConversion"/>
  </si>
  <si>
    <t>91.03.</t>
    <phoneticPr fontId="2" type="noConversion"/>
  </si>
  <si>
    <t>도화동 현대홈타운</t>
    <phoneticPr fontId="2" type="noConversion"/>
  </si>
  <si>
    <t>00.03.</t>
    <phoneticPr fontId="2" type="noConversion"/>
  </si>
  <si>
    <t>00.03.</t>
    <phoneticPr fontId="2" type="noConversion"/>
  </si>
  <si>
    <t>도화동 삼성</t>
    <phoneticPr fontId="2" type="noConversion"/>
  </si>
  <si>
    <t>97.05.</t>
    <phoneticPr fontId="2" type="noConversion"/>
  </si>
  <si>
    <t>97.05.</t>
    <phoneticPr fontId="2" type="noConversion"/>
  </si>
  <si>
    <t>도화동 마포한화오벨리스크</t>
    <phoneticPr fontId="2" type="noConversion"/>
  </si>
  <si>
    <t>04.10.</t>
    <phoneticPr fontId="2" type="noConversion"/>
  </si>
  <si>
    <t>04.10.</t>
    <phoneticPr fontId="2" type="noConversion"/>
  </si>
  <si>
    <t>도화동 마포한화오벨리스크</t>
    <phoneticPr fontId="2" type="noConversion"/>
  </si>
  <si>
    <t>도화동 도화현대1차</t>
    <phoneticPr fontId="2" type="noConversion"/>
  </si>
  <si>
    <t>96.09.</t>
    <phoneticPr fontId="2" type="noConversion"/>
  </si>
  <si>
    <t>96.09.</t>
    <phoneticPr fontId="2" type="noConversion"/>
  </si>
  <si>
    <t>마포동 마포쌍용황금</t>
    <phoneticPr fontId="2" type="noConversion"/>
  </si>
  <si>
    <t>00.08.</t>
    <phoneticPr fontId="2" type="noConversion"/>
  </si>
  <si>
    <t>마포동 마포쌍용황금</t>
    <phoneticPr fontId="2" type="noConversion"/>
  </si>
  <si>
    <t>00.08.</t>
    <phoneticPr fontId="2" type="noConversion"/>
  </si>
  <si>
    <t>망원동 망원대림2차</t>
    <phoneticPr fontId="2" type="noConversion"/>
  </si>
  <si>
    <t>망원동 마포한강아이파크</t>
    <phoneticPr fontId="2" type="noConversion"/>
  </si>
  <si>
    <t>18.08.</t>
    <phoneticPr fontId="2" type="noConversion"/>
  </si>
  <si>
    <t>18.08.</t>
    <phoneticPr fontId="2" type="noConversion"/>
  </si>
  <si>
    <t>망원동 망원휴먼빌</t>
    <phoneticPr fontId="2" type="noConversion"/>
  </si>
  <si>
    <t>상수동 상수두산위브</t>
    <phoneticPr fontId="2" type="noConversion"/>
  </si>
  <si>
    <t>04.12.</t>
    <phoneticPr fontId="2" type="noConversion"/>
  </si>
  <si>
    <t>상수동 래미안밤섬리베뉴I</t>
    <phoneticPr fontId="2" type="noConversion"/>
  </si>
  <si>
    <t>14.10.</t>
    <phoneticPr fontId="2" type="noConversion"/>
  </si>
  <si>
    <t>14.10.</t>
    <phoneticPr fontId="2" type="noConversion"/>
  </si>
  <si>
    <t>상수동 래미안밤섬리베뉴II</t>
    <phoneticPr fontId="2" type="noConversion"/>
  </si>
  <si>
    <t>상수동 래미안밤섬리베뉴II</t>
    <phoneticPr fontId="2" type="noConversion"/>
  </si>
  <si>
    <t>상암동 상암월드컵파크2단지</t>
    <phoneticPr fontId="2" type="noConversion"/>
  </si>
  <si>
    <t>03.11.</t>
    <phoneticPr fontId="2" type="noConversion"/>
  </si>
  <si>
    <t>상암동 상암월드컵파크2단지</t>
    <phoneticPr fontId="2" type="noConversion"/>
  </si>
  <si>
    <t>03.11.</t>
    <phoneticPr fontId="2" type="noConversion"/>
  </si>
  <si>
    <t>03.11.</t>
    <phoneticPr fontId="2" type="noConversion"/>
  </si>
  <si>
    <t>상암동 상암월드컵파크7단지</t>
    <phoneticPr fontId="2" type="noConversion"/>
  </si>
  <si>
    <t>05.06.</t>
    <phoneticPr fontId="2" type="noConversion"/>
  </si>
  <si>
    <t>05.06.</t>
    <phoneticPr fontId="2" type="noConversion"/>
  </si>
  <si>
    <t>상암동 상암월드컵파크7단지</t>
    <phoneticPr fontId="2" type="noConversion"/>
  </si>
  <si>
    <t>상암동 상암월드컵파크7단지</t>
    <phoneticPr fontId="2" type="noConversion"/>
  </si>
  <si>
    <t>05.06.</t>
    <phoneticPr fontId="2" type="noConversion"/>
  </si>
  <si>
    <t>상암동 상암월드컵파크7단지</t>
    <phoneticPr fontId="2" type="noConversion"/>
  </si>
  <si>
    <t>상암동 상암월드컵파크7단지</t>
    <phoneticPr fontId="2" type="noConversion"/>
  </si>
  <si>
    <t>05.06.</t>
    <phoneticPr fontId="2" type="noConversion"/>
  </si>
  <si>
    <t>상암동 상암월드컵파크12단지</t>
    <phoneticPr fontId="2" type="noConversion"/>
  </si>
  <si>
    <t>10.10.</t>
    <phoneticPr fontId="2" type="noConversion"/>
  </si>
  <si>
    <t>상암동 상암월드컵파크12단지</t>
    <phoneticPr fontId="2" type="noConversion"/>
  </si>
  <si>
    <t>10.10.</t>
    <phoneticPr fontId="2" type="noConversion"/>
  </si>
  <si>
    <t>10.10.</t>
    <phoneticPr fontId="2" type="noConversion"/>
  </si>
  <si>
    <t>상암동 상암월드컵파크11단지</t>
    <phoneticPr fontId="2" type="noConversion"/>
  </si>
  <si>
    <t>10.06.</t>
    <phoneticPr fontId="2" type="noConversion"/>
  </si>
  <si>
    <t>10.06.</t>
    <phoneticPr fontId="2" type="noConversion"/>
  </si>
  <si>
    <t>상암동 상암월드컵파크10단지</t>
    <phoneticPr fontId="2" type="noConversion"/>
  </si>
  <si>
    <t>10.07.</t>
    <phoneticPr fontId="2" type="noConversion"/>
  </si>
  <si>
    <t>상암동 상암월드컵파크10단지</t>
    <phoneticPr fontId="2" type="noConversion"/>
  </si>
  <si>
    <t>10.07.</t>
    <phoneticPr fontId="2" type="noConversion"/>
  </si>
  <si>
    <t>10.07.</t>
    <phoneticPr fontId="2" type="noConversion"/>
  </si>
  <si>
    <t>상암동 상암월드컵파크4단지</t>
    <phoneticPr fontId="2" type="noConversion"/>
  </si>
  <si>
    <t>06.10.</t>
    <phoneticPr fontId="2" type="noConversion"/>
  </si>
  <si>
    <t>06.10.</t>
    <phoneticPr fontId="2" type="noConversion"/>
  </si>
  <si>
    <t>상암동 상암월드컵파크4단지</t>
    <phoneticPr fontId="2" type="noConversion"/>
  </si>
  <si>
    <t>06.10.</t>
    <phoneticPr fontId="2" type="noConversion"/>
  </si>
  <si>
    <t>상암동 상암카이저팰리스클래식</t>
    <phoneticPr fontId="2" type="noConversion"/>
  </si>
  <si>
    <t>10.12.</t>
    <phoneticPr fontId="2" type="noConversion"/>
  </si>
  <si>
    <t>상암동 상암카이저팰리스클래식</t>
    <phoneticPr fontId="2" type="noConversion"/>
  </si>
  <si>
    <t>10.12.</t>
    <phoneticPr fontId="2" type="noConversion"/>
  </si>
  <si>
    <t>상암동 상암카이저팰리스클래식</t>
    <phoneticPr fontId="2" type="noConversion"/>
  </si>
  <si>
    <t>상암동 상암카이저팰리스클래식</t>
    <phoneticPr fontId="2" type="noConversion"/>
  </si>
  <si>
    <t>상암동 상암월드컵파크9단지</t>
    <phoneticPr fontId="2" type="noConversion"/>
  </si>
  <si>
    <t>상암동 상암월드컵파크9단지</t>
    <phoneticPr fontId="2" type="noConversion"/>
  </si>
  <si>
    <t>10.10.</t>
    <phoneticPr fontId="2" type="noConversion"/>
  </si>
  <si>
    <t>10.10.</t>
    <phoneticPr fontId="2" type="noConversion"/>
  </si>
  <si>
    <t>상암동 상암월드컵파크6단지</t>
    <phoneticPr fontId="2" type="noConversion"/>
  </si>
  <si>
    <t>05.07.</t>
    <phoneticPr fontId="2" type="noConversion"/>
  </si>
  <si>
    <t>상암동 휴먼시아1단지</t>
    <phoneticPr fontId="2" type="noConversion"/>
  </si>
  <si>
    <t>09.06.</t>
    <phoneticPr fontId="2" type="noConversion"/>
  </si>
  <si>
    <t>상암동 상암월드컵파크5단지</t>
    <phoneticPr fontId="2" type="noConversion"/>
  </si>
  <si>
    <t>05.09.</t>
    <phoneticPr fontId="2" type="noConversion"/>
  </si>
  <si>
    <t>05.09.</t>
    <phoneticPr fontId="2" type="noConversion"/>
  </si>
  <si>
    <t>05.09.</t>
    <phoneticPr fontId="2" type="noConversion"/>
  </si>
  <si>
    <t>상암동 상암월드컵파크3단지</t>
    <phoneticPr fontId="2" type="noConversion"/>
  </si>
  <si>
    <t>03.09.</t>
    <phoneticPr fontId="2" type="noConversion"/>
  </si>
  <si>
    <t>03.09.</t>
    <phoneticPr fontId="2" type="noConversion"/>
  </si>
  <si>
    <t>서교동 메세나폴리스</t>
    <phoneticPr fontId="2" type="noConversion"/>
  </si>
  <si>
    <t>12.07.</t>
    <phoneticPr fontId="2" type="noConversion"/>
  </si>
  <si>
    <t>서교동 메세나폴리스</t>
    <phoneticPr fontId="2" type="noConversion"/>
  </si>
  <si>
    <t>12.07.</t>
    <phoneticPr fontId="2" type="noConversion"/>
  </si>
  <si>
    <t>12.07.</t>
    <phoneticPr fontId="2" type="noConversion"/>
  </si>
  <si>
    <t>서교동 서교대우미래사랑</t>
    <phoneticPr fontId="2" type="noConversion"/>
  </si>
  <si>
    <t>05.08.</t>
    <phoneticPr fontId="2" type="noConversion"/>
  </si>
  <si>
    <t>05.08.</t>
    <phoneticPr fontId="2" type="noConversion"/>
  </si>
  <si>
    <t>서교동 서교대우미래사랑</t>
    <phoneticPr fontId="2" type="noConversion"/>
  </si>
  <si>
    <t>05.08.</t>
    <phoneticPr fontId="2" type="noConversion"/>
  </si>
  <si>
    <t>서교동 서교대우미래사랑</t>
    <phoneticPr fontId="2" type="noConversion"/>
  </si>
  <si>
    <t>05.08.</t>
    <phoneticPr fontId="2" type="noConversion"/>
  </si>
  <si>
    <t>서교동 서교대우미래사랑</t>
    <phoneticPr fontId="2" type="noConversion"/>
  </si>
  <si>
    <t>05.08.</t>
    <phoneticPr fontId="2" type="noConversion"/>
  </si>
  <si>
    <t>서교동 서교대우미래사랑</t>
    <phoneticPr fontId="2" type="noConversion"/>
  </si>
  <si>
    <t>05.08.</t>
    <phoneticPr fontId="2" type="noConversion"/>
  </si>
  <si>
    <t>05.08.</t>
    <phoneticPr fontId="2" type="noConversion"/>
  </si>
  <si>
    <t>서교동 서교대우미래사랑</t>
    <phoneticPr fontId="2" type="noConversion"/>
  </si>
  <si>
    <t>성산동 성산시영</t>
    <phoneticPr fontId="2" type="noConversion"/>
  </si>
  <si>
    <t>86.06.</t>
    <phoneticPr fontId="2" type="noConversion"/>
  </si>
  <si>
    <t>86.06.</t>
    <phoneticPr fontId="2" type="noConversion"/>
  </si>
  <si>
    <t>성산동 월드컵IPARK1차</t>
    <phoneticPr fontId="2" type="noConversion"/>
  </si>
  <si>
    <t>09.03.</t>
    <phoneticPr fontId="2" type="noConversion"/>
  </si>
  <si>
    <t>성산동 월드컵IPARK1차</t>
    <phoneticPr fontId="2" type="noConversion"/>
  </si>
  <si>
    <t>09.03.</t>
    <phoneticPr fontId="2" type="noConversion"/>
  </si>
  <si>
    <t>성산동 월드컵IPARK1차</t>
    <phoneticPr fontId="2" type="noConversion"/>
  </si>
  <si>
    <t>09.03.</t>
    <phoneticPr fontId="2" type="noConversion"/>
  </si>
  <si>
    <t>성산동 성산월드타운대림</t>
    <phoneticPr fontId="2" type="noConversion"/>
  </si>
  <si>
    <t>04.08.</t>
    <phoneticPr fontId="2" type="noConversion"/>
  </si>
  <si>
    <t>성산동 성산월드타운대림</t>
    <phoneticPr fontId="2" type="noConversion"/>
  </si>
  <si>
    <t>04.08.</t>
    <phoneticPr fontId="2" type="noConversion"/>
  </si>
  <si>
    <t>성산동 성산월드타운대림</t>
    <phoneticPr fontId="2" type="noConversion"/>
  </si>
  <si>
    <t>신공덕동 브라운스톤공덕</t>
    <phoneticPr fontId="2" type="noConversion"/>
  </si>
  <si>
    <t>09.02.</t>
    <phoneticPr fontId="2" type="noConversion"/>
  </si>
  <si>
    <t>신공덕동 브라운스톤공덕</t>
    <phoneticPr fontId="2" type="noConversion"/>
  </si>
  <si>
    <t>09.02.</t>
    <phoneticPr fontId="2" type="noConversion"/>
  </si>
  <si>
    <t>신공덕동 신공덕삼성래미안3차</t>
    <phoneticPr fontId="2" type="noConversion"/>
  </si>
  <si>
    <t>03.05.</t>
    <phoneticPr fontId="2" type="noConversion"/>
  </si>
  <si>
    <t>신공덕동 신공덕삼성래미안3차</t>
    <phoneticPr fontId="2" type="noConversion"/>
  </si>
  <si>
    <t>신공덕동 신공덕삼성래미안2차</t>
    <phoneticPr fontId="2" type="noConversion"/>
  </si>
  <si>
    <t>00.10.</t>
    <phoneticPr fontId="2" type="noConversion"/>
  </si>
  <si>
    <t>00.10.</t>
    <phoneticPr fontId="2" type="noConversion"/>
  </si>
  <si>
    <t>신공덕동 신공덕삼성래미안1차</t>
    <phoneticPr fontId="2" type="noConversion"/>
  </si>
  <si>
    <t>00.08.</t>
    <phoneticPr fontId="2" type="noConversion"/>
  </si>
  <si>
    <t>신공덕동 신공덕삼성래미안1차</t>
    <phoneticPr fontId="2" type="noConversion"/>
  </si>
  <si>
    <t>00.08.</t>
    <phoneticPr fontId="2" type="noConversion"/>
  </si>
  <si>
    <t>신공덕동 펜트라우스</t>
    <phoneticPr fontId="2" type="noConversion"/>
  </si>
  <si>
    <t>11.05.</t>
    <phoneticPr fontId="2" type="noConversion"/>
  </si>
  <si>
    <t>신공덕동 펜트라우스</t>
    <phoneticPr fontId="2" type="noConversion"/>
  </si>
  <si>
    <t>11.05.</t>
    <phoneticPr fontId="2" type="noConversion"/>
  </si>
  <si>
    <t>신공덕동 펜트라우스</t>
    <phoneticPr fontId="2" type="noConversion"/>
  </si>
  <si>
    <t>11.05.</t>
    <phoneticPr fontId="2" type="noConversion"/>
  </si>
  <si>
    <t>신공덕동 펜트라우스</t>
    <phoneticPr fontId="2" type="noConversion"/>
  </si>
  <si>
    <t>신공덕동 펜트라우스</t>
    <phoneticPr fontId="2" type="noConversion"/>
  </si>
  <si>
    <t>신공덕동 메트로디오빌</t>
    <phoneticPr fontId="2" type="noConversion"/>
  </si>
  <si>
    <t>05.12.</t>
    <phoneticPr fontId="2" type="noConversion"/>
  </si>
  <si>
    <t>신공덕동 메트로디오빌</t>
    <phoneticPr fontId="2" type="noConversion"/>
  </si>
  <si>
    <t>05.12.</t>
    <phoneticPr fontId="2" type="noConversion"/>
  </si>
  <si>
    <t>05.12.</t>
    <phoneticPr fontId="2" type="noConversion"/>
  </si>
  <si>
    <t>05.12.</t>
    <phoneticPr fontId="2" type="noConversion"/>
  </si>
  <si>
    <t>신공덕동 메트로디오빌</t>
    <phoneticPr fontId="2" type="noConversion"/>
  </si>
  <si>
    <t>05.12.</t>
    <phoneticPr fontId="2" type="noConversion"/>
  </si>
  <si>
    <t>신수동 성원</t>
    <phoneticPr fontId="2" type="noConversion"/>
  </si>
  <si>
    <t>98.12.</t>
    <phoneticPr fontId="2" type="noConversion"/>
  </si>
  <si>
    <t>98.12.</t>
    <phoneticPr fontId="2" type="noConversion"/>
  </si>
  <si>
    <t>신수동 신촌숲아이파크</t>
    <phoneticPr fontId="2" type="noConversion"/>
  </si>
  <si>
    <t>19.08.</t>
    <phoneticPr fontId="2" type="noConversion"/>
  </si>
  <si>
    <t>신수동 신촌숲아이파크</t>
    <phoneticPr fontId="2" type="noConversion"/>
  </si>
  <si>
    <t>19.08.</t>
    <phoneticPr fontId="2" type="noConversion"/>
  </si>
  <si>
    <t>19.08.</t>
    <phoneticPr fontId="2" type="noConversion"/>
  </si>
  <si>
    <t>신수동 밤섬경남아너스빌</t>
    <phoneticPr fontId="2" type="noConversion"/>
  </si>
  <si>
    <t>09.12.</t>
    <phoneticPr fontId="2" type="noConversion"/>
  </si>
  <si>
    <t>09.12.</t>
    <phoneticPr fontId="2" type="noConversion"/>
  </si>
  <si>
    <t>신수동 대원칸타빌</t>
    <phoneticPr fontId="2" type="noConversion"/>
  </si>
  <si>
    <t>04.07.</t>
    <phoneticPr fontId="2" type="noConversion"/>
  </si>
  <si>
    <t>신수동 대원칸타빌</t>
    <phoneticPr fontId="2" type="noConversion"/>
  </si>
  <si>
    <t>신수동 신촌삼익</t>
    <phoneticPr fontId="2" type="noConversion"/>
  </si>
  <si>
    <t>97.04.</t>
    <phoneticPr fontId="2" type="noConversion"/>
  </si>
  <si>
    <t>97.04.</t>
    <phoneticPr fontId="2" type="noConversion"/>
  </si>
  <si>
    <t>신수동 신수현대</t>
    <phoneticPr fontId="2" type="noConversion"/>
  </si>
  <si>
    <t>신수동 신수현대</t>
    <phoneticPr fontId="2" type="noConversion"/>
  </si>
  <si>
    <t>96.09.</t>
    <phoneticPr fontId="2" type="noConversion"/>
  </si>
  <si>
    <t>신정동 서강GS</t>
    <phoneticPr fontId="2" type="noConversion"/>
  </si>
  <si>
    <t>99.07.</t>
    <phoneticPr fontId="2" type="noConversion"/>
  </si>
  <si>
    <t>99.07.</t>
    <phoneticPr fontId="2" type="noConversion"/>
  </si>
  <si>
    <t>신정동 서강GS</t>
    <phoneticPr fontId="2" type="noConversion"/>
  </si>
  <si>
    <t>아현동 서서울삼성</t>
    <phoneticPr fontId="2" type="noConversion"/>
  </si>
  <si>
    <t>98.10.</t>
    <phoneticPr fontId="2" type="noConversion"/>
  </si>
  <si>
    <t>아현동 서서울삼성</t>
    <phoneticPr fontId="2" type="noConversion"/>
  </si>
  <si>
    <t>98.10.</t>
    <phoneticPr fontId="2" type="noConversion"/>
  </si>
  <si>
    <t>아현동 공덕자이</t>
    <phoneticPr fontId="2" type="noConversion"/>
  </si>
  <si>
    <t>15.04.</t>
    <phoneticPr fontId="2" type="noConversion"/>
  </si>
  <si>
    <t>아현동 공덕자이</t>
    <phoneticPr fontId="2" type="noConversion"/>
  </si>
  <si>
    <t>15.04.</t>
    <phoneticPr fontId="2" type="noConversion"/>
  </si>
  <si>
    <t>아현동 공덕자이</t>
    <phoneticPr fontId="2" type="noConversion"/>
  </si>
  <si>
    <t>15.04.</t>
    <phoneticPr fontId="2" type="noConversion"/>
  </si>
  <si>
    <t>15.04.</t>
    <phoneticPr fontId="2" type="noConversion"/>
  </si>
  <si>
    <t>아현동 마포래미안푸르지오</t>
    <phoneticPr fontId="2" type="noConversion"/>
  </si>
  <si>
    <t>14.09.</t>
    <phoneticPr fontId="2" type="noConversion"/>
  </si>
  <si>
    <t>아현동 마포래미안푸르지오</t>
    <phoneticPr fontId="2" type="noConversion"/>
  </si>
  <si>
    <t>14.09.</t>
    <phoneticPr fontId="2" type="noConversion"/>
  </si>
  <si>
    <t>14.09.</t>
    <phoneticPr fontId="2" type="noConversion"/>
  </si>
  <si>
    <t>아현동 마포래미안푸르지오</t>
    <phoneticPr fontId="2" type="noConversion"/>
  </si>
  <si>
    <t>14.09.</t>
    <phoneticPr fontId="2" type="noConversion"/>
  </si>
  <si>
    <t>아현동 마포래미안푸르지오</t>
    <phoneticPr fontId="2" type="noConversion"/>
  </si>
  <si>
    <t>14.09.</t>
    <phoneticPr fontId="2" type="noConversion"/>
  </si>
  <si>
    <t>아현동 마포래미안푸르지오</t>
    <phoneticPr fontId="2" type="noConversion"/>
  </si>
  <si>
    <t>아현동 마포래미안푸르지오</t>
    <phoneticPr fontId="2" type="noConversion"/>
  </si>
  <si>
    <t>14.09.</t>
    <phoneticPr fontId="2" type="noConversion"/>
  </si>
  <si>
    <t>아현동 마포센트럴아이파크</t>
    <phoneticPr fontId="2" type="noConversion"/>
  </si>
  <si>
    <t>17.11.</t>
    <phoneticPr fontId="2" type="noConversion"/>
  </si>
  <si>
    <t>아현동 마포센트럴아이파크</t>
    <phoneticPr fontId="2" type="noConversion"/>
  </si>
  <si>
    <t>17.11.</t>
    <phoneticPr fontId="2" type="noConversion"/>
  </si>
  <si>
    <t>아현동 마포센트럴아이파크</t>
    <phoneticPr fontId="2" type="noConversion"/>
  </si>
  <si>
    <t>17.11.</t>
    <phoneticPr fontId="2" type="noConversion"/>
  </si>
  <si>
    <t>연남동 코오롱하늘채</t>
    <phoneticPr fontId="2" type="noConversion"/>
  </si>
  <si>
    <t>03.06.</t>
    <phoneticPr fontId="2" type="noConversion"/>
  </si>
  <si>
    <t>03.06.</t>
    <phoneticPr fontId="2" type="noConversion"/>
  </si>
  <si>
    <t>연남동 코오롱하늘채</t>
    <phoneticPr fontId="2" type="noConversion"/>
  </si>
  <si>
    <t>03.06.</t>
    <phoneticPr fontId="2" type="noConversion"/>
  </si>
  <si>
    <t>염리동 마포자이</t>
    <phoneticPr fontId="2" type="noConversion"/>
  </si>
  <si>
    <t>03.12.</t>
    <phoneticPr fontId="2" type="noConversion"/>
  </si>
  <si>
    <t>염리동 마포자이3차</t>
    <phoneticPr fontId="2" type="noConversion"/>
  </si>
  <si>
    <t>18.09.</t>
    <phoneticPr fontId="2" type="noConversion"/>
  </si>
  <si>
    <t>18.09.</t>
    <phoneticPr fontId="2" type="noConversion"/>
  </si>
  <si>
    <t>염리동 마포자이3차</t>
    <phoneticPr fontId="2" type="noConversion"/>
  </si>
  <si>
    <t>18.09.</t>
    <phoneticPr fontId="2" type="noConversion"/>
  </si>
  <si>
    <t>염리동 마포자이3차</t>
    <phoneticPr fontId="2" type="noConversion"/>
  </si>
  <si>
    <t>18.09.</t>
    <phoneticPr fontId="2" type="noConversion"/>
  </si>
  <si>
    <t>염리동 마포자이3차</t>
    <phoneticPr fontId="2" type="noConversion"/>
  </si>
  <si>
    <t>염리동 마포자이3차</t>
    <phoneticPr fontId="2" type="noConversion"/>
  </si>
  <si>
    <t>18.09.</t>
    <phoneticPr fontId="2" type="noConversion"/>
  </si>
  <si>
    <t>염리동 마포프레스티지자이</t>
    <phoneticPr fontId="2" type="noConversion"/>
  </si>
  <si>
    <t>21.03.</t>
    <phoneticPr fontId="2" type="noConversion"/>
  </si>
  <si>
    <t>21.03.</t>
    <phoneticPr fontId="2" type="noConversion"/>
  </si>
  <si>
    <t>염리동 마포프레스티지자이</t>
    <phoneticPr fontId="2" type="noConversion"/>
  </si>
  <si>
    <t>21.03.</t>
    <phoneticPr fontId="2" type="noConversion"/>
  </si>
  <si>
    <t>염리동 마포프레스티지자이</t>
    <phoneticPr fontId="2" type="noConversion"/>
  </si>
  <si>
    <t>21.03.</t>
    <phoneticPr fontId="2" type="noConversion"/>
  </si>
  <si>
    <t>염리동 마포프레스티지자이</t>
    <phoneticPr fontId="2" type="noConversion"/>
  </si>
  <si>
    <t>21.03.</t>
    <phoneticPr fontId="2" type="noConversion"/>
  </si>
  <si>
    <t>염리동 마포프레스티지자이</t>
    <phoneticPr fontId="2" type="noConversion"/>
  </si>
  <si>
    <t>염리동 상록</t>
    <phoneticPr fontId="2" type="noConversion"/>
  </si>
  <si>
    <t>97.08.</t>
    <phoneticPr fontId="2" type="noConversion"/>
  </si>
  <si>
    <t>염리동 상록</t>
    <phoneticPr fontId="2" type="noConversion"/>
  </si>
  <si>
    <t>97.08.</t>
    <phoneticPr fontId="2" type="noConversion"/>
  </si>
  <si>
    <t>염리동 상록</t>
    <phoneticPr fontId="2" type="noConversion"/>
  </si>
  <si>
    <t>염리동 염리삼성래미안</t>
    <phoneticPr fontId="2" type="noConversion"/>
  </si>
  <si>
    <t>01.03.</t>
    <phoneticPr fontId="2" type="noConversion"/>
  </si>
  <si>
    <t>염리동 염리삼성래미안</t>
    <phoneticPr fontId="2" type="noConversion"/>
  </si>
  <si>
    <t>01.03.</t>
    <phoneticPr fontId="2" type="noConversion"/>
  </si>
  <si>
    <t>01.03.</t>
    <phoneticPr fontId="2" type="noConversion"/>
  </si>
  <si>
    <t>용강동 래미안마포리버웰</t>
    <phoneticPr fontId="2" type="noConversion"/>
  </si>
  <si>
    <t>15.02.</t>
    <phoneticPr fontId="2" type="noConversion"/>
  </si>
  <si>
    <t>용강동 래미안마포리버웰</t>
    <phoneticPr fontId="2" type="noConversion"/>
  </si>
  <si>
    <t>15.02.</t>
    <phoneticPr fontId="2" type="noConversion"/>
  </si>
  <si>
    <t>용강동 래미안마포리버웰</t>
    <phoneticPr fontId="2" type="noConversion"/>
  </si>
  <si>
    <t>15.02.</t>
    <phoneticPr fontId="2" type="noConversion"/>
  </si>
  <si>
    <t>용강동 래미안마포리버웰</t>
    <phoneticPr fontId="2" type="noConversion"/>
  </si>
  <si>
    <t>15.02.</t>
    <phoneticPr fontId="2" type="noConversion"/>
  </si>
  <si>
    <t>용강동 래미안</t>
    <phoneticPr fontId="2" type="noConversion"/>
  </si>
  <si>
    <t>03.03.</t>
    <phoneticPr fontId="2" type="noConversion"/>
  </si>
  <si>
    <t>용강동 래미안</t>
    <phoneticPr fontId="2" type="noConversion"/>
  </si>
  <si>
    <t>03.03.</t>
    <phoneticPr fontId="2" type="noConversion"/>
  </si>
  <si>
    <t>용강동 래미안</t>
    <phoneticPr fontId="2" type="noConversion"/>
  </si>
  <si>
    <t>03.03.</t>
    <phoneticPr fontId="2" type="noConversion"/>
  </si>
  <si>
    <t>용강동 래미안</t>
    <phoneticPr fontId="2" type="noConversion"/>
  </si>
  <si>
    <t>용강동 e편한세상마포리버파크</t>
    <phoneticPr fontId="2" type="noConversion"/>
  </si>
  <si>
    <t>16.10.</t>
    <phoneticPr fontId="2" type="noConversion"/>
  </si>
  <si>
    <t>용강동 e편한세상마포리버파크</t>
    <phoneticPr fontId="2" type="noConversion"/>
  </si>
  <si>
    <t>16.10.</t>
    <phoneticPr fontId="2" type="noConversion"/>
  </si>
  <si>
    <t>16.10.</t>
    <phoneticPr fontId="2" type="noConversion"/>
  </si>
  <si>
    <t>용강동 e편한세상마포리버파크</t>
    <phoneticPr fontId="2" type="noConversion"/>
  </si>
  <si>
    <t>중동 성산현대2차</t>
    <phoneticPr fontId="2" type="noConversion"/>
  </si>
  <si>
    <t>00.12.</t>
    <phoneticPr fontId="2" type="noConversion"/>
  </si>
  <si>
    <t>00.12.</t>
    <phoneticPr fontId="2" type="noConversion"/>
  </si>
  <si>
    <t>00.12.</t>
    <phoneticPr fontId="2" type="noConversion"/>
  </si>
  <si>
    <t>중동 건영월드컵</t>
    <phoneticPr fontId="2" type="noConversion"/>
  </si>
  <si>
    <t>02.11.</t>
    <phoneticPr fontId="2" type="noConversion"/>
  </si>
  <si>
    <t>중동 건영월드컵</t>
    <phoneticPr fontId="2" type="noConversion"/>
  </si>
  <si>
    <t>02.11.</t>
    <phoneticPr fontId="2" type="noConversion"/>
  </si>
  <si>
    <t>02.11.</t>
    <phoneticPr fontId="2" type="noConversion"/>
  </si>
  <si>
    <t>중동 건영월드컵</t>
    <phoneticPr fontId="2" type="noConversion"/>
  </si>
  <si>
    <t>02.11.</t>
    <phoneticPr fontId="2" type="noConversion"/>
  </si>
  <si>
    <t>중동 현대1차</t>
    <phoneticPr fontId="2" type="noConversion"/>
  </si>
  <si>
    <t>01.07.</t>
    <phoneticPr fontId="2" type="noConversion"/>
  </si>
  <si>
    <t>01.07.</t>
    <phoneticPr fontId="2" type="noConversion"/>
  </si>
  <si>
    <t>중동 현대1차</t>
    <phoneticPr fontId="2" type="noConversion"/>
  </si>
  <si>
    <t>중동 DMC마포청구</t>
    <phoneticPr fontId="2" type="noConversion"/>
  </si>
  <si>
    <t>94.09.</t>
    <phoneticPr fontId="2" type="noConversion"/>
  </si>
  <si>
    <t>94.09.</t>
    <phoneticPr fontId="2" type="noConversion"/>
  </si>
  <si>
    <t>중동 월드컵참누리</t>
    <phoneticPr fontId="2" type="noConversion"/>
  </si>
  <si>
    <t>06.05.</t>
    <phoneticPr fontId="2" type="noConversion"/>
  </si>
  <si>
    <t>중동 월드컵참누리</t>
    <phoneticPr fontId="2" type="noConversion"/>
  </si>
  <si>
    <t>06.05.</t>
    <phoneticPr fontId="2" type="noConversion"/>
  </si>
  <si>
    <t>창전동 서강해모로</t>
    <phoneticPr fontId="2" type="noConversion"/>
  </si>
  <si>
    <t>07.12.</t>
    <phoneticPr fontId="2" type="noConversion"/>
  </si>
  <si>
    <t>창전동 서강해모로</t>
    <phoneticPr fontId="2" type="noConversion"/>
  </si>
  <si>
    <t>07.12.</t>
    <phoneticPr fontId="2" type="noConversion"/>
  </si>
  <si>
    <t>창전동 서강해모로</t>
    <phoneticPr fontId="2" type="noConversion"/>
  </si>
  <si>
    <t>창전동 창전현대홈타운</t>
    <phoneticPr fontId="2" type="noConversion"/>
  </si>
  <si>
    <t>창전동 창전현대홈타운</t>
    <phoneticPr fontId="2" type="noConversion"/>
  </si>
  <si>
    <t>05.08.</t>
    <phoneticPr fontId="2" type="noConversion"/>
  </si>
  <si>
    <t>창전동 서강쌍용예가</t>
    <phoneticPr fontId="2" type="noConversion"/>
  </si>
  <si>
    <t>07.11.</t>
    <phoneticPr fontId="2" type="noConversion"/>
  </si>
  <si>
    <t>07.11.</t>
    <phoneticPr fontId="2" type="noConversion"/>
  </si>
  <si>
    <t>07.11.</t>
    <phoneticPr fontId="2" type="noConversion"/>
  </si>
  <si>
    <t>창전동 마포웨스트리버태영데시앙</t>
    <phoneticPr fontId="2" type="noConversion"/>
  </si>
  <si>
    <t>19.05.</t>
    <phoneticPr fontId="2" type="noConversion"/>
  </si>
  <si>
    <t>창전동 마포웨스트리버태영데시앙</t>
    <phoneticPr fontId="2" type="noConversion"/>
  </si>
  <si>
    <t>19.05.</t>
    <phoneticPr fontId="2" type="noConversion"/>
  </si>
  <si>
    <t>19.05.</t>
    <phoneticPr fontId="2" type="noConversion"/>
  </si>
  <si>
    <t>창전동 마포웨스트리버태영데시앙</t>
    <phoneticPr fontId="2" type="noConversion"/>
  </si>
  <si>
    <t>19.05.</t>
    <phoneticPr fontId="2" type="noConversion"/>
  </si>
  <si>
    <t>창전동 마포웨스트리버태영데시앙</t>
    <phoneticPr fontId="2" type="noConversion"/>
  </si>
  <si>
    <t>창전동 마포웨스트리버태영데시앙</t>
    <phoneticPr fontId="2" type="noConversion"/>
  </si>
  <si>
    <t>19.05.</t>
    <phoneticPr fontId="2" type="noConversion"/>
  </si>
  <si>
    <t>창전동 마포웨스트리버태영데시앙</t>
    <phoneticPr fontId="2" type="noConversion"/>
  </si>
  <si>
    <t>19.05.</t>
    <phoneticPr fontId="2" type="noConversion"/>
  </si>
  <si>
    <t>19.05.</t>
    <phoneticPr fontId="2" type="noConversion"/>
  </si>
  <si>
    <t>창전동 창전삼성(창전래미안)</t>
    <phoneticPr fontId="2" type="noConversion"/>
  </si>
  <si>
    <t>98.06.</t>
    <phoneticPr fontId="2" type="noConversion"/>
  </si>
  <si>
    <t>창전동 창전삼성(창전래미안)</t>
    <phoneticPr fontId="2" type="noConversion"/>
  </si>
  <si>
    <t>98.06.</t>
    <phoneticPr fontId="2" type="noConversion"/>
  </si>
  <si>
    <t>창전동 태영</t>
    <phoneticPr fontId="2" type="noConversion"/>
  </si>
  <si>
    <t>03.11.</t>
    <phoneticPr fontId="2" type="noConversion"/>
  </si>
  <si>
    <t>창전동 신촌금호</t>
    <phoneticPr fontId="2" type="noConversion"/>
  </si>
  <si>
    <t>01.03.</t>
    <phoneticPr fontId="2" type="noConversion"/>
  </si>
  <si>
    <t>01.03.</t>
    <phoneticPr fontId="2" type="noConversion"/>
  </si>
  <si>
    <t>토정동 한강삼성</t>
    <phoneticPr fontId="2" type="noConversion"/>
  </si>
  <si>
    <t>97.10.</t>
    <phoneticPr fontId="2" type="noConversion"/>
  </si>
  <si>
    <t>토정동 한강삼성</t>
    <phoneticPr fontId="2" type="noConversion"/>
  </si>
  <si>
    <t>97.10.</t>
    <phoneticPr fontId="2" type="noConversion"/>
  </si>
  <si>
    <t>토정동 한강삼성</t>
    <phoneticPr fontId="2" type="noConversion"/>
  </si>
  <si>
    <t>97.10.</t>
    <phoneticPr fontId="2" type="noConversion"/>
  </si>
  <si>
    <t>토정동 한강삼성</t>
    <phoneticPr fontId="2" type="noConversion"/>
  </si>
  <si>
    <t>97.10.</t>
    <phoneticPr fontId="2" type="noConversion"/>
  </si>
  <si>
    <t>하중동 한강밤섬자이</t>
    <phoneticPr fontId="2" type="noConversion"/>
  </si>
  <si>
    <t>10.02.</t>
    <phoneticPr fontId="2" type="noConversion"/>
  </si>
  <si>
    <t>하중동 한강밤섬자이</t>
    <phoneticPr fontId="2" type="noConversion"/>
  </si>
  <si>
    <t>10.02.</t>
    <phoneticPr fontId="2" type="noConversion"/>
  </si>
  <si>
    <t>하중동 한강밤섬자이</t>
    <phoneticPr fontId="2" type="noConversion"/>
  </si>
  <si>
    <t>10.02.</t>
    <phoneticPr fontId="2" type="noConversion"/>
  </si>
  <si>
    <t>하중동 한강밤섬자이</t>
    <phoneticPr fontId="2" type="noConversion"/>
  </si>
  <si>
    <t>현석동 래미안웰스트림</t>
    <phoneticPr fontId="2" type="noConversion"/>
  </si>
  <si>
    <t>16.07.</t>
    <phoneticPr fontId="2" type="noConversion"/>
  </si>
  <si>
    <t>16.07.</t>
    <phoneticPr fontId="2" type="noConversion"/>
  </si>
  <si>
    <t>현석동 래미안웰스트림</t>
    <phoneticPr fontId="2" type="noConversion"/>
  </si>
  <si>
    <t>현석동 래미안웰스트림</t>
    <phoneticPr fontId="2" type="noConversion"/>
  </si>
  <si>
    <t>16.07.</t>
    <phoneticPr fontId="2" type="noConversion"/>
  </si>
  <si>
    <t>16.07.</t>
    <phoneticPr fontId="2" type="noConversion"/>
  </si>
  <si>
    <t>현석동 래미안웰스트림</t>
    <phoneticPr fontId="2" type="noConversion"/>
  </si>
  <si>
    <t>16.07.</t>
    <phoneticPr fontId="2" type="noConversion"/>
  </si>
  <si>
    <t>현석동 래미안웰스트림</t>
    <phoneticPr fontId="2" type="noConversion"/>
  </si>
  <si>
    <t>현석동 밤섬현대</t>
    <phoneticPr fontId="2" type="noConversion"/>
  </si>
  <si>
    <t>99.07.</t>
    <phoneticPr fontId="2" type="noConversion"/>
  </si>
  <si>
    <t>현석동 밤섬현대</t>
    <phoneticPr fontId="2" type="noConversion"/>
  </si>
  <si>
    <t>현석동 강변힐스테이트</t>
    <phoneticPr fontId="2" type="noConversion"/>
  </si>
  <si>
    <t>04.02.</t>
    <phoneticPr fontId="2" type="noConversion"/>
  </si>
  <si>
    <t>현석동 강변힐스테이트</t>
    <phoneticPr fontId="2" type="noConversion"/>
  </si>
  <si>
    <t>04.02.</t>
    <phoneticPr fontId="2" type="noConversion"/>
  </si>
  <si>
    <t>04.02.</t>
    <phoneticPr fontId="2" type="noConversion"/>
  </si>
  <si>
    <t>04.02.</t>
    <phoneticPr fontId="2" type="noConversion"/>
  </si>
  <si>
    <t>현석동 강변힐스테이트</t>
    <phoneticPr fontId="2" type="noConversion"/>
  </si>
  <si>
    <t>04.02.</t>
    <phoneticPr fontId="2" type="noConversion"/>
  </si>
  <si>
    <t>공덕동 래미안공덕3차</t>
    <phoneticPr fontId="2" type="noConversion"/>
  </si>
  <si>
    <t>04.08.</t>
    <phoneticPr fontId="2" type="noConversion"/>
  </si>
  <si>
    <t>05.11.</t>
    <phoneticPr fontId="2" type="noConversion"/>
  </si>
  <si>
    <t>도화동 도화3지구우성</t>
    <phoneticPr fontId="2" type="noConversion"/>
  </si>
  <si>
    <t>91.03.</t>
    <phoneticPr fontId="2" type="noConversion"/>
  </si>
  <si>
    <t>00.08.</t>
    <phoneticPr fontId="2" type="noConversion"/>
  </si>
  <si>
    <t>망원동 망원대림2차</t>
    <phoneticPr fontId="2" type="noConversion"/>
  </si>
  <si>
    <t>상암동 상암월드컵파크12단지</t>
    <phoneticPr fontId="2" type="noConversion"/>
  </si>
  <si>
    <t>10.10.</t>
    <phoneticPr fontId="2" type="noConversion"/>
  </si>
  <si>
    <t>상암동 상암월드컵파크11단지</t>
    <phoneticPr fontId="2" type="noConversion"/>
  </si>
  <si>
    <t>10.06.</t>
    <phoneticPr fontId="2" type="noConversion"/>
  </si>
  <si>
    <t>상암동 상암월드컵파크10단지</t>
    <phoneticPr fontId="2" type="noConversion"/>
  </si>
  <si>
    <t>10.07.</t>
    <phoneticPr fontId="2" type="noConversion"/>
  </si>
  <si>
    <t>상암동 상암월드컵파크4단지</t>
    <phoneticPr fontId="2" type="noConversion"/>
  </si>
  <si>
    <t>06.10.</t>
    <phoneticPr fontId="2" type="noConversion"/>
  </si>
  <si>
    <t>상암동 상암카이저팰리스클래식</t>
    <phoneticPr fontId="2" type="noConversion"/>
  </si>
  <si>
    <t>10.12.</t>
    <phoneticPr fontId="2" type="noConversion"/>
  </si>
  <si>
    <t>상암동 상암월드컵파크9단지</t>
    <phoneticPr fontId="2" type="noConversion"/>
  </si>
  <si>
    <t>상암동 상암월드컵파크6단지</t>
    <phoneticPr fontId="2" type="noConversion"/>
  </si>
  <si>
    <t>05.07.</t>
    <phoneticPr fontId="2" type="noConversion"/>
  </si>
  <si>
    <t>05.07.</t>
    <phoneticPr fontId="2" type="noConversion"/>
  </si>
  <si>
    <t>상암동 휴먼시아1단지</t>
    <phoneticPr fontId="2" type="noConversion"/>
  </si>
  <si>
    <t>09.06.</t>
    <phoneticPr fontId="2" type="noConversion"/>
  </si>
  <si>
    <t>상암동 상암월드컵파크5단지</t>
    <phoneticPr fontId="2" type="noConversion"/>
  </si>
  <si>
    <t>05.09.</t>
    <phoneticPr fontId="2" type="noConversion"/>
  </si>
  <si>
    <t>상암동 상암월드컵파크5단지</t>
    <phoneticPr fontId="2" type="noConversion"/>
  </si>
  <si>
    <t>상암동 상암월드컵파크3단지</t>
    <phoneticPr fontId="2" type="noConversion"/>
  </si>
  <si>
    <t>03.09.</t>
    <phoneticPr fontId="2" type="noConversion"/>
  </si>
  <si>
    <t>서교동 메세나폴리스</t>
    <phoneticPr fontId="2" type="noConversion"/>
  </si>
  <si>
    <t>12.07.</t>
    <phoneticPr fontId="2" type="noConversion"/>
  </si>
  <si>
    <t>서교동 서교대우미래사랑</t>
    <phoneticPr fontId="2" type="noConversion"/>
  </si>
  <si>
    <t>05.08.</t>
    <phoneticPr fontId="2" type="noConversion"/>
  </si>
  <si>
    <t>서교동 서교대우미래사랑</t>
    <phoneticPr fontId="2" type="noConversion"/>
  </si>
  <si>
    <t>성산동 성산시영</t>
    <phoneticPr fontId="2" type="noConversion"/>
  </si>
  <si>
    <t>성산동 월드컵IPARK1차</t>
    <phoneticPr fontId="2" type="noConversion"/>
  </si>
  <si>
    <t>09.03.</t>
    <phoneticPr fontId="2" type="noConversion"/>
  </si>
  <si>
    <t>성산동 월드컵IPARK1차</t>
    <phoneticPr fontId="2" type="noConversion"/>
  </si>
  <si>
    <t>성산동 성산월드타운대림</t>
    <phoneticPr fontId="2" type="noConversion"/>
  </si>
  <si>
    <t>성산동 성산월드타운대림</t>
    <phoneticPr fontId="2" type="noConversion"/>
  </si>
  <si>
    <t>신공덕동 브라운스톤공덕</t>
    <phoneticPr fontId="2" type="noConversion"/>
  </si>
  <si>
    <t>09.02.</t>
    <phoneticPr fontId="2" type="noConversion"/>
  </si>
  <si>
    <t>신공덕동 신공덕삼성래미안3차</t>
    <phoneticPr fontId="2" type="noConversion"/>
  </si>
  <si>
    <t>03.05.</t>
    <phoneticPr fontId="2" type="noConversion"/>
  </si>
  <si>
    <t>신공덕동 신공덕삼성래미안2차</t>
    <phoneticPr fontId="2" type="noConversion"/>
  </si>
  <si>
    <t>신공덕동 신공덕삼성래미안2차</t>
    <phoneticPr fontId="2" type="noConversion"/>
  </si>
  <si>
    <t>신공덕동 신공덕삼성래미안1차</t>
    <phoneticPr fontId="2" type="noConversion"/>
  </si>
  <si>
    <t>신공덕동 메트로디오빌</t>
    <phoneticPr fontId="2" type="noConversion"/>
  </si>
  <si>
    <t>신수동 성원</t>
    <phoneticPr fontId="2" type="noConversion"/>
  </si>
  <si>
    <t>신수동 신촌숲아이파크</t>
    <phoneticPr fontId="2" type="noConversion"/>
  </si>
  <si>
    <t>신수동 밤섬경남아너스빌</t>
    <phoneticPr fontId="2" type="noConversion"/>
  </si>
  <si>
    <t>신수동 대원칸타빌</t>
    <phoneticPr fontId="2" type="noConversion"/>
  </si>
  <si>
    <t>신수동 신촌삼익</t>
    <phoneticPr fontId="2" type="noConversion"/>
  </si>
  <si>
    <t>신수동 신수현대</t>
    <phoneticPr fontId="2" type="noConversion"/>
  </si>
  <si>
    <t>신정동 서강GS</t>
    <phoneticPr fontId="2" type="noConversion"/>
  </si>
  <si>
    <t>아현동 서서울삼성</t>
    <phoneticPr fontId="2" type="noConversion"/>
  </si>
  <si>
    <t>98.10.</t>
    <phoneticPr fontId="2" type="noConversion"/>
  </si>
  <si>
    <t>아현동 공덕자이</t>
    <phoneticPr fontId="2" type="noConversion"/>
  </si>
  <si>
    <t>아현동 마포래미안푸르지오</t>
    <phoneticPr fontId="2" type="noConversion"/>
  </si>
  <si>
    <t>연남동 코오롱하늘채</t>
    <phoneticPr fontId="2" type="noConversion"/>
  </si>
  <si>
    <t>염리동 마포자이</t>
    <phoneticPr fontId="2" type="noConversion"/>
  </si>
  <si>
    <t>03.12.</t>
    <phoneticPr fontId="2" type="noConversion"/>
  </si>
  <si>
    <t>염리동 마포프레스티지자이</t>
    <phoneticPr fontId="2" type="noConversion"/>
  </si>
  <si>
    <t>염리동 상록</t>
    <phoneticPr fontId="2" type="noConversion"/>
  </si>
  <si>
    <t>97.08.</t>
    <phoneticPr fontId="2" type="noConversion"/>
  </si>
  <si>
    <t>염리동 상록</t>
    <phoneticPr fontId="2" type="noConversion"/>
  </si>
  <si>
    <t>97.08.</t>
    <phoneticPr fontId="2" type="noConversion"/>
  </si>
  <si>
    <t>염리동 염리삼성래미안</t>
    <phoneticPr fontId="2" type="noConversion"/>
  </si>
  <si>
    <t>01.03.</t>
    <phoneticPr fontId="2" type="noConversion"/>
  </si>
  <si>
    <t>01.03.</t>
    <phoneticPr fontId="2" type="noConversion"/>
  </si>
  <si>
    <t>용강동 래미안마포리버웰</t>
    <phoneticPr fontId="2" type="noConversion"/>
  </si>
  <si>
    <t>15.02.</t>
    <phoneticPr fontId="2" type="noConversion"/>
  </si>
  <si>
    <t>용강동 래미안마포리버웰</t>
    <phoneticPr fontId="2" type="noConversion"/>
  </si>
  <si>
    <t>용강동 래미안</t>
    <phoneticPr fontId="2" type="noConversion"/>
  </si>
  <si>
    <t>용강동 래미안</t>
    <phoneticPr fontId="2" type="noConversion"/>
  </si>
  <si>
    <t>03.03.</t>
    <phoneticPr fontId="2" type="noConversion"/>
  </si>
  <si>
    <t>용강동 래미안</t>
    <phoneticPr fontId="2" type="noConversion"/>
  </si>
  <si>
    <t>용강동 e편한세상마포리버파크</t>
    <phoneticPr fontId="2" type="noConversion"/>
  </si>
  <si>
    <t>용강동 e편한세상마포리버파크</t>
    <phoneticPr fontId="2" type="noConversion"/>
  </si>
  <si>
    <t>16.10.</t>
    <phoneticPr fontId="2" type="noConversion"/>
  </si>
  <si>
    <t>용강동 e편한세상마포리버파크</t>
    <phoneticPr fontId="2" type="noConversion"/>
  </si>
  <si>
    <t>중동 성산현대2차</t>
    <phoneticPr fontId="2" type="noConversion"/>
  </si>
  <si>
    <t>중동 성산현대2차</t>
    <phoneticPr fontId="2" type="noConversion"/>
  </si>
  <si>
    <t>00.12.</t>
    <phoneticPr fontId="2" type="noConversion"/>
  </si>
  <si>
    <t>중동 성산현대2차</t>
    <phoneticPr fontId="2" type="noConversion"/>
  </si>
  <si>
    <t>중동 건영월드컵</t>
    <phoneticPr fontId="2" type="noConversion"/>
  </si>
  <si>
    <t>중동 현대1차</t>
    <phoneticPr fontId="2" type="noConversion"/>
  </si>
  <si>
    <t>01.07.</t>
    <phoneticPr fontId="2" type="noConversion"/>
  </si>
  <si>
    <t>중동 DMC마포청구</t>
    <phoneticPr fontId="2" type="noConversion"/>
  </si>
  <si>
    <t>94.09.</t>
    <phoneticPr fontId="2" type="noConversion"/>
  </si>
  <si>
    <t>06.05.</t>
    <phoneticPr fontId="2" type="noConversion"/>
  </si>
  <si>
    <t>창전동 서강해모로</t>
    <phoneticPr fontId="2" type="noConversion"/>
  </si>
  <si>
    <t>창전동 서강해모로</t>
    <phoneticPr fontId="2" type="noConversion"/>
  </si>
  <si>
    <t>창전동 창전현대홈타운</t>
    <phoneticPr fontId="2" type="noConversion"/>
  </si>
  <si>
    <t>창전동 창전현대홈타운</t>
    <phoneticPr fontId="2" type="noConversion"/>
  </si>
  <si>
    <t>05.08.</t>
    <phoneticPr fontId="2" type="noConversion"/>
  </si>
  <si>
    <t>창전동 서강쌍용예가</t>
    <phoneticPr fontId="2" type="noConversion"/>
  </si>
  <si>
    <t>07.11.</t>
    <phoneticPr fontId="2" type="noConversion"/>
  </si>
  <si>
    <t>창전동 서강쌍용예가</t>
    <phoneticPr fontId="2" type="noConversion"/>
  </si>
  <si>
    <t>창전동 창전삼성(창전래미안)</t>
    <phoneticPr fontId="2" type="noConversion"/>
  </si>
  <si>
    <t>98.06.</t>
    <phoneticPr fontId="2" type="noConversion"/>
  </si>
  <si>
    <t>창전동 태영</t>
    <phoneticPr fontId="2" type="noConversion"/>
  </si>
  <si>
    <t>창전동 신촌금호</t>
    <phoneticPr fontId="2" type="noConversion"/>
  </si>
  <si>
    <t>토정동 한강삼성</t>
    <phoneticPr fontId="2" type="noConversion"/>
  </si>
  <si>
    <t>97.10.</t>
    <phoneticPr fontId="2" type="noConversion"/>
  </si>
  <si>
    <t>현석동 밤섬현대</t>
    <phoneticPr fontId="2" type="noConversion"/>
  </si>
  <si>
    <t>현석동 강변힐스테이트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</si>
</sst>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_ "/>
    <numFmt numFmtId="182" formatCode="0.0%"/>
    <numFmt numFmtId="183" formatCode="0.0"/>
    <numFmt numFmtId="184" formatCode="0_);[Red]\(0\)"/>
    <numFmt numFmtId="185" formatCode="&quot;@&quot;#,##0_ "/>
    <numFmt numFmtId="186" formatCode="#,###&quot;^&quot;"/>
    <numFmt numFmtId="187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1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11" fontId="0" fillId="0" borderId="0" xfId="0" applyNumberFormat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6" fontId="16" fillId="2" borderId="1" xfId="0" applyNumberFormat="1" applyFont="1" applyFill="1" applyBorder="1" applyAlignment="1">
      <alignment horizontal="right" vertical="center"/>
    </xf>
    <xf numFmtId="183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6" fontId="4" fillId="2" borderId="1" xfId="0" applyNumberFormat="1" applyFont="1" applyFill="1" applyBorder="1" applyAlignment="1">
      <alignment horizontal="right" vertical="center"/>
    </xf>
    <xf numFmtId="187" fontId="4" fillId="0" borderId="1" xfId="0" applyNumberFormat="1" applyFont="1" applyBorder="1" applyAlignment="1">
      <alignment vertical="center"/>
    </xf>
    <xf numFmtId="187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82" fontId="4" fillId="2" borderId="1" xfId="1" applyNumberFormat="1" applyFont="1" applyFill="1" applyBorder="1" applyAlignment="1">
      <alignment vertical="center"/>
    </xf>
    <xf numFmtId="183" fontId="12" fillId="6" borderId="10" xfId="0" applyNumberFormat="1" applyFont="1" applyFill="1" applyBorder="1" applyAlignment="1">
      <alignment horizontal="center" vertical="center" wrapText="1"/>
    </xf>
    <xf numFmtId="183" fontId="12" fillId="6" borderId="9" xfId="0" applyNumberFormat="1" applyFont="1" applyFill="1" applyBorder="1" applyAlignment="1">
      <alignment horizontal="center" vertical="center" wrapText="1"/>
    </xf>
    <xf numFmtId="183" fontId="12" fillId="6" borderId="2" xfId="0" applyNumberFormat="1" applyFont="1" applyFill="1" applyBorder="1" applyAlignment="1">
      <alignment horizontal="center" vertical="center" wrapText="1"/>
    </xf>
    <xf numFmtId="183" fontId="12" fillId="6" borderId="4" xfId="0" applyNumberFormat="1" applyFont="1" applyFill="1" applyBorder="1" applyAlignment="1">
      <alignment horizontal="center" vertical="center" wrapText="1"/>
    </xf>
    <xf numFmtId="183" fontId="12" fillId="5" borderId="2" xfId="0" applyNumberFormat="1" applyFont="1" applyFill="1" applyBorder="1" applyAlignment="1">
      <alignment horizontal="center" vertical="center" wrapText="1"/>
    </xf>
    <xf numFmtId="183" fontId="12" fillId="5" borderId="4" xfId="0" applyNumberFormat="1" applyFont="1" applyFill="1" applyBorder="1" applyAlignment="1">
      <alignment horizontal="center" vertical="center" wrapText="1"/>
    </xf>
    <xf numFmtId="183" fontId="12" fillId="7" borderId="2" xfId="0" applyNumberFormat="1" applyFont="1" applyFill="1" applyBorder="1" applyAlignment="1">
      <alignment horizontal="center" vertical="center" wrapText="1"/>
    </xf>
    <xf numFmtId="183" fontId="12" fillId="7" borderId="4" xfId="0" applyNumberFormat="1" applyFont="1" applyFill="1" applyBorder="1" applyAlignment="1">
      <alignment horizontal="center" vertical="center" wrapText="1"/>
    </xf>
    <xf numFmtId="183" fontId="12" fillId="8" borderId="2" xfId="0" applyNumberFormat="1" applyFont="1" applyFill="1" applyBorder="1" applyAlignment="1">
      <alignment horizontal="center" vertical="center" wrapText="1"/>
    </xf>
    <xf numFmtId="183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4" fontId="4" fillId="2" borderId="1" xfId="0" applyNumberFormat="1" applyFont="1" applyFill="1" applyBorder="1" applyAlignment="1">
      <alignment horizontal="center" vertical="center"/>
    </xf>
    <xf numFmtId="184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1907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30" sqref="H22:L30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2" t="s">
        <v>1</v>
      </c>
      <c r="K1" s="111"/>
      <c r="L1" s="43" t="s">
        <v>2</v>
      </c>
      <c r="M1"/>
      <c r="N1" s="112" t="s">
        <v>3</v>
      </c>
      <c r="O1" s="111"/>
      <c r="P1" s="80">
        <v>0</v>
      </c>
      <c r="Q1" s="113" t="s">
        <v>4</v>
      </c>
      <c r="R1" s="114"/>
      <c r="S1" s="111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5" t="s">
        <v>6</v>
      </c>
      <c r="AK1" s="114"/>
      <c r="AL1" s="114"/>
      <c r="AM1" s="114"/>
      <c r="AN1" s="111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5" t="s">
        <v>7</v>
      </c>
      <c r="AY1" s="75" t="s">
        <v>8</v>
      </c>
      <c r="AZ1" s="45"/>
      <c r="BH1" s="25" t="s">
        <v>9</v>
      </c>
    </row>
    <row r="2" spans="1:60" ht="12" customHeight="1" x14ac:dyDescent="0.3">
      <c r="A2" s="81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0" t="s">
        <v>15</v>
      </c>
      <c r="AP2" s="114"/>
      <c r="AQ2" s="111"/>
      <c r="AR2" s="110" t="s">
        <v>16</v>
      </c>
      <c r="AS2" s="111"/>
      <c r="AT2" s="110" t="s">
        <v>17</v>
      </c>
      <c r="AU2" s="111"/>
      <c r="AV2" s="74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4" t="s">
        <v>20</v>
      </c>
      <c r="B3" s="74" t="s">
        <v>21</v>
      </c>
      <c r="C3" s="74" t="s">
        <v>22</v>
      </c>
      <c r="D3" s="74" t="s">
        <v>23</v>
      </c>
      <c r="E3" s="74" t="s">
        <v>24</v>
      </c>
      <c r="F3" s="74" t="s">
        <v>25</v>
      </c>
      <c r="G3" s="74" t="s">
        <v>26</v>
      </c>
      <c r="H3" s="75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5" t="s">
        <v>31</v>
      </c>
      <c r="N3" s="74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4" t="s">
        <v>37</v>
      </c>
      <c r="T3" s="35" t="s">
        <v>38</v>
      </c>
      <c r="U3" s="75" t="s">
        <v>39</v>
      </c>
      <c r="V3" s="25"/>
      <c r="W3" s="74" t="s">
        <v>40</v>
      </c>
      <c r="X3" s="74" t="s">
        <v>24</v>
      </c>
      <c r="Y3" s="82" t="s">
        <v>27</v>
      </c>
      <c r="Z3" s="75" t="s">
        <v>41</v>
      </c>
      <c r="AA3" s="75" t="s">
        <v>42</v>
      </c>
      <c r="AB3" s="75" t="s">
        <v>31</v>
      </c>
      <c r="AC3" s="74" t="s">
        <v>32</v>
      </c>
      <c r="AD3" s="75" t="s">
        <v>43</v>
      </c>
      <c r="AE3" s="74" t="s">
        <v>37</v>
      </c>
      <c r="AF3" s="34" t="s">
        <v>44</v>
      </c>
      <c r="AG3" s="25"/>
      <c r="AH3" s="74" t="s">
        <v>20</v>
      </c>
      <c r="AI3" s="74" t="s">
        <v>24</v>
      </c>
      <c r="AJ3" s="74" t="s">
        <v>45</v>
      </c>
      <c r="AK3" s="74" t="s">
        <v>46</v>
      </c>
      <c r="AL3" s="74" t="s">
        <v>47</v>
      </c>
      <c r="AM3" s="74" t="s">
        <v>48</v>
      </c>
      <c r="AN3" s="74" t="s">
        <v>49</v>
      </c>
      <c r="AO3" s="74" t="s">
        <v>50</v>
      </c>
      <c r="AP3" s="74" t="s">
        <v>51</v>
      </c>
      <c r="AQ3" s="74" t="s">
        <v>52</v>
      </c>
      <c r="AR3" s="74" t="s">
        <v>53</v>
      </c>
      <c r="AS3" s="74" t="s">
        <v>54</v>
      </c>
      <c r="AT3" s="36" t="s">
        <v>55</v>
      </c>
      <c r="AU3" s="74" t="s">
        <v>56</v>
      </c>
      <c r="AV3" s="74" t="s">
        <v>18</v>
      </c>
      <c r="AX3" s="12" t="s">
        <v>57</v>
      </c>
      <c r="AY3" s="12" t="s">
        <v>58</v>
      </c>
      <c r="AZ3" s="48"/>
      <c r="BA3" s="49"/>
      <c r="BB3" s="83">
        <v>2010</v>
      </c>
      <c r="BC3" s="83">
        <v>2000</v>
      </c>
      <c r="BD3" s="83">
        <v>1990</v>
      </c>
      <c r="BE3" s="84">
        <v>1990</v>
      </c>
      <c r="BF3" s="37"/>
    </row>
    <row r="4" spans="1:60" s="37" customFormat="1" ht="12" x14ac:dyDescent="0.3">
      <c r="A4" s="78" t="s">
        <v>2376</v>
      </c>
      <c r="B4" s="79" t="s">
        <v>2377</v>
      </c>
      <c r="C4" s="85">
        <v>616</v>
      </c>
      <c r="D4" s="86">
        <v>80.099999999999994</v>
      </c>
      <c r="E4" s="87">
        <v>24</v>
      </c>
      <c r="F4" s="86">
        <v>60</v>
      </c>
      <c r="G4" s="17">
        <v>18</v>
      </c>
      <c r="H4" s="88">
        <v>281</v>
      </c>
      <c r="I4" s="89">
        <v>147000</v>
      </c>
      <c r="J4" s="89" t="s">
        <v>59</v>
      </c>
      <c r="K4" s="89">
        <v>70000</v>
      </c>
      <c r="L4" s="89" t="s">
        <v>60</v>
      </c>
      <c r="M4" s="90">
        <f>I4-K4</f>
        <v>77000</v>
      </c>
      <c r="N4" s="4">
        <f>IF(ISERROR(K4/I4),"",K4/I4)</f>
        <v>0.47619047619047616</v>
      </c>
      <c r="O4" s="91">
        <f>I4/E4</f>
        <v>6125</v>
      </c>
      <c r="P4" s="91">
        <f>K4/E4</f>
        <v>2916.6666666666665</v>
      </c>
      <c r="Q4" s="77">
        <v>3</v>
      </c>
      <c r="R4" s="77">
        <v>2</v>
      </c>
      <c r="S4" s="77" t="s">
        <v>61</v>
      </c>
      <c r="T4" s="5">
        <v>80</v>
      </c>
      <c r="U4" s="9"/>
      <c r="W4" s="86">
        <f t="shared" ref="W4:X19" si="0">D4</f>
        <v>80.099999999999994</v>
      </c>
      <c r="X4" s="87">
        <f t="shared" si="0"/>
        <v>24</v>
      </c>
      <c r="Y4" s="92">
        <f t="shared" ref="Y4:Z19" si="1">H4</f>
        <v>281</v>
      </c>
      <c r="Z4" s="90">
        <f t="shared" si="1"/>
        <v>147000</v>
      </c>
      <c r="AA4" s="90">
        <f>K4</f>
        <v>70000</v>
      </c>
      <c r="AB4" s="90">
        <f t="shared" ref="AB4:AD19" si="2">M4</f>
        <v>77000</v>
      </c>
      <c r="AC4" s="4">
        <f t="shared" si="2"/>
        <v>0.47619047619047616</v>
      </c>
      <c r="AD4" s="91">
        <f t="shared" si="2"/>
        <v>6125</v>
      </c>
      <c r="AE4" s="77" t="str">
        <f>S4</f>
        <v>계</v>
      </c>
      <c r="AF4" s="77" t="str">
        <f>Q4&amp;"/"&amp;R4</f>
        <v>3/2</v>
      </c>
      <c r="AH4" s="20" t="str">
        <f t="shared" ref="AH4:AH67" si="3">IF(A4="","",A4)</f>
        <v>공덕동 래미안공덕3차</v>
      </c>
      <c r="AI4" s="87">
        <f t="shared" ref="AI4:AI67" si="4">IF(E4="","",E4)</f>
        <v>24</v>
      </c>
      <c r="AJ4" s="77" t="str">
        <f>IF(AI4="","",$AJ$2)</f>
        <v>A-</v>
      </c>
      <c r="AK4" s="77" t="s">
        <v>13</v>
      </c>
      <c r="AL4" s="77" t="s">
        <v>62</v>
      </c>
      <c r="AM4" s="77" t="s">
        <v>63</v>
      </c>
      <c r="AN4" s="77" t="str">
        <f>IF(AI4="","",$AN$2)</f>
        <v>C</v>
      </c>
      <c r="AO4" s="77" t="str">
        <f>IF(N4="","",IF(N4&gt;=$AO$1/100,"O","X"))</f>
        <v>X</v>
      </c>
      <c r="AP4" s="77" t="str">
        <f>IF(I4="","",IF(I4&lt;=$AP$1,"O","X"))</f>
        <v>X</v>
      </c>
      <c r="AQ4" s="77" t="str">
        <f>IF(O4="","",IF(O4&lt;=$AQ$1,"O","X"))</f>
        <v>X</v>
      </c>
      <c r="AR4" s="77" t="str">
        <f>IF(M4="","",IF(M4&lt;=$AR$1,"O","X"))</f>
        <v>X</v>
      </c>
      <c r="AS4" s="77" t="s">
        <v>2</v>
      </c>
      <c r="AT4" s="77" t="str">
        <f>IF(OR(F4="",AI4=""),"",IF(AND((F4&lt;=85),(AI4&gt;=15)),"O","X"))</f>
        <v>O</v>
      </c>
      <c r="AU4" s="77" t="str">
        <f>IF(C4="","",IF(C4&gt;=$AU$1,"O","X"))</f>
        <v>O</v>
      </c>
      <c r="AV4" s="77" t="str">
        <f>IF(AO4="","",IF(AND(AO4="O",AP4="O",AR4="O",AT4="O",AU4="O"),"후보","X"))</f>
        <v>X</v>
      </c>
    </row>
    <row r="5" spans="1:60" s="37" customFormat="1" ht="12" x14ac:dyDescent="0.3">
      <c r="A5" s="78" t="s">
        <v>2376</v>
      </c>
      <c r="B5" s="79" t="s">
        <v>2377</v>
      </c>
      <c r="C5" s="85">
        <v>616</v>
      </c>
      <c r="D5" s="86">
        <v>106.2</v>
      </c>
      <c r="E5" s="87">
        <v>32</v>
      </c>
      <c r="F5" s="86">
        <v>85</v>
      </c>
      <c r="G5" s="17">
        <v>26</v>
      </c>
      <c r="H5" s="88">
        <v>127</v>
      </c>
      <c r="I5" s="89">
        <v>165000</v>
      </c>
      <c r="J5" s="89" t="s">
        <v>68</v>
      </c>
      <c r="K5" s="89">
        <v>95000</v>
      </c>
      <c r="L5" s="89" t="s">
        <v>64</v>
      </c>
      <c r="M5" s="90">
        <f>I5-K5</f>
        <v>70000</v>
      </c>
      <c r="N5" s="4">
        <f>IF(ISERROR(K5/I5),"",K5/I5)</f>
        <v>0.5757575757575758</v>
      </c>
      <c r="O5" s="91">
        <f>I5/E5</f>
        <v>5156.25</v>
      </c>
      <c r="P5" s="91">
        <f>K5/E5</f>
        <v>2968.75</v>
      </c>
      <c r="Q5" s="77">
        <v>3</v>
      </c>
      <c r="R5" s="77">
        <v>2</v>
      </c>
      <c r="S5" s="77" t="s">
        <v>61</v>
      </c>
      <c r="T5" s="5" t="s">
        <v>65</v>
      </c>
      <c r="U5" s="9"/>
      <c r="W5" s="86">
        <f t="shared" si="0"/>
        <v>106.2</v>
      </c>
      <c r="X5" s="87">
        <f t="shared" si="0"/>
        <v>32</v>
      </c>
      <c r="Y5" s="92">
        <f t="shared" si="1"/>
        <v>127</v>
      </c>
      <c r="Z5" s="90">
        <f t="shared" si="1"/>
        <v>165000</v>
      </c>
      <c r="AA5" s="90">
        <f>K5</f>
        <v>95000</v>
      </c>
      <c r="AB5" s="90">
        <f t="shared" si="2"/>
        <v>70000</v>
      </c>
      <c r="AC5" s="4">
        <f t="shared" si="2"/>
        <v>0.5757575757575758</v>
      </c>
      <c r="AD5" s="91">
        <f t="shared" si="2"/>
        <v>5156.25</v>
      </c>
      <c r="AE5" s="77" t="str">
        <f>S5</f>
        <v>계</v>
      </c>
      <c r="AF5" s="77" t="str">
        <f>Q5&amp;"/"&amp;R5</f>
        <v>3/2</v>
      </c>
      <c r="AH5" s="20" t="str">
        <f t="shared" si="3"/>
        <v>공덕동 래미안공덕3차</v>
      </c>
      <c r="AI5" s="87">
        <f t="shared" si="4"/>
        <v>32</v>
      </c>
      <c r="AJ5" s="77" t="str">
        <f>IF(AI5="","",$AJ$2)</f>
        <v>A-</v>
      </c>
      <c r="AK5" s="77" t="s">
        <v>13</v>
      </c>
      <c r="AL5" s="77" t="s">
        <v>62</v>
      </c>
      <c r="AM5" s="77" t="s">
        <v>63</v>
      </c>
      <c r="AN5" s="77" t="str">
        <f>IF(AI5="","",$AN$2)</f>
        <v>C</v>
      </c>
      <c r="AO5" s="77" t="str">
        <f>IF(N5="","",IF(N5&gt;=$AO$1/100,"O","X"))</f>
        <v>X</v>
      </c>
      <c r="AP5" s="77" t="str">
        <f>IF(I5="","",IF(I5&lt;=$AP$1,"O","X"))</f>
        <v>X</v>
      </c>
      <c r="AQ5" s="77" t="str">
        <f>IF(O5="","",IF(O5&lt;=$AQ$1,"O","X"))</f>
        <v>X</v>
      </c>
      <c r="AR5" s="77" t="str">
        <f>IF(M5="","",IF(M5&lt;=$AR$1,"O","X"))</f>
        <v>X</v>
      </c>
      <c r="AS5" s="77" t="s">
        <v>2</v>
      </c>
      <c r="AT5" s="77" t="str">
        <f>IF(OR(F5="",AI5=""),"",IF(AND((F5&lt;=85),(AI5&gt;=15)),"O","X"))</f>
        <v>O</v>
      </c>
      <c r="AU5" s="77" t="str">
        <f>IF(C5="","",IF(C5&gt;=$AU$1,"O","X"))</f>
        <v>O</v>
      </c>
      <c r="AV5" s="77" t="str">
        <f>IF(AO5="","",IF(AND(AO5="O",AP5="O",AR5="O",AT5="O",AU5="O"),"후보","X"))</f>
        <v>X</v>
      </c>
    </row>
    <row r="6" spans="1:60" s="37" customFormat="1" ht="12" x14ac:dyDescent="0.3">
      <c r="A6" s="78" t="s">
        <v>2376</v>
      </c>
      <c r="B6" s="79" t="s">
        <v>2378</v>
      </c>
      <c r="C6" s="85">
        <v>616</v>
      </c>
      <c r="D6" s="86">
        <v>106.6</v>
      </c>
      <c r="E6" s="87">
        <v>32</v>
      </c>
      <c r="F6" s="86">
        <v>85</v>
      </c>
      <c r="G6" s="17">
        <v>26</v>
      </c>
      <c r="H6" s="88">
        <v>76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61</v>
      </c>
      <c r="T6" s="5" t="s">
        <v>66</v>
      </c>
      <c r="U6" s="9"/>
      <c r="W6" s="86">
        <f t="shared" si="0"/>
        <v>106.6</v>
      </c>
      <c r="X6" s="87">
        <f t="shared" si="0"/>
        <v>32</v>
      </c>
      <c r="Y6" s="92">
        <f t="shared" si="1"/>
        <v>76</v>
      </c>
      <c r="Z6" s="90">
        <f t="shared" si="1"/>
        <v>0</v>
      </c>
      <c r="AA6" s="90">
        <f>K6</f>
        <v>0</v>
      </c>
      <c r="AB6" s="90">
        <f t="shared" si="2"/>
        <v>0</v>
      </c>
      <c r="AC6" s="4" t="str">
        <f t="shared" si="2"/>
        <v/>
      </c>
      <c r="AD6" s="91">
        <f t="shared" si="2"/>
        <v>0</v>
      </c>
      <c r="AE6" s="77" t="str">
        <f>S6</f>
        <v>계</v>
      </c>
      <c r="AF6" s="77" t="str">
        <f>Q6&amp;"/"&amp;R6</f>
        <v>3/2</v>
      </c>
      <c r="AH6" s="20" t="str">
        <f t="shared" si="3"/>
        <v>공덕동 래미안공덕3차</v>
      </c>
      <c r="AI6" s="87">
        <f t="shared" si="4"/>
        <v>32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60" s="37" customFormat="1" ht="12" x14ac:dyDescent="0.3">
      <c r="A7" s="78" t="s">
        <v>2376</v>
      </c>
      <c r="B7" s="79" t="s">
        <v>2377</v>
      </c>
      <c r="C7" s="85">
        <v>616</v>
      </c>
      <c r="D7" s="86">
        <v>106</v>
      </c>
      <c r="E7" s="87">
        <v>32</v>
      </c>
      <c r="F7" s="86">
        <v>85</v>
      </c>
      <c r="G7" s="17">
        <v>26</v>
      </c>
      <c r="H7" s="88">
        <v>20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61</v>
      </c>
      <c r="T7" s="5" t="s">
        <v>67</v>
      </c>
      <c r="U7" s="9"/>
      <c r="W7" s="86">
        <f t="shared" si="0"/>
        <v>106</v>
      </c>
      <c r="X7" s="87">
        <f t="shared" si="0"/>
        <v>32</v>
      </c>
      <c r="Y7" s="92">
        <f t="shared" si="1"/>
        <v>20</v>
      </c>
      <c r="Z7" s="90">
        <f t="shared" si="1"/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7" t="str">
        <f>S7</f>
        <v>계</v>
      </c>
      <c r="AF7" s="77" t="str">
        <f>Q7&amp;"/"&amp;R7</f>
        <v>3/2</v>
      </c>
      <c r="AH7" s="20" t="str">
        <f t="shared" si="3"/>
        <v>공덕동 래미안공덕3차</v>
      </c>
      <c r="AI7" s="87">
        <f t="shared" si="4"/>
        <v>32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60" s="37" customFormat="1" ht="12" x14ac:dyDescent="0.3">
      <c r="A8" s="78" t="s">
        <v>2376</v>
      </c>
      <c r="B8" s="79" t="s">
        <v>2377</v>
      </c>
      <c r="C8" s="85">
        <v>616</v>
      </c>
      <c r="D8" s="86">
        <v>136.4</v>
      </c>
      <c r="E8" s="87">
        <v>41</v>
      </c>
      <c r="F8" s="86">
        <v>115</v>
      </c>
      <c r="G8" s="17">
        <v>35</v>
      </c>
      <c r="H8" s="88">
        <v>112</v>
      </c>
      <c r="I8" s="89">
        <v>210000</v>
      </c>
      <c r="J8" s="89" t="s">
        <v>116</v>
      </c>
      <c r="K8" s="89">
        <v>120000</v>
      </c>
      <c r="L8" s="89" t="s">
        <v>68</v>
      </c>
      <c r="M8" s="90">
        <f>I8-K8</f>
        <v>90000</v>
      </c>
      <c r="N8" s="4">
        <f>IF(ISERROR(K8/I8),"",K8/I8)</f>
        <v>0.5714285714285714</v>
      </c>
      <c r="O8" s="91">
        <f>I8/E8</f>
        <v>5121.9512195121952</v>
      </c>
      <c r="P8" s="91">
        <f>K8/E8</f>
        <v>2926.8292682926831</v>
      </c>
      <c r="Q8" s="77">
        <v>4</v>
      </c>
      <c r="R8" s="77">
        <v>2</v>
      </c>
      <c r="S8" s="77" t="s">
        <v>61</v>
      </c>
      <c r="T8" s="5">
        <v>136</v>
      </c>
      <c r="U8" s="9"/>
      <c r="W8" s="86">
        <f t="shared" si="0"/>
        <v>136.4</v>
      </c>
      <c r="X8" s="87">
        <f t="shared" si="0"/>
        <v>41</v>
      </c>
      <c r="Y8" s="92">
        <f t="shared" si="1"/>
        <v>112</v>
      </c>
      <c r="Z8" s="90">
        <f t="shared" si="1"/>
        <v>210000</v>
      </c>
      <c r="AA8" s="90">
        <f>K8</f>
        <v>120000</v>
      </c>
      <c r="AB8" s="90">
        <f t="shared" si="2"/>
        <v>90000</v>
      </c>
      <c r="AC8" s="4">
        <f t="shared" si="2"/>
        <v>0.5714285714285714</v>
      </c>
      <c r="AD8" s="91">
        <f t="shared" si="2"/>
        <v>5121.9512195121952</v>
      </c>
      <c r="AE8" s="77" t="str">
        <f>S8</f>
        <v>계</v>
      </c>
      <c r="AF8" s="77" t="str">
        <f>Q8&amp;"/"&amp;R8</f>
        <v>4/2</v>
      </c>
      <c r="AH8" s="20" t="str">
        <f t="shared" si="3"/>
        <v>공덕동 래미안공덕3차</v>
      </c>
      <c r="AI8" s="87">
        <f t="shared" si="4"/>
        <v>41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60" s="37" customFormat="1" ht="12" x14ac:dyDescent="0.3">
      <c r="A9" s="78" t="s">
        <v>2379</v>
      </c>
      <c r="B9" s="79" t="s">
        <v>2380</v>
      </c>
      <c r="C9" s="85">
        <v>597</v>
      </c>
      <c r="D9" s="86">
        <v>84.9</v>
      </c>
      <c r="E9" s="87">
        <v>26</v>
      </c>
      <c r="F9" s="86">
        <v>59.9</v>
      </c>
      <c r="G9" s="17">
        <v>18</v>
      </c>
      <c r="H9" s="88">
        <v>315</v>
      </c>
      <c r="I9" s="89">
        <v>140000</v>
      </c>
      <c r="J9" s="89" t="s">
        <v>68</v>
      </c>
      <c r="K9" s="89">
        <v>68000</v>
      </c>
      <c r="L9" s="89" t="s">
        <v>69</v>
      </c>
      <c r="M9" s="90">
        <f>I9-K9</f>
        <v>72000</v>
      </c>
      <c r="N9" s="4">
        <f>IF(ISERROR(K9/I9),"",K9/I9)</f>
        <v>0.48571428571428571</v>
      </c>
      <c r="O9" s="91">
        <f>I9/E9</f>
        <v>5384.6153846153848</v>
      </c>
      <c r="P9" s="91">
        <f>K9/E9</f>
        <v>2615.3846153846152</v>
      </c>
      <c r="Q9" s="77">
        <v>3</v>
      </c>
      <c r="R9" s="77">
        <v>2</v>
      </c>
      <c r="S9" s="77" t="s">
        <v>61</v>
      </c>
      <c r="T9" s="5">
        <v>84</v>
      </c>
      <c r="U9" s="9"/>
      <c r="W9" s="86">
        <f t="shared" si="0"/>
        <v>84.9</v>
      </c>
      <c r="X9" s="87">
        <f t="shared" si="0"/>
        <v>26</v>
      </c>
      <c r="Y9" s="92">
        <f t="shared" si="1"/>
        <v>315</v>
      </c>
      <c r="Z9" s="90">
        <f t="shared" si="1"/>
        <v>140000</v>
      </c>
      <c r="AA9" s="90">
        <f>K9</f>
        <v>68000</v>
      </c>
      <c r="AB9" s="90">
        <f t="shared" si="2"/>
        <v>72000</v>
      </c>
      <c r="AC9" s="4">
        <f t="shared" si="2"/>
        <v>0.48571428571428571</v>
      </c>
      <c r="AD9" s="91">
        <f t="shared" si="2"/>
        <v>5384.6153846153848</v>
      </c>
      <c r="AE9" s="77" t="str">
        <f>S9</f>
        <v>계</v>
      </c>
      <c r="AF9" s="77" t="str">
        <f>Q9&amp;"/"&amp;R9</f>
        <v>3/2</v>
      </c>
      <c r="AH9" s="20" t="str">
        <f t="shared" si="3"/>
        <v>공덕동 공덕래미안4차</v>
      </c>
      <c r="AI9" s="87">
        <f t="shared" si="4"/>
        <v>26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X</v>
      </c>
      <c r="AQ9" s="77" t="str">
        <f>IF(O9="","",IF(O9&lt;=$AQ$1,"O","X"))</f>
        <v>X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  <row r="10" spans="1:60" s="37" customFormat="1" ht="12" x14ac:dyDescent="0.3">
      <c r="A10" s="78" t="s">
        <v>2379</v>
      </c>
      <c r="B10" s="79" t="s">
        <v>2380</v>
      </c>
      <c r="C10" s="85">
        <v>597</v>
      </c>
      <c r="D10" s="86">
        <v>104.1</v>
      </c>
      <c r="E10" s="87">
        <v>31</v>
      </c>
      <c r="F10" s="86">
        <v>83.4</v>
      </c>
      <c r="G10" s="17">
        <v>25</v>
      </c>
      <c r="H10" s="88">
        <v>104</v>
      </c>
      <c r="I10" s="89">
        <v>169000</v>
      </c>
      <c r="J10" s="89" t="s">
        <v>70</v>
      </c>
      <c r="K10" s="89">
        <v>85000</v>
      </c>
      <c r="L10" s="89" t="s">
        <v>116</v>
      </c>
      <c r="M10" s="90">
        <f>I10-K10</f>
        <v>84000</v>
      </c>
      <c r="N10" s="4">
        <f>IF(ISERROR(K10/I10),"",K10/I10)</f>
        <v>0.50295857988165682</v>
      </c>
      <c r="O10" s="91">
        <f>I10/E10</f>
        <v>5451.6129032258068</v>
      </c>
      <c r="P10" s="91">
        <f>K10/E10</f>
        <v>2741.9354838709678</v>
      </c>
      <c r="Q10" s="77">
        <v>3</v>
      </c>
      <c r="R10" s="77">
        <v>2</v>
      </c>
      <c r="S10" s="77" t="s">
        <v>61</v>
      </c>
      <c r="T10" s="5" t="s">
        <v>71</v>
      </c>
      <c r="U10" s="9"/>
      <c r="W10" s="86">
        <f t="shared" si="0"/>
        <v>104.1</v>
      </c>
      <c r="X10" s="87">
        <f t="shared" si="0"/>
        <v>31</v>
      </c>
      <c r="Y10" s="92">
        <f t="shared" si="1"/>
        <v>104</v>
      </c>
      <c r="Z10" s="90">
        <f t="shared" si="1"/>
        <v>169000</v>
      </c>
      <c r="AA10" s="90">
        <f>K10</f>
        <v>85000</v>
      </c>
      <c r="AB10" s="90">
        <f t="shared" si="2"/>
        <v>84000</v>
      </c>
      <c r="AC10" s="4">
        <f t="shared" si="2"/>
        <v>0.50295857988165682</v>
      </c>
      <c r="AD10" s="91">
        <f t="shared" si="2"/>
        <v>5451.6129032258068</v>
      </c>
      <c r="AE10" s="77" t="str">
        <f>S10</f>
        <v>계</v>
      </c>
      <c r="AF10" s="77" t="str">
        <f>Q10&amp;"/"&amp;R10</f>
        <v>3/2</v>
      </c>
      <c r="AH10" s="20" t="str">
        <f t="shared" si="3"/>
        <v>공덕동 공덕래미안4차</v>
      </c>
      <c r="AI10" s="87">
        <f t="shared" si="4"/>
        <v>31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60" s="37" customFormat="1" ht="12" x14ac:dyDescent="0.3">
      <c r="A11" s="78" t="s">
        <v>2379</v>
      </c>
      <c r="B11" s="79" t="s">
        <v>2380</v>
      </c>
      <c r="C11" s="85">
        <v>597</v>
      </c>
      <c r="D11" s="86">
        <v>105.8</v>
      </c>
      <c r="E11" s="87">
        <v>32</v>
      </c>
      <c r="F11" s="86">
        <v>83.4</v>
      </c>
      <c r="G11" s="17">
        <v>25</v>
      </c>
      <c r="H11" s="88">
        <v>70</v>
      </c>
      <c r="I11" s="89">
        <v>165000</v>
      </c>
      <c r="J11" s="89" t="s">
        <v>72</v>
      </c>
      <c r="K11" s="89"/>
      <c r="L11" s="89"/>
      <c r="M11" s="90">
        <f>I11-K11</f>
        <v>165000</v>
      </c>
      <c r="N11" s="4">
        <f>IF(ISERROR(K11/I11),"",K11/I11)</f>
        <v>0</v>
      </c>
      <c r="O11" s="91">
        <f>I11/E11</f>
        <v>5156.25</v>
      </c>
      <c r="P11" s="91">
        <f>K11/E11</f>
        <v>0</v>
      </c>
      <c r="Q11" s="77">
        <v>3</v>
      </c>
      <c r="R11" s="77">
        <v>2</v>
      </c>
      <c r="S11" s="77" t="s">
        <v>61</v>
      </c>
      <c r="T11" s="5" t="s">
        <v>73</v>
      </c>
      <c r="U11" s="9"/>
      <c r="W11" s="86">
        <f t="shared" si="0"/>
        <v>105.8</v>
      </c>
      <c r="X11" s="87">
        <f t="shared" si="0"/>
        <v>32</v>
      </c>
      <c r="Y11" s="92">
        <f t="shared" si="1"/>
        <v>70</v>
      </c>
      <c r="Z11" s="90">
        <f t="shared" si="1"/>
        <v>165000</v>
      </c>
      <c r="AA11" s="90">
        <f>K11</f>
        <v>0</v>
      </c>
      <c r="AB11" s="90">
        <f t="shared" si="2"/>
        <v>165000</v>
      </c>
      <c r="AC11" s="4">
        <f t="shared" si="2"/>
        <v>0</v>
      </c>
      <c r="AD11" s="91">
        <f t="shared" si="2"/>
        <v>5156.25</v>
      </c>
      <c r="AE11" s="77" t="str">
        <f>S11</f>
        <v>계</v>
      </c>
      <c r="AF11" s="77" t="str">
        <f>Q11&amp;"/"&amp;R11</f>
        <v>3/2</v>
      </c>
      <c r="AH11" s="20" t="str">
        <f t="shared" si="3"/>
        <v>공덕동 공덕래미안4차</v>
      </c>
      <c r="AI11" s="87">
        <f t="shared" si="4"/>
        <v>32</v>
      </c>
      <c r="AJ11" s="77" t="str">
        <f>IF(AI11="","",$AJ$2)</f>
        <v>A-</v>
      </c>
      <c r="AK11" s="77" t="s">
        <v>13</v>
      </c>
      <c r="AL11" s="77" t="s">
        <v>62</v>
      </c>
      <c r="AM11" s="77" t="s">
        <v>63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X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60" s="37" customFormat="1" ht="12" x14ac:dyDescent="0.3">
      <c r="A12" s="78" t="s">
        <v>2379</v>
      </c>
      <c r="B12" s="79" t="s">
        <v>2380</v>
      </c>
      <c r="C12" s="85">
        <v>597</v>
      </c>
      <c r="D12" s="86">
        <v>141.80000000000001</v>
      </c>
      <c r="E12" s="87">
        <v>43</v>
      </c>
      <c r="F12" s="86">
        <v>112.7</v>
      </c>
      <c r="G12" s="17">
        <v>34</v>
      </c>
      <c r="H12" s="88">
        <v>108</v>
      </c>
      <c r="I12" s="89">
        <v>200000</v>
      </c>
      <c r="J12" s="89" t="s">
        <v>116</v>
      </c>
      <c r="K12" s="89">
        <v>120000</v>
      </c>
      <c r="L12" s="89" t="s">
        <v>76</v>
      </c>
      <c r="M12" s="90">
        <f>I12-K12</f>
        <v>80000</v>
      </c>
      <c r="N12" s="4">
        <f>IF(ISERROR(K12/I12),"",K12/I12)</f>
        <v>0.6</v>
      </c>
      <c r="O12" s="91">
        <f>I12/E12</f>
        <v>4651.1627906976746</v>
      </c>
      <c r="P12" s="91">
        <f>K12/E12</f>
        <v>2790.6976744186045</v>
      </c>
      <c r="Q12" s="77">
        <v>4</v>
      </c>
      <c r="R12" s="77">
        <v>2</v>
      </c>
      <c r="S12" s="77" t="s">
        <v>61</v>
      </c>
      <c r="T12" s="5">
        <v>141</v>
      </c>
      <c r="U12" s="9"/>
      <c r="W12" s="86">
        <f t="shared" si="0"/>
        <v>141.80000000000001</v>
      </c>
      <c r="X12" s="87">
        <f t="shared" si="0"/>
        <v>43</v>
      </c>
      <c r="Y12" s="92">
        <f t="shared" si="1"/>
        <v>108</v>
      </c>
      <c r="Z12" s="90">
        <f t="shared" si="1"/>
        <v>200000</v>
      </c>
      <c r="AA12" s="90">
        <f>K12</f>
        <v>120000</v>
      </c>
      <c r="AB12" s="90">
        <f t="shared" si="2"/>
        <v>80000</v>
      </c>
      <c r="AC12" s="4">
        <f t="shared" si="2"/>
        <v>0.6</v>
      </c>
      <c r="AD12" s="91">
        <f t="shared" si="2"/>
        <v>4651.1627906976746</v>
      </c>
      <c r="AE12" s="77" t="str">
        <f>S12</f>
        <v>계</v>
      </c>
      <c r="AF12" s="77" t="str">
        <f>Q12&amp;"/"&amp;R12</f>
        <v>4/2</v>
      </c>
      <c r="AH12" s="20" t="str">
        <f t="shared" si="3"/>
        <v>공덕동 공덕래미안4차</v>
      </c>
      <c r="AI12" s="87">
        <f t="shared" si="4"/>
        <v>43</v>
      </c>
      <c r="AJ12" s="77" t="str">
        <f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X</v>
      </c>
      <c r="AQ12" s="77" t="str">
        <f>IF(O12="","",IF(O12&lt;=$AQ$1,"O","X"))</f>
        <v>X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X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60" s="37" customFormat="1" ht="12" x14ac:dyDescent="0.3">
      <c r="A13" s="78" t="s">
        <v>2381</v>
      </c>
      <c r="B13" s="79" t="s">
        <v>2382</v>
      </c>
      <c r="C13" s="85">
        <v>683</v>
      </c>
      <c r="D13" s="86">
        <v>80.900000000000006</v>
      </c>
      <c r="E13" s="87">
        <v>24</v>
      </c>
      <c r="F13" s="86">
        <v>60</v>
      </c>
      <c r="G13" s="17">
        <v>18</v>
      </c>
      <c r="H13" s="88">
        <v>160</v>
      </c>
      <c r="I13" s="89">
        <v>147000</v>
      </c>
      <c r="J13" s="89" t="s">
        <v>69</v>
      </c>
      <c r="K13" s="89">
        <v>72000</v>
      </c>
      <c r="L13" s="89" t="s">
        <v>74</v>
      </c>
      <c r="M13" s="90">
        <f>I13-K13</f>
        <v>75000</v>
      </c>
      <c r="N13" s="4">
        <f>IF(ISERROR(K13/I13),"",K13/I13)</f>
        <v>0.48979591836734693</v>
      </c>
      <c r="O13" s="91">
        <f>I13/E13</f>
        <v>6125</v>
      </c>
      <c r="P13" s="91">
        <f>K13/E13</f>
        <v>3000</v>
      </c>
      <c r="Q13" s="77">
        <v>3</v>
      </c>
      <c r="R13" s="77">
        <v>2</v>
      </c>
      <c r="S13" s="77" t="s">
        <v>61</v>
      </c>
      <c r="T13" s="5">
        <v>80</v>
      </c>
      <c r="U13" s="9"/>
      <c r="W13" s="86">
        <f t="shared" si="0"/>
        <v>80.900000000000006</v>
      </c>
      <c r="X13" s="87">
        <f t="shared" si="0"/>
        <v>24</v>
      </c>
      <c r="Y13" s="92">
        <f t="shared" si="1"/>
        <v>160</v>
      </c>
      <c r="Z13" s="90">
        <f t="shared" si="1"/>
        <v>147000</v>
      </c>
      <c r="AA13" s="90">
        <f>K13</f>
        <v>72000</v>
      </c>
      <c r="AB13" s="90">
        <f t="shared" si="2"/>
        <v>75000</v>
      </c>
      <c r="AC13" s="4">
        <f t="shared" si="2"/>
        <v>0.48979591836734693</v>
      </c>
      <c r="AD13" s="91">
        <f t="shared" si="2"/>
        <v>6125</v>
      </c>
      <c r="AE13" s="77" t="str">
        <f>S13</f>
        <v>계</v>
      </c>
      <c r="AF13" s="77" t="str">
        <f>Q13&amp;"/"&amp;R13</f>
        <v>3/2</v>
      </c>
      <c r="AH13" s="20" t="str">
        <f t="shared" si="3"/>
        <v>공덕동 삼성래미안공덕2차</v>
      </c>
      <c r="AI13" s="87">
        <f t="shared" si="4"/>
        <v>24</v>
      </c>
      <c r="AJ13" s="77" t="str">
        <f>IF(AI13="","",$AJ$2)</f>
        <v>A-</v>
      </c>
      <c r="AK13" s="77" t="s">
        <v>13</v>
      </c>
      <c r="AL13" s="77" t="s">
        <v>62</v>
      </c>
      <c r="AM13" s="77" t="s">
        <v>63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X</v>
      </c>
      <c r="AQ13" s="77" t="str">
        <f>IF(O13="","",IF(O13&lt;=$AQ$1,"O","X"))</f>
        <v>X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60" s="37" customFormat="1" ht="12" x14ac:dyDescent="0.3">
      <c r="A14" s="78" t="s">
        <v>2381</v>
      </c>
      <c r="B14" s="79" t="s">
        <v>2383</v>
      </c>
      <c r="C14" s="85">
        <v>683</v>
      </c>
      <c r="D14" s="86">
        <v>110.4</v>
      </c>
      <c r="E14" s="87">
        <v>33</v>
      </c>
      <c r="F14" s="86">
        <v>84.9</v>
      </c>
      <c r="G14" s="17">
        <v>26</v>
      </c>
      <c r="H14" s="88">
        <v>372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7">
        <v>3</v>
      </c>
      <c r="R14" s="77">
        <v>2</v>
      </c>
      <c r="S14" s="77" t="s">
        <v>61</v>
      </c>
      <c r="T14" s="5">
        <v>110</v>
      </c>
      <c r="U14" s="9"/>
      <c r="W14" s="86">
        <f t="shared" si="0"/>
        <v>110.4</v>
      </c>
      <c r="X14" s="87">
        <f t="shared" si="0"/>
        <v>33</v>
      </c>
      <c r="Y14" s="92">
        <f t="shared" si="1"/>
        <v>372</v>
      </c>
      <c r="Z14" s="90">
        <f t="shared" si="1"/>
        <v>0</v>
      </c>
      <c r="AA14" s="90">
        <f>K14</f>
        <v>0</v>
      </c>
      <c r="AB14" s="90">
        <f t="shared" si="2"/>
        <v>0</v>
      </c>
      <c r="AC14" s="4" t="str">
        <f t="shared" si="2"/>
        <v/>
      </c>
      <c r="AD14" s="91">
        <f t="shared" si="2"/>
        <v>0</v>
      </c>
      <c r="AE14" s="77" t="str">
        <f>S14</f>
        <v>계</v>
      </c>
      <c r="AF14" s="77" t="str">
        <f>Q14&amp;"/"&amp;R14</f>
        <v>3/2</v>
      </c>
      <c r="AH14" s="20" t="str">
        <f t="shared" si="3"/>
        <v>공덕동 삼성래미안공덕2차</v>
      </c>
      <c r="AI14" s="87">
        <f t="shared" si="4"/>
        <v>33</v>
      </c>
      <c r="AJ14" s="77" t="str">
        <f>IF(AI14="","",$AJ$2)</f>
        <v>A-</v>
      </c>
      <c r="AK14" s="77" t="s">
        <v>13</v>
      </c>
      <c r="AL14" s="77" t="s">
        <v>62</v>
      </c>
      <c r="AM14" s="77" t="s">
        <v>63</v>
      </c>
      <c r="AN14" s="77" t="str">
        <f>IF(AI14="","",$AN$2)</f>
        <v>C</v>
      </c>
      <c r="AO14" s="77" t="str">
        <f>IF(N14="","",IF(N14&gt;=$AO$1/100,"O","X"))</f>
        <v/>
      </c>
      <c r="AP14" s="77" t="str">
        <f>IF(I14="","",IF(I14&lt;=$AP$1,"O","X"))</f>
        <v/>
      </c>
      <c r="AQ14" s="77" t="str">
        <f>IF(O14="","",IF(O14&lt;=$AQ$1,"O","X"))</f>
        <v>O</v>
      </c>
      <c r="AR14" s="77" t="str">
        <f>IF(M14="","",IF(M14&lt;=$AR$1,"O","X"))</f>
        <v>O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/>
      </c>
    </row>
    <row r="15" spans="1:60" s="37" customFormat="1" ht="12" x14ac:dyDescent="0.3">
      <c r="A15" s="78" t="s">
        <v>2381</v>
      </c>
      <c r="B15" s="79" t="s">
        <v>2382</v>
      </c>
      <c r="C15" s="85">
        <v>683</v>
      </c>
      <c r="D15" s="86">
        <v>144.19999999999999</v>
      </c>
      <c r="E15" s="87">
        <v>44</v>
      </c>
      <c r="F15" s="86">
        <v>114.9</v>
      </c>
      <c r="G15" s="17">
        <v>35</v>
      </c>
      <c r="H15" s="88">
        <v>151</v>
      </c>
      <c r="I15" s="89">
        <v>175000</v>
      </c>
      <c r="J15" s="89" t="s">
        <v>74</v>
      </c>
      <c r="K15" s="89">
        <v>95000</v>
      </c>
      <c r="L15" s="89" t="s">
        <v>77</v>
      </c>
      <c r="M15" s="90">
        <f>I15-K15</f>
        <v>80000</v>
      </c>
      <c r="N15" s="4">
        <f>IF(ISERROR(K15/I15),"",K15/I15)</f>
        <v>0.54285714285714282</v>
      </c>
      <c r="O15" s="91">
        <f>I15/E15</f>
        <v>3977.2727272727275</v>
      </c>
      <c r="P15" s="91">
        <f>K15/E15</f>
        <v>2159.090909090909</v>
      </c>
      <c r="Q15" s="77">
        <v>4</v>
      </c>
      <c r="R15" s="77">
        <v>2</v>
      </c>
      <c r="S15" s="77" t="s">
        <v>61</v>
      </c>
      <c r="T15" s="5">
        <v>144</v>
      </c>
      <c r="U15" s="9"/>
      <c r="W15" s="86">
        <f t="shared" si="0"/>
        <v>144.19999999999999</v>
      </c>
      <c r="X15" s="87">
        <f t="shared" si="0"/>
        <v>44</v>
      </c>
      <c r="Y15" s="92">
        <f t="shared" si="1"/>
        <v>151</v>
      </c>
      <c r="Z15" s="90">
        <f t="shared" si="1"/>
        <v>175000</v>
      </c>
      <c r="AA15" s="90">
        <f>K15</f>
        <v>95000</v>
      </c>
      <c r="AB15" s="90">
        <f t="shared" si="2"/>
        <v>80000</v>
      </c>
      <c r="AC15" s="4">
        <f t="shared" si="2"/>
        <v>0.54285714285714282</v>
      </c>
      <c r="AD15" s="91">
        <f t="shared" si="2"/>
        <v>3977.2727272727275</v>
      </c>
      <c r="AE15" s="77" t="str">
        <f>S15</f>
        <v>계</v>
      </c>
      <c r="AF15" s="77" t="str">
        <f>Q15&amp;"/"&amp;R15</f>
        <v>4/2</v>
      </c>
      <c r="AH15" s="20" t="str">
        <f t="shared" si="3"/>
        <v>공덕동 삼성래미안공덕2차</v>
      </c>
      <c r="AI15" s="87">
        <f t="shared" si="4"/>
        <v>44</v>
      </c>
      <c r="AJ15" s="77" t="str">
        <f>IF(AI15="","",$AJ$2)</f>
        <v>A-</v>
      </c>
      <c r="AK15" s="77" t="s">
        <v>13</v>
      </c>
      <c r="AL15" s="77" t="s">
        <v>62</v>
      </c>
      <c r="AM15" s="77" t="s">
        <v>63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X</v>
      </c>
      <c r="AQ15" s="77" t="str">
        <f>IF(O15="","",IF(O15&lt;=$AQ$1,"O","X"))</f>
        <v>X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X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60" s="37" customFormat="1" ht="12" x14ac:dyDescent="0.3">
      <c r="A16" s="78" t="s">
        <v>2384</v>
      </c>
      <c r="B16" s="79" t="s">
        <v>2385</v>
      </c>
      <c r="C16" s="85">
        <v>480</v>
      </c>
      <c r="D16" s="86">
        <v>72</v>
      </c>
      <c r="E16" s="87">
        <v>22</v>
      </c>
      <c r="F16" s="86">
        <v>54.8</v>
      </c>
      <c r="G16" s="17">
        <v>17</v>
      </c>
      <c r="H16" s="88">
        <v>53</v>
      </c>
      <c r="I16" s="89"/>
      <c r="J16" s="89"/>
      <c r="K16" s="89"/>
      <c r="L16" s="89"/>
      <c r="M16" s="90">
        <f t="shared" ref="M16:M51" si="5">I16-K16</f>
        <v>0</v>
      </c>
      <c r="N16" s="4" t="str">
        <f t="shared" ref="N16:N51" si="6">IF(ISERROR(K16/I16),"",K16/I16)</f>
        <v/>
      </c>
      <c r="O16" s="91">
        <f t="shared" ref="O16:O51" si="7">I16/E16</f>
        <v>0</v>
      </c>
      <c r="P16" s="91">
        <f t="shared" ref="P16:P51" si="8">K16/E16</f>
        <v>0</v>
      </c>
      <c r="Q16" s="77">
        <v>2</v>
      </c>
      <c r="R16" s="77">
        <v>1</v>
      </c>
      <c r="S16" s="77" t="s">
        <v>78</v>
      </c>
      <c r="T16" s="5" t="s">
        <v>79</v>
      </c>
      <c r="U16" s="9"/>
      <c r="W16" s="86">
        <f t="shared" si="0"/>
        <v>72</v>
      </c>
      <c r="X16" s="87">
        <f t="shared" si="0"/>
        <v>22</v>
      </c>
      <c r="Y16" s="92">
        <f t="shared" si="1"/>
        <v>53</v>
      </c>
      <c r="Z16" s="90">
        <f t="shared" si="1"/>
        <v>0</v>
      </c>
      <c r="AA16" s="90">
        <f t="shared" ref="AA16:AA51" si="9">K16</f>
        <v>0</v>
      </c>
      <c r="AB16" s="90">
        <f t="shared" si="2"/>
        <v>0</v>
      </c>
      <c r="AC16" s="4" t="str">
        <f t="shared" si="2"/>
        <v/>
      </c>
      <c r="AD16" s="91">
        <f t="shared" si="2"/>
        <v>0</v>
      </c>
      <c r="AE16" s="77" t="str">
        <f t="shared" ref="AE16:AE51" si="10">S16</f>
        <v>복</v>
      </c>
      <c r="AF16" s="77" t="str">
        <f t="shared" ref="AF16:AF51" si="11">Q16&amp;"/"&amp;R16</f>
        <v>2/1</v>
      </c>
      <c r="AH16" s="20" t="str">
        <f t="shared" si="3"/>
        <v>공덕동 마포현대</v>
      </c>
      <c r="AI16" s="87">
        <f t="shared" si="4"/>
        <v>22</v>
      </c>
      <c r="AJ16" s="77" t="str">
        <f t="shared" ref="AJ16:AJ51" si="12">IF(AI16="","",$AJ$2)</f>
        <v>A-</v>
      </c>
      <c r="AK16" s="77" t="s">
        <v>13</v>
      </c>
      <c r="AL16" s="77" t="s">
        <v>62</v>
      </c>
      <c r="AM16" s="77" t="s">
        <v>63</v>
      </c>
      <c r="AN16" s="77" t="str">
        <f t="shared" ref="AN16:AN51" si="13">IF(AI16="","",$AN$2)</f>
        <v>C</v>
      </c>
      <c r="AO16" s="77" t="str">
        <f t="shared" ref="AO16:AO51" si="14">IF(N16="","",IF(N16&gt;=$AO$1/100,"O","X"))</f>
        <v/>
      </c>
      <c r="AP16" s="77" t="str">
        <f t="shared" ref="AP16:AP51" si="15">IF(I16="","",IF(I16&lt;=$AP$1,"O","X"))</f>
        <v/>
      </c>
      <c r="AQ16" s="77" t="str">
        <f t="shared" ref="AQ16:AQ51" si="16">IF(O16="","",IF(O16&lt;=$AQ$1,"O","X"))</f>
        <v>O</v>
      </c>
      <c r="AR16" s="77" t="str">
        <f t="shared" ref="AR16:AR51" si="17">IF(M16="","",IF(M16&lt;=$AR$1,"O","X"))</f>
        <v>O</v>
      </c>
      <c r="AS16" s="77" t="s">
        <v>2</v>
      </c>
      <c r="AT16" s="77" t="str">
        <f t="shared" ref="AT16:AT51" si="18">IF(OR(F16="",AI16=""),"",IF(AND((F16&lt;=85),(AI16&gt;=15)),"O","X"))</f>
        <v>O</v>
      </c>
      <c r="AU16" s="77" t="str">
        <f t="shared" ref="AU16:AU51" si="19">IF(C16="","",IF(C16&gt;=$AU$1,"O","X"))</f>
        <v>O</v>
      </c>
      <c r="AV16" s="77" t="str">
        <f t="shared" ref="AV16:AV51" si="20">IF(AO16="","",IF(AND(AO16="O",AP16="O",AR16="O",AT16="O",AU16="O"),"후보","X"))</f>
        <v/>
      </c>
    </row>
    <row r="17" spans="1:48" s="37" customFormat="1" ht="12" x14ac:dyDescent="0.3">
      <c r="A17" s="78" t="s">
        <v>2384</v>
      </c>
      <c r="B17" s="79" t="s">
        <v>2386</v>
      </c>
      <c r="C17" s="85">
        <v>480</v>
      </c>
      <c r="D17" s="86">
        <v>72.3</v>
      </c>
      <c r="E17" s="87">
        <v>22</v>
      </c>
      <c r="F17" s="86">
        <v>59.3</v>
      </c>
      <c r="G17" s="17">
        <v>18</v>
      </c>
      <c r="H17" s="88">
        <v>10</v>
      </c>
      <c r="I17" s="89"/>
      <c r="J17" s="89"/>
      <c r="K17" s="89"/>
      <c r="L17" s="89"/>
      <c r="M17" s="90">
        <f t="shared" si="5"/>
        <v>0</v>
      </c>
      <c r="N17" s="4" t="str">
        <f t="shared" si="6"/>
        <v/>
      </c>
      <c r="O17" s="91">
        <f t="shared" si="7"/>
        <v>0</v>
      </c>
      <c r="P17" s="91">
        <f t="shared" si="8"/>
        <v>0</v>
      </c>
      <c r="Q17" s="77">
        <v>2</v>
      </c>
      <c r="R17" s="77">
        <v>1</v>
      </c>
      <c r="S17" s="77" t="s">
        <v>78</v>
      </c>
      <c r="T17" s="5" t="s">
        <v>80</v>
      </c>
      <c r="U17" s="9"/>
      <c r="W17" s="86">
        <f t="shared" si="0"/>
        <v>72.3</v>
      </c>
      <c r="X17" s="87">
        <f t="shared" si="0"/>
        <v>22</v>
      </c>
      <c r="Y17" s="92">
        <f t="shared" si="1"/>
        <v>10</v>
      </c>
      <c r="Z17" s="90">
        <f t="shared" si="1"/>
        <v>0</v>
      </c>
      <c r="AA17" s="90">
        <f t="shared" si="9"/>
        <v>0</v>
      </c>
      <c r="AB17" s="90">
        <f t="shared" si="2"/>
        <v>0</v>
      </c>
      <c r="AC17" s="4" t="str">
        <f t="shared" si="2"/>
        <v/>
      </c>
      <c r="AD17" s="91">
        <f t="shared" si="2"/>
        <v>0</v>
      </c>
      <c r="AE17" s="77" t="str">
        <f t="shared" si="10"/>
        <v>복</v>
      </c>
      <c r="AF17" s="77" t="str">
        <f t="shared" si="11"/>
        <v>2/1</v>
      </c>
      <c r="AH17" s="20" t="str">
        <f t="shared" si="3"/>
        <v>공덕동 마포현대</v>
      </c>
      <c r="AI17" s="87">
        <f t="shared" si="4"/>
        <v>22</v>
      </c>
      <c r="AJ17" s="77" t="str">
        <f t="shared" si="12"/>
        <v>A-</v>
      </c>
      <c r="AK17" s="77" t="s">
        <v>13</v>
      </c>
      <c r="AL17" s="77" t="s">
        <v>62</v>
      </c>
      <c r="AM17" s="77" t="s">
        <v>63</v>
      </c>
      <c r="AN17" s="77" t="str">
        <f t="shared" si="13"/>
        <v>C</v>
      </c>
      <c r="AO17" s="77" t="str">
        <f t="shared" si="14"/>
        <v/>
      </c>
      <c r="AP17" s="77" t="str">
        <f t="shared" si="15"/>
        <v/>
      </c>
      <c r="AQ17" s="77" t="str">
        <f t="shared" si="16"/>
        <v>O</v>
      </c>
      <c r="AR17" s="77" t="str">
        <f t="shared" si="17"/>
        <v>O</v>
      </c>
      <c r="AS17" s="77" t="s">
        <v>2</v>
      </c>
      <c r="AT17" s="77" t="str">
        <f t="shared" si="18"/>
        <v>O</v>
      </c>
      <c r="AU17" s="77" t="str">
        <f t="shared" si="19"/>
        <v>O</v>
      </c>
      <c r="AV17" s="77" t="str">
        <f t="shared" si="20"/>
        <v/>
      </c>
    </row>
    <row r="18" spans="1:48" s="37" customFormat="1" ht="12" x14ac:dyDescent="0.3">
      <c r="A18" s="78" t="s">
        <v>2384</v>
      </c>
      <c r="B18" s="79" t="s">
        <v>2385</v>
      </c>
      <c r="C18" s="85">
        <v>480</v>
      </c>
      <c r="D18" s="86">
        <v>78.8</v>
      </c>
      <c r="E18" s="87">
        <v>24</v>
      </c>
      <c r="F18" s="86">
        <v>60</v>
      </c>
      <c r="G18" s="17">
        <v>18</v>
      </c>
      <c r="H18" s="88">
        <v>120</v>
      </c>
      <c r="I18" s="89">
        <v>115000</v>
      </c>
      <c r="J18" s="89" t="s">
        <v>64</v>
      </c>
      <c r="K18" s="89">
        <v>47000</v>
      </c>
      <c r="L18" s="89" t="s">
        <v>76</v>
      </c>
      <c r="M18" s="90">
        <f t="shared" si="5"/>
        <v>68000</v>
      </c>
      <c r="N18" s="4">
        <f t="shared" si="6"/>
        <v>0.40869565217391307</v>
      </c>
      <c r="O18" s="91">
        <f t="shared" si="7"/>
        <v>4791.666666666667</v>
      </c>
      <c r="P18" s="91">
        <f t="shared" si="8"/>
        <v>1958.3333333333333</v>
      </c>
      <c r="Q18" s="77">
        <v>2</v>
      </c>
      <c r="R18" s="77">
        <v>1</v>
      </c>
      <c r="S18" s="77" t="s">
        <v>78</v>
      </c>
      <c r="T18" s="5" t="s">
        <v>81</v>
      </c>
      <c r="U18" s="9"/>
      <c r="W18" s="86">
        <f t="shared" si="0"/>
        <v>78.8</v>
      </c>
      <c r="X18" s="87">
        <f t="shared" si="0"/>
        <v>24</v>
      </c>
      <c r="Y18" s="92">
        <f t="shared" si="1"/>
        <v>120</v>
      </c>
      <c r="Z18" s="90">
        <f t="shared" si="1"/>
        <v>115000</v>
      </c>
      <c r="AA18" s="90">
        <f t="shared" si="9"/>
        <v>47000</v>
      </c>
      <c r="AB18" s="90">
        <f t="shared" si="2"/>
        <v>68000</v>
      </c>
      <c r="AC18" s="4">
        <f t="shared" si="2"/>
        <v>0.40869565217391307</v>
      </c>
      <c r="AD18" s="91">
        <f t="shared" si="2"/>
        <v>4791.666666666667</v>
      </c>
      <c r="AE18" s="77" t="str">
        <f t="shared" si="10"/>
        <v>복</v>
      </c>
      <c r="AF18" s="77" t="str">
        <f t="shared" si="11"/>
        <v>2/1</v>
      </c>
      <c r="AH18" s="20" t="str">
        <f t="shared" si="3"/>
        <v>공덕동 마포현대</v>
      </c>
      <c r="AI18" s="87">
        <f t="shared" si="4"/>
        <v>24</v>
      </c>
      <c r="AJ18" s="77" t="str">
        <f t="shared" si="12"/>
        <v>A-</v>
      </c>
      <c r="AK18" s="77" t="s">
        <v>13</v>
      </c>
      <c r="AL18" s="77" t="s">
        <v>62</v>
      </c>
      <c r="AM18" s="77" t="s">
        <v>63</v>
      </c>
      <c r="AN18" s="77" t="str">
        <f t="shared" si="13"/>
        <v>C</v>
      </c>
      <c r="AO18" s="77" t="str">
        <f t="shared" si="14"/>
        <v>X</v>
      </c>
      <c r="AP18" s="77" t="str">
        <f t="shared" si="15"/>
        <v>X</v>
      </c>
      <c r="AQ18" s="77" t="str">
        <f t="shared" si="16"/>
        <v>X</v>
      </c>
      <c r="AR18" s="77" t="str">
        <f t="shared" si="17"/>
        <v>X</v>
      </c>
      <c r="AS18" s="77" t="s">
        <v>2</v>
      </c>
      <c r="AT18" s="77" t="str">
        <f t="shared" si="18"/>
        <v>O</v>
      </c>
      <c r="AU18" s="77" t="str">
        <f t="shared" si="19"/>
        <v>O</v>
      </c>
      <c r="AV18" s="77" t="str">
        <f t="shared" si="20"/>
        <v>X</v>
      </c>
    </row>
    <row r="19" spans="1:48" s="37" customFormat="1" ht="12" x14ac:dyDescent="0.3">
      <c r="A19" s="78" t="s">
        <v>2384</v>
      </c>
      <c r="B19" s="79" t="s">
        <v>2385</v>
      </c>
      <c r="C19" s="85">
        <v>480</v>
      </c>
      <c r="D19" s="86">
        <v>78.900000000000006</v>
      </c>
      <c r="E19" s="87">
        <v>24</v>
      </c>
      <c r="F19" s="86">
        <v>65.2</v>
      </c>
      <c r="G19" s="17">
        <v>20</v>
      </c>
      <c r="H19" s="88">
        <v>10</v>
      </c>
      <c r="I19" s="89"/>
      <c r="J19" s="89"/>
      <c r="K19" s="89"/>
      <c r="L19" s="89"/>
      <c r="M19" s="90">
        <f t="shared" si="5"/>
        <v>0</v>
      </c>
      <c r="N19" s="4" t="str">
        <f t="shared" si="6"/>
        <v/>
      </c>
      <c r="O19" s="91">
        <f t="shared" si="7"/>
        <v>0</v>
      </c>
      <c r="P19" s="91">
        <f t="shared" si="8"/>
        <v>0</v>
      </c>
      <c r="Q19" s="77">
        <v>2</v>
      </c>
      <c r="R19" s="77">
        <v>1</v>
      </c>
      <c r="S19" s="77" t="s">
        <v>78</v>
      </c>
      <c r="T19" s="5" t="s">
        <v>82</v>
      </c>
      <c r="U19" s="9"/>
      <c r="W19" s="86">
        <f t="shared" si="0"/>
        <v>78.900000000000006</v>
      </c>
      <c r="X19" s="87">
        <f t="shared" si="0"/>
        <v>24</v>
      </c>
      <c r="Y19" s="92">
        <f t="shared" si="1"/>
        <v>10</v>
      </c>
      <c r="Z19" s="90">
        <f t="shared" si="1"/>
        <v>0</v>
      </c>
      <c r="AA19" s="90">
        <f t="shared" si="9"/>
        <v>0</v>
      </c>
      <c r="AB19" s="90">
        <f t="shared" si="2"/>
        <v>0</v>
      </c>
      <c r="AC19" s="4" t="str">
        <f t="shared" si="2"/>
        <v/>
      </c>
      <c r="AD19" s="91">
        <f t="shared" si="2"/>
        <v>0</v>
      </c>
      <c r="AE19" s="77" t="str">
        <f t="shared" si="10"/>
        <v>복</v>
      </c>
      <c r="AF19" s="77" t="str">
        <f t="shared" si="11"/>
        <v>2/1</v>
      </c>
      <c r="AH19" s="20" t="str">
        <f t="shared" si="3"/>
        <v>공덕동 마포현대</v>
      </c>
      <c r="AI19" s="87">
        <f t="shared" si="4"/>
        <v>24</v>
      </c>
      <c r="AJ19" s="77" t="str">
        <f t="shared" si="12"/>
        <v>A-</v>
      </c>
      <c r="AK19" s="77" t="s">
        <v>13</v>
      </c>
      <c r="AL19" s="77" t="s">
        <v>62</v>
      </c>
      <c r="AM19" s="77" t="s">
        <v>63</v>
      </c>
      <c r="AN19" s="77" t="str">
        <f t="shared" si="13"/>
        <v>C</v>
      </c>
      <c r="AO19" s="77" t="str">
        <f t="shared" si="14"/>
        <v/>
      </c>
      <c r="AP19" s="77" t="str">
        <f t="shared" si="15"/>
        <v/>
      </c>
      <c r="AQ19" s="77" t="str">
        <f t="shared" si="16"/>
        <v>O</v>
      </c>
      <c r="AR19" s="77" t="str">
        <f t="shared" si="17"/>
        <v>O</v>
      </c>
      <c r="AS19" s="77" t="s">
        <v>2</v>
      </c>
      <c r="AT19" s="77" t="str">
        <f t="shared" si="18"/>
        <v>O</v>
      </c>
      <c r="AU19" s="77" t="str">
        <f t="shared" si="19"/>
        <v>O</v>
      </c>
      <c r="AV19" s="77" t="str">
        <f t="shared" si="20"/>
        <v/>
      </c>
    </row>
    <row r="20" spans="1:48" s="37" customFormat="1" ht="12" x14ac:dyDescent="0.3">
      <c r="A20" s="78" t="s">
        <v>2384</v>
      </c>
      <c r="B20" s="79" t="s">
        <v>2386</v>
      </c>
      <c r="C20" s="85">
        <v>480</v>
      </c>
      <c r="D20" s="86">
        <v>88.1</v>
      </c>
      <c r="E20" s="87">
        <v>27</v>
      </c>
      <c r="F20" s="86">
        <v>72.5</v>
      </c>
      <c r="G20" s="17">
        <v>22</v>
      </c>
      <c r="H20" s="88">
        <v>56</v>
      </c>
      <c r="I20" s="89">
        <v>145000</v>
      </c>
      <c r="J20" s="89" t="s">
        <v>77</v>
      </c>
      <c r="K20" s="89">
        <v>53000</v>
      </c>
      <c r="L20" s="89" t="s">
        <v>60</v>
      </c>
      <c r="M20" s="90">
        <f t="shared" si="5"/>
        <v>92000</v>
      </c>
      <c r="N20" s="4">
        <f t="shared" si="6"/>
        <v>0.36551724137931035</v>
      </c>
      <c r="O20" s="91">
        <f t="shared" si="7"/>
        <v>5370.3703703703704</v>
      </c>
      <c r="P20" s="91">
        <f t="shared" si="8"/>
        <v>1962.962962962963</v>
      </c>
      <c r="Q20" s="77">
        <v>3</v>
      </c>
      <c r="R20" s="77">
        <v>1</v>
      </c>
      <c r="S20" s="77" t="s">
        <v>61</v>
      </c>
      <c r="T20" s="5">
        <v>88</v>
      </c>
      <c r="U20" s="9"/>
      <c r="W20" s="86">
        <f t="shared" ref="W20:X35" si="21">D20</f>
        <v>88.1</v>
      </c>
      <c r="X20" s="87">
        <f t="shared" si="21"/>
        <v>27</v>
      </c>
      <c r="Y20" s="92">
        <f t="shared" ref="Y20:Z35" si="22">H20</f>
        <v>56</v>
      </c>
      <c r="Z20" s="90">
        <f t="shared" si="22"/>
        <v>145000</v>
      </c>
      <c r="AA20" s="90">
        <f t="shared" si="9"/>
        <v>53000</v>
      </c>
      <c r="AB20" s="90">
        <f t="shared" ref="AB20:AD35" si="23">M20</f>
        <v>92000</v>
      </c>
      <c r="AC20" s="4">
        <f t="shared" si="23"/>
        <v>0.36551724137931035</v>
      </c>
      <c r="AD20" s="91">
        <f t="shared" si="23"/>
        <v>5370.3703703703704</v>
      </c>
      <c r="AE20" s="77" t="str">
        <f t="shared" si="10"/>
        <v>계</v>
      </c>
      <c r="AF20" s="77" t="str">
        <f t="shared" si="11"/>
        <v>3/1</v>
      </c>
      <c r="AH20" s="20" t="str">
        <f t="shared" si="3"/>
        <v>공덕동 마포현대</v>
      </c>
      <c r="AI20" s="87">
        <f t="shared" si="4"/>
        <v>27</v>
      </c>
      <c r="AJ20" s="77" t="str">
        <f t="shared" si="12"/>
        <v>A-</v>
      </c>
      <c r="AK20" s="77" t="s">
        <v>13</v>
      </c>
      <c r="AL20" s="77" t="s">
        <v>62</v>
      </c>
      <c r="AM20" s="77" t="s">
        <v>63</v>
      </c>
      <c r="AN20" s="77" t="str">
        <f t="shared" si="13"/>
        <v>C</v>
      </c>
      <c r="AO20" s="77" t="str">
        <f t="shared" si="14"/>
        <v>X</v>
      </c>
      <c r="AP20" s="77" t="str">
        <f t="shared" si="15"/>
        <v>X</v>
      </c>
      <c r="AQ20" s="77" t="str">
        <f t="shared" si="16"/>
        <v>X</v>
      </c>
      <c r="AR20" s="77" t="str">
        <f t="shared" si="17"/>
        <v>X</v>
      </c>
      <c r="AS20" s="77" t="s">
        <v>2</v>
      </c>
      <c r="AT20" s="77" t="str">
        <f t="shared" si="18"/>
        <v>O</v>
      </c>
      <c r="AU20" s="77" t="str">
        <f t="shared" si="19"/>
        <v>O</v>
      </c>
      <c r="AV20" s="77" t="str">
        <f t="shared" si="20"/>
        <v>X</v>
      </c>
    </row>
    <row r="21" spans="1:48" s="37" customFormat="1" ht="12" x14ac:dyDescent="0.3">
      <c r="A21" s="78" t="s">
        <v>2387</v>
      </c>
      <c r="B21" s="79" t="s">
        <v>2386</v>
      </c>
      <c r="C21" s="85">
        <v>480</v>
      </c>
      <c r="D21" s="86">
        <v>102.2</v>
      </c>
      <c r="E21" s="87">
        <v>31</v>
      </c>
      <c r="F21" s="86">
        <v>84.9</v>
      </c>
      <c r="G21" s="17">
        <v>26</v>
      </c>
      <c r="H21" s="88">
        <v>58</v>
      </c>
      <c r="I21" s="89">
        <v>163000</v>
      </c>
      <c r="J21" s="89" t="s">
        <v>75</v>
      </c>
      <c r="K21" s="89">
        <v>74000</v>
      </c>
      <c r="L21" s="89" t="s">
        <v>60</v>
      </c>
      <c r="M21" s="90">
        <f t="shared" si="5"/>
        <v>89000</v>
      </c>
      <c r="N21" s="4">
        <f t="shared" si="6"/>
        <v>0.45398773006134968</v>
      </c>
      <c r="O21" s="91">
        <f t="shared" si="7"/>
        <v>5258.0645161290322</v>
      </c>
      <c r="P21" s="91">
        <f t="shared" si="8"/>
        <v>2387.0967741935483</v>
      </c>
      <c r="Q21" s="77">
        <v>3</v>
      </c>
      <c r="R21" s="77">
        <v>1</v>
      </c>
      <c r="S21" s="77" t="s">
        <v>78</v>
      </c>
      <c r="T21" s="5" t="s">
        <v>83</v>
      </c>
      <c r="U21" s="9"/>
      <c r="W21" s="86">
        <f t="shared" si="21"/>
        <v>102.2</v>
      </c>
      <c r="X21" s="87">
        <f t="shared" si="21"/>
        <v>31</v>
      </c>
      <c r="Y21" s="92">
        <f t="shared" si="22"/>
        <v>58</v>
      </c>
      <c r="Z21" s="90">
        <f t="shared" si="22"/>
        <v>163000</v>
      </c>
      <c r="AA21" s="90">
        <f t="shared" si="9"/>
        <v>74000</v>
      </c>
      <c r="AB21" s="90">
        <f t="shared" si="23"/>
        <v>89000</v>
      </c>
      <c r="AC21" s="4">
        <f t="shared" si="23"/>
        <v>0.45398773006134968</v>
      </c>
      <c r="AD21" s="91">
        <f t="shared" si="23"/>
        <v>5258.0645161290322</v>
      </c>
      <c r="AE21" s="77" t="str">
        <f t="shared" si="10"/>
        <v>복</v>
      </c>
      <c r="AF21" s="77" t="str">
        <f t="shared" si="11"/>
        <v>3/1</v>
      </c>
      <c r="AH21" s="20" t="str">
        <f t="shared" si="3"/>
        <v>공덕동 마포현대</v>
      </c>
      <c r="AI21" s="87">
        <f t="shared" si="4"/>
        <v>31</v>
      </c>
      <c r="AJ21" s="77" t="str">
        <f t="shared" si="12"/>
        <v>A-</v>
      </c>
      <c r="AK21" s="77" t="s">
        <v>13</v>
      </c>
      <c r="AL21" s="77" t="s">
        <v>62</v>
      </c>
      <c r="AM21" s="77" t="s">
        <v>63</v>
      </c>
      <c r="AN21" s="77" t="str">
        <f t="shared" si="13"/>
        <v>C</v>
      </c>
      <c r="AO21" s="77" t="str">
        <f t="shared" si="14"/>
        <v>X</v>
      </c>
      <c r="AP21" s="77" t="str">
        <f t="shared" si="15"/>
        <v>X</v>
      </c>
      <c r="AQ21" s="77" t="str">
        <f t="shared" si="16"/>
        <v>X</v>
      </c>
      <c r="AR21" s="77" t="str">
        <f t="shared" si="17"/>
        <v>X</v>
      </c>
      <c r="AS21" s="77" t="s">
        <v>2</v>
      </c>
      <c r="AT21" s="77" t="str">
        <f t="shared" si="18"/>
        <v>O</v>
      </c>
      <c r="AU21" s="77" t="str">
        <f t="shared" si="19"/>
        <v>O</v>
      </c>
      <c r="AV21" s="77" t="str">
        <f t="shared" si="20"/>
        <v>X</v>
      </c>
    </row>
    <row r="22" spans="1:48" s="37" customFormat="1" ht="12" x14ac:dyDescent="0.3">
      <c r="A22" s="78" t="s">
        <v>2384</v>
      </c>
      <c r="B22" s="79" t="s">
        <v>2386</v>
      </c>
      <c r="C22" s="85">
        <v>480</v>
      </c>
      <c r="D22" s="86">
        <v>103.2</v>
      </c>
      <c r="E22" s="87">
        <v>31</v>
      </c>
      <c r="F22" s="86">
        <v>84.9</v>
      </c>
      <c r="G22" s="17">
        <v>26</v>
      </c>
      <c r="H22" s="88">
        <v>173</v>
      </c>
      <c r="I22" s="89">
        <v>165000</v>
      </c>
      <c r="J22" s="89" t="s">
        <v>202</v>
      </c>
      <c r="K22" s="89"/>
      <c r="L22" s="89"/>
      <c r="M22" s="90">
        <f t="shared" si="5"/>
        <v>165000</v>
      </c>
      <c r="N22" s="4">
        <f t="shared" si="6"/>
        <v>0</v>
      </c>
      <c r="O22" s="91">
        <f t="shared" si="7"/>
        <v>5322.5806451612907</v>
      </c>
      <c r="P22" s="91">
        <f t="shared" si="8"/>
        <v>0</v>
      </c>
      <c r="Q22" s="77">
        <v>3</v>
      </c>
      <c r="R22" s="77">
        <v>1</v>
      </c>
      <c r="S22" s="77" t="s">
        <v>61</v>
      </c>
      <c r="T22" s="5" t="s">
        <v>84</v>
      </c>
      <c r="U22" s="9"/>
      <c r="W22" s="86">
        <f t="shared" si="21"/>
        <v>103.2</v>
      </c>
      <c r="X22" s="87">
        <f t="shared" si="21"/>
        <v>31</v>
      </c>
      <c r="Y22" s="92">
        <f t="shared" si="22"/>
        <v>173</v>
      </c>
      <c r="Z22" s="90">
        <f t="shared" si="22"/>
        <v>165000</v>
      </c>
      <c r="AA22" s="90">
        <f t="shared" si="9"/>
        <v>0</v>
      </c>
      <c r="AB22" s="90">
        <f t="shared" si="23"/>
        <v>165000</v>
      </c>
      <c r="AC22" s="4">
        <f t="shared" si="23"/>
        <v>0</v>
      </c>
      <c r="AD22" s="91">
        <f t="shared" si="23"/>
        <v>5322.5806451612907</v>
      </c>
      <c r="AE22" s="77" t="str">
        <f t="shared" si="10"/>
        <v>계</v>
      </c>
      <c r="AF22" s="77" t="str">
        <f t="shared" si="11"/>
        <v>3/1</v>
      </c>
      <c r="AH22" s="20" t="str">
        <f t="shared" si="3"/>
        <v>공덕동 마포현대</v>
      </c>
      <c r="AI22" s="87">
        <f t="shared" si="4"/>
        <v>31</v>
      </c>
      <c r="AJ22" s="77" t="str">
        <f t="shared" si="12"/>
        <v>A-</v>
      </c>
      <c r="AK22" s="77" t="s">
        <v>13</v>
      </c>
      <c r="AL22" s="77" t="s">
        <v>62</v>
      </c>
      <c r="AM22" s="77" t="s">
        <v>63</v>
      </c>
      <c r="AN22" s="77" t="str">
        <f t="shared" si="13"/>
        <v>C</v>
      </c>
      <c r="AO22" s="77" t="str">
        <f t="shared" si="14"/>
        <v>X</v>
      </c>
      <c r="AP22" s="77" t="str">
        <f t="shared" si="15"/>
        <v>X</v>
      </c>
      <c r="AQ22" s="77" t="str">
        <f t="shared" si="16"/>
        <v>X</v>
      </c>
      <c r="AR22" s="77" t="str">
        <f t="shared" si="17"/>
        <v>X</v>
      </c>
      <c r="AS22" s="77" t="s">
        <v>2</v>
      </c>
      <c r="AT22" s="77" t="str">
        <f t="shared" si="18"/>
        <v>O</v>
      </c>
      <c r="AU22" s="77" t="str">
        <f t="shared" si="19"/>
        <v>O</v>
      </c>
      <c r="AV22" s="77" t="str">
        <f t="shared" si="20"/>
        <v>X</v>
      </c>
    </row>
    <row r="23" spans="1:48" s="37" customFormat="1" ht="12" x14ac:dyDescent="0.3">
      <c r="A23" s="78" t="s">
        <v>2388</v>
      </c>
      <c r="B23" s="79" t="s">
        <v>2389</v>
      </c>
      <c r="C23" s="85">
        <v>288</v>
      </c>
      <c r="D23" s="86">
        <v>37.6</v>
      </c>
      <c r="E23" s="87">
        <v>11</v>
      </c>
      <c r="F23" s="86">
        <v>27.1</v>
      </c>
      <c r="G23" s="17">
        <v>8</v>
      </c>
      <c r="H23" s="88">
        <v>4</v>
      </c>
      <c r="I23" s="89"/>
      <c r="J23" s="89"/>
      <c r="K23" s="89"/>
      <c r="L23" s="89"/>
      <c r="M23" s="90">
        <f t="shared" si="5"/>
        <v>0</v>
      </c>
      <c r="N23" s="4" t="str">
        <f t="shared" si="6"/>
        <v/>
      </c>
      <c r="O23" s="91">
        <f t="shared" si="7"/>
        <v>0</v>
      </c>
      <c r="P23" s="91">
        <f t="shared" si="8"/>
        <v>0</v>
      </c>
      <c r="Q23" s="77">
        <v>1</v>
      </c>
      <c r="R23" s="77">
        <v>1</v>
      </c>
      <c r="S23" s="77" t="s">
        <v>61</v>
      </c>
      <c r="T23" s="5">
        <v>37</v>
      </c>
      <c r="U23" s="9"/>
      <c r="W23" s="86">
        <f t="shared" si="21"/>
        <v>37.6</v>
      </c>
      <c r="X23" s="87">
        <f t="shared" si="21"/>
        <v>11</v>
      </c>
      <c r="Y23" s="92">
        <f t="shared" si="22"/>
        <v>4</v>
      </c>
      <c r="Z23" s="90">
        <f t="shared" si="22"/>
        <v>0</v>
      </c>
      <c r="AA23" s="90">
        <f t="shared" si="9"/>
        <v>0</v>
      </c>
      <c r="AB23" s="90">
        <f t="shared" si="23"/>
        <v>0</v>
      </c>
      <c r="AC23" s="4" t="str">
        <f t="shared" si="23"/>
        <v/>
      </c>
      <c r="AD23" s="91">
        <f t="shared" si="23"/>
        <v>0</v>
      </c>
      <c r="AE23" s="77" t="str">
        <f t="shared" si="10"/>
        <v>계</v>
      </c>
      <c r="AF23" s="77" t="str">
        <f t="shared" si="11"/>
        <v>1/1</v>
      </c>
      <c r="AH23" s="20" t="str">
        <f t="shared" si="3"/>
        <v>공덕동 공덕파크자이</v>
      </c>
      <c r="AI23" s="87">
        <f t="shared" si="4"/>
        <v>11</v>
      </c>
      <c r="AJ23" s="77" t="str">
        <f t="shared" si="12"/>
        <v>A-</v>
      </c>
      <c r="AK23" s="77" t="s">
        <v>13</v>
      </c>
      <c r="AL23" s="77" t="s">
        <v>62</v>
      </c>
      <c r="AM23" s="77" t="s">
        <v>63</v>
      </c>
      <c r="AN23" s="77" t="str">
        <f t="shared" si="13"/>
        <v>C</v>
      </c>
      <c r="AO23" s="77" t="str">
        <f t="shared" si="14"/>
        <v/>
      </c>
      <c r="AP23" s="77" t="str">
        <f t="shared" si="15"/>
        <v/>
      </c>
      <c r="AQ23" s="77" t="str">
        <f t="shared" si="16"/>
        <v>O</v>
      </c>
      <c r="AR23" s="77" t="str">
        <f t="shared" si="17"/>
        <v>O</v>
      </c>
      <c r="AS23" s="77" t="s">
        <v>2</v>
      </c>
      <c r="AT23" s="77" t="str">
        <f t="shared" si="18"/>
        <v>X</v>
      </c>
      <c r="AU23" s="77" t="str">
        <f t="shared" si="19"/>
        <v>X</v>
      </c>
      <c r="AV23" s="77" t="str">
        <f t="shared" si="20"/>
        <v/>
      </c>
    </row>
    <row r="24" spans="1:48" s="37" customFormat="1" ht="12" x14ac:dyDescent="0.3">
      <c r="A24" s="78" t="s">
        <v>2390</v>
      </c>
      <c r="B24" s="79" t="s">
        <v>2391</v>
      </c>
      <c r="C24" s="85">
        <v>288</v>
      </c>
      <c r="D24" s="86">
        <v>73</v>
      </c>
      <c r="E24" s="87">
        <v>22</v>
      </c>
      <c r="F24" s="86">
        <v>54.5</v>
      </c>
      <c r="G24" s="17">
        <v>16</v>
      </c>
      <c r="H24" s="88">
        <v>4</v>
      </c>
      <c r="I24" s="89"/>
      <c r="J24" s="89"/>
      <c r="K24" s="89"/>
      <c r="L24" s="89"/>
      <c r="M24" s="90">
        <f t="shared" si="5"/>
        <v>0</v>
      </c>
      <c r="N24" s="4" t="str">
        <f t="shared" si="6"/>
        <v/>
      </c>
      <c r="O24" s="91">
        <f t="shared" si="7"/>
        <v>0</v>
      </c>
      <c r="P24" s="91">
        <f t="shared" si="8"/>
        <v>0</v>
      </c>
      <c r="Q24" s="77">
        <v>2</v>
      </c>
      <c r="R24" s="77">
        <v>1</v>
      </c>
      <c r="S24" s="77" t="s">
        <v>61</v>
      </c>
      <c r="T24" s="5">
        <v>72</v>
      </c>
      <c r="U24" s="9"/>
      <c r="W24" s="86">
        <f t="shared" si="21"/>
        <v>73</v>
      </c>
      <c r="X24" s="87">
        <f t="shared" si="21"/>
        <v>22</v>
      </c>
      <c r="Y24" s="92">
        <f t="shared" si="22"/>
        <v>4</v>
      </c>
      <c r="Z24" s="90">
        <f t="shared" si="22"/>
        <v>0</v>
      </c>
      <c r="AA24" s="90">
        <f t="shared" si="9"/>
        <v>0</v>
      </c>
      <c r="AB24" s="90">
        <f t="shared" si="23"/>
        <v>0</v>
      </c>
      <c r="AC24" s="4" t="str">
        <f t="shared" si="23"/>
        <v/>
      </c>
      <c r="AD24" s="91">
        <f t="shared" si="23"/>
        <v>0</v>
      </c>
      <c r="AE24" s="77" t="str">
        <f t="shared" si="10"/>
        <v>계</v>
      </c>
      <c r="AF24" s="77" t="str">
        <f t="shared" si="11"/>
        <v>2/1</v>
      </c>
      <c r="AH24" s="20" t="str">
        <f t="shared" si="3"/>
        <v>공덕동 공덕파크자이</v>
      </c>
      <c r="AI24" s="87">
        <f t="shared" si="4"/>
        <v>22</v>
      </c>
      <c r="AJ24" s="77" t="str">
        <f t="shared" si="12"/>
        <v>A-</v>
      </c>
      <c r="AK24" s="77" t="s">
        <v>13</v>
      </c>
      <c r="AL24" s="77" t="s">
        <v>62</v>
      </c>
      <c r="AM24" s="77" t="s">
        <v>63</v>
      </c>
      <c r="AN24" s="77" t="str">
        <f t="shared" si="13"/>
        <v>C</v>
      </c>
      <c r="AO24" s="77" t="str">
        <f t="shared" si="14"/>
        <v/>
      </c>
      <c r="AP24" s="77" t="str">
        <f t="shared" si="15"/>
        <v/>
      </c>
      <c r="AQ24" s="77" t="str">
        <f t="shared" si="16"/>
        <v>O</v>
      </c>
      <c r="AR24" s="77" t="str">
        <f t="shared" si="17"/>
        <v>O</v>
      </c>
      <c r="AS24" s="77" t="s">
        <v>2</v>
      </c>
      <c r="AT24" s="77" t="str">
        <f t="shared" si="18"/>
        <v>O</v>
      </c>
      <c r="AU24" s="77" t="str">
        <f t="shared" si="19"/>
        <v>X</v>
      </c>
      <c r="AV24" s="77" t="str">
        <f t="shared" si="20"/>
        <v/>
      </c>
    </row>
    <row r="25" spans="1:48" s="37" customFormat="1" ht="12" x14ac:dyDescent="0.3">
      <c r="A25" s="78" t="s">
        <v>2392</v>
      </c>
      <c r="B25" s="79" t="s">
        <v>2389</v>
      </c>
      <c r="C25" s="85">
        <v>288</v>
      </c>
      <c r="D25" s="86">
        <v>112.3</v>
      </c>
      <c r="E25" s="87">
        <v>34</v>
      </c>
      <c r="F25" s="86">
        <v>83.8</v>
      </c>
      <c r="G25" s="17">
        <v>25</v>
      </c>
      <c r="H25" s="88">
        <v>6</v>
      </c>
      <c r="I25" s="89"/>
      <c r="J25" s="89"/>
      <c r="K25" s="89"/>
      <c r="L25" s="89"/>
      <c r="M25" s="90">
        <f t="shared" si="5"/>
        <v>0</v>
      </c>
      <c r="N25" s="4" t="str">
        <f t="shared" si="6"/>
        <v/>
      </c>
      <c r="O25" s="91">
        <f t="shared" si="7"/>
        <v>0</v>
      </c>
      <c r="P25" s="91">
        <f t="shared" si="8"/>
        <v>0</v>
      </c>
      <c r="Q25" s="77">
        <v>3</v>
      </c>
      <c r="R25" s="77">
        <v>2</v>
      </c>
      <c r="S25" s="77" t="s">
        <v>61</v>
      </c>
      <c r="T25" s="5">
        <v>112</v>
      </c>
      <c r="U25" s="9"/>
      <c r="W25" s="86">
        <f t="shared" si="21"/>
        <v>112.3</v>
      </c>
      <c r="X25" s="87">
        <f t="shared" si="21"/>
        <v>34</v>
      </c>
      <c r="Y25" s="92">
        <f t="shared" si="22"/>
        <v>6</v>
      </c>
      <c r="Z25" s="90">
        <f t="shared" si="22"/>
        <v>0</v>
      </c>
      <c r="AA25" s="90">
        <f t="shared" si="9"/>
        <v>0</v>
      </c>
      <c r="AB25" s="90">
        <f t="shared" si="23"/>
        <v>0</v>
      </c>
      <c r="AC25" s="4" t="str">
        <f t="shared" si="23"/>
        <v/>
      </c>
      <c r="AD25" s="91">
        <f t="shared" si="23"/>
        <v>0</v>
      </c>
      <c r="AE25" s="77" t="str">
        <f t="shared" si="10"/>
        <v>계</v>
      </c>
      <c r="AF25" s="77" t="str">
        <f t="shared" si="11"/>
        <v>3/2</v>
      </c>
      <c r="AH25" s="20" t="str">
        <f t="shared" si="3"/>
        <v>공덕동 공덕파크자이</v>
      </c>
      <c r="AI25" s="87">
        <f t="shared" si="4"/>
        <v>34</v>
      </c>
      <c r="AJ25" s="77" t="str">
        <f t="shared" si="12"/>
        <v>A-</v>
      </c>
      <c r="AK25" s="77" t="s">
        <v>13</v>
      </c>
      <c r="AL25" s="77" t="s">
        <v>62</v>
      </c>
      <c r="AM25" s="77" t="s">
        <v>63</v>
      </c>
      <c r="AN25" s="77" t="str">
        <f t="shared" si="13"/>
        <v>C</v>
      </c>
      <c r="AO25" s="77" t="str">
        <f t="shared" si="14"/>
        <v/>
      </c>
      <c r="AP25" s="77" t="str">
        <f t="shared" si="15"/>
        <v/>
      </c>
      <c r="AQ25" s="77" t="str">
        <f t="shared" si="16"/>
        <v>O</v>
      </c>
      <c r="AR25" s="77" t="str">
        <f t="shared" si="17"/>
        <v>O</v>
      </c>
      <c r="AS25" s="77" t="s">
        <v>2</v>
      </c>
      <c r="AT25" s="77" t="str">
        <f t="shared" si="18"/>
        <v>O</v>
      </c>
      <c r="AU25" s="77" t="str">
        <f t="shared" si="19"/>
        <v>X</v>
      </c>
      <c r="AV25" s="77" t="str">
        <f t="shared" si="20"/>
        <v/>
      </c>
    </row>
    <row r="26" spans="1:48" s="37" customFormat="1" ht="12" x14ac:dyDescent="0.3">
      <c r="A26" s="78" t="s">
        <v>2388</v>
      </c>
      <c r="B26" s="79" t="s">
        <v>2389</v>
      </c>
      <c r="C26" s="85">
        <v>288</v>
      </c>
      <c r="D26" s="86">
        <v>113.1</v>
      </c>
      <c r="E26" s="87">
        <v>34</v>
      </c>
      <c r="F26" s="86">
        <v>85</v>
      </c>
      <c r="G26" s="17">
        <v>26</v>
      </c>
      <c r="H26" s="88">
        <v>79</v>
      </c>
      <c r="I26" s="89"/>
      <c r="J26" s="89"/>
      <c r="K26" s="89"/>
      <c r="L26" s="89"/>
      <c r="M26" s="90">
        <f t="shared" si="5"/>
        <v>0</v>
      </c>
      <c r="N26" s="4" t="str">
        <f t="shared" si="6"/>
        <v/>
      </c>
      <c r="O26" s="91">
        <f t="shared" si="7"/>
        <v>0</v>
      </c>
      <c r="P26" s="91">
        <f t="shared" si="8"/>
        <v>0</v>
      </c>
      <c r="Q26" s="77">
        <v>3</v>
      </c>
      <c r="R26" s="77">
        <v>2</v>
      </c>
      <c r="S26" s="77" t="s">
        <v>61</v>
      </c>
      <c r="T26" s="5" t="s">
        <v>85</v>
      </c>
      <c r="U26" s="9"/>
      <c r="W26" s="86">
        <f t="shared" si="21"/>
        <v>113.1</v>
      </c>
      <c r="X26" s="87">
        <f t="shared" si="21"/>
        <v>34</v>
      </c>
      <c r="Y26" s="92">
        <f t="shared" si="22"/>
        <v>79</v>
      </c>
      <c r="Z26" s="90">
        <f t="shared" si="22"/>
        <v>0</v>
      </c>
      <c r="AA26" s="90">
        <f t="shared" si="9"/>
        <v>0</v>
      </c>
      <c r="AB26" s="90">
        <f t="shared" si="23"/>
        <v>0</v>
      </c>
      <c r="AC26" s="4" t="str">
        <f t="shared" si="23"/>
        <v/>
      </c>
      <c r="AD26" s="91">
        <f t="shared" si="23"/>
        <v>0</v>
      </c>
      <c r="AE26" s="77" t="str">
        <f t="shared" si="10"/>
        <v>계</v>
      </c>
      <c r="AF26" s="77" t="str">
        <f t="shared" si="11"/>
        <v>3/2</v>
      </c>
      <c r="AH26" s="20" t="str">
        <f t="shared" si="3"/>
        <v>공덕동 공덕파크자이</v>
      </c>
      <c r="AI26" s="87">
        <f t="shared" si="4"/>
        <v>34</v>
      </c>
      <c r="AJ26" s="77" t="str">
        <f t="shared" si="12"/>
        <v>A-</v>
      </c>
      <c r="AK26" s="77" t="s">
        <v>13</v>
      </c>
      <c r="AL26" s="77" t="s">
        <v>62</v>
      </c>
      <c r="AM26" s="77" t="s">
        <v>63</v>
      </c>
      <c r="AN26" s="77" t="str">
        <f t="shared" si="13"/>
        <v>C</v>
      </c>
      <c r="AO26" s="77" t="str">
        <f t="shared" si="14"/>
        <v/>
      </c>
      <c r="AP26" s="77" t="str">
        <f t="shared" si="15"/>
        <v/>
      </c>
      <c r="AQ26" s="77" t="str">
        <f t="shared" si="16"/>
        <v>O</v>
      </c>
      <c r="AR26" s="77" t="str">
        <f t="shared" si="17"/>
        <v>O</v>
      </c>
      <c r="AS26" s="77" t="s">
        <v>2</v>
      </c>
      <c r="AT26" s="77" t="str">
        <f t="shared" si="18"/>
        <v>O</v>
      </c>
      <c r="AU26" s="77" t="str">
        <f t="shared" si="19"/>
        <v>X</v>
      </c>
      <c r="AV26" s="77" t="str">
        <f t="shared" si="20"/>
        <v/>
      </c>
    </row>
    <row r="27" spans="1:48" s="37" customFormat="1" ht="12" x14ac:dyDescent="0.3">
      <c r="A27" s="78" t="s">
        <v>2393</v>
      </c>
      <c r="B27" s="79" t="s">
        <v>2389</v>
      </c>
      <c r="C27" s="85">
        <v>288</v>
      </c>
      <c r="D27" s="86">
        <v>113.9</v>
      </c>
      <c r="E27" s="87">
        <v>34</v>
      </c>
      <c r="F27" s="86">
        <v>85</v>
      </c>
      <c r="G27" s="17">
        <v>26</v>
      </c>
      <c r="H27" s="88">
        <v>53</v>
      </c>
      <c r="I27" s="89"/>
      <c r="J27" s="89"/>
      <c r="K27" s="89"/>
      <c r="L27" s="89"/>
      <c r="M27" s="90">
        <f t="shared" si="5"/>
        <v>0</v>
      </c>
      <c r="N27" s="4" t="str">
        <f t="shared" si="6"/>
        <v/>
      </c>
      <c r="O27" s="91">
        <f t="shared" si="7"/>
        <v>0</v>
      </c>
      <c r="P27" s="91">
        <f t="shared" si="8"/>
        <v>0</v>
      </c>
      <c r="Q27" s="77">
        <v>3</v>
      </c>
      <c r="R27" s="77">
        <v>2</v>
      </c>
      <c r="S27" s="77" t="s">
        <v>61</v>
      </c>
      <c r="T27" s="5" t="s">
        <v>86</v>
      </c>
      <c r="U27" s="9"/>
      <c r="W27" s="86">
        <f t="shared" si="21"/>
        <v>113.9</v>
      </c>
      <c r="X27" s="87">
        <f t="shared" si="21"/>
        <v>34</v>
      </c>
      <c r="Y27" s="92">
        <f t="shared" si="22"/>
        <v>53</v>
      </c>
      <c r="Z27" s="90">
        <f t="shared" si="22"/>
        <v>0</v>
      </c>
      <c r="AA27" s="90">
        <f t="shared" si="9"/>
        <v>0</v>
      </c>
      <c r="AB27" s="90">
        <f t="shared" si="23"/>
        <v>0</v>
      </c>
      <c r="AC27" s="4" t="str">
        <f t="shared" si="23"/>
        <v/>
      </c>
      <c r="AD27" s="91">
        <f t="shared" si="23"/>
        <v>0</v>
      </c>
      <c r="AE27" s="77" t="str">
        <f t="shared" si="10"/>
        <v>계</v>
      </c>
      <c r="AF27" s="77" t="str">
        <f t="shared" si="11"/>
        <v>3/2</v>
      </c>
      <c r="AH27" s="20" t="str">
        <f t="shared" si="3"/>
        <v>공덕동 공덕파크자이</v>
      </c>
      <c r="AI27" s="87">
        <f t="shared" si="4"/>
        <v>34</v>
      </c>
      <c r="AJ27" s="77" t="str">
        <f t="shared" si="12"/>
        <v>A-</v>
      </c>
      <c r="AK27" s="77" t="s">
        <v>13</v>
      </c>
      <c r="AL27" s="77" t="s">
        <v>62</v>
      </c>
      <c r="AM27" s="77" t="s">
        <v>63</v>
      </c>
      <c r="AN27" s="77" t="str">
        <f t="shared" si="13"/>
        <v>C</v>
      </c>
      <c r="AO27" s="77" t="str">
        <f t="shared" si="14"/>
        <v/>
      </c>
      <c r="AP27" s="77" t="str">
        <f t="shared" si="15"/>
        <v/>
      </c>
      <c r="AQ27" s="77" t="str">
        <f t="shared" si="16"/>
        <v>O</v>
      </c>
      <c r="AR27" s="77" t="str">
        <f t="shared" si="17"/>
        <v>O</v>
      </c>
      <c r="AS27" s="77" t="s">
        <v>2</v>
      </c>
      <c r="AT27" s="77" t="str">
        <f t="shared" si="18"/>
        <v>O</v>
      </c>
      <c r="AU27" s="77" t="str">
        <f t="shared" si="19"/>
        <v>X</v>
      </c>
      <c r="AV27" s="77" t="str">
        <f t="shared" si="20"/>
        <v/>
      </c>
    </row>
    <row r="28" spans="1:48" s="37" customFormat="1" ht="12" x14ac:dyDescent="0.3">
      <c r="A28" s="78" t="s">
        <v>2388</v>
      </c>
      <c r="B28" s="79" t="s">
        <v>2389</v>
      </c>
      <c r="C28" s="85">
        <v>288</v>
      </c>
      <c r="D28" s="86">
        <v>113.8</v>
      </c>
      <c r="E28" s="87">
        <v>34</v>
      </c>
      <c r="F28" s="86">
        <v>84.9</v>
      </c>
      <c r="G28" s="17">
        <v>26</v>
      </c>
      <c r="H28" s="88">
        <v>20</v>
      </c>
      <c r="I28" s="89"/>
      <c r="J28" s="89"/>
      <c r="K28" s="89"/>
      <c r="L28" s="89"/>
      <c r="M28" s="90">
        <f t="shared" si="5"/>
        <v>0</v>
      </c>
      <c r="N28" s="4" t="str">
        <f t="shared" si="6"/>
        <v/>
      </c>
      <c r="O28" s="91">
        <f t="shared" si="7"/>
        <v>0</v>
      </c>
      <c r="P28" s="91">
        <f t="shared" si="8"/>
        <v>0</v>
      </c>
      <c r="Q28" s="77">
        <v>3</v>
      </c>
      <c r="R28" s="77">
        <v>2</v>
      </c>
      <c r="S28" s="77" t="s">
        <v>61</v>
      </c>
      <c r="T28" s="5" t="s">
        <v>87</v>
      </c>
      <c r="U28" s="9"/>
      <c r="W28" s="86">
        <f t="shared" si="21"/>
        <v>113.8</v>
      </c>
      <c r="X28" s="87">
        <f t="shared" si="21"/>
        <v>34</v>
      </c>
      <c r="Y28" s="92">
        <f t="shared" si="22"/>
        <v>20</v>
      </c>
      <c r="Z28" s="90">
        <f t="shared" si="22"/>
        <v>0</v>
      </c>
      <c r="AA28" s="90">
        <f t="shared" si="9"/>
        <v>0</v>
      </c>
      <c r="AB28" s="90">
        <f t="shared" si="23"/>
        <v>0</v>
      </c>
      <c r="AC28" s="4" t="str">
        <f t="shared" si="23"/>
        <v/>
      </c>
      <c r="AD28" s="91">
        <f t="shared" si="23"/>
        <v>0</v>
      </c>
      <c r="AE28" s="77" t="str">
        <f t="shared" si="10"/>
        <v>계</v>
      </c>
      <c r="AF28" s="77" t="str">
        <f t="shared" si="11"/>
        <v>3/2</v>
      </c>
      <c r="AH28" s="20" t="str">
        <f t="shared" si="3"/>
        <v>공덕동 공덕파크자이</v>
      </c>
      <c r="AI28" s="87">
        <f t="shared" si="4"/>
        <v>34</v>
      </c>
      <c r="AJ28" s="77" t="str">
        <f t="shared" si="12"/>
        <v>A-</v>
      </c>
      <c r="AK28" s="77" t="s">
        <v>13</v>
      </c>
      <c r="AL28" s="77" t="s">
        <v>62</v>
      </c>
      <c r="AM28" s="77" t="s">
        <v>63</v>
      </c>
      <c r="AN28" s="77" t="str">
        <f t="shared" si="13"/>
        <v>C</v>
      </c>
      <c r="AO28" s="77" t="str">
        <f t="shared" si="14"/>
        <v/>
      </c>
      <c r="AP28" s="77" t="str">
        <f t="shared" si="15"/>
        <v/>
      </c>
      <c r="AQ28" s="77" t="str">
        <f t="shared" si="16"/>
        <v>O</v>
      </c>
      <c r="AR28" s="77" t="str">
        <f t="shared" si="17"/>
        <v>O</v>
      </c>
      <c r="AS28" s="77" t="s">
        <v>2</v>
      </c>
      <c r="AT28" s="77" t="str">
        <f t="shared" si="18"/>
        <v>O</v>
      </c>
      <c r="AU28" s="77" t="str">
        <f t="shared" si="19"/>
        <v>X</v>
      </c>
      <c r="AV28" s="77" t="str">
        <f t="shared" si="20"/>
        <v/>
      </c>
    </row>
    <row r="29" spans="1:48" s="37" customFormat="1" ht="12" x14ac:dyDescent="0.3">
      <c r="A29" s="78" t="s">
        <v>2388</v>
      </c>
      <c r="B29" s="79" t="s">
        <v>2394</v>
      </c>
      <c r="C29" s="85">
        <v>288</v>
      </c>
      <c r="D29" s="86">
        <v>113.9</v>
      </c>
      <c r="E29" s="87">
        <v>34</v>
      </c>
      <c r="F29" s="86">
        <v>84.7</v>
      </c>
      <c r="G29" s="17">
        <v>26</v>
      </c>
      <c r="H29" s="88">
        <v>2</v>
      </c>
      <c r="I29" s="89"/>
      <c r="J29" s="89"/>
      <c r="K29" s="89"/>
      <c r="L29" s="89"/>
      <c r="M29" s="90">
        <f t="shared" si="5"/>
        <v>0</v>
      </c>
      <c r="N29" s="4" t="str">
        <f t="shared" si="6"/>
        <v/>
      </c>
      <c r="O29" s="91">
        <f t="shared" si="7"/>
        <v>0</v>
      </c>
      <c r="P29" s="91">
        <f t="shared" si="8"/>
        <v>0</v>
      </c>
      <c r="Q29" s="77">
        <v>3</v>
      </c>
      <c r="R29" s="77">
        <v>2</v>
      </c>
      <c r="S29" s="77" t="s">
        <v>61</v>
      </c>
      <c r="T29" s="5" t="s">
        <v>88</v>
      </c>
      <c r="U29" s="9"/>
      <c r="W29" s="86">
        <f t="shared" si="21"/>
        <v>113.9</v>
      </c>
      <c r="X29" s="87">
        <f t="shared" si="21"/>
        <v>34</v>
      </c>
      <c r="Y29" s="92">
        <f t="shared" si="22"/>
        <v>2</v>
      </c>
      <c r="Z29" s="90">
        <f t="shared" si="22"/>
        <v>0</v>
      </c>
      <c r="AA29" s="90">
        <f t="shared" si="9"/>
        <v>0</v>
      </c>
      <c r="AB29" s="90">
        <f t="shared" si="23"/>
        <v>0</v>
      </c>
      <c r="AC29" s="4" t="str">
        <f t="shared" si="23"/>
        <v/>
      </c>
      <c r="AD29" s="91">
        <f t="shared" si="23"/>
        <v>0</v>
      </c>
      <c r="AE29" s="77" t="str">
        <f t="shared" si="10"/>
        <v>계</v>
      </c>
      <c r="AF29" s="77" t="str">
        <f t="shared" si="11"/>
        <v>3/2</v>
      </c>
      <c r="AH29" s="20" t="str">
        <f t="shared" si="3"/>
        <v>공덕동 공덕파크자이</v>
      </c>
      <c r="AI29" s="87">
        <f t="shared" si="4"/>
        <v>34</v>
      </c>
      <c r="AJ29" s="77" t="str">
        <f t="shared" si="12"/>
        <v>A-</v>
      </c>
      <c r="AK29" s="77" t="s">
        <v>13</v>
      </c>
      <c r="AL29" s="77" t="s">
        <v>62</v>
      </c>
      <c r="AM29" s="77" t="s">
        <v>63</v>
      </c>
      <c r="AN29" s="77" t="str">
        <f t="shared" si="13"/>
        <v>C</v>
      </c>
      <c r="AO29" s="77" t="str">
        <f t="shared" si="14"/>
        <v/>
      </c>
      <c r="AP29" s="77" t="str">
        <f t="shared" si="15"/>
        <v/>
      </c>
      <c r="AQ29" s="77" t="str">
        <f t="shared" si="16"/>
        <v>O</v>
      </c>
      <c r="AR29" s="77" t="str">
        <f t="shared" si="17"/>
        <v>O</v>
      </c>
      <c r="AS29" s="77" t="s">
        <v>2</v>
      </c>
      <c r="AT29" s="77" t="str">
        <f t="shared" si="18"/>
        <v>O</v>
      </c>
      <c r="AU29" s="77" t="str">
        <f t="shared" si="19"/>
        <v>X</v>
      </c>
      <c r="AV29" s="77" t="str">
        <f t="shared" si="20"/>
        <v/>
      </c>
    </row>
    <row r="30" spans="1:48" s="37" customFormat="1" ht="12" x14ac:dyDescent="0.3">
      <c r="A30" s="78" t="s">
        <v>2388</v>
      </c>
      <c r="B30" s="79" t="s">
        <v>2394</v>
      </c>
      <c r="C30" s="85">
        <v>288</v>
      </c>
      <c r="D30" s="86">
        <v>114.1</v>
      </c>
      <c r="E30" s="87">
        <v>35</v>
      </c>
      <c r="F30" s="86">
        <v>85</v>
      </c>
      <c r="G30" s="17">
        <v>26</v>
      </c>
      <c r="H30" s="88">
        <v>31</v>
      </c>
      <c r="I30" s="89"/>
      <c r="J30" s="89"/>
      <c r="K30" s="89"/>
      <c r="L30" s="89"/>
      <c r="M30" s="90">
        <f t="shared" si="5"/>
        <v>0</v>
      </c>
      <c r="N30" s="4" t="str">
        <f t="shared" si="6"/>
        <v/>
      </c>
      <c r="O30" s="91">
        <f t="shared" si="7"/>
        <v>0</v>
      </c>
      <c r="P30" s="91">
        <f t="shared" si="8"/>
        <v>0</v>
      </c>
      <c r="Q30" s="77">
        <v>3</v>
      </c>
      <c r="R30" s="77">
        <v>2</v>
      </c>
      <c r="S30" s="77" t="s">
        <v>61</v>
      </c>
      <c r="T30" s="5" t="s">
        <v>89</v>
      </c>
      <c r="U30" s="9"/>
      <c r="W30" s="86">
        <f t="shared" si="21"/>
        <v>114.1</v>
      </c>
      <c r="X30" s="87">
        <f t="shared" si="21"/>
        <v>35</v>
      </c>
      <c r="Y30" s="92">
        <f t="shared" si="22"/>
        <v>31</v>
      </c>
      <c r="Z30" s="90">
        <f t="shared" si="22"/>
        <v>0</v>
      </c>
      <c r="AA30" s="90">
        <f t="shared" si="9"/>
        <v>0</v>
      </c>
      <c r="AB30" s="90">
        <f t="shared" si="23"/>
        <v>0</v>
      </c>
      <c r="AC30" s="4" t="str">
        <f t="shared" si="23"/>
        <v/>
      </c>
      <c r="AD30" s="91">
        <f t="shared" si="23"/>
        <v>0</v>
      </c>
      <c r="AE30" s="77" t="str">
        <f t="shared" si="10"/>
        <v>계</v>
      </c>
      <c r="AF30" s="77" t="str">
        <f t="shared" si="11"/>
        <v>3/2</v>
      </c>
      <c r="AH30" s="20" t="str">
        <f t="shared" si="3"/>
        <v>공덕동 공덕파크자이</v>
      </c>
      <c r="AI30" s="87">
        <f t="shared" si="4"/>
        <v>35</v>
      </c>
      <c r="AJ30" s="77" t="str">
        <f t="shared" si="12"/>
        <v>A-</v>
      </c>
      <c r="AK30" s="77" t="s">
        <v>13</v>
      </c>
      <c r="AL30" s="77" t="s">
        <v>62</v>
      </c>
      <c r="AM30" s="77" t="s">
        <v>63</v>
      </c>
      <c r="AN30" s="77" t="str">
        <f t="shared" si="13"/>
        <v>C</v>
      </c>
      <c r="AO30" s="77" t="str">
        <f t="shared" si="14"/>
        <v/>
      </c>
      <c r="AP30" s="77" t="str">
        <f t="shared" si="15"/>
        <v/>
      </c>
      <c r="AQ30" s="77" t="str">
        <f t="shared" si="16"/>
        <v>O</v>
      </c>
      <c r="AR30" s="77" t="str">
        <f t="shared" si="17"/>
        <v>O</v>
      </c>
      <c r="AS30" s="77" t="s">
        <v>2</v>
      </c>
      <c r="AT30" s="77" t="str">
        <f t="shared" si="18"/>
        <v>O</v>
      </c>
      <c r="AU30" s="77" t="str">
        <f t="shared" si="19"/>
        <v>X</v>
      </c>
      <c r="AV30" s="77" t="str">
        <f t="shared" si="20"/>
        <v/>
      </c>
    </row>
    <row r="31" spans="1:48" s="37" customFormat="1" ht="12" x14ac:dyDescent="0.3">
      <c r="A31" s="78" t="s">
        <v>2388</v>
      </c>
      <c r="B31" s="79" t="s">
        <v>2389</v>
      </c>
      <c r="C31" s="85">
        <v>288</v>
      </c>
      <c r="D31" s="86">
        <v>114.1</v>
      </c>
      <c r="E31" s="87">
        <v>35</v>
      </c>
      <c r="F31" s="86">
        <v>85</v>
      </c>
      <c r="G31" s="17">
        <v>26</v>
      </c>
      <c r="H31" s="88">
        <v>31</v>
      </c>
      <c r="I31" s="89"/>
      <c r="J31" s="89"/>
      <c r="K31" s="89"/>
      <c r="L31" s="89"/>
      <c r="M31" s="90">
        <f t="shared" si="5"/>
        <v>0</v>
      </c>
      <c r="N31" s="4" t="str">
        <f t="shared" si="6"/>
        <v/>
      </c>
      <c r="O31" s="91">
        <f t="shared" si="7"/>
        <v>0</v>
      </c>
      <c r="P31" s="91">
        <f t="shared" si="8"/>
        <v>0</v>
      </c>
      <c r="Q31" s="77">
        <v>3</v>
      </c>
      <c r="R31" s="77">
        <v>2</v>
      </c>
      <c r="S31" s="77" t="s">
        <v>61</v>
      </c>
      <c r="T31" s="5" t="s">
        <v>90</v>
      </c>
      <c r="U31" s="9"/>
      <c r="W31" s="86">
        <f t="shared" si="21"/>
        <v>114.1</v>
      </c>
      <c r="X31" s="87">
        <f t="shared" si="21"/>
        <v>35</v>
      </c>
      <c r="Y31" s="92">
        <f t="shared" si="22"/>
        <v>31</v>
      </c>
      <c r="Z31" s="90">
        <f t="shared" si="22"/>
        <v>0</v>
      </c>
      <c r="AA31" s="90">
        <f t="shared" si="9"/>
        <v>0</v>
      </c>
      <c r="AB31" s="90">
        <f t="shared" si="23"/>
        <v>0</v>
      </c>
      <c r="AC31" s="4" t="str">
        <f t="shared" si="23"/>
        <v/>
      </c>
      <c r="AD31" s="91">
        <f t="shared" si="23"/>
        <v>0</v>
      </c>
      <c r="AE31" s="77" t="str">
        <f t="shared" si="10"/>
        <v>계</v>
      </c>
      <c r="AF31" s="77" t="str">
        <f t="shared" si="11"/>
        <v>3/2</v>
      </c>
      <c r="AH31" s="20" t="str">
        <f t="shared" si="3"/>
        <v>공덕동 공덕파크자이</v>
      </c>
      <c r="AI31" s="87">
        <f t="shared" si="4"/>
        <v>35</v>
      </c>
      <c r="AJ31" s="77" t="str">
        <f t="shared" si="12"/>
        <v>A-</v>
      </c>
      <c r="AK31" s="77" t="s">
        <v>13</v>
      </c>
      <c r="AL31" s="77" t="s">
        <v>62</v>
      </c>
      <c r="AM31" s="77" t="s">
        <v>63</v>
      </c>
      <c r="AN31" s="77" t="str">
        <f t="shared" si="13"/>
        <v>C</v>
      </c>
      <c r="AO31" s="77" t="str">
        <f t="shared" si="14"/>
        <v/>
      </c>
      <c r="AP31" s="77" t="str">
        <f t="shared" si="15"/>
        <v/>
      </c>
      <c r="AQ31" s="77" t="str">
        <f t="shared" si="16"/>
        <v>O</v>
      </c>
      <c r="AR31" s="77" t="str">
        <f t="shared" si="17"/>
        <v>O</v>
      </c>
      <c r="AS31" s="77" t="s">
        <v>2</v>
      </c>
      <c r="AT31" s="77" t="str">
        <f t="shared" si="18"/>
        <v>O</v>
      </c>
      <c r="AU31" s="77" t="str">
        <f t="shared" si="19"/>
        <v>X</v>
      </c>
      <c r="AV31" s="77" t="str">
        <f t="shared" si="20"/>
        <v/>
      </c>
    </row>
    <row r="32" spans="1:48" s="37" customFormat="1" ht="12" x14ac:dyDescent="0.3">
      <c r="A32" s="78" t="s">
        <v>2388</v>
      </c>
      <c r="B32" s="79" t="s">
        <v>2394</v>
      </c>
      <c r="C32" s="85">
        <v>288</v>
      </c>
      <c r="D32" s="86">
        <v>114.3</v>
      </c>
      <c r="E32" s="87">
        <v>35</v>
      </c>
      <c r="F32" s="86">
        <v>84.9</v>
      </c>
      <c r="G32" s="17">
        <v>26</v>
      </c>
      <c r="H32" s="88">
        <v>16</v>
      </c>
      <c r="I32" s="89"/>
      <c r="J32" s="89"/>
      <c r="K32" s="89"/>
      <c r="L32" s="89"/>
      <c r="M32" s="90">
        <f t="shared" si="5"/>
        <v>0</v>
      </c>
      <c r="N32" s="4" t="str">
        <f t="shared" si="6"/>
        <v/>
      </c>
      <c r="O32" s="91">
        <f t="shared" si="7"/>
        <v>0</v>
      </c>
      <c r="P32" s="91">
        <f t="shared" si="8"/>
        <v>0</v>
      </c>
      <c r="Q32" s="77">
        <v>3</v>
      </c>
      <c r="R32" s="77">
        <v>2</v>
      </c>
      <c r="S32" s="77" t="s">
        <v>61</v>
      </c>
      <c r="T32" s="5" t="s">
        <v>91</v>
      </c>
      <c r="U32" s="9"/>
      <c r="W32" s="86">
        <f t="shared" si="21"/>
        <v>114.3</v>
      </c>
      <c r="X32" s="87">
        <f t="shared" si="21"/>
        <v>35</v>
      </c>
      <c r="Y32" s="92">
        <f t="shared" si="22"/>
        <v>16</v>
      </c>
      <c r="Z32" s="90">
        <f t="shared" si="22"/>
        <v>0</v>
      </c>
      <c r="AA32" s="90">
        <f t="shared" si="9"/>
        <v>0</v>
      </c>
      <c r="AB32" s="90">
        <f t="shared" si="23"/>
        <v>0</v>
      </c>
      <c r="AC32" s="4" t="str">
        <f t="shared" si="23"/>
        <v/>
      </c>
      <c r="AD32" s="91">
        <f t="shared" si="23"/>
        <v>0</v>
      </c>
      <c r="AE32" s="77" t="str">
        <f t="shared" si="10"/>
        <v>계</v>
      </c>
      <c r="AF32" s="77" t="str">
        <f t="shared" si="11"/>
        <v>3/2</v>
      </c>
      <c r="AH32" s="20" t="str">
        <f t="shared" si="3"/>
        <v>공덕동 공덕파크자이</v>
      </c>
      <c r="AI32" s="87">
        <f t="shared" si="4"/>
        <v>35</v>
      </c>
      <c r="AJ32" s="77" t="str">
        <f t="shared" si="12"/>
        <v>A-</v>
      </c>
      <c r="AK32" s="77" t="s">
        <v>13</v>
      </c>
      <c r="AL32" s="77" t="s">
        <v>62</v>
      </c>
      <c r="AM32" s="77" t="s">
        <v>63</v>
      </c>
      <c r="AN32" s="77" t="str">
        <f t="shared" si="13"/>
        <v>C</v>
      </c>
      <c r="AO32" s="77" t="str">
        <f t="shared" si="14"/>
        <v/>
      </c>
      <c r="AP32" s="77" t="str">
        <f t="shared" si="15"/>
        <v/>
      </c>
      <c r="AQ32" s="77" t="str">
        <f t="shared" si="16"/>
        <v>O</v>
      </c>
      <c r="AR32" s="77" t="str">
        <f t="shared" si="17"/>
        <v>O</v>
      </c>
      <c r="AS32" s="77" t="s">
        <v>2</v>
      </c>
      <c r="AT32" s="77" t="str">
        <f t="shared" si="18"/>
        <v>O</v>
      </c>
      <c r="AU32" s="77" t="str">
        <f t="shared" si="19"/>
        <v>X</v>
      </c>
      <c r="AV32" s="77" t="str">
        <f t="shared" si="20"/>
        <v/>
      </c>
    </row>
    <row r="33" spans="1:48" s="37" customFormat="1" ht="12" x14ac:dyDescent="0.3">
      <c r="A33" s="78" t="s">
        <v>2393</v>
      </c>
      <c r="B33" s="79" t="s">
        <v>2389</v>
      </c>
      <c r="C33" s="85">
        <v>288</v>
      </c>
      <c r="D33" s="86">
        <v>159.19999999999999</v>
      </c>
      <c r="E33" s="87">
        <v>48</v>
      </c>
      <c r="F33" s="86">
        <v>119</v>
      </c>
      <c r="G33" s="17">
        <v>36</v>
      </c>
      <c r="H33" s="88">
        <v>4</v>
      </c>
      <c r="I33" s="89"/>
      <c r="J33" s="89"/>
      <c r="K33" s="89"/>
      <c r="L33" s="89"/>
      <c r="M33" s="90">
        <f t="shared" si="5"/>
        <v>0</v>
      </c>
      <c r="N33" s="4" t="str">
        <f t="shared" si="6"/>
        <v/>
      </c>
      <c r="O33" s="91">
        <f t="shared" si="7"/>
        <v>0</v>
      </c>
      <c r="P33" s="91">
        <f t="shared" si="8"/>
        <v>0</v>
      </c>
      <c r="Q33" s="77">
        <v>4</v>
      </c>
      <c r="R33" s="77">
        <v>2</v>
      </c>
      <c r="S33" s="77" t="s">
        <v>61</v>
      </c>
      <c r="T33" s="5">
        <v>159</v>
      </c>
      <c r="U33" s="9"/>
      <c r="W33" s="86">
        <f t="shared" si="21"/>
        <v>159.19999999999999</v>
      </c>
      <c r="X33" s="87">
        <f t="shared" si="21"/>
        <v>48</v>
      </c>
      <c r="Y33" s="92">
        <f t="shared" si="22"/>
        <v>4</v>
      </c>
      <c r="Z33" s="90">
        <f t="shared" si="22"/>
        <v>0</v>
      </c>
      <c r="AA33" s="90">
        <f t="shared" si="9"/>
        <v>0</v>
      </c>
      <c r="AB33" s="90">
        <f t="shared" si="23"/>
        <v>0</v>
      </c>
      <c r="AC33" s="4" t="str">
        <f t="shared" si="23"/>
        <v/>
      </c>
      <c r="AD33" s="91">
        <f t="shared" si="23"/>
        <v>0</v>
      </c>
      <c r="AE33" s="77" t="str">
        <f t="shared" si="10"/>
        <v>계</v>
      </c>
      <c r="AF33" s="77" t="str">
        <f t="shared" si="11"/>
        <v>4/2</v>
      </c>
      <c r="AH33" s="20" t="str">
        <f t="shared" si="3"/>
        <v>공덕동 공덕파크자이</v>
      </c>
      <c r="AI33" s="87">
        <f t="shared" si="4"/>
        <v>48</v>
      </c>
      <c r="AJ33" s="77" t="str">
        <f t="shared" si="12"/>
        <v>A-</v>
      </c>
      <c r="AK33" s="77" t="s">
        <v>13</v>
      </c>
      <c r="AL33" s="77" t="s">
        <v>62</v>
      </c>
      <c r="AM33" s="77" t="s">
        <v>63</v>
      </c>
      <c r="AN33" s="77" t="str">
        <f t="shared" si="13"/>
        <v>C</v>
      </c>
      <c r="AO33" s="77" t="str">
        <f t="shared" si="14"/>
        <v/>
      </c>
      <c r="AP33" s="77" t="str">
        <f t="shared" si="15"/>
        <v/>
      </c>
      <c r="AQ33" s="77" t="str">
        <f t="shared" si="16"/>
        <v>O</v>
      </c>
      <c r="AR33" s="77" t="str">
        <f t="shared" si="17"/>
        <v>O</v>
      </c>
      <c r="AS33" s="77" t="s">
        <v>2</v>
      </c>
      <c r="AT33" s="77" t="str">
        <f t="shared" si="18"/>
        <v>X</v>
      </c>
      <c r="AU33" s="77" t="str">
        <f t="shared" si="19"/>
        <v>X</v>
      </c>
      <c r="AV33" s="77" t="str">
        <f t="shared" si="20"/>
        <v/>
      </c>
    </row>
    <row r="34" spans="1:48" s="37" customFormat="1" ht="12" x14ac:dyDescent="0.3">
      <c r="A34" s="78" t="s">
        <v>2388</v>
      </c>
      <c r="B34" s="79" t="s">
        <v>2389</v>
      </c>
      <c r="C34" s="85">
        <v>288</v>
      </c>
      <c r="D34" s="86">
        <v>162.4</v>
      </c>
      <c r="E34" s="87">
        <v>49</v>
      </c>
      <c r="F34" s="86">
        <v>121.5</v>
      </c>
      <c r="G34" s="17">
        <v>37</v>
      </c>
      <c r="H34" s="88">
        <v>34</v>
      </c>
      <c r="I34" s="89"/>
      <c r="J34" s="89"/>
      <c r="K34" s="89"/>
      <c r="L34" s="89"/>
      <c r="M34" s="90">
        <f t="shared" si="5"/>
        <v>0</v>
      </c>
      <c r="N34" s="4" t="str">
        <f t="shared" si="6"/>
        <v/>
      </c>
      <c r="O34" s="91">
        <f t="shared" si="7"/>
        <v>0</v>
      </c>
      <c r="P34" s="91">
        <f t="shared" si="8"/>
        <v>0</v>
      </c>
      <c r="Q34" s="77">
        <v>4</v>
      </c>
      <c r="R34" s="77">
        <v>2</v>
      </c>
      <c r="S34" s="77" t="s">
        <v>61</v>
      </c>
      <c r="T34" s="5">
        <v>162</v>
      </c>
      <c r="U34" s="9"/>
      <c r="W34" s="86">
        <f t="shared" si="21"/>
        <v>162.4</v>
      </c>
      <c r="X34" s="87">
        <f t="shared" si="21"/>
        <v>49</v>
      </c>
      <c r="Y34" s="92">
        <f t="shared" si="22"/>
        <v>34</v>
      </c>
      <c r="Z34" s="90">
        <f t="shared" si="22"/>
        <v>0</v>
      </c>
      <c r="AA34" s="90">
        <f t="shared" si="9"/>
        <v>0</v>
      </c>
      <c r="AB34" s="90">
        <f t="shared" si="23"/>
        <v>0</v>
      </c>
      <c r="AC34" s="4" t="str">
        <f t="shared" si="23"/>
        <v/>
      </c>
      <c r="AD34" s="91">
        <f t="shared" si="23"/>
        <v>0</v>
      </c>
      <c r="AE34" s="77" t="str">
        <f t="shared" si="10"/>
        <v>계</v>
      </c>
      <c r="AF34" s="77" t="str">
        <f t="shared" si="11"/>
        <v>4/2</v>
      </c>
      <c r="AH34" s="20" t="str">
        <f t="shared" si="3"/>
        <v>공덕동 공덕파크자이</v>
      </c>
      <c r="AI34" s="87">
        <f t="shared" si="4"/>
        <v>49</v>
      </c>
      <c r="AJ34" s="77" t="str">
        <f t="shared" si="12"/>
        <v>A-</v>
      </c>
      <c r="AK34" s="77" t="s">
        <v>13</v>
      </c>
      <c r="AL34" s="77" t="s">
        <v>62</v>
      </c>
      <c r="AM34" s="77" t="s">
        <v>63</v>
      </c>
      <c r="AN34" s="77" t="str">
        <f t="shared" si="13"/>
        <v>C</v>
      </c>
      <c r="AO34" s="77" t="str">
        <f t="shared" si="14"/>
        <v/>
      </c>
      <c r="AP34" s="77" t="str">
        <f t="shared" si="15"/>
        <v/>
      </c>
      <c r="AQ34" s="77" t="str">
        <f t="shared" si="16"/>
        <v>O</v>
      </c>
      <c r="AR34" s="77" t="str">
        <f t="shared" si="17"/>
        <v>O</v>
      </c>
      <c r="AS34" s="77" t="s">
        <v>2</v>
      </c>
      <c r="AT34" s="77" t="str">
        <f t="shared" si="18"/>
        <v>X</v>
      </c>
      <c r="AU34" s="77" t="str">
        <f t="shared" si="19"/>
        <v>X</v>
      </c>
      <c r="AV34" s="77" t="str">
        <f t="shared" si="20"/>
        <v/>
      </c>
    </row>
    <row r="35" spans="1:48" s="37" customFormat="1" ht="12" x14ac:dyDescent="0.3">
      <c r="A35" s="78" t="s">
        <v>2388</v>
      </c>
      <c r="B35" s="79" t="s">
        <v>2394</v>
      </c>
      <c r="C35" s="85">
        <v>288</v>
      </c>
      <c r="D35" s="86">
        <v>168.4</v>
      </c>
      <c r="E35" s="87">
        <v>51</v>
      </c>
      <c r="F35" s="86">
        <v>125.1</v>
      </c>
      <c r="G35" s="17">
        <v>38</v>
      </c>
      <c r="H35" s="88">
        <v>2</v>
      </c>
      <c r="I35" s="89"/>
      <c r="J35" s="89"/>
      <c r="K35" s="89"/>
      <c r="L35" s="89"/>
      <c r="M35" s="90">
        <f t="shared" si="5"/>
        <v>0</v>
      </c>
      <c r="N35" s="4" t="str">
        <f t="shared" si="6"/>
        <v/>
      </c>
      <c r="O35" s="91">
        <f t="shared" si="7"/>
        <v>0</v>
      </c>
      <c r="P35" s="91">
        <f t="shared" si="8"/>
        <v>0</v>
      </c>
      <c r="Q35" s="77">
        <v>4</v>
      </c>
      <c r="R35" s="77">
        <v>2</v>
      </c>
      <c r="S35" s="77" t="s">
        <v>61</v>
      </c>
      <c r="T35" s="5">
        <v>168</v>
      </c>
      <c r="U35" s="9"/>
      <c r="W35" s="86">
        <f t="shared" si="21"/>
        <v>168.4</v>
      </c>
      <c r="X35" s="87">
        <f t="shared" si="21"/>
        <v>51</v>
      </c>
      <c r="Y35" s="92">
        <f t="shared" si="22"/>
        <v>2</v>
      </c>
      <c r="Z35" s="90">
        <f t="shared" si="22"/>
        <v>0</v>
      </c>
      <c r="AA35" s="90">
        <f t="shared" si="9"/>
        <v>0</v>
      </c>
      <c r="AB35" s="90">
        <f t="shared" si="23"/>
        <v>0</v>
      </c>
      <c r="AC35" s="4" t="str">
        <f t="shared" si="23"/>
        <v/>
      </c>
      <c r="AD35" s="91">
        <f t="shared" si="23"/>
        <v>0</v>
      </c>
      <c r="AE35" s="77" t="str">
        <f t="shared" si="10"/>
        <v>계</v>
      </c>
      <c r="AF35" s="77" t="str">
        <f t="shared" si="11"/>
        <v>4/2</v>
      </c>
      <c r="AH35" s="20" t="str">
        <f t="shared" si="3"/>
        <v>공덕동 공덕파크자이</v>
      </c>
      <c r="AI35" s="87">
        <f t="shared" si="4"/>
        <v>51</v>
      </c>
      <c r="AJ35" s="77" t="str">
        <f t="shared" si="12"/>
        <v>A-</v>
      </c>
      <c r="AK35" s="77" t="s">
        <v>13</v>
      </c>
      <c r="AL35" s="77" t="s">
        <v>62</v>
      </c>
      <c r="AM35" s="77" t="s">
        <v>63</v>
      </c>
      <c r="AN35" s="77" t="str">
        <f t="shared" si="13"/>
        <v>C</v>
      </c>
      <c r="AO35" s="77" t="str">
        <f t="shared" si="14"/>
        <v/>
      </c>
      <c r="AP35" s="77" t="str">
        <f t="shared" si="15"/>
        <v/>
      </c>
      <c r="AQ35" s="77" t="str">
        <f t="shared" si="16"/>
        <v>O</v>
      </c>
      <c r="AR35" s="77" t="str">
        <f t="shared" si="17"/>
        <v>O</v>
      </c>
      <c r="AS35" s="77" t="s">
        <v>2</v>
      </c>
      <c r="AT35" s="77" t="str">
        <f t="shared" si="18"/>
        <v>X</v>
      </c>
      <c r="AU35" s="77" t="str">
        <f t="shared" si="19"/>
        <v>X</v>
      </c>
      <c r="AV35" s="77" t="str">
        <f t="shared" si="20"/>
        <v/>
      </c>
    </row>
    <row r="36" spans="1:48" s="37" customFormat="1" ht="12" x14ac:dyDescent="0.3">
      <c r="A36" s="78" t="s">
        <v>2388</v>
      </c>
      <c r="B36" s="79" t="s">
        <v>2394</v>
      </c>
      <c r="C36" s="85">
        <v>288</v>
      </c>
      <c r="D36" s="86">
        <v>199.8</v>
      </c>
      <c r="E36" s="87">
        <v>60</v>
      </c>
      <c r="F36" s="86">
        <v>149</v>
      </c>
      <c r="G36" s="17">
        <v>45</v>
      </c>
      <c r="H36" s="88">
        <v>2</v>
      </c>
      <c r="I36" s="89"/>
      <c r="J36" s="89"/>
      <c r="K36" s="89"/>
      <c r="L36" s="89"/>
      <c r="M36" s="90">
        <f t="shared" si="5"/>
        <v>0</v>
      </c>
      <c r="N36" s="4" t="str">
        <f t="shared" si="6"/>
        <v/>
      </c>
      <c r="O36" s="91">
        <f t="shared" si="7"/>
        <v>0</v>
      </c>
      <c r="P36" s="91">
        <f t="shared" si="8"/>
        <v>0</v>
      </c>
      <c r="Q36" s="77">
        <v>4</v>
      </c>
      <c r="R36" s="77">
        <v>2</v>
      </c>
      <c r="S36" s="77" t="s">
        <v>61</v>
      </c>
      <c r="T36" s="5">
        <v>199</v>
      </c>
      <c r="U36" s="9"/>
      <c r="W36" s="86">
        <f t="shared" ref="W36:X51" si="24">D36</f>
        <v>199.8</v>
      </c>
      <c r="X36" s="87">
        <f t="shared" si="24"/>
        <v>60</v>
      </c>
      <c r="Y36" s="92">
        <f t="shared" ref="Y36:Z51" si="25">H36</f>
        <v>2</v>
      </c>
      <c r="Z36" s="90">
        <f t="shared" si="25"/>
        <v>0</v>
      </c>
      <c r="AA36" s="90">
        <f t="shared" si="9"/>
        <v>0</v>
      </c>
      <c r="AB36" s="90">
        <f t="shared" ref="AB36:AD51" si="26">M36</f>
        <v>0</v>
      </c>
      <c r="AC36" s="4" t="str">
        <f t="shared" si="26"/>
        <v/>
      </c>
      <c r="AD36" s="91">
        <f t="shared" si="26"/>
        <v>0</v>
      </c>
      <c r="AE36" s="77" t="str">
        <f t="shared" si="10"/>
        <v>계</v>
      </c>
      <c r="AF36" s="77" t="str">
        <f t="shared" si="11"/>
        <v>4/2</v>
      </c>
      <c r="AH36" s="20" t="str">
        <f t="shared" si="3"/>
        <v>공덕동 공덕파크자이</v>
      </c>
      <c r="AI36" s="87">
        <f t="shared" si="4"/>
        <v>60</v>
      </c>
      <c r="AJ36" s="77" t="str">
        <f t="shared" si="12"/>
        <v>A-</v>
      </c>
      <c r="AK36" s="77" t="s">
        <v>13</v>
      </c>
      <c r="AL36" s="77" t="s">
        <v>62</v>
      </c>
      <c r="AM36" s="77" t="s">
        <v>63</v>
      </c>
      <c r="AN36" s="77" t="str">
        <f t="shared" si="13"/>
        <v>C</v>
      </c>
      <c r="AO36" s="77" t="str">
        <f t="shared" si="14"/>
        <v/>
      </c>
      <c r="AP36" s="77" t="str">
        <f t="shared" si="15"/>
        <v/>
      </c>
      <c r="AQ36" s="77" t="str">
        <f t="shared" si="16"/>
        <v>O</v>
      </c>
      <c r="AR36" s="77" t="str">
        <f t="shared" si="17"/>
        <v>O</v>
      </c>
      <c r="AS36" s="77" t="s">
        <v>2</v>
      </c>
      <c r="AT36" s="77" t="str">
        <f t="shared" si="18"/>
        <v>X</v>
      </c>
      <c r="AU36" s="77" t="str">
        <f t="shared" si="19"/>
        <v>X</v>
      </c>
      <c r="AV36" s="77" t="str">
        <f t="shared" si="20"/>
        <v/>
      </c>
    </row>
    <row r="37" spans="1:48" s="37" customFormat="1" ht="12" x14ac:dyDescent="0.3">
      <c r="A37" s="78" t="s">
        <v>2395</v>
      </c>
      <c r="B37" s="79" t="s">
        <v>2396</v>
      </c>
      <c r="C37" s="85">
        <v>472</v>
      </c>
      <c r="D37" s="86">
        <v>88.6</v>
      </c>
      <c r="E37" s="87">
        <v>27</v>
      </c>
      <c r="F37" s="86">
        <v>59.9</v>
      </c>
      <c r="G37" s="17">
        <v>18</v>
      </c>
      <c r="H37" s="88">
        <v>22</v>
      </c>
      <c r="I37" s="89"/>
      <c r="J37" s="89"/>
      <c r="K37" s="89"/>
      <c r="L37" s="89"/>
      <c r="M37" s="90">
        <f t="shared" si="5"/>
        <v>0</v>
      </c>
      <c r="N37" s="4" t="str">
        <f t="shared" si="6"/>
        <v/>
      </c>
      <c r="O37" s="91">
        <f t="shared" si="7"/>
        <v>0</v>
      </c>
      <c r="P37" s="91">
        <f t="shared" si="8"/>
        <v>0</v>
      </c>
      <c r="Q37" s="77">
        <v>3</v>
      </c>
      <c r="R37" s="77">
        <v>2</v>
      </c>
      <c r="S37" s="77" t="s">
        <v>61</v>
      </c>
      <c r="T37" s="5">
        <v>88</v>
      </c>
      <c r="U37" s="9"/>
      <c r="W37" s="86">
        <f t="shared" si="24"/>
        <v>88.6</v>
      </c>
      <c r="X37" s="87">
        <f t="shared" si="24"/>
        <v>27</v>
      </c>
      <c r="Y37" s="92">
        <f t="shared" si="25"/>
        <v>22</v>
      </c>
      <c r="Z37" s="90">
        <f t="shared" si="25"/>
        <v>0</v>
      </c>
      <c r="AA37" s="90">
        <f t="shared" si="9"/>
        <v>0</v>
      </c>
      <c r="AB37" s="90">
        <f t="shared" si="26"/>
        <v>0</v>
      </c>
      <c r="AC37" s="4" t="str">
        <f t="shared" si="26"/>
        <v/>
      </c>
      <c r="AD37" s="91">
        <f t="shared" si="26"/>
        <v>0</v>
      </c>
      <c r="AE37" s="77" t="str">
        <f t="shared" si="10"/>
        <v>계</v>
      </c>
      <c r="AF37" s="77" t="str">
        <f t="shared" si="11"/>
        <v>3/2</v>
      </c>
      <c r="AH37" s="20" t="str">
        <f t="shared" si="3"/>
        <v>공덕동 공덕SK리더스뷰</v>
      </c>
      <c r="AI37" s="87">
        <f t="shared" si="4"/>
        <v>27</v>
      </c>
      <c r="AJ37" s="77" t="str">
        <f t="shared" si="12"/>
        <v>A-</v>
      </c>
      <c r="AK37" s="77" t="s">
        <v>13</v>
      </c>
      <c r="AL37" s="77" t="s">
        <v>62</v>
      </c>
      <c r="AM37" s="77" t="s">
        <v>63</v>
      </c>
      <c r="AN37" s="77" t="str">
        <f t="shared" si="13"/>
        <v>C</v>
      </c>
      <c r="AO37" s="77" t="str">
        <f t="shared" si="14"/>
        <v/>
      </c>
      <c r="AP37" s="77" t="str">
        <f t="shared" si="15"/>
        <v/>
      </c>
      <c r="AQ37" s="77" t="str">
        <f t="shared" si="16"/>
        <v>O</v>
      </c>
      <c r="AR37" s="77" t="str">
        <f t="shared" si="17"/>
        <v>O</v>
      </c>
      <c r="AS37" s="77" t="s">
        <v>2</v>
      </c>
      <c r="AT37" s="77" t="str">
        <f t="shared" si="18"/>
        <v>O</v>
      </c>
      <c r="AU37" s="77" t="str">
        <f t="shared" si="19"/>
        <v>O</v>
      </c>
      <c r="AV37" s="77" t="str">
        <f t="shared" si="20"/>
        <v/>
      </c>
    </row>
    <row r="38" spans="1:48" s="37" customFormat="1" ht="12" x14ac:dyDescent="0.3">
      <c r="A38" s="78" t="s">
        <v>2395</v>
      </c>
      <c r="B38" s="79" t="s">
        <v>2397</v>
      </c>
      <c r="C38" s="85">
        <v>472</v>
      </c>
      <c r="D38" s="86">
        <v>111.7</v>
      </c>
      <c r="E38" s="87">
        <v>34</v>
      </c>
      <c r="F38" s="86">
        <v>84.9</v>
      </c>
      <c r="G38" s="17">
        <v>26</v>
      </c>
      <c r="H38" s="88">
        <v>172</v>
      </c>
      <c r="I38" s="89"/>
      <c r="J38" s="89"/>
      <c r="K38" s="89"/>
      <c r="L38" s="89"/>
      <c r="M38" s="90">
        <f t="shared" si="5"/>
        <v>0</v>
      </c>
      <c r="N38" s="4" t="str">
        <f t="shared" si="6"/>
        <v/>
      </c>
      <c r="O38" s="91">
        <f t="shared" si="7"/>
        <v>0</v>
      </c>
      <c r="P38" s="91">
        <f t="shared" si="8"/>
        <v>0</v>
      </c>
      <c r="Q38" s="77">
        <v>3</v>
      </c>
      <c r="R38" s="77">
        <v>2</v>
      </c>
      <c r="S38" s="77" t="s">
        <v>61</v>
      </c>
      <c r="T38" s="5" t="s">
        <v>92</v>
      </c>
      <c r="U38" s="9"/>
      <c r="W38" s="86">
        <f t="shared" si="24"/>
        <v>111.7</v>
      </c>
      <c r="X38" s="87">
        <f t="shared" si="24"/>
        <v>34</v>
      </c>
      <c r="Y38" s="92">
        <f t="shared" si="25"/>
        <v>172</v>
      </c>
      <c r="Z38" s="90">
        <f t="shared" si="25"/>
        <v>0</v>
      </c>
      <c r="AA38" s="90">
        <f t="shared" si="9"/>
        <v>0</v>
      </c>
      <c r="AB38" s="90">
        <f t="shared" si="26"/>
        <v>0</v>
      </c>
      <c r="AC38" s="4" t="str">
        <f t="shared" si="26"/>
        <v/>
      </c>
      <c r="AD38" s="91">
        <f t="shared" si="26"/>
        <v>0</v>
      </c>
      <c r="AE38" s="77" t="str">
        <f t="shared" si="10"/>
        <v>계</v>
      </c>
      <c r="AF38" s="77" t="str">
        <f t="shared" si="11"/>
        <v>3/2</v>
      </c>
      <c r="AH38" s="20" t="str">
        <f t="shared" si="3"/>
        <v>공덕동 공덕SK리더스뷰</v>
      </c>
      <c r="AI38" s="87">
        <f t="shared" si="4"/>
        <v>34</v>
      </c>
      <c r="AJ38" s="77" t="str">
        <f t="shared" si="12"/>
        <v>A-</v>
      </c>
      <c r="AK38" s="77" t="s">
        <v>13</v>
      </c>
      <c r="AL38" s="77" t="s">
        <v>62</v>
      </c>
      <c r="AM38" s="77" t="s">
        <v>63</v>
      </c>
      <c r="AN38" s="77" t="str">
        <f t="shared" si="13"/>
        <v>C</v>
      </c>
      <c r="AO38" s="77" t="str">
        <f t="shared" si="14"/>
        <v/>
      </c>
      <c r="AP38" s="77" t="str">
        <f t="shared" si="15"/>
        <v/>
      </c>
      <c r="AQ38" s="77" t="str">
        <f t="shared" si="16"/>
        <v>O</v>
      </c>
      <c r="AR38" s="77" t="str">
        <f t="shared" si="17"/>
        <v>O</v>
      </c>
      <c r="AS38" s="77" t="s">
        <v>2</v>
      </c>
      <c r="AT38" s="77" t="str">
        <f t="shared" si="18"/>
        <v>O</v>
      </c>
      <c r="AU38" s="77" t="str">
        <f t="shared" si="19"/>
        <v>O</v>
      </c>
      <c r="AV38" s="77" t="str">
        <f t="shared" si="20"/>
        <v/>
      </c>
    </row>
    <row r="39" spans="1:48" s="37" customFormat="1" ht="12" x14ac:dyDescent="0.3">
      <c r="A39" s="78" t="s">
        <v>2395</v>
      </c>
      <c r="B39" s="79" t="s">
        <v>2397</v>
      </c>
      <c r="C39" s="85">
        <v>472</v>
      </c>
      <c r="D39" s="86">
        <v>112.4</v>
      </c>
      <c r="E39" s="87">
        <v>34</v>
      </c>
      <c r="F39" s="86">
        <v>84.9</v>
      </c>
      <c r="G39" s="17">
        <v>26</v>
      </c>
      <c r="H39" s="88">
        <v>64</v>
      </c>
      <c r="I39" s="89"/>
      <c r="J39" s="89"/>
      <c r="K39" s="89"/>
      <c r="L39" s="89"/>
      <c r="M39" s="90">
        <f t="shared" si="5"/>
        <v>0</v>
      </c>
      <c r="N39" s="4" t="str">
        <f t="shared" si="6"/>
        <v/>
      </c>
      <c r="O39" s="91">
        <f t="shared" si="7"/>
        <v>0</v>
      </c>
      <c r="P39" s="91">
        <f t="shared" si="8"/>
        <v>0</v>
      </c>
      <c r="Q39" s="77">
        <v>3</v>
      </c>
      <c r="R39" s="77">
        <v>2</v>
      </c>
      <c r="S39" s="77" t="s">
        <v>61</v>
      </c>
      <c r="T39" s="5" t="s">
        <v>93</v>
      </c>
      <c r="U39" s="9"/>
      <c r="W39" s="86">
        <f t="shared" si="24"/>
        <v>112.4</v>
      </c>
      <c r="X39" s="87">
        <f t="shared" si="24"/>
        <v>34</v>
      </c>
      <c r="Y39" s="92">
        <f t="shared" si="25"/>
        <v>64</v>
      </c>
      <c r="Z39" s="90">
        <f t="shared" si="25"/>
        <v>0</v>
      </c>
      <c r="AA39" s="90">
        <f t="shared" si="9"/>
        <v>0</v>
      </c>
      <c r="AB39" s="90">
        <f t="shared" si="26"/>
        <v>0</v>
      </c>
      <c r="AC39" s="4" t="str">
        <f t="shared" si="26"/>
        <v/>
      </c>
      <c r="AD39" s="91">
        <f t="shared" si="26"/>
        <v>0</v>
      </c>
      <c r="AE39" s="77" t="str">
        <f t="shared" si="10"/>
        <v>계</v>
      </c>
      <c r="AF39" s="77" t="str">
        <f t="shared" si="11"/>
        <v>3/2</v>
      </c>
      <c r="AH39" s="20" t="str">
        <f t="shared" si="3"/>
        <v>공덕동 공덕SK리더스뷰</v>
      </c>
      <c r="AI39" s="87">
        <f t="shared" si="4"/>
        <v>34</v>
      </c>
      <c r="AJ39" s="77" t="str">
        <f t="shared" si="12"/>
        <v>A-</v>
      </c>
      <c r="AK39" s="77" t="s">
        <v>13</v>
      </c>
      <c r="AL39" s="77" t="s">
        <v>62</v>
      </c>
      <c r="AM39" s="77" t="s">
        <v>63</v>
      </c>
      <c r="AN39" s="77" t="str">
        <f t="shared" si="13"/>
        <v>C</v>
      </c>
      <c r="AO39" s="77" t="str">
        <f t="shared" si="14"/>
        <v/>
      </c>
      <c r="AP39" s="77" t="str">
        <f t="shared" si="15"/>
        <v/>
      </c>
      <c r="AQ39" s="77" t="str">
        <f t="shared" si="16"/>
        <v>O</v>
      </c>
      <c r="AR39" s="77" t="str">
        <f t="shared" si="17"/>
        <v>O</v>
      </c>
      <c r="AS39" s="77" t="s">
        <v>2</v>
      </c>
      <c r="AT39" s="77" t="str">
        <f t="shared" si="18"/>
        <v>O</v>
      </c>
      <c r="AU39" s="77" t="str">
        <f t="shared" si="19"/>
        <v>O</v>
      </c>
      <c r="AV39" s="77" t="str">
        <f t="shared" si="20"/>
        <v/>
      </c>
    </row>
    <row r="40" spans="1:48" s="37" customFormat="1" ht="12" x14ac:dyDescent="0.3">
      <c r="A40" s="78" t="s">
        <v>2395</v>
      </c>
      <c r="B40" s="79" t="s">
        <v>2397</v>
      </c>
      <c r="C40" s="85">
        <v>472</v>
      </c>
      <c r="D40" s="86">
        <v>128.30000000000001</v>
      </c>
      <c r="E40" s="87">
        <v>39</v>
      </c>
      <c r="F40" s="86">
        <v>97.8</v>
      </c>
      <c r="G40" s="17">
        <v>30</v>
      </c>
      <c r="H40" s="88">
        <v>26</v>
      </c>
      <c r="I40" s="89"/>
      <c r="J40" s="89"/>
      <c r="K40" s="89"/>
      <c r="L40" s="89"/>
      <c r="M40" s="90">
        <f t="shared" si="5"/>
        <v>0</v>
      </c>
      <c r="N40" s="4" t="str">
        <f t="shared" si="6"/>
        <v/>
      </c>
      <c r="O40" s="91">
        <f t="shared" si="7"/>
        <v>0</v>
      </c>
      <c r="P40" s="91">
        <f t="shared" si="8"/>
        <v>0</v>
      </c>
      <c r="Q40" s="77">
        <v>3</v>
      </c>
      <c r="R40" s="77">
        <v>2</v>
      </c>
      <c r="S40" s="77" t="s">
        <v>61</v>
      </c>
      <c r="T40" s="5" t="s">
        <v>94</v>
      </c>
      <c r="U40" s="9"/>
      <c r="W40" s="86">
        <f t="shared" si="24"/>
        <v>128.30000000000001</v>
      </c>
      <c r="X40" s="87">
        <f t="shared" si="24"/>
        <v>39</v>
      </c>
      <c r="Y40" s="92">
        <f t="shared" si="25"/>
        <v>26</v>
      </c>
      <c r="Z40" s="90">
        <f t="shared" si="25"/>
        <v>0</v>
      </c>
      <c r="AA40" s="90">
        <f t="shared" si="9"/>
        <v>0</v>
      </c>
      <c r="AB40" s="90">
        <f t="shared" si="26"/>
        <v>0</v>
      </c>
      <c r="AC40" s="4" t="str">
        <f t="shared" si="26"/>
        <v/>
      </c>
      <c r="AD40" s="91">
        <f t="shared" si="26"/>
        <v>0</v>
      </c>
      <c r="AE40" s="77" t="str">
        <f t="shared" si="10"/>
        <v>계</v>
      </c>
      <c r="AF40" s="77" t="str">
        <f t="shared" si="11"/>
        <v>3/2</v>
      </c>
      <c r="AH40" s="20" t="str">
        <f t="shared" si="3"/>
        <v>공덕동 공덕SK리더스뷰</v>
      </c>
      <c r="AI40" s="87">
        <f t="shared" si="4"/>
        <v>39</v>
      </c>
      <c r="AJ40" s="77" t="str">
        <f t="shared" si="12"/>
        <v>A-</v>
      </c>
      <c r="AK40" s="77" t="s">
        <v>13</v>
      </c>
      <c r="AL40" s="77" t="s">
        <v>62</v>
      </c>
      <c r="AM40" s="77" t="s">
        <v>63</v>
      </c>
      <c r="AN40" s="77" t="str">
        <f t="shared" si="13"/>
        <v>C</v>
      </c>
      <c r="AO40" s="77" t="str">
        <f t="shared" si="14"/>
        <v/>
      </c>
      <c r="AP40" s="77" t="str">
        <f t="shared" si="15"/>
        <v/>
      </c>
      <c r="AQ40" s="77" t="str">
        <f t="shared" si="16"/>
        <v>O</v>
      </c>
      <c r="AR40" s="77" t="str">
        <f t="shared" si="17"/>
        <v>O</v>
      </c>
      <c r="AS40" s="77" t="s">
        <v>2</v>
      </c>
      <c r="AT40" s="77" t="str">
        <f t="shared" si="18"/>
        <v>X</v>
      </c>
      <c r="AU40" s="77" t="str">
        <f t="shared" si="19"/>
        <v>O</v>
      </c>
      <c r="AV40" s="77" t="str">
        <f t="shared" si="20"/>
        <v/>
      </c>
    </row>
    <row r="41" spans="1:48" s="37" customFormat="1" ht="12" x14ac:dyDescent="0.3">
      <c r="A41" s="78" t="s">
        <v>2395</v>
      </c>
      <c r="B41" s="79" t="s">
        <v>2397</v>
      </c>
      <c r="C41" s="85">
        <v>472</v>
      </c>
      <c r="D41" s="86">
        <v>128.4</v>
      </c>
      <c r="E41" s="87">
        <v>39</v>
      </c>
      <c r="F41" s="86">
        <v>97.7</v>
      </c>
      <c r="G41" s="17">
        <v>30</v>
      </c>
      <c r="H41" s="88">
        <v>26</v>
      </c>
      <c r="I41" s="89"/>
      <c r="J41" s="89"/>
      <c r="K41" s="89"/>
      <c r="L41" s="89"/>
      <c r="M41" s="90">
        <f t="shared" si="5"/>
        <v>0</v>
      </c>
      <c r="N41" s="4" t="str">
        <f t="shared" si="6"/>
        <v/>
      </c>
      <c r="O41" s="91">
        <f t="shared" si="7"/>
        <v>0</v>
      </c>
      <c r="P41" s="91">
        <f t="shared" si="8"/>
        <v>0</v>
      </c>
      <c r="Q41" s="77">
        <v>3</v>
      </c>
      <c r="R41" s="77">
        <v>2</v>
      </c>
      <c r="S41" s="77" t="s">
        <v>61</v>
      </c>
      <c r="T41" s="5" t="s">
        <v>95</v>
      </c>
      <c r="U41" s="9"/>
      <c r="W41" s="86">
        <f t="shared" si="24"/>
        <v>128.4</v>
      </c>
      <c r="X41" s="87">
        <f t="shared" si="24"/>
        <v>39</v>
      </c>
      <c r="Y41" s="92">
        <f t="shared" si="25"/>
        <v>26</v>
      </c>
      <c r="Z41" s="90">
        <f t="shared" si="25"/>
        <v>0</v>
      </c>
      <c r="AA41" s="90">
        <f t="shared" si="9"/>
        <v>0</v>
      </c>
      <c r="AB41" s="90">
        <f t="shared" si="26"/>
        <v>0</v>
      </c>
      <c r="AC41" s="4" t="str">
        <f t="shared" si="26"/>
        <v/>
      </c>
      <c r="AD41" s="91">
        <f t="shared" si="26"/>
        <v>0</v>
      </c>
      <c r="AE41" s="77" t="str">
        <f t="shared" si="10"/>
        <v>계</v>
      </c>
      <c r="AF41" s="77" t="str">
        <f t="shared" si="11"/>
        <v>3/2</v>
      </c>
      <c r="AH41" s="20" t="str">
        <f t="shared" si="3"/>
        <v>공덕동 공덕SK리더스뷰</v>
      </c>
      <c r="AI41" s="87">
        <f t="shared" si="4"/>
        <v>39</v>
      </c>
      <c r="AJ41" s="77" t="str">
        <f t="shared" si="12"/>
        <v>A-</v>
      </c>
      <c r="AK41" s="77" t="s">
        <v>13</v>
      </c>
      <c r="AL41" s="77" t="s">
        <v>62</v>
      </c>
      <c r="AM41" s="77" t="s">
        <v>63</v>
      </c>
      <c r="AN41" s="77" t="str">
        <f t="shared" si="13"/>
        <v>C</v>
      </c>
      <c r="AO41" s="77" t="str">
        <f t="shared" si="14"/>
        <v/>
      </c>
      <c r="AP41" s="77" t="str">
        <f t="shared" si="15"/>
        <v/>
      </c>
      <c r="AQ41" s="77" t="str">
        <f t="shared" si="16"/>
        <v>O</v>
      </c>
      <c r="AR41" s="77" t="str">
        <f t="shared" si="17"/>
        <v>O</v>
      </c>
      <c r="AS41" s="77" t="s">
        <v>2</v>
      </c>
      <c r="AT41" s="77" t="str">
        <f t="shared" si="18"/>
        <v>X</v>
      </c>
      <c r="AU41" s="77" t="str">
        <f t="shared" si="19"/>
        <v>O</v>
      </c>
      <c r="AV41" s="77" t="str">
        <f t="shared" si="20"/>
        <v/>
      </c>
    </row>
    <row r="42" spans="1:48" s="37" customFormat="1" ht="12" x14ac:dyDescent="0.3">
      <c r="A42" s="78" t="s">
        <v>2395</v>
      </c>
      <c r="B42" s="79" t="s">
        <v>2396</v>
      </c>
      <c r="C42" s="85">
        <v>472</v>
      </c>
      <c r="D42" s="86">
        <v>151.9</v>
      </c>
      <c r="E42" s="87">
        <v>46</v>
      </c>
      <c r="F42" s="86">
        <v>115.6</v>
      </c>
      <c r="G42" s="17">
        <v>35</v>
      </c>
      <c r="H42" s="88">
        <v>26</v>
      </c>
      <c r="I42" s="89"/>
      <c r="J42" s="89"/>
      <c r="K42" s="89"/>
      <c r="L42" s="89"/>
      <c r="M42" s="90">
        <f t="shared" si="5"/>
        <v>0</v>
      </c>
      <c r="N42" s="4" t="str">
        <f t="shared" si="6"/>
        <v/>
      </c>
      <c r="O42" s="91">
        <f t="shared" si="7"/>
        <v>0</v>
      </c>
      <c r="P42" s="91">
        <f t="shared" si="8"/>
        <v>0</v>
      </c>
      <c r="Q42" s="77">
        <v>4</v>
      </c>
      <c r="R42" s="77">
        <v>2</v>
      </c>
      <c r="S42" s="77" t="s">
        <v>61</v>
      </c>
      <c r="T42" s="5">
        <v>151</v>
      </c>
      <c r="U42" s="9"/>
      <c r="W42" s="86">
        <f t="shared" si="24"/>
        <v>151.9</v>
      </c>
      <c r="X42" s="87">
        <f t="shared" si="24"/>
        <v>46</v>
      </c>
      <c r="Y42" s="92">
        <f t="shared" si="25"/>
        <v>26</v>
      </c>
      <c r="Z42" s="90">
        <f t="shared" si="25"/>
        <v>0</v>
      </c>
      <c r="AA42" s="90">
        <f t="shared" si="9"/>
        <v>0</v>
      </c>
      <c r="AB42" s="90">
        <f t="shared" si="26"/>
        <v>0</v>
      </c>
      <c r="AC42" s="4" t="str">
        <f t="shared" si="26"/>
        <v/>
      </c>
      <c r="AD42" s="91">
        <f t="shared" si="26"/>
        <v>0</v>
      </c>
      <c r="AE42" s="77" t="str">
        <f t="shared" si="10"/>
        <v>계</v>
      </c>
      <c r="AF42" s="77" t="str">
        <f t="shared" si="11"/>
        <v>4/2</v>
      </c>
      <c r="AH42" s="20" t="str">
        <f t="shared" si="3"/>
        <v>공덕동 공덕SK리더스뷰</v>
      </c>
      <c r="AI42" s="87">
        <f t="shared" si="4"/>
        <v>46</v>
      </c>
      <c r="AJ42" s="77" t="str">
        <f t="shared" si="12"/>
        <v>A-</v>
      </c>
      <c r="AK42" s="77" t="s">
        <v>13</v>
      </c>
      <c r="AL42" s="77" t="s">
        <v>62</v>
      </c>
      <c r="AM42" s="77" t="s">
        <v>63</v>
      </c>
      <c r="AN42" s="77" t="str">
        <f t="shared" si="13"/>
        <v>C</v>
      </c>
      <c r="AO42" s="77" t="str">
        <f t="shared" si="14"/>
        <v/>
      </c>
      <c r="AP42" s="77" t="str">
        <f t="shared" si="15"/>
        <v/>
      </c>
      <c r="AQ42" s="77" t="str">
        <f t="shared" si="16"/>
        <v>O</v>
      </c>
      <c r="AR42" s="77" t="str">
        <f t="shared" si="17"/>
        <v>O</v>
      </c>
      <c r="AS42" s="77" t="s">
        <v>2</v>
      </c>
      <c r="AT42" s="77" t="str">
        <f t="shared" si="18"/>
        <v>X</v>
      </c>
      <c r="AU42" s="77" t="str">
        <f t="shared" si="19"/>
        <v>O</v>
      </c>
      <c r="AV42" s="77" t="str">
        <f t="shared" si="20"/>
        <v/>
      </c>
    </row>
    <row r="43" spans="1:48" s="37" customFormat="1" ht="12" x14ac:dyDescent="0.3">
      <c r="A43" s="78" t="s">
        <v>2398</v>
      </c>
      <c r="B43" s="79" t="s">
        <v>2399</v>
      </c>
      <c r="C43" s="85">
        <v>794</v>
      </c>
      <c r="D43" s="86">
        <v>80.400000000000006</v>
      </c>
      <c r="E43" s="87">
        <v>24</v>
      </c>
      <c r="F43" s="86">
        <v>60</v>
      </c>
      <c r="G43" s="17">
        <v>18</v>
      </c>
      <c r="H43" s="88">
        <v>32</v>
      </c>
      <c r="I43" s="89">
        <v>150000</v>
      </c>
      <c r="J43" s="89" t="s">
        <v>77</v>
      </c>
      <c r="K43" s="89"/>
      <c r="L43" s="89"/>
      <c r="M43" s="90">
        <f t="shared" si="5"/>
        <v>150000</v>
      </c>
      <c r="N43" s="4">
        <f t="shared" si="6"/>
        <v>0</v>
      </c>
      <c r="O43" s="91">
        <f t="shared" si="7"/>
        <v>6250</v>
      </c>
      <c r="P43" s="91">
        <f t="shared" si="8"/>
        <v>0</v>
      </c>
      <c r="Q43" s="77">
        <v>3</v>
      </c>
      <c r="R43" s="77">
        <v>2</v>
      </c>
      <c r="S43" s="77" t="s">
        <v>61</v>
      </c>
      <c r="T43" s="5" t="s">
        <v>96</v>
      </c>
      <c r="U43" s="9"/>
      <c r="W43" s="86">
        <f t="shared" si="24"/>
        <v>80.400000000000006</v>
      </c>
      <c r="X43" s="87">
        <f t="shared" si="24"/>
        <v>24</v>
      </c>
      <c r="Y43" s="92">
        <f t="shared" si="25"/>
        <v>32</v>
      </c>
      <c r="Z43" s="90">
        <f t="shared" si="25"/>
        <v>150000</v>
      </c>
      <c r="AA43" s="90">
        <f t="shared" si="9"/>
        <v>0</v>
      </c>
      <c r="AB43" s="90">
        <f t="shared" si="26"/>
        <v>150000</v>
      </c>
      <c r="AC43" s="4">
        <f t="shared" si="26"/>
        <v>0</v>
      </c>
      <c r="AD43" s="91">
        <f t="shared" si="26"/>
        <v>6250</v>
      </c>
      <c r="AE43" s="77" t="str">
        <f t="shared" si="10"/>
        <v>계</v>
      </c>
      <c r="AF43" s="77" t="str">
        <f t="shared" si="11"/>
        <v>3/2</v>
      </c>
      <c r="AH43" s="20" t="str">
        <f t="shared" si="3"/>
        <v>공덕동 래미안공덕5차</v>
      </c>
      <c r="AI43" s="87">
        <f t="shared" si="4"/>
        <v>24</v>
      </c>
      <c r="AJ43" s="77" t="str">
        <f t="shared" si="12"/>
        <v>A-</v>
      </c>
      <c r="AK43" s="77" t="s">
        <v>13</v>
      </c>
      <c r="AL43" s="77" t="s">
        <v>62</v>
      </c>
      <c r="AM43" s="77" t="s">
        <v>63</v>
      </c>
      <c r="AN43" s="77" t="str">
        <f t="shared" si="13"/>
        <v>C</v>
      </c>
      <c r="AO43" s="77" t="str">
        <f t="shared" si="14"/>
        <v>X</v>
      </c>
      <c r="AP43" s="77" t="str">
        <f t="shared" si="15"/>
        <v>X</v>
      </c>
      <c r="AQ43" s="77" t="str">
        <f t="shared" si="16"/>
        <v>X</v>
      </c>
      <c r="AR43" s="77" t="str">
        <f t="shared" si="17"/>
        <v>X</v>
      </c>
      <c r="AS43" s="77" t="s">
        <v>2</v>
      </c>
      <c r="AT43" s="77" t="str">
        <f t="shared" si="18"/>
        <v>O</v>
      </c>
      <c r="AU43" s="77" t="str">
        <f t="shared" si="19"/>
        <v>O</v>
      </c>
      <c r="AV43" s="77" t="str">
        <f t="shared" si="20"/>
        <v>X</v>
      </c>
    </row>
    <row r="44" spans="1:48" s="37" customFormat="1" ht="12" x14ac:dyDescent="0.3">
      <c r="A44" s="78" t="s">
        <v>2400</v>
      </c>
      <c r="B44" s="79" t="s">
        <v>2401</v>
      </c>
      <c r="C44" s="85">
        <v>794</v>
      </c>
      <c r="D44" s="86">
        <v>80.5</v>
      </c>
      <c r="E44" s="87">
        <v>24</v>
      </c>
      <c r="F44" s="86">
        <v>60</v>
      </c>
      <c r="G44" s="17">
        <v>18</v>
      </c>
      <c r="H44" s="88">
        <v>32</v>
      </c>
      <c r="I44" s="89"/>
      <c r="J44" s="89"/>
      <c r="K44" s="89"/>
      <c r="L44" s="89"/>
      <c r="M44" s="90">
        <f t="shared" si="5"/>
        <v>0</v>
      </c>
      <c r="N44" s="4" t="str">
        <f t="shared" si="6"/>
        <v/>
      </c>
      <c r="O44" s="91">
        <f t="shared" si="7"/>
        <v>0</v>
      </c>
      <c r="P44" s="91">
        <f t="shared" si="8"/>
        <v>0</v>
      </c>
      <c r="Q44" s="77">
        <v>3</v>
      </c>
      <c r="R44" s="77">
        <v>2</v>
      </c>
      <c r="S44" s="77" t="s">
        <v>61</v>
      </c>
      <c r="T44" s="5" t="s">
        <v>97</v>
      </c>
      <c r="U44" s="9"/>
      <c r="W44" s="86">
        <f t="shared" si="24"/>
        <v>80.5</v>
      </c>
      <c r="X44" s="87">
        <f t="shared" si="24"/>
        <v>24</v>
      </c>
      <c r="Y44" s="92">
        <f t="shared" si="25"/>
        <v>32</v>
      </c>
      <c r="Z44" s="90">
        <f t="shared" si="25"/>
        <v>0</v>
      </c>
      <c r="AA44" s="90">
        <f t="shared" si="9"/>
        <v>0</v>
      </c>
      <c r="AB44" s="90">
        <f t="shared" si="26"/>
        <v>0</v>
      </c>
      <c r="AC44" s="4" t="str">
        <f t="shared" si="26"/>
        <v/>
      </c>
      <c r="AD44" s="91">
        <f t="shared" si="26"/>
        <v>0</v>
      </c>
      <c r="AE44" s="77" t="str">
        <f t="shared" si="10"/>
        <v>계</v>
      </c>
      <c r="AF44" s="77" t="str">
        <f t="shared" si="11"/>
        <v>3/2</v>
      </c>
      <c r="AH44" s="20" t="str">
        <f t="shared" si="3"/>
        <v>공덕동 래미안공덕5차</v>
      </c>
      <c r="AI44" s="87">
        <f t="shared" si="4"/>
        <v>24</v>
      </c>
      <c r="AJ44" s="77" t="str">
        <f t="shared" si="12"/>
        <v>A-</v>
      </c>
      <c r="AK44" s="77" t="s">
        <v>13</v>
      </c>
      <c r="AL44" s="77" t="s">
        <v>62</v>
      </c>
      <c r="AM44" s="77" t="s">
        <v>63</v>
      </c>
      <c r="AN44" s="77" t="str">
        <f t="shared" si="13"/>
        <v>C</v>
      </c>
      <c r="AO44" s="77" t="str">
        <f t="shared" si="14"/>
        <v/>
      </c>
      <c r="AP44" s="77" t="str">
        <f t="shared" si="15"/>
        <v/>
      </c>
      <c r="AQ44" s="77" t="str">
        <f t="shared" si="16"/>
        <v>O</v>
      </c>
      <c r="AR44" s="77" t="str">
        <f t="shared" si="17"/>
        <v>O</v>
      </c>
      <c r="AS44" s="77" t="s">
        <v>2</v>
      </c>
      <c r="AT44" s="77" t="str">
        <f t="shared" si="18"/>
        <v>O</v>
      </c>
      <c r="AU44" s="77" t="str">
        <f t="shared" si="19"/>
        <v>O</v>
      </c>
      <c r="AV44" s="77" t="str">
        <f t="shared" si="20"/>
        <v/>
      </c>
    </row>
    <row r="45" spans="1:48" s="37" customFormat="1" ht="12" x14ac:dyDescent="0.3">
      <c r="A45" s="78" t="s">
        <v>2398</v>
      </c>
      <c r="B45" s="79" t="s">
        <v>2399</v>
      </c>
      <c r="C45" s="85">
        <v>794</v>
      </c>
      <c r="D45" s="86">
        <v>80.8</v>
      </c>
      <c r="E45" s="87">
        <v>24</v>
      </c>
      <c r="F45" s="86">
        <v>60</v>
      </c>
      <c r="G45" s="17">
        <v>18</v>
      </c>
      <c r="H45" s="88">
        <v>14</v>
      </c>
      <c r="I45" s="89">
        <v>150000</v>
      </c>
      <c r="J45" s="89" t="s">
        <v>98</v>
      </c>
      <c r="K45" s="89">
        <v>83000</v>
      </c>
      <c r="L45" s="89" t="s">
        <v>100</v>
      </c>
      <c r="M45" s="90">
        <f t="shared" si="5"/>
        <v>67000</v>
      </c>
      <c r="N45" s="4">
        <f t="shared" si="6"/>
        <v>0.55333333333333334</v>
      </c>
      <c r="O45" s="91">
        <f t="shared" si="7"/>
        <v>6250</v>
      </c>
      <c r="P45" s="91">
        <f t="shared" si="8"/>
        <v>3458.3333333333335</v>
      </c>
      <c r="Q45" s="77">
        <v>3</v>
      </c>
      <c r="R45" s="77">
        <v>2</v>
      </c>
      <c r="S45" s="77" t="s">
        <v>61</v>
      </c>
      <c r="T45" s="5" t="s">
        <v>99</v>
      </c>
      <c r="U45" s="9"/>
      <c r="W45" s="86">
        <f t="shared" si="24"/>
        <v>80.8</v>
      </c>
      <c r="X45" s="87">
        <f t="shared" si="24"/>
        <v>24</v>
      </c>
      <c r="Y45" s="92">
        <f t="shared" si="25"/>
        <v>14</v>
      </c>
      <c r="Z45" s="90">
        <f t="shared" si="25"/>
        <v>150000</v>
      </c>
      <c r="AA45" s="90">
        <f t="shared" si="9"/>
        <v>83000</v>
      </c>
      <c r="AB45" s="90">
        <f t="shared" si="26"/>
        <v>67000</v>
      </c>
      <c r="AC45" s="4">
        <f t="shared" si="26"/>
        <v>0.55333333333333334</v>
      </c>
      <c r="AD45" s="91">
        <f t="shared" si="26"/>
        <v>6250</v>
      </c>
      <c r="AE45" s="77" t="str">
        <f t="shared" si="10"/>
        <v>계</v>
      </c>
      <c r="AF45" s="77" t="str">
        <f t="shared" si="11"/>
        <v>3/2</v>
      </c>
      <c r="AH45" s="20" t="str">
        <f t="shared" si="3"/>
        <v>공덕동 래미안공덕5차</v>
      </c>
      <c r="AI45" s="87">
        <f t="shared" si="4"/>
        <v>24</v>
      </c>
      <c r="AJ45" s="77" t="str">
        <f t="shared" si="12"/>
        <v>A-</v>
      </c>
      <c r="AK45" s="77" t="s">
        <v>13</v>
      </c>
      <c r="AL45" s="77" t="s">
        <v>62</v>
      </c>
      <c r="AM45" s="77" t="s">
        <v>63</v>
      </c>
      <c r="AN45" s="77" t="str">
        <f t="shared" si="13"/>
        <v>C</v>
      </c>
      <c r="AO45" s="77" t="str">
        <f t="shared" si="14"/>
        <v>X</v>
      </c>
      <c r="AP45" s="77" t="str">
        <f t="shared" si="15"/>
        <v>X</v>
      </c>
      <c r="AQ45" s="77" t="str">
        <f t="shared" si="16"/>
        <v>X</v>
      </c>
      <c r="AR45" s="77" t="str">
        <f t="shared" si="17"/>
        <v>X</v>
      </c>
      <c r="AS45" s="77" t="s">
        <v>2</v>
      </c>
      <c r="AT45" s="77" t="str">
        <f t="shared" si="18"/>
        <v>O</v>
      </c>
      <c r="AU45" s="77" t="str">
        <f t="shared" si="19"/>
        <v>O</v>
      </c>
      <c r="AV45" s="77" t="str">
        <f t="shared" si="20"/>
        <v>X</v>
      </c>
    </row>
    <row r="46" spans="1:48" s="37" customFormat="1" ht="12" x14ac:dyDescent="0.3">
      <c r="A46" s="78" t="s">
        <v>2398</v>
      </c>
      <c r="B46" s="79" t="s">
        <v>2399</v>
      </c>
      <c r="C46" s="85">
        <v>794</v>
      </c>
      <c r="D46" s="86">
        <v>81.599999999999994</v>
      </c>
      <c r="E46" s="87">
        <v>25</v>
      </c>
      <c r="F46" s="86">
        <v>60</v>
      </c>
      <c r="G46" s="17">
        <v>18</v>
      </c>
      <c r="H46" s="88">
        <v>235</v>
      </c>
      <c r="I46" s="89">
        <v>143000</v>
      </c>
      <c r="J46" s="89" t="s">
        <v>70</v>
      </c>
      <c r="K46" s="89">
        <v>82000</v>
      </c>
      <c r="L46" s="89" t="s">
        <v>77</v>
      </c>
      <c r="M46" s="90">
        <f t="shared" si="5"/>
        <v>61000</v>
      </c>
      <c r="N46" s="4">
        <f t="shared" si="6"/>
        <v>0.57342657342657344</v>
      </c>
      <c r="O46" s="91">
        <f t="shared" si="7"/>
        <v>5720</v>
      </c>
      <c r="P46" s="91">
        <f t="shared" si="8"/>
        <v>3280</v>
      </c>
      <c r="Q46" s="77">
        <v>3</v>
      </c>
      <c r="R46" s="77">
        <v>2</v>
      </c>
      <c r="S46" s="77" t="s">
        <v>61</v>
      </c>
      <c r="T46" s="5">
        <v>81</v>
      </c>
      <c r="U46" s="9"/>
      <c r="W46" s="86">
        <f t="shared" si="24"/>
        <v>81.599999999999994</v>
      </c>
      <c r="X46" s="87">
        <f t="shared" si="24"/>
        <v>25</v>
      </c>
      <c r="Y46" s="92">
        <f t="shared" si="25"/>
        <v>235</v>
      </c>
      <c r="Z46" s="90">
        <f t="shared" si="25"/>
        <v>143000</v>
      </c>
      <c r="AA46" s="90">
        <f t="shared" si="9"/>
        <v>82000</v>
      </c>
      <c r="AB46" s="90">
        <f t="shared" si="26"/>
        <v>61000</v>
      </c>
      <c r="AC46" s="4">
        <f t="shared" si="26"/>
        <v>0.57342657342657344</v>
      </c>
      <c r="AD46" s="91">
        <f t="shared" si="26"/>
        <v>5720</v>
      </c>
      <c r="AE46" s="77" t="str">
        <f t="shared" si="10"/>
        <v>계</v>
      </c>
      <c r="AF46" s="77" t="str">
        <f t="shared" si="11"/>
        <v>3/2</v>
      </c>
      <c r="AH46" s="20" t="str">
        <f t="shared" si="3"/>
        <v>공덕동 래미안공덕5차</v>
      </c>
      <c r="AI46" s="87">
        <f t="shared" si="4"/>
        <v>25</v>
      </c>
      <c r="AJ46" s="77" t="str">
        <f t="shared" si="12"/>
        <v>A-</v>
      </c>
      <c r="AK46" s="77" t="s">
        <v>13</v>
      </c>
      <c r="AL46" s="77" t="s">
        <v>62</v>
      </c>
      <c r="AM46" s="77" t="s">
        <v>63</v>
      </c>
      <c r="AN46" s="77" t="str">
        <f t="shared" si="13"/>
        <v>C</v>
      </c>
      <c r="AO46" s="77" t="str">
        <f t="shared" si="14"/>
        <v>X</v>
      </c>
      <c r="AP46" s="77" t="str">
        <f t="shared" si="15"/>
        <v>X</v>
      </c>
      <c r="AQ46" s="77" t="str">
        <f t="shared" si="16"/>
        <v>X</v>
      </c>
      <c r="AR46" s="77" t="str">
        <f t="shared" si="17"/>
        <v>X</v>
      </c>
      <c r="AS46" s="77" t="s">
        <v>2</v>
      </c>
      <c r="AT46" s="77" t="str">
        <f t="shared" si="18"/>
        <v>O</v>
      </c>
      <c r="AU46" s="77" t="str">
        <f t="shared" si="19"/>
        <v>O</v>
      </c>
      <c r="AV46" s="77" t="str">
        <f t="shared" si="20"/>
        <v>X</v>
      </c>
    </row>
    <row r="47" spans="1:48" s="37" customFormat="1" ht="12" x14ac:dyDescent="0.3">
      <c r="A47" s="78" t="s">
        <v>2398</v>
      </c>
      <c r="B47" s="79" t="s">
        <v>2399</v>
      </c>
      <c r="C47" s="85">
        <v>794</v>
      </c>
      <c r="D47" s="86">
        <v>112.7</v>
      </c>
      <c r="E47" s="87">
        <v>34</v>
      </c>
      <c r="F47" s="86">
        <v>84.9</v>
      </c>
      <c r="G47" s="17">
        <v>26</v>
      </c>
      <c r="H47" s="88">
        <v>155</v>
      </c>
      <c r="I47" s="89">
        <v>180000</v>
      </c>
      <c r="J47" s="89" t="s">
        <v>100</v>
      </c>
      <c r="K47" s="89">
        <v>92000</v>
      </c>
      <c r="L47" s="89" t="s">
        <v>64</v>
      </c>
      <c r="M47" s="90">
        <f t="shared" si="5"/>
        <v>88000</v>
      </c>
      <c r="N47" s="4">
        <f t="shared" si="6"/>
        <v>0.51111111111111107</v>
      </c>
      <c r="O47" s="91">
        <f t="shared" si="7"/>
        <v>5294.1176470588234</v>
      </c>
      <c r="P47" s="91">
        <f t="shared" si="8"/>
        <v>2705.8823529411766</v>
      </c>
      <c r="Q47" s="77">
        <v>3</v>
      </c>
      <c r="R47" s="77">
        <v>2</v>
      </c>
      <c r="S47" s="77" t="s">
        <v>61</v>
      </c>
      <c r="T47" s="5" t="s">
        <v>101</v>
      </c>
      <c r="U47" s="9"/>
      <c r="W47" s="86">
        <f t="shared" si="24"/>
        <v>112.7</v>
      </c>
      <c r="X47" s="87">
        <f t="shared" si="24"/>
        <v>34</v>
      </c>
      <c r="Y47" s="92">
        <f t="shared" si="25"/>
        <v>155</v>
      </c>
      <c r="Z47" s="90">
        <f t="shared" si="25"/>
        <v>180000</v>
      </c>
      <c r="AA47" s="90">
        <f t="shared" si="9"/>
        <v>92000</v>
      </c>
      <c r="AB47" s="90">
        <f t="shared" si="26"/>
        <v>88000</v>
      </c>
      <c r="AC47" s="4">
        <f t="shared" si="26"/>
        <v>0.51111111111111107</v>
      </c>
      <c r="AD47" s="91">
        <f t="shared" si="26"/>
        <v>5294.1176470588234</v>
      </c>
      <c r="AE47" s="77" t="str">
        <f t="shared" si="10"/>
        <v>계</v>
      </c>
      <c r="AF47" s="77" t="str">
        <f t="shared" si="11"/>
        <v>3/2</v>
      </c>
      <c r="AH47" s="20" t="str">
        <f t="shared" si="3"/>
        <v>공덕동 래미안공덕5차</v>
      </c>
      <c r="AI47" s="87">
        <f t="shared" si="4"/>
        <v>34</v>
      </c>
      <c r="AJ47" s="77" t="str">
        <f t="shared" si="12"/>
        <v>A-</v>
      </c>
      <c r="AK47" s="77" t="s">
        <v>13</v>
      </c>
      <c r="AL47" s="77" t="s">
        <v>62</v>
      </c>
      <c r="AM47" s="77" t="s">
        <v>63</v>
      </c>
      <c r="AN47" s="77" t="str">
        <f t="shared" si="13"/>
        <v>C</v>
      </c>
      <c r="AO47" s="77" t="str">
        <f t="shared" si="14"/>
        <v>X</v>
      </c>
      <c r="AP47" s="77" t="str">
        <f t="shared" si="15"/>
        <v>X</v>
      </c>
      <c r="AQ47" s="77" t="str">
        <f t="shared" si="16"/>
        <v>X</v>
      </c>
      <c r="AR47" s="77" t="str">
        <f t="shared" si="17"/>
        <v>X</v>
      </c>
      <c r="AS47" s="77" t="s">
        <v>2</v>
      </c>
      <c r="AT47" s="77" t="str">
        <f t="shared" si="18"/>
        <v>O</v>
      </c>
      <c r="AU47" s="77" t="str">
        <f t="shared" si="19"/>
        <v>O</v>
      </c>
      <c r="AV47" s="77" t="str">
        <f t="shared" si="20"/>
        <v>X</v>
      </c>
    </row>
    <row r="48" spans="1:48" s="37" customFormat="1" ht="12" x14ac:dyDescent="0.3">
      <c r="A48" s="78" t="s">
        <v>2398</v>
      </c>
      <c r="B48" s="79" t="s">
        <v>2399</v>
      </c>
      <c r="C48" s="85">
        <v>794</v>
      </c>
      <c r="D48" s="86">
        <v>112.9</v>
      </c>
      <c r="E48" s="87">
        <v>34</v>
      </c>
      <c r="F48" s="86">
        <v>84.9</v>
      </c>
      <c r="G48" s="17">
        <v>26</v>
      </c>
      <c r="H48" s="88">
        <v>68</v>
      </c>
      <c r="I48" s="89"/>
      <c r="J48" s="89"/>
      <c r="K48" s="89"/>
      <c r="L48" s="89"/>
      <c r="M48" s="90">
        <f t="shared" si="5"/>
        <v>0</v>
      </c>
      <c r="N48" s="4" t="str">
        <f t="shared" si="6"/>
        <v/>
      </c>
      <c r="O48" s="91">
        <f t="shared" si="7"/>
        <v>0</v>
      </c>
      <c r="P48" s="91">
        <f t="shared" si="8"/>
        <v>0</v>
      </c>
      <c r="Q48" s="77">
        <v>3</v>
      </c>
      <c r="R48" s="77">
        <v>2</v>
      </c>
      <c r="S48" s="77" t="s">
        <v>61</v>
      </c>
      <c r="T48" s="5" t="s">
        <v>102</v>
      </c>
      <c r="U48" s="9"/>
      <c r="W48" s="86">
        <f t="shared" si="24"/>
        <v>112.9</v>
      </c>
      <c r="X48" s="87">
        <f t="shared" si="24"/>
        <v>34</v>
      </c>
      <c r="Y48" s="92">
        <f t="shared" si="25"/>
        <v>68</v>
      </c>
      <c r="Z48" s="90">
        <f t="shared" si="25"/>
        <v>0</v>
      </c>
      <c r="AA48" s="90">
        <f t="shared" si="9"/>
        <v>0</v>
      </c>
      <c r="AB48" s="90">
        <f t="shared" si="26"/>
        <v>0</v>
      </c>
      <c r="AC48" s="4" t="str">
        <f t="shared" si="26"/>
        <v/>
      </c>
      <c r="AD48" s="91">
        <f t="shared" si="26"/>
        <v>0</v>
      </c>
      <c r="AE48" s="77" t="str">
        <f t="shared" si="10"/>
        <v>계</v>
      </c>
      <c r="AF48" s="77" t="str">
        <f t="shared" si="11"/>
        <v>3/2</v>
      </c>
      <c r="AH48" s="20" t="str">
        <f t="shared" si="3"/>
        <v>공덕동 래미안공덕5차</v>
      </c>
      <c r="AI48" s="87">
        <f t="shared" si="4"/>
        <v>34</v>
      </c>
      <c r="AJ48" s="77" t="str">
        <f t="shared" si="12"/>
        <v>A-</v>
      </c>
      <c r="AK48" s="77" t="s">
        <v>13</v>
      </c>
      <c r="AL48" s="77" t="s">
        <v>62</v>
      </c>
      <c r="AM48" s="77" t="s">
        <v>63</v>
      </c>
      <c r="AN48" s="77" t="str">
        <f t="shared" si="13"/>
        <v>C</v>
      </c>
      <c r="AO48" s="77" t="str">
        <f t="shared" si="14"/>
        <v/>
      </c>
      <c r="AP48" s="77" t="str">
        <f t="shared" si="15"/>
        <v/>
      </c>
      <c r="AQ48" s="77" t="str">
        <f t="shared" si="16"/>
        <v>O</v>
      </c>
      <c r="AR48" s="77" t="str">
        <f t="shared" si="17"/>
        <v>O</v>
      </c>
      <c r="AS48" s="77" t="s">
        <v>2</v>
      </c>
      <c r="AT48" s="77" t="str">
        <f t="shared" si="18"/>
        <v>O</v>
      </c>
      <c r="AU48" s="77" t="str">
        <f t="shared" si="19"/>
        <v>O</v>
      </c>
      <c r="AV48" s="77" t="str">
        <f t="shared" si="20"/>
        <v/>
      </c>
    </row>
    <row r="49" spans="1:48" s="37" customFormat="1" ht="12" x14ac:dyDescent="0.3">
      <c r="A49" s="78" t="s">
        <v>2398</v>
      </c>
      <c r="B49" s="79" t="s">
        <v>2399</v>
      </c>
      <c r="C49" s="85">
        <v>794</v>
      </c>
      <c r="D49" s="86">
        <v>112.1</v>
      </c>
      <c r="E49" s="87">
        <v>34</v>
      </c>
      <c r="F49" s="86">
        <v>84.9</v>
      </c>
      <c r="G49" s="17">
        <v>26</v>
      </c>
      <c r="H49" s="88">
        <v>34</v>
      </c>
      <c r="I49" s="89"/>
      <c r="J49" s="89"/>
      <c r="K49" s="89"/>
      <c r="L49" s="89"/>
      <c r="M49" s="90">
        <f t="shared" si="5"/>
        <v>0</v>
      </c>
      <c r="N49" s="4" t="str">
        <f t="shared" si="6"/>
        <v/>
      </c>
      <c r="O49" s="91">
        <f t="shared" si="7"/>
        <v>0</v>
      </c>
      <c r="P49" s="91">
        <f t="shared" si="8"/>
        <v>0</v>
      </c>
      <c r="Q49" s="77">
        <v>3</v>
      </c>
      <c r="R49" s="77">
        <v>2</v>
      </c>
      <c r="S49" s="77" t="s">
        <v>61</v>
      </c>
      <c r="T49" s="5" t="s">
        <v>103</v>
      </c>
      <c r="U49" s="9"/>
      <c r="W49" s="86">
        <f t="shared" si="24"/>
        <v>112.1</v>
      </c>
      <c r="X49" s="87">
        <f t="shared" si="24"/>
        <v>34</v>
      </c>
      <c r="Y49" s="92">
        <f t="shared" si="25"/>
        <v>34</v>
      </c>
      <c r="Z49" s="90">
        <f t="shared" si="25"/>
        <v>0</v>
      </c>
      <c r="AA49" s="90">
        <f t="shared" si="9"/>
        <v>0</v>
      </c>
      <c r="AB49" s="90">
        <f t="shared" si="26"/>
        <v>0</v>
      </c>
      <c r="AC49" s="4" t="str">
        <f t="shared" si="26"/>
        <v/>
      </c>
      <c r="AD49" s="91">
        <f t="shared" si="26"/>
        <v>0</v>
      </c>
      <c r="AE49" s="77" t="str">
        <f t="shared" si="10"/>
        <v>계</v>
      </c>
      <c r="AF49" s="77" t="str">
        <f t="shared" si="11"/>
        <v>3/2</v>
      </c>
      <c r="AH49" s="20" t="str">
        <f t="shared" si="3"/>
        <v>공덕동 래미안공덕5차</v>
      </c>
      <c r="AI49" s="87">
        <f t="shared" si="4"/>
        <v>34</v>
      </c>
      <c r="AJ49" s="77" t="str">
        <f t="shared" si="12"/>
        <v>A-</v>
      </c>
      <c r="AK49" s="77" t="s">
        <v>13</v>
      </c>
      <c r="AL49" s="77" t="s">
        <v>62</v>
      </c>
      <c r="AM49" s="77" t="s">
        <v>63</v>
      </c>
      <c r="AN49" s="77" t="str">
        <f t="shared" si="13"/>
        <v>C</v>
      </c>
      <c r="AO49" s="77" t="str">
        <f t="shared" si="14"/>
        <v/>
      </c>
      <c r="AP49" s="77" t="str">
        <f t="shared" si="15"/>
        <v/>
      </c>
      <c r="AQ49" s="77" t="str">
        <f t="shared" si="16"/>
        <v>O</v>
      </c>
      <c r="AR49" s="77" t="str">
        <f t="shared" si="17"/>
        <v>O</v>
      </c>
      <c r="AS49" s="77" t="s">
        <v>2</v>
      </c>
      <c r="AT49" s="77" t="str">
        <f t="shared" si="18"/>
        <v>O</v>
      </c>
      <c r="AU49" s="77" t="str">
        <f t="shared" si="19"/>
        <v>O</v>
      </c>
      <c r="AV49" s="77" t="str">
        <f t="shared" si="20"/>
        <v/>
      </c>
    </row>
    <row r="50" spans="1:48" s="37" customFormat="1" ht="12" x14ac:dyDescent="0.3">
      <c r="A50" s="78" t="s">
        <v>2398</v>
      </c>
      <c r="B50" s="79" t="s">
        <v>2401</v>
      </c>
      <c r="C50" s="85">
        <v>794</v>
      </c>
      <c r="D50" s="86">
        <v>112.9</v>
      </c>
      <c r="E50" s="87">
        <v>34</v>
      </c>
      <c r="F50" s="86">
        <v>84.9</v>
      </c>
      <c r="G50" s="17">
        <v>26</v>
      </c>
      <c r="H50" s="88">
        <v>26</v>
      </c>
      <c r="I50" s="89"/>
      <c r="J50" s="89"/>
      <c r="K50" s="89"/>
      <c r="L50" s="89"/>
      <c r="M50" s="90">
        <f t="shared" si="5"/>
        <v>0</v>
      </c>
      <c r="N50" s="4" t="str">
        <f t="shared" si="6"/>
        <v/>
      </c>
      <c r="O50" s="91">
        <f t="shared" si="7"/>
        <v>0</v>
      </c>
      <c r="P50" s="91">
        <f t="shared" si="8"/>
        <v>0</v>
      </c>
      <c r="Q50" s="77">
        <v>3</v>
      </c>
      <c r="R50" s="77">
        <v>2</v>
      </c>
      <c r="S50" s="77" t="s">
        <v>61</v>
      </c>
      <c r="T50" s="5" t="s">
        <v>93</v>
      </c>
      <c r="U50" s="9"/>
      <c r="W50" s="86">
        <f t="shared" si="24"/>
        <v>112.9</v>
      </c>
      <c r="X50" s="87">
        <f t="shared" si="24"/>
        <v>34</v>
      </c>
      <c r="Y50" s="92">
        <f t="shared" si="25"/>
        <v>26</v>
      </c>
      <c r="Z50" s="90">
        <f t="shared" si="25"/>
        <v>0</v>
      </c>
      <c r="AA50" s="90">
        <f t="shared" si="9"/>
        <v>0</v>
      </c>
      <c r="AB50" s="90">
        <f t="shared" si="26"/>
        <v>0</v>
      </c>
      <c r="AC50" s="4" t="str">
        <f t="shared" si="26"/>
        <v/>
      </c>
      <c r="AD50" s="91">
        <f t="shared" si="26"/>
        <v>0</v>
      </c>
      <c r="AE50" s="77" t="str">
        <f t="shared" si="10"/>
        <v>계</v>
      </c>
      <c r="AF50" s="77" t="str">
        <f t="shared" si="11"/>
        <v>3/2</v>
      </c>
      <c r="AH50" s="20" t="str">
        <f t="shared" si="3"/>
        <v>공덕동 래미안공덕5차</v>
      </c>
      <c r="AI50" s="87">
        <f t="shared" si="4"/>
        <v>34</v>
      </c>
      <c r="AJ50" s="77" t="str">
        <f t="shared" si="12"/>
        <v>A-</v>
      </c>
      <c r="AK50" s="77" t="s">
        <v>13</v>
      </c>
      <c r="AL50" s="77" t="s">
        <v>62</v>
      </c>
      <c r="AM50" s="77" t="s">
        <v>63</v>
      </c>
      <c r="AN50" s="77" t="str">
        <f t="shared" si="13"/>
        <v>C</v>
      </c>
      <c r="AO50" s="77" t="str">
        <f t="shared" si="14"/>
        <v/>
      </c>
      <c r="AP50" s="77" t="str">
        <f t="shared" si="15"/>
        <v/>
      </c>
      <c r="AQ50" s="77" t="str">
        <f t="shared" si="16"/>
        <v>O</v>
      </c>
      <c r="AR50" s="77" t="str">
        <f t="shared" si="17"/>
        <v>O</v>
      </c>
      <c r="AS50" s="77" t="s">
        <v>2</v>
      </c>
      <c r="AT50" s="77" t="str">
        <f t="shared" si="18"/>
        <v>O</v>
      </c>
      <c r="AU50" s="77" t="str">
        <f t="shared" si="19"/>
        <v>O</v>
      </c>
      <c r="AV50" s="77" t="str">
        <f t="shared" si="20"/>
        <v/>
      </c>
    </row>
    <row r="51" spans="1:48" s="37" customFormat="1" ht="12" x14ac:dyDescent="0.3">
      <c r="A51" s="78" t="s">
        <v>2398</v>
      </c>
      <c r="B51" s="79" t="s">
        <v>2399</v>
      </c>
      <c r="C51" s="85">
        <v>794</v>
      </c>
      <c r="D51" s="86">
        <v>151.1</v>
      </c>
      <c r="E51" s="87">
        <v>46</v>
      </c>
      <c r="F51" s="86">
        <v>113.9</v>
      </c>
      <c r="G51" s="17">
        <v>34</v>
      </c>
      <c r="H51" s="88">
        <v>62</v>
      </c>
      <c r="I51" s="89">
        <v>198000</v>
      </c>
      <c r="J51" s="89" t="s">
        <v>98</v>
      </c>
      <c r="K51" s="89"/>
      <c r="L51" s="89"/>
      <c r="M51" s="90">
        <f t="shared" si="5"/>
        <v>198000</v>
      </c>
      <c r="N51" s="4">
        <f t="shared" si="6"/>
        <v>0</v>
      </c>
      <c r="O51" s="91">
        <f t="shared" si="7"/>
        <v>4304.347826086957</v>
      </c>
      <c r="P51" s="91">
        <f t="shared" si="8"/>
        <v>0</v>
      </c>
      <c r="Q51" s="77">
        <v>4</v>
      </c>
      <c r="R51" s="77">
        <v>2</v>
      </c>
      <c r="S51" s="77" t="s">
        <v>61</v>
      </c>
      <c r="T51" s="5">
        <v>151</v>
      </c>
      <c r="U51" s="9"/>
      <c r="W51" s="86">
        <f t="shared" si="24"/>
        <v>151.1</v>
      </c>
      <c r="X51" s="87">
        <f t="shared" si="24"/>
        <v>46</v>
      </c>
      <c r="Y51" s="92">
        <f t="shared" si="25"/>
        <v>62</v>
      </c>
      <c r="Z51" s="90">
        <f t="shared" si="25"/>
        <v>198000</v>
      </c>
      <c r="AA51" s="90">
        <f t="shared" si="9"/>
        <v>0</v>
      </c>
      <c r="AB51" s="90">
        <f t="shared" si="26"/>
        <v>198000</v>
      </c>
      <c r="AC51" s="4">
        <f t="shared" si="26"/>
        <v>0</v>
      </c>
      <c r="AD51" s="91">
        <f t="shared" si="26"/>
        <v>4304.347826086957</v>
      </c>
      <c r="AE51" s="77" t="str">
        <f t="shared" si="10"/>
        <v>계</v>
      </c>
      <c r="AF51" s="77" t="str">
        <f t="shared" si="11"/>
        <v>4/2</v>
      </c>
      <c r="AH51" s="20" t="str">
        <f t="shared" si="3"/>
        <v>공덕동 래미안공덕5차</v>
      </c>
      <c r="AI51" s="87">
        <f t="shared" si="4"/>
        <v>46</v>
      </c>
      <c r="AJ51" s="77" t="str">
        <f t="shared" si="12"/>
        <v>A-</v>
      </c>
      <c r="AK51" s="77" t="s">
        <v>13</v>
      </c>
      <c r="AL51" s="77" t="s">
        <v>62</v>
      </c>
      <c r="AM51" s="77" t="s">
        <v>63</v>
      </c>
      <c r="AN51" s="77" t="str">
        <f t="shared" si="13"/>
        <v>C</v>
      </c>
      <c r="AO51" s="77" t="str">
        <f t="shared" si="14"/>
        <v>X</v>
      </c>
      <c r="AP51" s="77" t="str">
        <f t="shared" si="15"/>
        <v>X</v>
      </c>
      <c r="AQ51" s="77" t="str">
        <f t="shared" si="16"/>
        <v>X</v>
      </c>
      <c r="AR51" s="77" t="str">
        <f t="shared" si="17"/>
        <v>X</v>
      </c>
      <c r="AS51" s="77" t="s">
        <v>2</v>
      </c>
      <c r="AT51" s="77" t="str">
        <f t="shared" si="18"/>
        <v>X</v>
      </c>
      <c r="AU51" s="77" t="str">
        <f t="shared" si="19"/>
        <v>O</v>
      </c>
      <c r="AV51" s="77" t="str">
        <f t="shared" si="20"/>
        <v>X</v>
      </c>
    </row>
    <row r="52" spans="1:48" s="37" customFormat="1" ht="12" x14ac:dyDescent="0.3">
      <c r="A52" s="78" t="s">
        <v>2402</v>
      </c>
      <c r="B52" s="79" t="s">
        <v>2403</v>
      </c>
      <c r="C52" s="85">
        <v>651</v>
      </c>
      <c r="D52" s="86">
        <v>85.6</v>
      </c>
      <c r="E52" s="87">
        <v>26</v>
      </c>
      <c r="F52" s="86">
        <v>59.7</v>
      </c>
      <c r="G52" s="17">
        <v>18</v>
      </c>
      <c r="H52" s="88">
        <v>230</v>
      </c>
      <c r="I52" s="89">
        <v>135000</v>
      </c>
      <c r="J52" s="89" t="s">
        <v>100</v>
      </c>
      <c r="K52" s="89">
        <v>62000</v>
      </c>
      <c r="L52" s="89" t="s">
        <v>100</v>
      </c>
      <c r="M52" s="90">
        <f>I52-K52</f>
        <v>73000</v>
      </c>
      <c r="N52" s="4">
        <f>IF(ISERROR(K52/I52),"",K52/I52)</f>
        <v>0.45925925925925926</v>
      </c>
      <c r="O52" s="91">
        <f>I52/E52</f>
        <v>5192.3076923076924</v>
      </c>
      <c r="P52" s="91">
        <f>K52/E52</f>
        <v>2384.6153846153848</v>
      </c>
      <c r="Q52" s="77">
        <v>2</v>
      </c>
      <c r="R52" s="77">
        <v>1</v>
      </c>
      <c r="S52" s="77" t="s">
        <v>78</v>
      </c>
      <c r="T52" s="5">
        <v>85</v>
      </c>
      <c r="U52" s="9"/>
      <c r="W52" s="86">
        <f t="shared" ref="W52:X67" si="27">D52</f>
        <v>85.6</v>
      </c>
      <c r="X52" s="87">
        <f t="shared" si="27"/>
        <v>26</v>
      </c>
      <c r="Y52" s="92">
        <f t="shared" ref="Y52:Z67" si="28">H52</f>
        <v>230</v>
      </c>
      <c r="Z52" s="90">
        <f t="shared" si="28"/>
        <v>135000</v>
      </c>
      <c r="AA52" s="90">
        <f>K52</f>
        <v>62000</v>
      </c>
      <c r="AB52" s="90">
        <f t="shared" ref="AB52:AD67" si="29">M52</f>
        <v>73000</v>
      </c>
      <c r="AC52" s="4">
        <f t="shared" si="29"/>
        <v>0.45925925925925926</v>
      </c>
      <c r="AD52" s="91">
        <f t="shared" si="29"/>
        <v>5192.3076923076924</v>
      </c>
      <c r="AE52" s="77" t="str">
        <f>S52</f>
        <v>복</v>
      </c>
      <c r="AF52" s="77" t="str">
        <f>Q52&amp;"/"&amp;R52</f>
        <v>2/1</v>
      </c>
      <c r="AH52" s="20" t="str">
        <f t="shared" si="3"/>
        <v>공덕동 공덕삼성</v>
      </c>
      <c r="AI52" s="87">
        <f t="shared" si="4"/>
        <v>26</v>
      </c>
      <c r="AJ52" s="77" t="str">
        <f>IF(AI52="","",$AJ$2)</f>
        <v>A-</v>
      </c>
      <c r="AK52" s="77" t="s">
        <v>13</v>
      </c>
      <c r="AL52" s="77" t="s">
        <v>62</v>
      </c>
      <c r="AM52" s="77" t="s">
        <v>63</v>
      </c>
      <c r="AN52" s="77" t="str">
        <f>IF(AI52="","",$AN$2)</f>
        <v>C</v>
      </c>
      <c r="AO52" s="77" t="str">
        <f>IF(N52="","",IF(N52&gt;=$AO$1/100,"O","X"))</f>
        <v>X</v>
      </c>
      <c r="AP52" s="77" t="str">
        <f>IF(I52="","",IF(I52&lt;=$AP$1,"O","X"))</f>
        <v>X</v>
      </c>
      <c r="AQ52" s="77" t="str">
        <f>IF(O52="","",IF(O52&lt;=$AQ$1,"O","X"))</f>
        <v>X</v>
      </c>
      <c r="AR52" s="77" t="str">
        <f>IF(M52="","",IF(M52&lt;=$AR$1,"O","X"))</f>
        <v>X</v>
      </c>
      <c r="AS52" s="77" t="s">
        <v>2</v>
      </c>
      <c r="AT52" s="77" t="str">
        <f>IF(OR(F52="",AI52=""),"",IF(AND((F52&lt;=85),(AI52&gt;=15)),"O","X"))</f>
        <v>O</v>
      </c>
      <c r="AU52" s="77" t="str">
        <f>IF(C52="","",IF(C52&gt;=$AU$1,"O","X"))</f>
        <v>O</v>
      </c>
      <c r="AV52" s="77" t="str">
        <f>IF(AO52="","",IF(AND(AO52="O",AP52="O",AR52="O",AT52="O",AU52="O"),"후보","X"))</f>
        <v>X</v>
      </c>
    </row>
    <row r="53" spans="1:48" s="37" customFormat="1" ht="12" x14ac:dyDescent="0.3">
      <c r="A53" s="78" t="s">
        <v>2404</v>
      </c>
      <c r="B53" s="79" t="s">
        <v>2405</v>
      </c>
      <c r="C53" s="85">
        <v>651</v>
      </c>
      <c r="D53" s="86">
        <v>112.7</v>
      </c>
      <c r="E53" s="87">
        <v>34</v>
      </c>
      <c r="F53" s="86">
        <v>84.9</v>
      </c>
      <c r="G53" s="17">
        <v>26</v>
      </c>
      <c r="H53" s="88">
        <v>287</v>
      </c>
      <c r="I53" s="89">
        <v>158000</v>
      </c>
      <c r="J53" s="89" t="s">
        <v>59</v>
      </c>
      <c r="K53" s="89"/>
      <c r="L53" s="89"/>
      <c r="M53" s="90">
        <f>I53-K53</f>
        <v>158000</v>
      </c>
      <c r="N53" s="4">
        <f>IF(ISERROR(K53/I53),"",K53/I53)</f>
        <v>0</v>
      </c>
      <c r="O53" s="91">
        <f>I53/E53</f>
        <v>4647.0588235294117</v>
      </c>
      <c r="P53" s="91">
        <f>K53/E53</f>
        <v>0</v>
      </c>
      <c r="Q53" s="77">
        <v>3</v>
      </c>
      <c r="R53" s="77">
        <v>2</v>
      </c>
      <c r="S53" s="77" t="s">
        <v>61</v>
      </c>
      <c r="T53" s="5">
        <v>112</v>
      </c>
      <c r="U53" s="9"/>
      <c r="W53" s="86">
        <f t="shared" si="27"/>
        <v>112.7</v>
      </c>
      <c r="X53" s="87">
        <f t="shared" si="27"/>
        <v>34</v>
      </c>
      <c r="Y53" s="92">
        <f t="shared" si="28"/>
        <v>287</v>
      </c>
      <c r="Z53" s="90">
        <f t="shared" si="28"/>
        <v>158000</v>
      </c>
      <c r="AA53" s="90">
        <f>K53</f>
        <v>0</v>
      </c>
      <c r="AB53" s="90">
        <f t="shared" si="29"/>
        <v>158000</v>
      </c>
      <c r="AC53" s="4">
        <f t="shared" si="29"/>
        <v>0</v>
      </c>
      <c r="AD53" s="91">
        <f t="shared" si="29"/>
        <v>4647.0588235294117</v>
      </c>
      <c r="AE53" s="77" t="str">
        <f>S53</f>
        <v>계</v>
      </c>
      <c r="AF53" s="77" t="str">
        <f>Q53&amp;"/"&amp;R53</f>
        <v>3/2</v>
      </c>
      <c r="AH53" s="20" t="str">
        <f t="shared" si="3"/>
        <v>공덕동 공덕삼성</v>
      </c>
      <c r="AI53" s="87">
        <f t="shared" si="4"/>
        <v>34</v>
      </c>
      <c r="AJ53" s="77" t="str">
        <f>IF(AI53="","",$AJ$2)</f>
        <v>A-</v>
      </c>
      <c r="AK53" s="77" t="s">
        <v>13</v>
      </c>
      <c r="AL53" s="77" t="s">
        <v>62</v>
      </c>
      <c r="AM53" s="77" t="s">
        <v>63</v>
      </c>
      <c r="AN53" s="77" t="str">
        <f>IF(AI53="","",$AN$2)</f>
        <v>C</v>
      </c>
      <c r="AO53" s="77" t="str">
        <f>IF(N53="","",IF(N53&gt;=$AO$1/100,"O","X"))</f>
        <v>X</v>
      </c>
      <c r="AP53" s="77" t="str">
        <f>IF(I53="","",IF(I53&lt;=$AP$1,"O","X"))</f>
        <v>X</v>
      </c>
      <c r="AQ53" s="77" t="str">
        <f>IF(O53="","",IF(O53&lt;=$AQ$1,"O","X"))</f>
        <v>X</v>
      </c>
      <c r="AR53" s="77" t="str">
        <f>IF(M53="","",IF(M53&lt;=$AR$1,"O","X"))</f>
        <v>X</v>
      </c>
      <c r="AS53" s="77" t="s">
        <v>2</v>
      </c>
      <c r="AT53" s="77" t="str">
        <f>IF(OR(F53="",AI53=""),"",IF(AND((F53&lt;=85),(AI53&gt;=15)),"O","X"))</f>
        <v>O</v>
      </c>
      <c r="AU53" s="77" t="str">
        <f>IF(C53="","",IF(C53&gt;=$AU$1,"O","X"))</f>
        <v>O</v>
      </c>
      <c r="AV53" s="77" t="str">
        <f>IF(AO53="","",IF(AND(AO53="O",AP53="O",AR53="O",AT53="O",AU53="O"),"후보","X"))</f>
        <v>X</v>
      </c>
    </row>
    <row r="54" spans="1:48" s="37" customFormat="1" ht="12" x14ac:dyDescent="0.3">
      <c r="A54" s="78" t="s">
        <v>2402</v>
      </c>
      <c r="B54" s="79" t="s">
        <v>2403</v>
      </c>
      <c r="C54" s="85">
        <v>651</v>
      </c>
      <c r="D54" s="86">
        <v>142.80000000000001</v>
      </c>
      <c r="E54" s="87">
        <v>43</v>
      </c>
      <c r="F54" s="86">
        <v>114.9</v>
      </c>
      <c r="G54" s="17">
        <v>35</v>
      </c>
      <c r="H54" s="88">
        <v>134</v>
      </c>
      <c r="I54" s="89">
        <v>187000</v>
      </c>
      <c r="J54" s="89" t="s">
        <v>100</v>
      </c>
      <c r="K54" s="89">
        <v>120000</v>
      </c>
      <c r="L54" s="89" t="s">
        <v>75</v>
      </c>
      <c r="M54" s="90">
        <f>I54-K54</f>
        <v>67000</v>
      </c>
      <c r="N54" s="4">
        <f>IF(ISERROR(K54/I54),"",K54/I54)</f>
        <v>0.64171122994652408</v>
      </c>
      <c r="O54" s="91">
        <f>I54/E54</f>
        <v>4348.8372093023254</v>
      </c>
      <c r="P54" s="91">
        <f>K54/E54</f>
        <v>2790.6976744186045</v>
      </c>
      <c r="Q54" s="77">
        <v>4</v>
      </c>
      <c r="R54" s="77">
        <v>2</v>
      </c>
      <c r="S54" s="77" t="s">
        <v>61</v>
      </c>
      <c r="T54" s="5">
        <v>142</v>
      </c>
      <c r="U54" s="9"/>
      <c r="W54" s="86">
        <f t="shared" si="27"/>
        <v>142.80000000000001</v>
      </c>
      <c r="X54" s="87">
        <f t="shared" si="27"/>
        <v>43</v>
      </c>
      <c r="Y54" s="92">
        <f t="shared" si="28"/>
        <v>134</v>
      </c>
      <c r="Z54" s="90">
        <f t="shared" si="28"/>
        <v>187000</v>
      </c>
      <c r="AA54" s="90">
        <f>K54</f>
        <v>120000</v>
      </c>
      <c r="AB54" s="90">
        <f t="shared" si="29"/>
        <v>67000</v>
      </c>
      <c r="AC54" s="4">
        <f t="shared" si="29"/>
        <v>0.64171122994652408</v>
      </c>
      <c r="AD54" s="91">
        <f t="shared" si="29"/>
        <v>4348.8372093023254</v>
      </c>
      <c r="AE54" s="77" t="str">
        <f>S54</f>
        <v>계</v>
      </c>
      <c r="AF54" s="77" t="str">
        <f>Q54&amp;"/"&amp;R54</f>
        <v>4/2</v>
      </c>
      <c r="AH54" s="20" t="str">
        <f t="shared" si="3"/>
        <v>공덕동 공덕삼성</v>
      </c>
      <c r="AI54" s="87">
        <f t="shared" si="4"/>
        <v>43</v>
      </c>
      <c r="AJ54" s="77" t="str">
        <f>IF(AI54="","",$AJ$2)</f>
        <v>A-</v>
      </c>
      <c r="AK54" s="77" t="s">
        <v>13</v>
      </c>
      <c r="AL54" s="77" t="s">
        <v>62</v>
      </c>
      <c r="AM54" s="77" t="s">
        <v>63</v>
      </c>
      <c r="AN54" s="77" t="str">
        <f>IF(AI54="","",$AN$2)</f>
        <v>C</v>
      </c>
      <c r="AO54" s="77" t="str">
        <f>IF(N54="","",IF(N54&gt;=$AO$1/100,"O","X"))</f>
        <v>X</v>
      </c>
      <c r="AP54" s="77" t="str">
        <f>IF(I54="","",IF(I54&lt;=$AP$1,"O","X"))</f>
        <v>X</v>
      </c>
      <c r="AQ54" s="77" t="str">
        <f>IF(O54="","",IF(O54&lt;=$AQ$1,"O","X"))</f>
        <v>X</v>
      </c>
      <c r="AR54" s="77" t="str">
        <f>IF(M54="","",IF(M54&lt;=$AR$1,"O","X"))</f>
        <v>X</v>
      </c>
      <c r="AS54" s="77" t="s">
        <v>2</v>
      </c>
      <c r="AT54" s="77" t="str">
        <f>IF(OR(F54="",AI54=""),"",IF(AND((F54&lt;=85),(AI54&gt;=15)),"O","X"))</f>
        <v>X</v>
      </c>
      <c r="AU54" s="77" t="str">
        <f>IF(C54="","",IF(C54&gt;=$AU$1,"O","X"))</f>
        <v>O</v>
      </c>
      <c r="AV54" s="77" t="str">
        <f>IF(AO54="","",IF(AND(AO54="O",AP54="O",AR54="O",AT54="O",AU54="O"),"후보","X"))</f>
        <v>X</v>
      </c>
    </row>
    <row r="55" spans="1:48" s="37" customFormat="1" ht="12" x14ac:dyDescent="0.3">
      <c r="A55" s="78" t="s">
        <v>2406</v>
      </c>
      <c r="B55" s="79" t="s">
        <v>2407</v>
      </c>
      <c r="C55" s="85">
        <v>350</v>
      </c>
      <c r="D55" s="86">
        <v>37.299999999999997</v>
      </c>
      <c r="E55" s="87">
        <v>11</v>
      </c>
      <c r="F55" s="86">
        <v>29</v>
      </c>
      <c r="G55" s="17">
        <v>9</v>
      </c>
      <c r="H55" s="88">
        <v>51</v>
      </c>
      <c r="I55" s="89"/>
      <c r="J55" s="89"/>
      <c r="K55" s="89"/>
      <c r="L55" s="89"/>
      <c r="M55" s="90">
        <f>I55-K55</f>
        <v>0</v>
      </c>
      <c r="N55" s="4" t="str">
        <f>IF(ISERROR(K55/I55),"",K55/I55)</f>
        <v/>
      </c>
      <c r="O55" s="91">
        <f>I55/E55</f>
        <v>0</v>
      </c>
      <c r="P55" s="91">
        <f>K55/E55</f>
        <v>0</v>
      </c>
      <c r="Q55" s="77">
        <v>1</v>
      </c>
      <c r="R55" s="77">
        <v>1</v>
      </c>
      <c r="S55" s="77" t="s">
        <v>61</v>
      </c>
      <c r="T55" s="5">
        <v>37</v>
      </c>
      <c r="U55" s="9"/>
      <c r="W55" s="86">
        <f t="shared" si="27"/>
        <v>37.299999999999997</v>
      </c>
      <c r="X55" s="87">
        <f t="shared" si="27"/>
        <v>11</v>
      </c>
      <c r="Y55" s="92">
        <f t="shared" si="28"/>
        <v>51</v>
      </c>
      <c r="Z55" s="90">
        <f t="shared" si="28"/>
        <v>0</v>
      </c>
      <c r="AA55" s="90">
        <f>K55</f>
        <v>0</v>
      </c>
      <c r="AB55" s="90">
        <f t="shared" si="29"/>
        <v>0</v>
      </c>
      <c r="AC55" s="4" t="str">
        <f t="shared" si="29"/>
        <v/>
      </c>
      <c r="AD55" s="91">
        <f t="shared" si="29"/>
        <v>0</v>
      </c>
      <c r="AE55" s="77" t="str">
        <f>S55</f>
        <v>계</v>
      </c>
      <c r="AF55" s="77" t="str">
        <f>Q55&amp;"/"&amp;R55</f>
        <v>1/1</v>
      </c>
      <c r="AH55" s="20" t="str">
        <f t="shared" si="3"/>
        <v>노고산동 신촌포스빌</v>
      </c>
      <c r="AI55" s="87">
        <f t="shared" si="4"/>
        <v>11</v>
      </c>
      <c r="AJ55" s="77" t="str">
        <f>IF(AI55="","",$AJ$2)</f>
        <v>A-</v>
      </c>
      <c r="AK55" s="77" t="s">
        <v>13</v>
      </c>
      <c r="AL55" s="77" t="s">
        <v>62</v>
      </c>
      <c r="AM55" s="77" t="s">
        <v>63</v>
      </c>
      <c r="AN55" s="77" t="str">
        <f>IF(AI55="","",$AN$2)</f>
        <v>C</v>
      </c>
      <c r="AO55" s="77" t="str">
        <f>IF(N55="","",IF(N55&gt;=$AO$1/100,"O","X"))</f>
        <v/>
      </c>
      <c r="AP55" s="77" t="str">
        <f>IF(I55="","",IF(I55&lt;=$AP$1,"O","X"))</f>
        <v/>
      </c>
      <c r="AQ55" s="77" t="str">
        <f>IF(O55="","",IF(O55&lt;=$AQ$1,"O","X"))</f>
        <v>O</v>
      </c>
      <c r="AR55" s="77" t="str">
        <f>IF(M55="","",IF(M55&lt;=$AR$1,"O","X"))</f>
        <v>O</v>
      </c>
      <c r="AS55" s="77" t="s">
        <v>2</v>
      </c>
      <c r="AT55" s="77" t="str">
        <f>IF(OR(F55="",AI55=""),"",IF(AND((F55&lt;=85),(AI55&gt;=15)),"O","X"))</f>
        <v>X</v>
      </c>
      <c r="AU55" s="77" t="str">
        <f>IF(C55="","",IF(C55&gt;=$AU$1,"O","X"))</f>
        <v>O</v>
      </c>
      <c r="AV55" s="77" t="str">
        <f>IF(AO55="","",IF(AND(AO55="O",AP55="O",AR55="O",AT55="O",AU55="O"),"후보","X"))</f>
        <v/>
      </c>
    </row>
    <row r="56" spans="1:48" s="37" customFormat="1" ht="12" x14ac:dyDescent="0.3">
      <c r="A56" s="78" t="s">
        <v>2408</v>
      </c>
      <c r="B56" s="79" t="s">
        <v>2407</v>
      </c>
      <c r="C56" s="85">
        <v>350</v>
      </c>
      <c r="D56" s="86">
        <v>41.6</v>
      </c>
      <c r="E56" s="87">
        <v>13</v>
      </c>
      <c r="F56" s="86">
        <v>32.299999999999997</v>
      </c>
      <c r="G56" s="17">
        <v>10</v>
      </c>
      <c r="H56" s="88">
        <v>298</v>
      </c>
      <c r="I56" s="89"/>
      <c r="J56" s="89"/>
      <c r="K56" s="89"/>
      <c r="L56" s="89"/>
      <c r="M56" s="90">
        <f>I56-K56</f>
        <v>0</v>
      </c>
      <c r="N56" s="4" t="str">
        <f>IF(ISERROR(K56/I56),"",K56/I56)</f>
        <v/>
      </c>
      <c r="O56" s="91">
        <f>I56/E56</f>
        <v>0</v>
      </c>
      <c r="P56" s="91">
        <f>K56/E56</f>
        <v>0</v>
      </c>
      <c r="Q56" s="77">
        <v>1</v>
      </c>
      <c r="R56" s="77">
        <v>1</v>
      </c>
      <c r="S56" s="77" t="s">
        <v>61</v>
      </c>
      <c r="T56" s="5">
        <v>41</v>
      </c>
      <c r="U56" s="9"/>
      <c r="W56" s="86">
        <f t="shared" si="27"/>
        <v>41.6</v>
      </c>
      <c r="X56" s="87">
        <f t="shared" si="27"/>
        <v>13</v>
      </c>
      <c r="Y56" s="92">
        <f t="shared" si="28"/>
        <v>298</v>
      </c>
      <c r="Z56" s="90">
        <f t="shared" si="28"/>
        <v>0</v>
      </c>
      <c r="AA56" s="90">
        <f>K56</f>
        <v>0</v>
      </c>
      <c r="AB56" s="90">
        <f t="shared" si="29"/>
        <v>0</v>
      </c>
      <c r="AC56" s="4" t="str">
        <f t="shared" si="29"/>
        <v/>
      </c>
      <c r="AD56" s="91">
        <f t="shared" si="29"/>
        <v>0</v>
      </c>
      <c r="AE56" s="77" t="str">
        <f>S56</f>
        <v>계</v>
      </c>
      <c r="AF56" s="77" t="str">
        <f>Q56&amp;"/"&amp;R56</f>
        <v>1/1</v>
      </c>
      <c r="AH56" s="20" t="str">
        <f t="shared" si="3"/>
        <v>노고산동 신촌포스빌</v>
      </c>
      <c r="AI56" s="87">
        <f t="shared" si="4"/>
        <v>13</v>
      </c>
      <c r="AJ56" s="77" t="str">
        <f>IF(AI56="","",$AJ$2)</f>
        <v>A-</v>
      </c>
      <c r="AK56" s="77" t="s">
        <v>13</v>
      </c>
      <c r="AL56" s="77" t="s">
        <v>62</v>
      </c>
      <c r="AM56" s="77" t="s">
        <v>63</v>
      </c>
      <c r="AN56" s="77" t="str">
        <f>IF(AI56="","",$AN$2)</f>
        <v>C</v>
      </c>
      <c r="AO56" s="77" t="str">
        <f>IF(N56="","",IF(N56&gt;=$AO$1/100,"O","X"))</f>
        <v/>
      </c>
      <c r="AP56" s="77" t="str">
        <f>IF(I56="","",IF(I56&lt;=$AP$1,"O","X"))</f>
        <v/>
      </c>
      <c r="AQ56" s="77" t="str">
        <f>IF(O56="","",IF(O56&lt;=$AQ$1,"O","X"))</f>
        <v>O</v>
      </c>
      <c r="AR56" s="77" t="str">
        <f>IF(M56="","",IF(M56&lt;=$AR$1,"O","X"))</f>
        <v>O</v>
      </c>
      <c r="AS56" s="77" t="s">
        <v>2</v>
      </c>
      <c r="AT56" s="77" t="str">
        <f>IF(OR(F56="",AI56=""),"",IF(AND((F56&lt;=85),(AI56&gt;=15)),"O","X"))</f>
        <v>X</v>
      </c>
      <c r="AU56" s="77" t="str">
        <f>IF(C56="","",IF(C56&gt;=$AU$1,"O","X"))</f>
        <v>O</v>
      </c>
      <c r="AV56" s="77" t="str">
        <f>IF(AO56="","",IF(AND(AO56="O",AP56="O",AR56="O",AT56="O",AU56="O"),"후보","X"))</f>
        <v/>
      </c>
    </row>
    <row r="57" spans="1:48" s="37" customFormat="1" ht="12" x14ac:dyDescent="0.3">
      <c r="A57" s="78" t="s">
        <v>2406</v>
      </c>
      <c r="B57" s="79" t="s">
        <v>2409</v>
      </c>
      <c r="C57" s="85">
        <v>350</v>
      </c>
      <c r="D57" s="86">
        <v>78.2</v>
      </c>
      <c r="E57" s="87">
        <v>24</v>
      </c>
      <c r="F57" s="86">
        <v>61.8</v>
      </c>
      <c r="G57" s="17">
        <v>19</v>
      </c>
      <c r="H57" s="88">
        <v>1</v>
      </c>
      <c r="I57" s="89"/>
      <c r="J57" s="89"/>
      <c r="K57" s="89"/>
      <c r="L57" s="89"/>
      <c r="M57" s="90">
        <f>I57-K57</f>
        <v>0</v>
      </c>
      <c r="N57" s="4" t="str">
        <f>IF(ISERROR(K57/I57),"",K57/I57)</f>
        <v/>
      </c>
      <c r="O57" s="91">
        <f>I57/E57</f>
        <v>0</v>
      </c>
      <c r="P57" s="91">
        <f>K57/E57</f>
        <v>0</v>
      </c>
      <c r="Q57" s="77">
        <v>3</v>
      </c>
      <c r="R57" s="77">
        <v>1</v>
      </c>
      <c r="S57" s="77" t="s">
        <v>78</v>
      </c>
      <c r="T57" s="5">
        <v>78</v>
      </c>
      <c r="U57" s="9"/>
      <c r="W57" s="86">
        <f t="shared" si="27"/>
        <v>78.2</v>
      </c>
      <c r="X57" s="87">
        <f t="shared" si="27"/>
        <v>24</v>
      </c>
      <c r="Y57" s="92">
        <f t="shared" si="28"/>
        <v>1</v>
      </c>
      <c r="Z57" s="90">
        <f t="shared" si="28"/>
        <v>0</v>
      </c>
      <c r="AA57" s="90">
        <f>K57</f>
        <v>0</v>
      </c>
      <c r="AB57" s="90">
        <f t="shared" si="29"/>
        <v>0</v>
      </c>
      <c r="AC57" s="4" t="str">
        <f t="shared" si="29"/>
        <v/>
      </c>
      <c r="AD57" s="91">
        <f t="shared" si="29"/>
        <v>0</v>
      </c>
      <c r="AE57" s="77" t="str">
        <f>S57</f>
        <v>복</v>
      </c>
      <c r="AF57" s="77" t="str">
        <f>Q57&amp;"/"&amp;R57</f>
        <v>3/1</v>
      </c>
      <c r="AH57" s="20" t="str">
        <f t="shared" si="3"/>
        <v>노고산동 신촌포스빌</v>
      </c>
      <c r="AI57" s="87">
        <f t="shared" si="4"/>
        <v>24</v>
      </c>
      <c r="AJ57" s="77" t="str">
        <f>IF(AI57="","",$AJ$2)</f>
        <v>A-</v>
      </c>
      <c r="AK57" s="77" t="s">
        <v>13</v>
      </c>
      <c r="AL57" s="77" t="s">
        <v>62</v>
      </c>
      <c r="AM57" s="77" t="s">
        <v>63</v>
      </c>
      <c r="AN57" s="77" t="str">
        <f>IF(AI57="","",$AN$2)</f>
        <v>C</v>
      </c>
      <c r="AO57" s="77" t="str">
        <f>IF(N57="","",IF(N57&gt;=$AO$1/100,"O","X"))</f>
        <v/>
      </c>
      <c r="AP57" s="77" t="str">
        <f>IF(I57="","",IF(I57&lt;=$AP$1,"O","X"))</f>
        <v/>
      </c>
      <c r="AQ57" s="77" t="str">
        <f>IF(O57="","",IF(O57&lt;=$AQ$1,"O","X"))</f>
        <v>O</v>
      </c>
      <c r="AR57" s="77" t="str">
        <f>IF(M57="","",IF(M57&lt;=$AR$1,"O","X"))</f>
        <v>O</v>
      </c>
      <c r="AS57" s="77" t="s">
        <v>2</v>
      </c>
      <c r="AT57" s="77" t="str">
        <f>IF(OR(F57="",AI57=""),"",IF(AND((F57&lt;=85),(AI57&gt;=15)),"O","X"))</f>
        <v>O</v>
      </c>
      <c r="AU57" s="77" t="str">
        <f>IF(C57="","",IF(C57&gt;=$AU$1,"O","X"))</f>
        <v>O</v>
      </c>
      <c r="AV57" s="77" t="str">
        <f>IF(AO57="","",IF(AND(AO57="O",AP57="O",AR57="O",AT57="O",AU57="O"),"후보","X"))</f>
        <v/>
      </c>
    </row>
    <row r="58" spans="1:48" s="37" customFormat="1" ht="12" x14ac:dyDescent="0.3">
      <c r="A58" s="78" t="s">
        <v>2410</v>
      </c>
      <c r="B58" s="79" t="s">
        <v>2411</v>
      </c>
      <c r="C58" s="85">
        <v>203</v>
      </c>
      <c r="D58" s="86">
        <v>35.6</v>
      </c>
      <c r="E58" s="87">
        <v>11</v>
      </c>
      <c r="F58" s="86">
        <v>25.4</v>
      </c>
      <c r="G58" s="17">
        <v>8</v>
      </c>
      <c r="H58" s="88">
        <v>6</v>
      </c>
      <c r="I58" s="89"/>
      <c r="J58" s="89"/>
      <c r="K58" s="89"/>
      <c r="L58" s="89"/>
      <c r="M58" s="90">
        <f t="shared" ref="M58:M73" si="30">I58-K58</f>
        <v>0</v>
      </c>
      <c r="N58" s="4" t="str">
        <f t="shared" ref="N58:N73" si="31">IF(ISERROR(K58/I58),"",K58/I58)</f>
        <v/>
      </c>
      <c r="O58" s="91">
        <f t="shared" ref="O58:O73" si="32">I58/E58</f>
        <v>0</v>
      </c>
      <c r="P58" s="91">
        <f t="shared" ref="P58:P73" si="33">K58/E58</f>
        <v>0</v>
      </c>
      <c r="Q58" s="77">
        <v>1</v>
      </c>
      <c r="R58" s="77">
        <v>1</v>
      </c>
      <c r="S58" s="77" t="s">
        <v>61</v>
      </c>
      <c r="T58" s="5">
        <v>35</v>
      </c>
      <c r="U58" s="9"/>
      <c r="W58" s="86">
        <f t="shared" si="27"/>
        <v>35.6</v>
      </c>
      <c r="X58" s="87">
        <f t="shared" si="27"/>
        <v>11</v>
      </c>
      <c r="Y58" s="92">
        <f t="shared" si="28"/>
        <v>6</v>
      </c>
      <c r="Z58" s="90">
        <f t="shared" si="28"/>
        <v>0</v>
      </c>
      <c r="AA58" s="90">
        <f t="shared" ref="AA58:AA73" si="34">K58</f>
        <v>0</v>
      </c>
      <c r="AB58" s="90">
        <f t="shared" si="29"/>
        <v>0</v>
      </c>
      <c r="AC58" s="4" t="str">
        <f t="shared" si="29"/>
        <v/>
      </c>
      <c r="AD58" s="91">
        <f t="shared" si="29"/>
        <v>0</v>
      </c>
      <c r="AE58" s="77" t="str">
        <f t="shared" ref="AE58:AE73" si="35">S58</f>
        <v>계</v>
      </c>
      <c r="AF58" s="77" t="str">
        <f t="shared" ref="AF58:AF73" si="36">Q58&amp;"/"&amp;R58</f>
        <v>1/1</v>
      </c>
      <c r="AH58" s="20" t="str">
        <f t="shared" si="3"/>
        <v>노고산동 현대벤처빌</v>
      </c>
      <c r="AI58" s="87">
        <f t="shared" si="4"/>
        <v>11</v>
      </c>
      <c r="AJ58" s="77" t="str">
        <f t="shared" ref="AJ58:AJ73" si="37">IF(AI58="","",$AJ$2)</f>
        <v>A-</v>
      </c>
      <c r="AK58" s="77" t="s">
        <v>13</v>
      </c>
      <c r="AL58" s="77" t="s">
        <v>62</v>
      </c>
      <c r="AM58" s="77" t="s">
        <v>63</v>
      </c>
      <c r="AN58" s="77" t="str">
        <f t="shared" ref="AN58:AN73" si="38">IF(AI58="","",$AN$2)</f>
        <v>C</v>
      </c>
      <c r="AO58" s="77" t="str">
        <f t="shared" ref="AO58:AO73" si="39">IF(N58="","",IF(N58&gt;=$AO$1/100,"O","X"))</f>
        <v/>
      </c>
      <c r="AP58" s="77" t="str">
        <f t="shared" ref="AP58:AP73" si="40">IF(I58="","",IF(I58&lt;=$AP$1,"O","X"))</f>
        <v/>
      </c>
      <c r="AQ58" s="77" t="str">
        <f t="shared" ref="AQ58:AQ73" si="41">IF(O58="","",IF(O58&lt;=$AQ$1,"O","X"))</f>
        <v>O</v>
      </c>
      <c r="AR58" s="77" t="str">
        <f t="shared" ref="AR58:AR73" si="42">IF(M58="","",IF(M58&lt;=$AR$1,"O","X"))</f>
        <v>O</v>
      </c>
      <c r="AS58" s="77" t="s">
        <v>2</v>
      </c>
      <c r="AT58" s="77" t="str">
        <f t="shared" ref="AT58:AT73" si="43">IF(OR(F58="",AI58=""),"",IF(AND((F58&lt;=85),(AI58&gt;=15)),"O","X"))</f>
        <v>X</v>
      </c>
      <c r="AU58" s="77" t="str">
        <f t="shared" ref="AU58:AU73" si="44">IF(C58="","",IF(C58&gt;=$AU$1,"O","X"))</f>
        <v>X</v>
      </c>
      <c r="AV58" s="77" t="str">
        <f t="shared" ref="AV58:AV73" si="45">IF(AO58="","",IF(AND(AO58="O",AP58="O",AR58="O",AT58="O",AU58="O"),"후보","X"))</f>
        <v/>
      </c>
    </row>
    <row r="59" spans="1:48" s="37" customFormat="1" ht="12" x14ac:dyDescent="0.3">
      <c r="A59" s="78" t="s">
        <v>2410</v>
      </c>
      <c r="B59" s="79" t="s">
        <v>2412</v>
      </c>
      <c r="C59" s="85">
        <v>203</v>
      </c>
      <c r="D59" s="86">
        <v>39.1</v>
      </c>
      <c r="E59" s="87">
        <v>12</v>
      </c>
      <c r="F59" s="86">
        <v>27.9</v>
      </c>
      <c r="G59" s="17">
        <v>8</v>
      </c>
      <c r="H59" s="88">
        <v>2</v>
      </c>
      <c r="I59" s="89"/>
      <c r="J59" s="89"/>
      <c r="K59" s="89"/>
      <c r="L59" s="89"/>
      <c r="M59" s="90">
        <f t="shared" si="30"/>
        <v>0</v>
      </c>
      <c r="N59" s="4" t="str">
        <f t="shared" si="31"/>
        <v/>
      </c>
      <c r="O59" s="91">
        <f t="shared" si="32"/>
        <v>0</v>
      </c>
      <c r="P59" s="91">
        <f t="shared" si="33"/>
        <v>0</v>
      </c>
      <c r="Q59" s="77">
        <v>1</v>
      </c>
      <c r="R59" s="77">
        <v>1</v>
      </c>
      <c r="S59" s="77" t="s">
        <v>61</v>
      </c>
      <c r="T59" s="5">
        <v>39</v>
      </c>
      <c r="U59" s="9"/>
      <c r="W59" s="86">
        <f t="shared" si="27"/>
        <v>39.1</v>
      </c>
      <c r="X59" s="87">
        <f t="shared" si="27"/>
        <v>12</v>
      </c>
      <c r="Y59" s="92">
        <f t="shared" si="28"/>
        <v>2</v>
      </c>
      <c r="Z59" s="90">
        <f t="shared" si="28"/>
        <v>0</v>
      </c>
      <c r="AA59" s="90">
        <f t="shared" si="34"/>
        <v>0</v>
      </c>
      <c r="AB59" s="90">
        <f t="shared" si="29"/>
        <v>0</v>
      </c>
      <c r="AC59" s="4" t="str">
        <f t="shared" si="29"/>
        <v/>
      </c>
      <c r="AD59" s="91">
        <f t="shared" si="29"/>
        <v>0</v>
      </c>
      <c r="AE59" s="77" t="str">
        <f t="shared" si="35"/>
        <v>계</v>
      </c>
      <c r="AF59" s="77" t="str">
        <f t="shared" si="36"/>
        <v>1/1</v>
      </c>
      <c r="AH59" s="20" t="str">
        <f t="shared" si="3"/>
        <v>노고산동 현대벤처빌</v>
      </c>
      <c r="AI59" s="87">
        <f t="shared" si="4"/>
        <v>12</v>
      </c>
      <c r="AJ59" s="77" t="str">
        <f t="shared" si="37"/>
        <v>A-</v>
      </c>
      <c r="AK59" s="77" t="s">
        <v>13</v>
      </c>
      <c r="AL59" s="77" t="s">
        <v>62</v>
      </c>
      <c r="AM59" s="77" t="s">
        <v>63</v>
      </c>
      <c r="AN59" s="77" t="str">
        <f t="shared" si="38"/>
        <v>C</v>
      </c>
      <c r="AO59" s="77" t="str">
        <f t="shared" si="39"/>
        <v/>
      </c>
      <c r="AP59" s="77" t="str">
        <f t="shared" si="40"/>
        <v/>
      </c>
      <c r="AQ59" s="77" t="str">
        <f t="shared" si="41"/>
        <v>O</v>
      </c>
      <c r="AR59" s="77" t="str">
        <f t="shared" si="42"/>
        <v>O</v>
      </c>
      <c r="AS59" s="77" t="s">
        <v>2</v>
      </c>
      <c r="AT59" s="77" t="str">
        <f t="shared" si="43"/>
        <v>X</v>
      </c>
      <c r="AU59" s="77" t="str">
        <f t="shared" si="44"/>
        <v>X</v>
      </c>
      <c r="AV59" s="77" t="str">
        <f t="shared" si="45"/>
        <v/>
      </c>
    </row>
    <row r="60" spans="1:48" s="37" customFormat="1" ht="12" x14ac:dyDescent="0.3">
      <c r="A60" s="78" t="s">
        <v>2410</v>
      </c>
      <c r="B60" s="79" t="s">
        <v>2412</v>
      </c>
      <c r="C60" s="85">
        <v>203</v>
      </c>
      <c r="D60" s="86">
        <v>42.5</v>
      </c>
      <c r="E60" s="87">
        <v>13</v>
      </c>
      <c r="F60" s="86">
        <v>30.3</v>
      </c>
      <c r="G60" s="17">
        <v>9</v>
      </c>
      <c r="H60" s="88">
        <v>2</v>
      </c>
      <c r="I60" s="89"/>
      <c r="J60" s="89"/>
      <c r="K60" s="89"/>
      <c r="L60" s="89"/>
      <c r="M60" s="90">
        <f t="shared" si="30"/>
        <v>0</v>
      </c>
      <c r="N60" s="4" t="str">
        <f t="shared" si="31"/>
        <v/>
      </c>
      <c r="O60" s="91">
        <f t="shared" si="32"/>
        <v>0</v>
      </c>
      <c r="P60" s="91">
        <f t="shared" si="33"/>
        <v>0</v>
      </c>
      <c r="Q60" s="77">
        <v>1</v>
      </c>
      <c r="R60" s="77">
        <v>1</v>
      </c>
      <c r="S60" s="77" t="s">
        <v>61</v>
      </c>
      <c r="T60" s="5" t="s">
        <v>105</v>
      </c>
      <c r="U60" s="9"/>
      <c r="W60" s="86">
        <f t="shared" si="27"/>
        <v>42.5</v>
      </c>
      <c r="X60" s="87">
        <f t="shared" si="27"/>
        <v>13</v>
      </c>
      <c r="Y60" s="92">
        <f t="shared" si="28"/>
        <v>2</v>
      </c>
      <c r="Z60" s="90">
        <f t="shared" si="28"/>
        <v>0</v>
      </c>
      <c r="AA60" s="90">
        <f t="shared" si="34"/>
        <v>0</v>
      </c>
      <c r="AB60" s="90">
        <f t="shared" si="29"/>
        <v>0</v>
      </c>
      <c r="AC60" s="4" t="str">
        <f t="shared" si="29"/>
        <v/>
      </c>
      <c r="AD60" s="91">
        <f t="shared" si="29"/>
        <v>0</v>
      </c>
      <c r="AE60" s="77" t="str">
        <f t="shared" si="35"/>
        <v>계</v>
      </c>
      <c r="AF60" s="77" t="str">
        <f t="shared" si="36"/>
        <v>1/1</v>
      </c>
      <c r="AH60" s="20" t="str">
        <f t="shared" si="3"/>
        <v>노고산동 현대벤처빌</v>
      </c>
      <c r="AI60" s="87">
        <f t="shared" si="4"/>
        <v>13</v>
      </c>
      <c r="AJ60" s="77" t="str">
        <f t="shared" si="37"/>
        <v>A-</v>
      </c>
      <c r="AK60" s="77" t="s">
        <v>13</v>
      </c>
      <c r="AL60" s="77" t="s">
        <v>62</v>
      </c>
      <c r="AM60" s="77" t="s">
        <v>63</v>
      </c>
      <c r="AN60" s="77" t="str">
        <f t="shared" si="38"/>
        <v>C</v>
      </c>
      <c r="AO60" s="77" t="str">
        <f t="shared" si="39"/>
        <v/>
      </c>
      <c r="AP60" s="77" t="str">
        <f t="shared" si="40"/>
        <v/>
      </c>
      <c r="AQ60" s="77" t="str">
        <f t="shared" si="41"/>
        <v>O</v>
      </c>
      <c r="AR60" s="77" t="str">
        <f t="shared" si="42"/>
        <v>O</v>
      </c>
      <c r="AS60" s="77" t="s">
        <v>2</v>
      </c>
      <c r="AT60" s="77" t="str">
        <f t="shared" si="43"/>
        <v>X</v>
      </c>
      <c r="AU60" s="77" t="str">
        <f t="shared" si="44"/>
        <v>X</v>
      </c>
      <c r="AV60" s="77" t="str">
        <f t="shared" si="45"/>
        <v/>
      </c>
    </row>
    <row r="61" spans="1:48" s="37" customFormat="1" ht="12" x14ac:dyDescent="0.3">
      <c r="A61" s="78" t="s">
        <v>2410</v>
      </c>
      <c r="B61" s="79" t="s">
        <v>2412</v>
      </c>
      <c r="C61" s="85">
        <v>203</v>
      </c>
      <c r="D61" s="86">
        <v>44.2</v>
      </c>
      <c r="E61" s="87">
        <v>13</v>
      </c>
      <c r="F61" s="86">
        <v>31.6</v>
      </c>
      <c r="G61" s="17">
        <v>10</v>
      </c>
      <c r="H61" s="88">
        <v>48</v>
      </c>
      <c r="I61" s="89"/>
      <c r="J61" s="89"/>
      <c r="K61" s="89"/>
      <c r="L61" s="89"/>
      <c r="M61" s="90">
        <f t="shared" si="30"/>
        <v>0</v>
      </c>
      <c r="N61" s="4" t="str">
        <f t="shared" si="31"/>
        <v/>
      </c>
      <c r="O61" s="91">
        <f t="shared" si="32"/>
        <v>0</v>
      </c>
      <c r="P61" s="91">
        <f t="shared" si="33"/>
        <v>0</v>
      </c>
      <c r="Q61" s="77">
        <v>1</v>
      </c>
      <c r="R61" s="77">
        <v>1</v>
      </c>
      <c r="S61" s="77" t="s">
        <v>61</v>
      </c>
      <c r="T61" s="5" t="s">
        <v>106</v>
      </c>
      <c r="U61" s="9"/>
      <c r="W61" s="86">
        <f t="shared" si="27"/>
        <v>44.2</v>
      </c>
      <c r="X61" s="87">
        <f t="shared" si="27"/>
        <v>13</v>
      </c>
      <c r="Y61" s="92">
        <f t="shared" si="28"/>
        <v>48</v>
      </c>
      <c r="Z61" s="90">
        <f t="shared" si="28"/>
        <v>0</v>
      </c>
      <c r="AA61" s="90">
        <f t="shared" si="34"/>
        <v>0</v>
      </c>
      <c r="AB61" s="90">
        <f t="shared" si="29"/>
        <v>0</v>
      </c>
      <c r="AC61" s="4" t="str">
        <f t="shared" si="29"/>
        <v/>
      </c>
      <c r="AD61" s="91">
        <f t="shared" si="29"/>
        <v>0</v>
      </c>
      <c r="AE61" s="77" t="str">
        <f t="shared" si="35"/>
        <v>계</v>
      </c>
      <c r="AF61" s="77" t="str">
        <f t="shared" si="36"/>
        <v>1/1</v>
      </c>
      <c r="AH61" s="20" t="str">
        <f t="shared" si="3"/>
        <v>노고산동 현대벤처빌</v>
      </c>
      <c r="AI61" s="87">
        <f t="shared" si="4"/>
        <v>13</v>
      </c>
      <c r="AJ61" s="77" t="str">
        <f t="shared" si="37"/>
        <v>A-</v>
      </c>
      <c r="AK61" s="77" t="s">
        <v>13</v>
      </c>
      <c r="AL61" s="77" t="s">
        <v>62</v>
      </c>
      <c r="AM61" s="77" t="s">
        <v>63</v>
      </c>
      <c r="AN61" s="77" t="str">
        <f t="shared" si="38"/>
        <v>C</v>
      </c>
      <c r="AO61" s="77" t="str">
        <f t="shared" si="39"/>
        <v/>
      </c>
      <c r="AP61" s="77" t="str">
        <f t="shared" si="40"/>
        <v/>
      </c>
      <c r="AQ61" s="77" t="str">
        <f t="shared" si="41"/>
        <v>O</v>
      </c>
      <c r="AR61" s="77" t="str">
        <f t="shared" si="42"/>
        <v>O</v>
      </c>
      <c r="AS61" s="77" t="s">
        <v>2</v>
      </c>
      <c r="AT61" s="77" t="str">
        <f t="shared" si="43"/>
        <v>X</v>
      </c>
      <c r="AU61" s="77" t="str">
        <f t="shared" si="44"/>
        <v>X</v>
      </c>
      <c r="AV61" s="77" t="str">
        <f t="shared" si="45"/>
        <v/>
      </c>
    </row>
    <row r="62" spans="1:48" s="37" customFormat="1" ht="12" x14ac:dyDescent="0.3">
      <c r="A62" s="78" t="s">
        <v>2410</v>
      </c>
      <c r="B62" s="79" t="s">
        <v>2412</v>
      </c>
      <c r="C62" s="85">
        <v>203</v>
      </c>
      <c r="D62" s="86">
        <v>44.6</v>
      </c>
      <c r="E62" s="87">
        <v>13</v>
      </c>
      <c r="F62" s="86">
        <v>31.8</v>
      </c>
      <c r="G62" s="17">
        <v>10</v>
      </c>
      <c r="H62" s="88">
        <v>2</v>
      </c>
      <c r="I62" s="89"/>
      <c r="J62" s="89"/>
      <c r="K62" s="89"/>
      <c r="L62" s="89"/>
      <c r="M62" s="90">
        <f t="shared" si="30"/>
        <v>0</v>
      </c>
      <c r="N62" s="4" t="str">
        <f t="shared" si="31"/>
        <v/>
      </c>
      <c r="O62" s="91">
        <f t="shared" si="32"/>
        <v>0</v>
      </c>
      <c r="P62" s="91">
        <f t="shared" si="33"/>
        <v>0</v>
      </c>
      <c r="Q62" s="77">
        <v>1</v>
      </c>
      <c r="R62" s="77">
        <v>1</v>
      </c>
      <c r="S62" s="77" t="s">
        <v>61</v>
      </c>
      <c r="T62" s="5" t="s">
        <v>107</v>
      </c>
      <c r="U62" s="9"/>
      <c r="W62" s="86">
        <f t="shared" si="27"/>
        <v>44.6</v>
      </c>
      <c r="X62" s="87">
        <f t="shared" si="27"/>
        <v>13</v>
      </c>
      <c r="Y62" s="92">
        <f t="shared" si="28"/>
        <v>2</v>
      </c>
      <c r="Z62" s="90">
        <f t="shared" si="28"/>
        <v>0</v>
      </c>
      <c r="AA62" s="90">
        <f t="shared" si="34"/>
        <v>0</v>
      </c>
      <c r="AB62" s="90">
        <f t="shared" si="29"/>
        <v>0</v>
      </c>
      <c r="AC62" s="4" t="str">
        <f t="shared" si="29"/>
        <v/>
      </c>
      <c r="AD62" s="91">
        <f t="shared" si="29"/>
        <v>0</v>
      </c>
      <c r="AE62" s="77" t="str">
        <f t="shared" si="35"/>
        <v>계</v>
      </c>
      <c r="AF62" s="77" t="str">
        <f t="shared" si="36"/>
        <v>1/1</v>
      </c>
      <c r="AH62" s="20" t="str">
        <f t="shared" si="3"/>
        <v>노고산동 현대벤처빌</v>
      </c>
      <c r="AI62" s="87">
        <f t="shared" si="4"/>
        <v>13</v>
      </c>
      <c r="AJ62" s="77" t="str">
        <f t="shared" si="37"/>
        <v>A-</v>
      </c>
      <c r="AK62" s="77" t="s">
        <v>13</v>
      </c>
      <c r="AL62" s="77" t="s">
        <v>62</v>
      </c>
      <c r="AM62" s="77" t="s">
        <v>63</v>
      </c>
      <c r="AN62" s="77" t="str">
        <f t="shared" si="38"/>
        <v>C</v>
      </c>
      <c r="AO62" s="77" t="str">
        <f t="shared" si="39"/>
        <v/>
      </c>
      <c r="AP62" s="77" t="str">
        <f t="shared" si="40"/>
        <v/>
      </c>
      <c r="AQ62" s="77" t="str">
        <f t="shared" si="41"/>
        <v>O</v>
      </c>
      <c r="AR62" s="77" t="str">
        <f t="shared" si="42"/>
        <v>O</v>
      </c>
      <c r="AS62" s="77" t="s">
        <v>2</v>
      </c>
      <c r="AT62" s="77" t="str">
        <f t="shared" si="43"/>
        <v>X</v>
      </c>
      <c r="AU62" s="77" t="str">
        <f t="shared" si="44"/>
        <v>X</v>
      </c>
      <c r="AV62" s="77" t="str">
        <f t="shared" si="45"/>
        <v/>
      </c>
    </row>
    <row r="63" spans="1:48" s="37" customFormat="1" ht="12" x14ac:dyDescent="0.3">
      <c r="A63" s="78" t="s">
        <v>2410</v>
      </c>
      <c r="B63" s="79" t="s">
        <v>2411</v>
      </c>
      <c r="C63" s="85">
        <v>203</v>
      </c>
      <c r="D63" s="86">
        <v>45.9</v>
      </c>
      <c r="E63" s="87">
        <v>14</v>
      </c>
      <c r="F63" s="86">
        <v>32.799999999999997</v>
      </c>
      <c r="G63" s="17">
        <v>10</v>
      </c>
      <c r="H63" s="88">
        <v>33</v>
      </c>
      <c r="I63" s="89"/>
      <c r="J63" s="89"/>
      <c r="K63" s="89"/>
      <c r="L63" s="89"/>
      <c r="M63" s="90">
        <f t="shared" si="30"/>
        <v>0</v>
      </c>
      <c r="N63" s="4" t="str">
        <f t="shared" si="31"/>
        <v/>
      </c>
      <c r="O63" s="91">
        <f t="shared" si="32"/>
        <v>0</v>
      </c>
      <c r="P63" s="91">
        <f t="shared" si="33"/>
        <v>0</v>
      </c>
      <c r="Q63" s="77">
        <v>1</v>
      </c>
      <c r="R63" s="77">
        <v>1</v>
      </c>
      <c r="S63" s="77" t="s">
        <v>61</v>
      </c>
      <c r="T63" s="5">
        <v>45</v>
      </c>
      <c r="U63" s="9"/>
      <c r="W63" s="86">
        <f t="shared" si="27"/>
        <v>45.9</v>
      </c>
      <c r="X63" s="87">
        <f t="shared" si="27"/>
        <v>14</v>
      </c>
      <c r="Y63" s="92">
        <f t="shared" si="28"/>
        <v>33</v>
      </c>
      <c r="Z63" s="90">
        <f t="shared" si="28"/>
        <v>0</v>
      </c>
      <c r="AA63" s="90">
        <f t="shared" si="34"/>
        <v>0</v>
      </c>
      <c r="AB63" s="90">
        <f t="shared" si="29"/>
        <v>0</v>
      </c>
      <c r="AC63" s="4" t="str">
        <f t="shared" si="29"/>
        <v/>
      </c>
      <c r="AD63" s="91">
        <f t="shared" si="29"/>
        <v>0</v>
      </c>
      <c r="AE63" s="77" t="str">
        <f t="shared" si="35"/>
        <v>계</v>
      </c>
      <c r="AF63" s="77" t="str">
        <f t="shared" si="36"/>
        <v>1/1</v>
      </c>
      <c r="AH63" s="20" t="str">
        <f t="shared" si="3"/>
        <v>노고산동 현대벤처빌</v>
      </c>
      <c r="AI63" s="87">
        <f t="shared" si="4"/>
        <v>14</v>
      </c>
      <c r="AJ63" s="77" t="str">
        <f t="shared" si="37"/>
        <v>A-</v>
      </c>
      <c r="AK63" s="77" t="s">
        <v>13</v>
      </c>
      <c r="AL63" s="77" t="s">
        <v>62</v>
      </c>
      <c r="AM63" s="77" t="s">
        <v>63</v>
      </c>
      <c r="AN63" s="77" t="str">
        <f t="shared" si="38"/>
        <v>C</v>
      </c>
      <c r="AO63" s="77" t="str">
        <f t="shared" si="39"/>
        <v/>
      </c>
      <c r="AP63" s="77" t="str">
        <f t="shared" si="40"/>
        <v/>
      </c>
      <c r="AQ63" s="77" t="str">
        <f t="shared" si="41"/>
        <v>O</v>
      </c>
      <c r="AR63" s="77" t="str">
        <f t="shared" si="42"/>
        <v>O</v>
      </c>
      <c r="AS63" s="77" t="s">
        <v>2</v>
      </c>
      <c r="AT63" s="77" t="str">
        <f t="shared" si="43"/>
        <v>X</v>
      </c>
      <c r="AU63" s="77" t="str">
        <f t="shared" si="44"/>
        <v>X</v>
      </c>
      <c r="AV63" s="77" t="str">
        <f t="shared" si="45"/>
        <v/>
      </c>
    </row>
    <row r="64" spans="1:48" s="37" customFormat="1" ht="12" x14ac:dyDescent="0.3">
      <c r="A64" s="78" t="s">
        <v>2410</v>
      </c>
      <c r="B64" s="79" t="s">
        <v>2412</v>
      </c>
      <c r="C64" s="85">
        <v>203</v>
      </c>
      <c r="D64" s="86">
        <v>48.5</v>
      </c>
      <c r="E64" s="87">
        <v>15</v>
      </c>
      <c r="F64" s="86">
        <v>34.6</v>
      </c>
      <c r="G64" s="17">
        <v>10</v>
      </c>
      <c r="H64" s="88">
        <v>44</v>
      </c>
      <c r="I64" s="89"/>
      <c r="J64" s="89"/>
      <c r="K64" s="89"/>
      <c r="L64" s="89"/>
      <c r="M64" s="90">
        <f t="shared" si="30"/>
        <v>0</v>
      </c>
      <c r="N64" s="4" t="str">
        <f t="shared" si="31"/>
        <v/>
      </c>
      <c r="O64" s="91">
        <f t="shared" si="32"/>
        <v>0</v>
      </c>
      <c r="P64" s="91">
        <f t="shared" si="33"/>
        <v>0</v>
      </c>
      <c r="Q64" s="77">
        <v>1</v>
      </c>
      <c r="R64" s="77">
        <v>1</v>
      </c>
      <c r="S64" s="77" t="s">
        <v>61</v>
      </c>
      <c r="T64" s="5" t="s">
        <v>108</v>
      </c>
      <c r="U64" s="9"/>
      <c r="W64" s="86">
        <f t="shared" si="27"/>
        <v>48.5</v>
      </c>
      <c r="X64" s="87">
        <f t="shared" si="27"/>
        <v>15</v>
      </c>
      <c r="Y64" s="92">
        <f t="shared" si="28"/>
        <v>44</v>
      </c>
      <c r="Z64" s="90">
        <f t="shared" si="28"/>
        <v>0</v>
      </c>
      <c r="AA64" s="90">
        <f t="shared" si="34"/>
        <v>0</v>
      </c>
      <c r="AB64" s="90">
        <f t="shared" si="29"/>
        <v>0</v>
      </c>
      <c r="AC64" s="4" t="str">
        <f t="shared" si="29"/>
        <v/>
      </c>
      <c r="AD64" s="91">
        <f t="shared" si="29"/>
        <v>0</v>
      </c>
      <c r="AE64" s="77" t="str">
        <f t="shared" si="35"/>
        <v>계</v>
      </c>
      <c r="AF64" s="77" t="str">
        <f t="shared" si="36"/>
        <v>1/1</v>
      </c>
      <c r="AH64" s="20" t="str">
        <f t="shared" si="3"/>
        <v>노고산동 현대벤처빌</v>
      </c>
      <c r="AI64" s="87">
        <f t="shared" si="4"/>
        <v>15</v>
      </c>
      <c r="AJ64" s="77" t="str">
        <f t="shared" si="37"/>
        <v>A-</v>
      </c>
      <c r="AK64" s="77" t="s">
        <v>13</v>
      </c>
      <c r="AL64" s="77" t="s">
        <v>62</v>
      </c>
      <c r="AM64" s="77" t="s">
        <v>63</v>
      </c>
      <c r="AN64" s="77" t="str">
        <f t="shared" si="38"/>
        <v>C</v>
      </c>
      <c r="AO64" s="77" t="str">
        <f t="shared" si="39"/>
        <v/>
      </c>
      <c r="AP64" s="77" t="str">
        <f t="shared" si="40"/>
        <v/>
      </c>
      <c r="AQ64" s="77" t="str">
        <f t="shared" si="41"/>
        <v>O</v>
      </c>
      <c r="AR64" s="77" t="str">
        <f t="shared" si="42"/>
        <v>O</v>
      </c>
      <c r="AS64" s="77" t="s">
        <v>2</v>
      </c>
      <c r="AT64" s="77" t="str">
        <f t="shared" si="43"/>
        <v>O</v>
      </c>
      <c r="AU64" s="77" t="str">
        <f t="shared" si="44"/>
        <v>X</v>
      </c>
      <c r="AV64" s="77" t="str">
        <f t="shared" si="45"/>
        <v/>
      </c>
    </row>
    <row r="65" spans="1:48" s="37" customFormat="1" ht="12" x14ac:dyDescent="0.3">
      <c r="A65" s="78" t="s">
        <v>2410</v>
      </c>
      <c r="B65" s="79" t="s">
        <v>2411</v>
      </c>
      <c r="C65" s="85">
        <v>203</v>
      </c>
      <c r="D65" s="86">
        <v>50.4</v>
      </c>
      <c r="E65" s="87">
        <v>15</v>
      </c>
      <c r="F65" s="86">
        <v>36</v>
      </c>
      <c r="G65" s="17">
        <v>11</v>
      </c>
      <c r="H65" s="88">
        <v>14</v>
      </c>
      <c r="I65" s="89"/>
      <c r="J65" s="89"/>
      <c r="K65" s="89"/>
      <c r="L65" s="89"/>
      <c r="M65" s="90">
        <f t="shared" si="30"/>
        <v>0</v>
      </c>
      <c r="N65" s="4" t="str">
        <f t="shared" si="31"/>
        <v/>
      </c>
      <c r="O65" s="91">
        <f t="shared" si="32"/>
        <v>0</v>
      </c>
      <c r="P65" s="91">
        <f t="shared" si="33"/>
        <v>0</v>
      </c>
      <c r="Q65" s="77">
        <v>1</v>
      </c>
      <c r="R65" s="77">
        <v>1</v>
      </c>
      <c r="S65" s="77" t="s">
        <v>61</v>
      </c>
      <c r="T65" s="5" t="s">
        <v>109</v>
      </c>
      <c r="U65" s="9"/>
      <c r="W65" s="86">
        <f t="shared" si="27"/>
        <v>50.4</v>
      </c>
      <c r="X65" s="87">
        <f t="shared" si="27"/>
        <v>15</v>
      </c>
      <c r="Y65" s="92">
        <f t="shared" si="28"/>
        <v>14</v>
      </c>
      <c r="Z65" s="90">
        <f t="shared" si="28"/>
        <v>0</v>
      </c>
      <c r="AA65" s="90">
        <f t="shared" si="34"/>
        <v>0</v>
      </c>
      <c r="AB65" s="90">
        <f t="shared" si="29"/>
        <v>0</v>
      </c>
      <c r="AC65" s="4" t="str">
        <f t="shared" si="29"/>
        <v/>
      </c>
      <c r="AD65" s="91">
        <f t="shared" si="29"/>
        <v>0</v>
      </c>
      <c r="AE65" s="77" t="str">
        <f t="shared" si="35"/>
        <v>계</v>
      </c>
      <c r="AF65" s="77" t="str">
        <f t="shared" si="36"/>
        <v>1/1</v>
      </c>
      <c r="AH65" s="20" t="str">
        <f t="shared" si="3"/>
        <v>노고산동 현대벤처빌</v>
      </c>
      <c r="AI65" s="87">
        <f t="shared" si="4"/>
        <v>15</v>
      </c>
      <c r="AJ65" s="77" t="str">
        <f t="shared" si="37"/>
        <v>A-</v>
      </c>
      <c r="AK65" s="77" t="s">
        <v>13</v>
      </c>
      <c r="AL65" s="77" t="s">
        <v>62</v>
      </c>
      <c r="AM65" s="77" t="s">
        <v>63</v>
      </c>
      <c r="AN65" s="77" t="str">
        <f t="shared" si="38"/>
        <v>C</v>
      </c>
      <c r="AO65" s="77" t="str">
        <f t="shared" si="39"/>
        <v/>
      </c>
      <c r="AP65" s="77" t="str">
        <f t="shared" si="40"/>
        <v/>
      </c>
      <c r="AQ65" s="77" t="str">
        <f t="shared" si="41"/>
        <v>O</v>
      </c>
      <c r="AR65" s="77" t="str">
        <f t="shared" si="42"/>
        <v>O</v>
      </c>
      <c r="AS65" s="77" t="s">
        <v>2</v>
      </c>
      <c r="AT65" s="77" t="str">
        <f t="shared" si="43"/>
        <v>O</v>
      </c>
      <c r="AU65" s="77" t="str">
        <f t="shared" si="44"/>
        <v>X</v>
      </c>
      <c r="AV65" s="77" t="str">
        <f t="shared" si="45"/>
        <v/>
      </c>
    </row>
    <row r="66" spans="1:48" s="37" customFormat="1" ht="12" x14ac:dyDescent="0.3">
      <c r="A66" s="78" t="s">
        <v>2410</v>
      </c>
      <c r="B66" s="79" t="s">
        <v>2412</v>
      </c>
      <c r="C66" s="85">
        <v>203</v>
      </c>
      <c r="D66" s="86">
        <v>53.2</v>
      </c>
      <c r="E66" s="87">
        <v>16</v>
      </c>
      <c r="F66" s="86">
        <v>38</v>
      </c>
      <c r="G66" s="17">
        <v>12</v>
      </c>
      <c r="H66" s="88">
        <v>11</v>
      </c>
      <c r="I66" s="89"/>
      <c r="J66" s="89"/>
      <c r="K66" s="89"/>
      <c r="L66" s="89"/>
      <c r="M66" s="90">
        <f t="shared" si="30"/>
        <v>0</v>
      </c>
      <c r="N66" s="4" t="str">
        <f t="shared" si="31"/>
        <v/>
      </c>
      <c r="O66" s="91">
        <f t="shared" si="32"/>
        <v>0</v>
      </c>
      <c r="P66" s="91">
        <f t="shared" si="33"/>
        <v>0</v>
      </c>
      <c r="Q66" s="77">
        <v>1</v>
      </c>
      <c r="R66" s="77">
        <v>1</v>
      </c>
      <c r="S66" s="77" t="s">
        <v>61</v>
      </c>
      <c r="T66" s="5">
        <v>53</v>
      </c>
      <c r="U66" s="9"/>
      <c r="W66" s="86">
        <f t="shared" si="27"/>
        <v>53.2</v>
      </c>
      <c r="X66" s="87">
        <f t="shared" si="27"/>
        <v>16</v>
      </c>
      <c r="Y66" s="92">
        <f t="shared" si="28"/>
        <v>11</v>
      </c>
      <c r="Z66" s="90">
        <f t="shared" si="28"/>
        <v>0</v>
      </c>
      <c r="AA66" s="90">
        <f t="shared" si="34"/>
        <v>0</v>
      </c>
      <c r="AB66" s="90">
        <f t="shared" si="29"/>
        <v>0</v>
      </c>
      <c r="AC66" s="4" t="str">
        <f t="shared" si="29"/>
        <v/>
      </c>
      <c r="AD66" s="91">
        <f t="shared" si="29"/>
        <v>0</v>
      </c>
      <c r="AE66" s="77" t="str">
        <f t="shared" si="35"/>
        <v>계</v>
      </c>
      <c r="AF66" s="77" t="str">
        <f t="shared" si="36"/>
        <v>1/1</v>
      </c>
      <c r="AH66" s="20" t="str">
        <f t="shared" si="3"/>
        <v>노고산동 현대벤처빌</v>
      </c>
      <c r="AI66" s="87">
        <f t="shared" si="4"/>
        <v>16</v>
      </c>
      <c r="AJ66" s="77" t="str">
        <f t="shared" si="37"/>
        <v>A-</v>
      </c>
      <c r="AK66" s="77" t="s">
        <v>13</v>
      </c>
      <c r="AL66" s="77" t="s">
        <v>62</v>
      </c>
      <c r="AM66" s="77" t="s">
        <v>63</v>
      </c>
      <c r="AN66" s="77" t="str">
        <f t="shared" si="38"/>
        <v>C</v>
      </c>
      <c r="AO66" s="77" t="str">
        <f t="shared" si="39"/>
        <v/>
      </c>
      <c r="AP66" s="77" t="str">
        <f t="shared" si="40"/>
        <v/>
      </c>
      <c r="AQ66" s="77" t="str">
        <f t="shared" si="41"/>
        <v>O</v>
      </c>
      <c r="AR66" s="77" t="str">
        <f t="shared" si="42"/>
        <v>O</v>
      </c>
      <c r="AS66" s="77" t="s">
        <v>2</v>
      </c>
      <c r="AT66" s="77" t="str">
        <f t="shared" si="43"/>
        <v>O</v>
      </c>
      <c r="AU66" s="77" t="str">
        <f t="shared" si="44"/>
        <v>X</v>
      </c>
      <c r="AV66" s="77" t="str">
        <f t="shared" si="45"/>
        <v/>
      </c>
    </row>
    <row r="67" spans="1:48" s="37" customFormat="1" ht="12" x14ac:dyDescent="0.3">
      <c r="A67" s="78" t="s">
        <v>2413</v>
      </c>
      <c r="B67" s="79" t="s">
        <v>2412</v>
      </c>
      <c r="C67" s="85">
        <v>203</v>
      </c>
      <c r="D67" s="86">
        <v>58.2</v>
      </c>
      <c r="E67" s="87">
        <v>18</v>
      </c>
      <c r="F67" s="86">
        <v>41.6</v>
      </c>
      <c r="G67" s="17">
        <v>13</v>
      </c>
      <c r="H67" s="88">
        <v>16</v>
      </c>
      <c r="I67" s="89"/>
      <c r="J67" s="89"/>
      <c r="K67" s="89"/>
      <c r="L67" s="89"/>
      <c r="M67" s="90">
        <f t="shared" si="30"/>
        <v>0</v>
      </c>
      <c r="N67" s="4" t="str">
        <f t="shared" si="31"/>
        <v/>
      </c>
      <c r="O67" s="91">
        <f t="shared" si="32"/>
        <v>0</v>
      </c>
      <c r="P67" s="91">
        <f t="shared" si="33"/>
        <v>0</v>
      </c>
      <c r="Q67" s="77">
        <v>1</v>
      </c>
      <c r="R67" s="77">
        <v>1</v>
      </c>
      <c r="S67" s="77" t="s">
        <v>61</v>
      </c>
      <c r="T67" s="5" t="s">
        <v>110</v>
      </c>
      <c r="U67" s="9"/>
      <c r="W67" s="86">
        <f t="shared" si="27"/>
        <v>58.2</v>
      </c>
      <c r="X67" s="87">
        <f t="shared" si="27"/>
        <v>18</v>
      </c>
      <c r="Y67" s="92">
        <f t="shared" si="28"/>
        <v>16</v>
      </c>
      <c r="Z67" s="90">
        <f t="shared" si="28"/>
        <v>0</v>
      </c>
      <c r="AA67" s="90">
        <f t="shared" si="34"/>
        <v>0</v>
      </c>
      <c r="AB67" s="90">
        <f t="shared" si="29"/>
        <v>0</v>
      </c>
      <c r="AC67" s="4" t="str">
        <f t="shared" si="29"/>
        <v/>
      </c>
      <c r="AD67" s="91">
        <f t="shared" si="29"/>
        <v>0</v>
      </c>
      <c r="AE67" s="77" t="str">
        <f t="shared" si="35"/>
        <v>계</v>
      </c>
      <c r="AF67" s="77" t="str">
        <f t="shared" si="36"/>
        <v>1/1</v>
      </c>
      <c r="AH67" s="20" t="str">
        <f t="shared" si="3"/>
        <v>노고산동 현대벤처빌</v>
      </c>
      <c r="AI67" s="87">
        <f t="shared" si="4"/>
        <v>18</v>
      </c>
      <c r="AJ67" s="77" t="str">
        <f t="shared" si="37"/>
        <v>A-</v>
      </c>
      <c r="AK67" s="77" t="s">
        <v>13</v>
      </c>
      <c r="AL67" s="77" t="s">
        <v>62</v>
      </c>
      <c r="AM67" s="77" t="s">
        <v>63</v>
      </c>
      <c r="AN67" s="77" t="str">
        <f t="shared" si="38"/>
        <v>C</v>
      </c>
      <c r="AO67" s="77" t="str">
        <f t="shared" si="39"/>
        <v/>
      </c>
      <c r="AP67" s="77" t="str">
        <f t="shared" si="40"/>
        <v/>
      </c>
      <c r="AQ67" s="77" t="str">
        <f t="shared" si="41"/>
        <v>O</v>
      </c>
      <c r="AR67" s="77" t="str">
        <f t="shared" si="42"/>
        <v>O</v>
      </c>
      <c r="AS67" s="77" t="s">
        <v>2</v>
      </c>
      <c r="AT67" s="77" t="str">
        <f t="shared" si="43"/>
        <v>O</v>
      </c>
      <c r="AU67" s="77" t="str">
        <f t="shared" si="44"/>
        <v>X</v>
      </c>
      <c r="AV67" s="77" t="str">
        <f t="shared" si="45"/>
        <v/>
      </c>
    </row>
    <row r="68" spans="1:48" s="37" customFormat="1" ht="12" x14ac:dyDescent="0.3">
      <c r="A68" s="78" t="s">
        <v>2410</v>
      </c>
      <c r="B68" s="79" t="s">
        <v>2411</v>
      </c>
      <c r="C68" s="85">
        <v>203</v>
      </c>
      <c r="D68" s="86">
        <v>58.7</v>
      </c>
      <c r="E68" s="87">
        <v>18</v>
      </c>
      <c r="F68" s="86">
        <v>42</v>
      </c>
      <c r="G68" s="17">
        <v>13</v>
      </c>
      <c r="H68" s="88">
        <v>16</v>
      </c>
      <c r="I68" s="89"/>
      <c r="J68" s="89"/>
      <c r="K68" s="89"/>
      <c r="L68" s="89"/>
      <c r="M68" s="90">
        <f t="shared" si="30"/>
        <v>0</v>
      </c>
      <c r="N68" s="4" t="str">
        <f t="shared" si="31"/>
        <v/>
      </c>
      <c r="O68" s="91">
        <f t="shared" si="32"/>
        <v>0</v>
      </c>
      <c r="P68" s="91">
        <f t="shared" si="33"/>
        <v>0</v>
      </c>
      <c r="Q68" s="77">
        <v>1</v>
      </c>
      <c r="R68" s="77">
        <v>1</v>
      </c>
      <c r="S68" s="77" t="s">
        <v>61</v>
      </c>
      <c r="T68" s="5" t="s">
        <v>111</v>
      </c>
      <c r="U68" s="9"/>
      <c r="W68" s="86">
        <f t="shared" ref="W68:X83" si="46">D68</f>
        <v>58.7</v>
      </c>
      <c r="X68" s="87">
        <f t="shared" si="46"/>
        <v>18</v>
      </c>
      <c r="Y68" s="92">
        <f t="shared" ref="Y68:Z83" si="47">H68</f>
        <v>16</v>
      </c>
      <c r="Z68" s="90">
        <f t="shared" si="47"/>
        <v>0</v>
      </c>
      <c r="AA68" s="90">
        <f t="shared" si="34"/>
        <v>0</v>
      </c>
      <c r="AB68" s="90">
        <f t="shared" ref="AB68:AD83" si="48">M68</f>
        <v>0</v>
      </c>
      <c r="AC68" s="4" t="str">
        <f t="shared" si="48"/>
        <v/>
      </c>
      <c r="AD68" s="91">
        <f t="shared" si="48"/>
        <v>0</v>
      </c>
      <c r="AE68" s="77" t="str">
        <f t="shared" si="35"/>
        <v>계</v>
      </c>
      <c r="AF68" s="77" t="str">
        <f t="shared" si="36"/>
        <v>1/1</v>
      </c>
      <c r="AH68" s="20" t="str">
        <f t="shared" ref="AH68:AH131" si="49">IF(A68="","",A68)</f>
        <v>노고산동 현대벤처빌</v>
      </c>
      <c r="AI68" s="87">
        <f t="shared" ref="AI68:AI131" si="50">IF(E68="","",E68)</f>
        <v>18</v>
      </c>
      <c r="AJ68" s="77" t="str">
        <f t="shared" si="37"/>
        <v>A-</v>
      </c>
      <c r="AK68" s="77" t="s">
        <v>13</v>
      </c>
      <c r="AL68" s="77" t="s">
        <v>62</v>
      </c>
      <c r="AM68" s="77" t="s">
        <v>63</v>
      </c>
      <c r="AN68" s="77" t="str">
        <f t="shared" si="38"/>
        <v>C</v>
      </c>
      <c r="AO68" s="77" t="str">
        <f t="shared" si="39"/>
        <v/>
      </c>
      <c r="AP68" s="77" t="str">
        <f t="shared" si="40"/>
        <v/>
      </c>
      <c r="AQ68" s="77" t="str">
        <f t="shared" si="41"/>
        <v>O</v>
      </c>
      <c r="AR68" s="77" t="str">
        <f t="shared" si="42"/>
        <v>O</v>
      </c>
      <c r="AS68" s="77" t="s">
        <v>2</v>
      </c>
      <c r="AT68" s="77" t="str">
        <f t="shared" si="43"/>
        <v>O</v>
      </c>
      <c r="AU68" s="77" t="str">
        <f t="shared" si="44"/>
        <v>X</v>
      </c>
      <c r="AV68" s="77" t="str">
        <f t="shared" si="45"/>
        <v/>
      </c>
    </row>
    <row r="69" spans="1:48" s="37" customFormat="1" ht="12" x14ac:dyDescent="0.3">
      <c r="A69" s="78" t="s">
        <v>2410</v>
      </c>
      <c r="B69" s="79" t="s">
        <v>2412</v>
      </c>
      <c r="C69" s="85">
        <v>203</v>
      </c>
      <c r="D69" s="86">
        <v>59.7</v>
      </c>
      <c r="E69" s="87">
        <v>18</v>
      </c>
      <c r="F69" s="86">
        <v>42.6</v>
      </c>
      <c r="G69" s="17">
        <v>13</v>
      </c>
      <c r="H69" s="88">
        <v>2</v>
      </c>
      <c r="I69" s="89"/>
      <c r="J69" s="89"/>
      <c r="K69" s="89"/>
      <c r="L69" s="89"/>
      <c r="M69" s="90">
        <f t="shared" si="30"/>
        <v>0</v>
      </c>
      <c r="N69" s="4" t="str">
        <f t="shared" si="31"/>
        <v/>
      </c>
      <c r="O69" s="91">
        <f t="shared" si="32"/>
        <v>0</v>
      </c>
      <c r="P69" s="91">
        <f t="shared" si="33"/>
        <v>0</v>
      </c>
      <c r="Q69" s="77">
        <v>1</v>
      </c>
      <c r="R69" s="77">
        <v>1</v>
      </c>
      <c r="S69" s="77" t="s">
        <v>61</v>
      </c>
      <c r="T69" s="5" t="s">
        <v>112</v>
      </c>
      <c r="U69" s="9"/>
      <c r="W69" s="86">
        <f t="shared" si="46"/>
        <v>59.7</v>
      </c>
      <c r="X69" s="87">
        <f t="shared" si="46"/>
        <v>18</v>
      </c>
      <c r="Y69" s="92">
        <f t="shared" si="47"/>
        <v>2</v>
      </c>
      <c r="Z69" s="90">
        <f t="shared" si="47"/>
        <v>0</v>
      </c>
      <c r="AA69" s="90">
        <f t="shared" si="34"/>
        <v>0</v>
      </c>
      <c r="AB69" s="90">
        <f t="shared" si="48"/>
        <v>0</v>
      </c>
      <c r="AC69" s="4" t="str">
        <f t="shared" si="48"/>
        <v/>
      </c>
      <c r="AD69" s="91">
        <f t="shared" si="48"/>
        <v>0</v>
      </c>
      <c r="AE69" s="77" t="str">
        <f t="shared" si="35"/>
        <v>계</v>
      </c>
      <c r="AF69" s="77" t="str">
        <f t="shared" si="36"/>
        <v>1/1</v>
      </c>
      <c r="AH69" s="20" t="str">
        <f t="shared" si="49"/>
        <v>노고산동 현대벤처빌</v>
      </c>
      <c r="AI69" s="87">
        <f t="shared" si="50"/>
        <v>18</v>
      </c>
      <c r="AJ69" s="77" t="str">
        <f t="shared" si="37"/>
        <v>A-</v>
      </c>
      <c r="AK69" s="77" t="s">
        <v>13</v>
      </c>
      <c r="AL69" s="77" t="s">
        <v>62</v>
      </c>
      <c r="AM69" s="77" t="s">
        <v>63</v>
      </c>
      <c r="AN69" s="77" t="str">
        <f t="shared" si="38"/>
        <v>C</v>
      </c>
      <c r="AO69" s="77" t="str">
        <f t="shared" si="39"/>
        <v/>
      </c>
      <c r="AP69" s="77" t="str">
        <f t="shared" si="40"/>
        <v/>
      </c>
      <c r="AQ69" s="77" t="str">
        <f t="shared" si="41"/>
        <v>O</v>
      </c>
      <c r="AR69" s="77" t="str">
        <f t="shared" si="42"/>
        <v>O</v>
      </c>
      <c r="AS69" s="77" t="s">
        <v>2</v>
      </c>
      <c r="AT69" s="77" t="str">
        <f t="shared" si="43"/>
        <v>O</v>
      </c>
      <c r="AU69" s="77" t="str">
        <f t="shared" si="44"/>
        <v>X</v>
      </c>
      <c r="AV69" s="77" t="str">
        <f t="shared" si="45"/>
        <v/>
      </c>
    </row>
    <row r="70" spans="1:48" s="37" customFormat="1" ht="12" x14ac:dyDescent="0.3">
      <c r="A70" s="78" t="s">
        <v>2410</v>
      </c>
      <c r="B70" s="79" t="s">
        <v>2414</v>
      </c>
      <c r="C70" s="85">
        <v>203</v>
      </c>
      <c r="D70" s="86">
        <v>62.6</v>
      </c>
      <c r="E70" s="87">
        <v>19</v>
      </c>
      <c r="F70" s="86">
        <v>44.7</v>
      </c>
      <c r="G70" s="17">
        <v>14</v>
      </c>
      <c r="H70" s="88">
        <v>2</v>
      </c>
      <c r="I70" s="89"/>
      <c r="J70" s="89"/>
      <c r="K70" s="89"/>
      <c r="L70" s="89"/>
      <c r="M70" s="90">
        <f t="shared" si="30"/>
        <v>0</v>
      </c>
      <c r="N70" s="4" t="str">
        <f t="shared" si="31"/>
        <v/>
      </c>
      <c r="O70" s="91">
        <f t="shared" si="32"/>
        <v>0</v>
      </c>
      <c r="P70" s="91">
        <f t="shared" si="33"/>
        <v>0</v>
      </c>
      <c r="Q70" s="77">
        <v>1</v>
      </c>
      <c r="R70" s="77">
        <v>1</v>
      </c>
      <c r="S70" s="77" t="s">
        <v>61</v>
      </c>
      <c r="T70" s="5">
        <v>62</v>
      </c>
      <c r="U70" s="9"/>
      <c r="W70" s="86">
        <f t="shared" si="46"/>
        <v>62.6</v>
      </c>
      <c r="X70" s="87">
        <f t="shared" si="46"/>
        <v>19</v>
      </c>
      <c r="Y70" s="92">
        <f t="shared" si="47"/>
        <v>2</v>
      </c>
      <c r="Z70" s="90">
        <f t="shared" si="47"/>
        <v>0</v>
      </c>
      <c r="AA70" s="90">
        <f t="shared" si="34"/>
        <v>0</v>
      </c>
      <c r="AB70" s="90">
        <f t="shared" si="48"/>
        <v>0</v>
      </c>
      <c r="AC70" s="4" t="str">
        <f t="shared" si="48"/>
        <v/>
      </c>
      <c r="AD70" s="91">
        <f t="shared" si="48"/>
        <v>0</v>
      </c>
      <c r="AE70" s="77" t="str">
        <f t="shared" si="35"/>
        <v>계</v>
      </c>
      <c r="AF70" s="77" t="str">
        <f t="shared" si="36"/>
        <v>1/1</v>
      </c>
      <c r="AH70" s="20" t="str">
        <f t="shared" si="49"/>
        <v>노고산동 현대벤처빌</v>
      </c>
      <c r="AI70" s="87">
        <f t="shared" si="50"/>
        <v>19</v>
      </c>
      <c r="AJ70" s="77" t="str">
        <f t="shared" si="37"/>
        <v>A-</v>
      </c>
      <c r="AK70" s="77" t="s">
        <v>13</v>
      </c>
      <c r="AL70" s="77" t="s">
        <v>62</v>
      </c>
      <c r="AM70" s="77" t="s">
        <v>63</v>
      </c>
      <c r="AN70" s="77" t="str">
        <f t="shared" si="38"/>
        <v>C</v>
      </c>
      <c r="AO70" s="77" t="str">
        <f t="shared" si="39"/>
        <v/>
      </c>
      <c r="AP70" s="77" t="str">
        <f t="shared" si="40"/>
        <v/>
      </c>
      <c r="AQ70" s="77" t="str">
        <f t="shared" si="41"/>
        <v>O</v>
      </c>
      <c r="AR70" s="77" t="str">
        <f t="shared" si="42"/>
        <v>O</v>
      </c>
      <c r="AS70" s="77" t="s">
        <v>2</v>
      </c>
      <c r="AT70" s="77" t="str">
        <f t="shared" si="43"/>
        <v>O</v>
      </c>
      <c r="AU70" s="77" t="str">
        <f t="shared" si="44"/>
        <v>X</v>
      </c>
      <c r="AV70" s="77" t="str">
        <f t="shared" si="45"/>
        <v/>
      </c>
    </row>
    <row r="71" spans="1:48" s="37" customFormat="1" ht="12" x14ac:dyDescent="0.3">
      <c r="A71" s="78" t="s">
        <v>2410</v>
      </c>
      <c r="B71" s="79" t="s">
        <v>2411</v>
      </c>
      <c r="C71" s="85">
        <v>203</v>
      </c>
      <c r="D71" s="86">
        <v>89</v>
      </c>
      <c r="E71" s="87">
        <v>27</v>
      </c>
      <c r="F71" s="86">
        <v>63.5</v>
      </c>
      <c r="G71" s="17">
        <v>19</v>
      </c>
      <c r="H71" s="88">
        <v>3</v>
      </c>
      <c r="I71" s="89"/>
      <c r="J71" s="89"/>
      <c r="K71" s="89"/>
      <c r="L71" s="89"/>
      <c r="M71" s="90">
        <f t="shared" si="30"/>
        <v>0</v>
      </c>
      <c r="N71" s="4" t="str">
        <f t="shared" si="31"/>
        <v/>
      </c>
      <c r="O71" s="91">
        <f t="shared" si="32"/>
        <v>0</v>
      </c>
      <c r="P71" s="91">
        <f t="shared" si="33"/>
        <v>0</v>
      </c>
      <c r="Q71" s="77">
        <v>3</v>
      </c>
      <c r="R71" s="77">
        <v>2</v>
      </c>
      <c r="S71" s="77" t="s">
        <v>61</v>
      </c>
      <c r="T71" s="5">
        <v>88</v>
      </c>
      <c r="U71" s="9"/>
      <c r="W71" s="86">
        <f t="shared" si="46"/>
        <v>89</v>
      </c>
      <c r="X71" s="87">
        <f t="shared" si="46"/>
        <v>27</v>
      </c>
      <c r="Y71" s="92">
        <f t="shared" si="47"/>
        <v>3</v>
      </c>
      <c r="Z71" s="90">
        <f t="shared" si="47"/>
        <v>0</v>
      </c>
      <c r="AA71" s="90">
        <f t="shared" si="34"/>
        <v>0</v>
      </c>
      <c r="AB71" s="90">
        <f t="shared" si="48"/>
        <v>0</v>
      </c>
      <c r="AC71" s="4" t="str">
        <f t="shared" si="48"/>
        <v/>
      </c>
      <c r="AD71" s="91">
        <f t="shared" si="48"/>
        <v>0</v>
      </c>
      <c r="AE71" s="77" t="str">
        <f t="shared" si="35"/>
        <v>계</v>
      </c>
      <c r="AF71" s="77" t="str">
        <f t="shared" si="36"/>
        <v>3/2</v>
      </c>
      <c r="AH71" s="20" t="str">
        <f t="shared" si="49"/>
        <v>노고산동 현대벤처빌</v>
      </c>
      <c r="AI71" s="87">
        <f t="shared" si="50"/>
        <v>27</v>
      </c>
      <c r="AJ71" s="77" t="str">
        <f t="shared" si="37"/>
        <v>A-</v>
      </c>
      <c r="AK71" s="77" t="s">
        <v>13</v>
      </c>
      <c r="AL71" s="77" t="s">
        <v>62</v>
      </c>
      <c r="AM71" s="77" t="s">
        <v>63</v>
      </c>
      <c r="AN71" s="77" t="str">
        <f t="shared" si="38"/>
        <v>C</v>
      </c>
      <c r="AO71" s="77" t="str">
        <f t="shared" si="39"/>
        <v/>
      </c>
      <c r="AP71" s="77" t="str">
        <f t="shared" si="40"/>
        <v/>
      </c>
      <c r="AQ71" s="77" t="str">
        <f t="shared" si="41"/>
        <v>O</v>
      </c>
      <c r="AR71" s="77" t="str">
        <f t="shared" si="42"/>
        <v>O</v>
      </c>
      <c r="AS71" s="77" t="s">
        <v>2</v>
      </c>
      <c r="AT71" s="77" t="str">
        <f t="shared" si="43"/>
        <v>O</v>
      </c>
      <c r="AU71" s="77" t="str">
        <f t="shared" si="44"/>
        <v>X</v>
      </c>
      <c r="AV71" s="77" t="str">
        <f t="shared" si="45"/>
        <v/>
      </c>
    </row>
    <row r="72" spans="1:48" s="37" customFormat="1" ht="12" x14ac:dyDescent="0.3">
      <c r="A72" s="78" t="s">
        <v>2410</v>
      </c>
      <c r="B72" s="79" t="s">
        <v>2411</v>
      </c>
      <c r="C72" s="85">
        <v>203</v>
      </c>
      <c r="D72" s="86">
        <v>117.5</v>
      </c>
      <c r="E72" s="87">
        <v>36</v>
      </c>
      <c r="F72" s="86">
        <v>83.9</v>
      </c>
      <c r="G72" s="17">
        <v>25</v>
      </c>
      <c r="H72" s="88">
        <v>1</v>
      </c>
      <c r="I72" s="89"/>
      <c r="J72" s="89"/>
      <c r="K72" s="89"/>
      <c r="L72" s="89"/>
      <c r="M72" s="90">
        <f t="shared" si="30"/>
        <v>0</v>
      </c>
      <c r="N72" s="4" t="str">
        <f t="shared" si="31"/>
        <v/>
      </c>
      <c r="O72" s="91">
        <f t="shared" si="32"/>
        <v>0</v>
      </c>
      <c r="P72" s="91">
        <f t="shared" si="33"/>
        <v>0</v>
      </c>
      <c r="Q72" s="77">
        <v>3</v>
      </c>
      <c r="R72" s="77">
        <v>2</v>
      </c>
      <c r="S72" s="77" t="s">
        <v>61</v>
      </c>
      <c r="T72" s="5" t="s">
        <v>113</v>
      </c>
      <c r="U72" s="9"/>
      <c r="W72" s="86">
        <f t="shared" si="46"/>
        <v>117.5</v>
      </c>
      <c r="X72" s="87">
        <f t="shared" si="46"/>
        <v>36</v>
      </c>
      <c r="Y72" s="92">
        <f t="shared" si="47"/>
        <v>1</v>
      </c>
      <c r="Z72" s="90">
        <f t="shared" si="47"/>
        <v>0</v>
      </c>
      <c r="AA72" s="90">
        <f t="shared" si="34"/>
        <v>0</v>
      </c>
      <c r="AB72" s="90">
        <f t="shared" si="48"/>
        <v>0</v>
      </c>
      <c r="AC72" s="4" t="str">
        <f t="shared" si="48"/>
        <v/>
      </c>
      <c r="AD72" s="91">
        <f t="shared" si="48"/>
        <v>0</v>
      </c>
      <c r="AE72" s="77" t="str">
        <f t="shared" si="35"/>
        <v>계</v>
      </c>
      <c r="AF72" s="77" t="str">
        <f t="shared" si="36"/>
        <v>3/2</v>
      </c>
      <c r="AH72" s="20" t="str">
        <f t="shared" si="49"/>
        <v>노고산동 현대벤처빌</v>
      </c>
      <c r="AI72" s="87">
        <f t="shared" si="50"/>
        <v>36</v>
      </c>
      <c r="AJ72" s="77" t="str">
        <f t="shared" si="37"/>
        <v>A-</v>
      </c>
      <c r="AK72" s="77" t="s">
        <v>13</v>
      </c>
      <c r="AL72" s="77" t="s">
        <v>62</v>
      </c>
      <c r="AM72" s="77" t="s">
        <v>63</v>
      </c>
      <c r="AN72" s="77" t="str">
        <f t="shared" si="38"/>
        <v>C</v>
      </c>
      <c r="AO72" s="77" t="str">
        <f t="shared" si="39"/>
        <v/>
      </c>
      <c r="AP72" s="77" t="str">
        <f t="shared" si="40"/>
        <v/>
      </c>
      <c r="AQ72" s="77" t="str">
        <f t="shared" si="41"/>
        <v>O</v>
      </c>
      <c r="AR72" s="77" t="str">
        <f t="shared" si="42"/>
        <v>O</v>
      </c>
      <c r="AS72" s="77" t="s">
        <v>2</v>
      </c>
      <c r="AT72" s="77" t="str">
        <f t="shared" si="43"/>
        <v>O</v>
      </c>
      <c r="AU72" s="77" t="str">
        <f t="shared" si="44"/>
        <v>X</v>
      </c>
      <c r="AV72" s="77" t="str">
        <f t="shared" si="45"/>
        <v/>
      </c>
    </row>
    <row r="73" spans="1:48" s="37" customFormat="1" ht="12" x14ac:dyDescent="0.3">
      <c r="A73" s="78" t="s">
        <v>2410</v>
      </c>
      <c r="B73" s="79" t="s">
        <v>2411</v>
      </c>
      <c r="C73" s="85">
        <v>203</v>
      </c>
      <c r="D73" s="86">
        <v>118.4</v>
      </c>
      <c r="E73" s="87">
        <v>36</v>
      </c>
      <c r="F73" s="86">
        <v>84.5</v>
      </c>
      <c r="G73" s="17">
        <v>26</v>
      </c>
      <c r="H73" s="88">
        <v>1</v>
      </c>
      <c r="I73" s="89"/>
      <c r="J73" s="89"/>
      <c r="K73" s="89"/>
      <c r="L73" s="89"/>
      <c r="M73" s="90">
        <f t="shared" si="30"/>
        <v>0</v>
      </c>
      <c r="N73" s="4" t="str">
        <f t="shared" si="31"/>
        <v/>
      </c>
      <c r="O73" s="91">
        <f t="shared" si="32"/>
        <v>0</v>
      </c>
      <c r="P73" s="91">
        <f t="shared" si="33"/>
        <v>0</v>
      </c>
      <c r="Q73" s="77">
        <v>3</v>
      </c>
      <c r="R73" s="77">
        <v>2</v>
      </c>
      <c r="S73" s="77" t="s">
        <v>61</v>
      </c>
      <c r="T73" s="5" t="s">
        <v>114</v>
      </c>
      <c r="U73" s="9"/>
      <c r="W73" s="86">
        <f t="shared" si="46"/>
        <v>118.4</v>
      </c>
      <c r="X73" s="87">
        <f t="shared" si="46"/>
        <v>36</v>
      </c>
      <c r="Y73" s="92">
        <f t="shared" si="47"/>
        <v>1</v>
      </c>
      <c r="Z73" s="90">
        <f t="shared" si="47"/>
        <v>0</v>
      </c>
      <c r="AA73" s="90">
        <f t="shared" si="34"/>
        <v>0</v>
      </c>
      <c r="AB73" s="90">
        <f t="shared" si="48"/>
        <v>0</v>
      </c>
      <c r="AC73" s="4" t="str">
        <f t="shared" si="48"/>
        <v/>
      </c>
      <c r="AD73" s="91">
        <f t="shared" si="48"/>
        <v>0</v>
      </c>
      <c r="AE73" s="77" t="str">
        <f t="shared" si="35"/>
        <v>계</v>
      </c>
      <c r="AF73" s="77" t="str">
        <f t="shared" si="36"/>
        <v>3/2</v>
      </c>
      <c r="AH73" s="20" t="str">
        <f t="shared" si="49"/>
        <v>노고산동 현대벤처빌</v>
      </c>
      <c r="AI73" s="87">
        <f t="shared" si="50"/>
        <v>36</v>
      </c>
      <c r="AJ73" s="77" t="str">
        <f t="shared" si="37"/>
        <v>A-</v>
      </c>
      <c r="AK73" s="77" t="s">
        <v>13</v>
      </c>
      <c r="AL73" s="77" t="s">
        <v>62</v>
      </c>
      <c r="AM73" s="77" t="s">
        <v>63</v>
      </c>
      <c r="AN73" s="77" t="str">
        <f t="shared" si="38"/>
        <v>C</v>
      </c>
      <c r="AO73" s="77" t="str">
        <f t="shared" si="39"/>
        <v/>
      </c>
      <c r="AP73" s="77" t="str">
        <f t="shared" si="40"/>
        <v/>
      </c>
      <c r="AQ73" s="77" t="str">
        <f t="shared" si="41"/>
        <v>O</v>
      </c>
      <c r="AR73" s="77" t="str">
        <f t="shared" si="42"/>
        <v>O</v>
      </c>
      <c r="AS73" s="77" t="s">
        <v>2</v>
      </c>
      <c r="AT73" s="77" t="str">
        <f t="shared" si="43"/>
        <v>O</v>
      </c>
      <c r="AU73" s="77" t="str">
        <f t="shared" si="44"/>
        <v>X</v>
      </c>
      <c r="AV73" s="77" t="str">
        <f t="shared" si="45"/>
        <v/>
      </c>
    </row>
    <row r="74" spans="1:48" s="37" customFormat="1" ht="12" x14ac:dyDescent="0.3">
      <c r="A74" s="78" t="s">
        <v>2415</v>
      </c>
      <c r="B74" s="79" t="s">
        <v>2416</v>
      </c>
      <c r="C74" s="85">
        <v>558</v>
      </c>
      <c r="D74" s="86">
        <v>110.2</v>
      </c>
      <c r="E74" s="87">
        <v>33</v>
      </c>
      <c r="F74" s="86">
        <v>85</v>
      </c>
      <c r="G74" s="17">
        <v>26</v>
      </c>
      <c r="H74" s="88">
        <v>221</v>
      </c>
      <c r="I74" s="89">
        <v>185000</v>
      </c>
      <c r="J74" s="89" t="s">
        <v>202</v>
      </c>
      <c r="K74" s="89"/>
      <c r="L74" s="89"/>
      <c r="M74" s="90">
        <f>I74-K74</f>
        <v>185000</v>
      </c>
      <c r="N74" s="4">
        <f>IF(ISERROR(K74/I74),"",K74/I74)</f>
        <v>0</v>
      </c>
      <c r="O74" s="91">
        <f>I74/E74</f>
        <v>5606.060606060606</v>
      </c>
      <c r="P74" s="91">
        <f>K74/E74</f>
        <v>0</v>
      </c>
      <c r="Q74" s="77">
        <v>3</v>
      </c>
      <c r="R74" s="77">
        <v>2</v>
      </c>
      <c r="S74" s="77" t="s">
        <v>61</v>
      </c>
      <c r="T74" s="5" t="s">
        <v>115</v>
      </c>
      <c r="U74" s="9"/>
      <c r="W74" s="86">
        <f t="shared" si="46"/>
        <v>110.2</v>
      </c>
      <c r="X74" s="87">
        <f t="shared" si="46"/>
        <v>33</v>
      </c>
      <c r="Y74" s="92">
        <f t="shared" si="47"/>
        <v>221</v>
      </c>
      <c r="Z74" s="90">
        <f t="shared" si="47"/>
        <v>185000</v>
      </c>
      <c r="AA74" s="90">
        <f>K74</f>
        <v>0</v>
      </c>
      <c r="AB74" s="90">
        <f t="shared" si="48"/>
        <v>185000</v>
      </c>
      <c r="AC74" s="4">
        <f t="shared" si="48"/>
        <v>0</v>
      </c>
      <c r="AD74" s="91">
        <f t="shared" si="48"/>
        <v>5606.060606060606</v>
      </c>
      <c r="AE74" s="77" t="str">
        <f>S74</f>
        <v>계</v>
      </c>
      <c r="AF74" s="77" t="str">
        <f>Q74&amp;"/"&amp;R74</f>
        <v>3/2</v>
      </c>
      <c r="AH74" s="20" t="str">
        <f t="shared" si="49"/>
        <v>대흥동 마포자이2차</v>
      </c>
      <c r="AI74" s="87">
        <f t="shared" si="50"/>
        <v>33</v>
      </c>
      <c r="AJ74" s="77" t="str">
        <f>IF(AI74="","",$AJ$2)</f>
        <v>A-</v>
      </c>
      <c r="AK74" s="77" t="s">
        <v>13</v>
      </c>
      <c r="AL74" s="77" t="s">
        <v>62</v>
      </c>
      <c r="AM74" s="77" t="s">
        <v>63</v>
      </c>
      <c r="AN74" s="77" t="str">
        <f>IF(AI74="","",$AN$2)</f>
        <v>C</v>
      </c>
      <c r="AO74" s="77" t="str">
        <f>IF(N74="","",IF(N74&gt;=$AO$1/100,"O","X"))</f>
        <v>X</v>
      </c>
      <c r="AP74" s="77" t="str">
        <f>IF(I74="","",IF(I74&lt;=$AP$1,"O","X"))</f>
        <v>X</v>
      </c>
      <c r="AQ74" s="77" t="str">
        <f>IF(O74="","",IF(O74&lt;=$AQ$1,"O","X"))</f>
        <v>X</v>
      </c>
      <c r="AR74" s="77" t="str">
        <f>IF(M74="","",IF(M74&lt;=$AR$1,"O","X"))</f>
        <v>X</v>
      </c>
      <c r="AS74" s="77" t="s">
        <v>2</v>
      </c>
      <c r="AT74" s="77" t="str">
        <f>IF(OR(F74="",AI74=""),"",IF(AND((F74&lt;=85),(AI74&gt;=15)),"O","X"))</f>
        <v>O</v>
      </c>
      <c r="AU74" s="77" t="str">
        <f>IF(C74="","",IF(C74&gt;=$AU$1,"O","X"))</f>
        <v>O</v>
      </c>
      <c r="AV74" s="77" t="str">
        <f>IF(AO74="","",IF(AND(AO74="O",AP74="O",AR74="O",AT74="O",AU74="O"),"후보","X"))</f>
        <v>X</v>
      </c>
    </row>
    <row r="75" spans="1:48" s="37" customFormat="1" ht="12" x14ac:dyDescent="0.3">
      <c r="A75" s="78" t="s">
        <v>2415</v>
      </c>
      <c r="B75" s="79" t="s">
        <v>2416</v>
      </c>
      <c r="C75" s="85">
        <v>558</v>
      </c>
      <c r="D75" s="86">
        <v>110.8</v>
      </c>
      <c r="E75" s="87">
        <v>34</v>
      </c>
      <c r="F75" s="86">
        <v>84.4</v>
      </c>
      <c r="G75" s="17">
        <v>26</v>
      </c>
      <c r="H75" s="88">
        <v>147</v>
      </c>
      <c r="I75" s="89">
        <v>185000</v>
      </c>
      <c r="J75" s="89" t="s">
        <v>212</v>
      </c>
      <c r="K75" s="89">
        <v>115000</v>
      </c>
      <c r="L75" s="89" t="s">
        <v>70</v>
      </c>
      <c r="M75" s="90">
        <f>I75-K75</f>
        <v>70000</v>
      </c>
      <c r="N75" s="4">
        <f>IF(ISERROR(K75/I75),"",K75/I75)</f>
        <v>0.6216216216216216</v>
      </c>
      <c r="O75" s="91">
        <f>I75/E75</f>
        <v>5441.1764705882351</v>
      </c>
      <c r="P75" s="91">
        <f>K75/E75</f>
        <v>3382.3529411764707</v>
      </c>
      <c r="Q75" s="77">
        <v>3</v>
      </c>
      <c r="R75" s="77">
        <v>2</v>
      </c>
      <c r="S75" s="77" t="s">
        <v>61</v>
      </c>
      <c r="T75" s="5" t="s">
        <v>117</v>
      </c>
      <c r="U75" s="9"/>
      <c r="W75" s="86">
        <f t="shared" si="46"/>
        <v>110.8</v>
      </c>
      <c r="X75" s="87">
        <f t="shared" si="46"/>
        <v>34</v>
      </c>
      <c r="Y75" s="92">
        <f t="shared" si="47"/>
        <v>147</v>
      </c>
      <c r="Z75" s="90">
        <f t="shared" si="47"/>
        <v>185000</v>
      </c>
      <c r="AA75" s="90">
        <f>K75</f>
        <v>115000</v>
      </c>
      <c r="AB75" s="90">
        <f t="shared" si="48"/>
        <v>70000</v>
      </c>
      <c r="AC75" s="4">
        <f t="shared" si="48"/>
        <v>0.6216216216216216</v>
      </c>
      <c r="AD75" s="91">
        <f t="shared" si="48"/>
        <v>5441.1764705882351</v>
      </c>
      <c r="AE75" s="77" t="str">
        <f>S75</f>
        <v>계</v>
      </c>
      <c r="AF75" s="77" t="str">
        <f>Q75&amp;"/"&amp;R75</f>
        <v>3/2</v>
      </c>
      <c r="AH75" s="20" t="str">
        <f t="shared" si="49"/>
        <v>대흥동 마포자이2차</v>
      </c>
      <c r="AI75" s="87">
        <f t="shared" si="50"/>
        <v>34</v>
      </c>
      <c r="AJ75" s="77" t="str">
        <f>IF(AI75="","",$AJ$2)</f>
        <v>A-</v>
      </c>
      <c r="AK75" s="77" t="s">
        <v>13</v>
      </c>
      <c r="AL75" s="77" t="s">
        <v>62</v>
      </c>
      <c r="AM75" s="77" t="s">
        <v>63</v>
      </c>
      <c r="AN75" s="77" t="str">
        <f>IF(AI75="","",$AN$2)</f>
        <v>C</v>
      </c>
      <c r="AO75" s="77" t="str">
        <f>IF(N75="","",IF(N75&gt;=$AO$1/100,"O","X"))</f>
        <v>X</v>
      </c>
      <c r="AP75" s="77" t="str">
        <f>IF(I75="","",IF(I75&lt;=$AP$1,"O","X"))</f>
        <v>X</v>
      </c>
      <c r="AQ75" s="77" t="str">
        <f>IF(O75="","",IF(O75&lt;=$AQ$1,"O","X"))</f>
        <v>X</v>
      </c>
      <c r="AR75" s="77" t="str">
        <f>IF(M75="","",IF(M75&lt;=$AR$1,"O","X"))</f>
        <v>X</v>
      </c>
      <c r="AS75" s="77" t="s">
        <v>2</v>
      </c>
      <c r="AT75" s="77" t="str">
        <f>IF(OR(F75="",AI75=""),"",IF(AND((F75&lt;=85),(AI75&gt;=15)),"O","X"))</f>
        <v>O</v>
      </c>
      <c r="AU75" s="77" t="str">
        <f>IF(C75="","",IF(C75&gt;=$AU$1,"O","X"))</f>
        <v>O</v>
      </c>
      <c r="AV75" s="77" t="str">
        <f>IF(AO75="","",IF(AND(AO75="O",AP75="O",AR75="O",AT75="O",AU75="O"),"후보","X"))</f>
        <v>X</v>
      </c>
    </row>
    <row r="76" spans="1:48" s="37" customFormat="1" ht="12" x14ac:dyDescent="0.3">
      <c r="A76" s="78" t="s">
        <v>2415</v>
      </c>
      <c r="B76" s="79" t="s">
        <v>2417</v>
      </c>
      <c r="C76" s="85">
        <v>558</v>
      </c>
      <c r="D76" s="86">
        <v>144.1</v>
      </c>
      <c r="E76" s="87">
        <v>44</v>
      </c>
      <c r="F76" s="86">
        <v>118.8</v>
      </c>
      <c r="G76" s="17">
        <v>36</v>
      </c>
      <c r="H76" s="88">
        <v>50</v>
      </c>
      <c r="I76" s="89">
        <v>215000</v>
      </c>
      <c r="J76" s="89" t="s">
        <v>68</v>
      </c>
      <c r="K76" s="89"/>
      <c r="L76" s="89"/>
      <c r="M76" s="90">
        <f>I76-K76</f>
        <v>215000</v>
      </c>
      <c r="N76" s="4">
        <f>IF(ISERROR(K76/I76),"",K76/I76)</f>
        <v>0</v>
      </c>
      <c r="O76" s="91">
        <f>I76/E76</f>
        <v>4886.363636363636</v>
      </c>
      <c r="P76" s="91">
        <f>K76/E76</f>
        <v>0</v>
      </c>
      <c r="Q76" s="77">
        <v>4</v>
      </c>
      <c r="R76" s="77">
        <v>2</v>
      </c>
      <c r="S76" s="77" t="s">
        <v>61</v>
      </c>
      <c r="T76" s="5" t="s">
        <v>118</v>
      </c>
      <c r="U76" s="9"/>
      <c r="W76" s="86">
        <f t="shared" si="46"/>
        <v>144.1</v>
      </c>
      <c r="X76" s="87">
        <f t="shared" si="46"/>
        <v>44</v>
      </c>
      <c r="Y76" s="92">
        <f t="shared" si="47"/>
        <v>50</v>
      </c>
      <c r="Z76" s="90">
        <f t="shared" si="47"/>
        <v>215000</v>
      </c>
      <c r="AA76" s="90">
        <f>K76</f>
        <v>0</v>
      </c>
      <c r="AB76" s="90">
        <f t="shared" si="48"/>
        <v>215000</v>
      </c>
      <c r="AC76" s="4">
        <f t="shared" si="48"/>
        <v>0</v>
      </c>
      <c r="AD76" s="91">
        <f t="shared" si="48"/>
        <v>4886.363636363636</v>
      </c>
      <c r="AE76" s="77" t="str">
        <f>S76</f>
        <v>계</v>
      </c>
      <c r="AF76" s="77" t="str">
        <f>Q76&amp;"/"&amp;R76</f>
        <v>4/2</v>
      </c>
      <c r="AH76" s="20" t="str">
        <f t="shared" si="49"/>
        <v>대흥동 마포자이2차</v>
      </c>
      <c r="AI76" s="87">
        <f t="shared" si="50"/>
        <v>44</v>
      </c>
      <c r="AJ76" s="77" t="str">
        <f>IF(AI76="","",$AJ$2)</f>
        <v>A-</v>
      </c>
      <c r="AK76" s="77" t="s">
        <v>13</v>
      </c>
      <c r="AL76" s="77" t="s">
        <v>62</v>
      </c>
      <c r="AM76" s="77" t="s">
        <v>63</v>
      </c>
      <c r="AN76" s="77" t="str">
        <f>IF(AI76="","",$AN$2)</f>
        <v>C</v>
      </c>
      <c r="AO76" s="77" t="str">
        <f>IF(N76="","",IF(N76&gt;=$AO$1/100,"O","X"))</f>
        <v>X</v>
      </c>
      <c r="AP76" s="77" t="str">
        <f>IF(I76="","",IF(I76&lt;=$AP$1,"O","X"))</f>
        <v>X</v>
      </c>
      <c r="AQ76" s="77" t="str">
        <f>IF(O76="","",IF(O76&lt;=$AQ$1,"O","X"))</f>
        <v>X</v>
      </c>
      <c r="AR76" s="77" t="str">
        <f>IF(M76="","",IF(M76&lt;=$AR$1,"O","X"))</f>
        <v>X</v>
      </c>
      <c r="AS76" s="77" t="s">
        <v>2</v>
      </c>
      <c r="AT76" s="77" t="str">
        <f>IF(OR(F76="",AI76=""),"",IF(AND((F76&lt;=85),(AI76&gt;=15)),"O","X"))</f>
        <v>X</v>
      </c>
      <c r="AU76" s="77" t="str">
        <f>IF(C76="","",IF(C76&gt;=$AU$1,"O","X"))</f>
        <v>O</v>
      </c>
      <c r="AV76" s="77" t="str">
        <f>IF(AO76="","",IF(AND(AO76="O",AP76="O",AR76="O",AT76="O",AU76="O"),"후보","X"))</f>
        <v>X</v>
      </c>
    </row>
    <row r="77" spans="1:48" s="37" customFormat="1" ht="12" x14ac:dyDescent="0.3">
      <c r="A77" s="78" t="s">
        <v>2415</v>
      </c>
      <c r="B77" s="79" t="s">
        <v>2417</v>
      </c>
      <c r="C77" s="85">
        <v>558</v>
      </c>
      <c r="D77" s="86">
        <v>145.6</v>
      </c>
      <c r="E77" s="87">
        <v>44</v>
      </c>
      <c r="F77" s="86">
        <v>118.6</v>
      </c>
      <c r="G77" s="17">
        <v>36</v>
      </c>
      <c r="H77" s="88">
        <v>44</v>
      </c>
      <c r="I77" s="89"/>
      <c r="J77" s="89"/>
      <c r="K77" s="89"/>
      <c r="L77" s="89"/>
      <c r="M77" s="90">
        <f>I77-K77</f>
        <v>0</v>
      </c>
      <c r="N77" s="4" t="str">
        <f>IF(ISERROR(K77/I77),"",K77/I77)</f>
        <v/>
      </c>
      <c r="O77" s="91">
        <f>I77/E77</f>
        <v>0</v>
      </c>
      <c r="P77" s="91">
        <f>K77/E77</f>
        <v>0</v>
      </c>
      <c r="Q77" s="77">
        <v>4</v>
      </c>
      <c r="R77" s="77">
        <v>2</v>
      </c>
      <c r="S77" s="77" t="s">
        <v>61</v>
      </c>
      <c r="T77" s="5" t="s">
        <v>119</v>
      </c>
      <c r="U77" s="9"/>
      <c r="W77" s="86">
        <f t="shared" si="46"/>
        <v>145.6</v>
      </c>
      <c r="X77" s="87">
        <f t="shared" si="46"/>
        <v>44</v>
      </c>
      <c r="Y77" s="92">
        <f t="shared" si="47"/>
        <v>44</v>
      </c>
      <c r="Z77" s="90">
        <f t="shared" si="47"/>
        <v>0</v>
      </c>
      <c r="AA77" s="90">
        <f>K77</f>
        <v>0</v>
      </c>
      <c r="AB77" s="90">
        <f t="shared" si="48"/>
        <v>0</v>
      </c>
      <c r="AC77" s="4" t="str">
        <f t="shared" si="48"/>
        <v/>
      </c>
      <c r="AD77" s="91">
        <f t="shared" si="48"/>
        <v>0</v>
      </c>
      <c r="AE77" s="77" t="str">
        <f>S77</f>
        <v>계</v>
      </c>
      <c r="AF77" s="77" t="str">
        <f>Q77&amp;"/"&amp;R77</f>
        <v>4/2</v>
      </c>
      <c r="AH77" s="20" t="str">
        <f t="shared" si="49"/>
        <v>대흥동 마포자이2차</v>
      </c>
      <c r="AI77" s="87">
        <f t="shared" si="50"/>
        <v>44</v>
      </c>
      <c r="AJ77" s="77" t="str">
        <f>IF(AI77="","",$AJ$2)</f>
        <v>A-</v>
      </c>
      <c r="AK77" s="77" t="s">
        <v>13</v>
      </c>
      <c r="AL77" s="77" t="s">
        <v>62</v>
      </c>
      <c r="AM77" s="77" t="s">
        <v>63</v>
      </c>
      <c r="AN77" s="77" t="str">
        <f>IF(AI77="","",$AN$2)</f>
        <v>C</v>
      </c>
      <c r="AO77" s="77" t="str">
        <f>IF(N77="","",IF(N77&gt;=$AO$1/100,"O","X"))</f>
        <v/>
      </c>
      <c r="AP77" s="77" t="str">
        <f>IF(I77="","",IF(I77&lt;=$AP$1,"O","X"))</f>
        <v/>
      </c>
      <c r="AQ77" s="77" t="str">
        <f>IF(O77="","",IF(O77&lt;=$AQ$1,"O","X"))</f>
        <v>O</v>
      </c>
      <c r="AR77" s="77" t="str">
        <f>IF(M77="","",IF(M77&lt;=$AR$1,"O","X"))</f>
        <v>O</v>
      </c>
      <c r="AS77" s="77" t="s">
        <v>2</v>
      </c>
      <c r="AT77" s="77" t="str">
        <f>IF(OR(F77="",AI77=""),"",IF(AND((F77&lt;=85),(AI77&gt;=15)),"O","X"))</f>
        <v>X</v>
      </c>
      <c r="AU77" s="77" t="str">
        <f>IF(C77="","",IF(C77&gt;=$AU$1,"O","X"))</f>
        <v>O</v>
      </c>
      <c r="AV77" s="77" t="str">
        <f>IF(AO77="","",IF(AND(AO77="O",AP77="O",AR77="O",AT77="O",AU77="O"),"후보","X"))</f>
        <v/>
      </c>
    </row>
    <row r="78" spans="1:48" s="37" customFormat="1" ht="12" x14ac:dyDescent="0.3">
      <c r="A78" s="78" t="s">
        <v>2418</v>
      </c>
      <c r="B78" s="79" t="s">
        <v>2419</v>
      </c>
      <c r="C78" s="85">
        <v>1992</v>
      </c>
      <c r="D78" s="86">
        <v>84</v>
      </c>
      <c r="E78" s="87">
        <v>25</v>
      </c>
      <c r="F78" s="86">
        <v>59.4</v>
      </c>
      <c r="G78" s="17">
        <v>18</v>
      </c>
      <c r="H78" s="88">
        <v>464</v>
      </c>
      <c r="I78" s="89">
        <v>127000</v>
      </c>
      <c r="J78" s="89" t="s">
        <v>98</v>
      </c>
      <c r="K78" s="89">
        <v>55000</v>
      </c>
      <c r="L78" s="89" t="s">
        <v>74</v>
      </c>
      <c r="M78" s="90">
        <f>I78-K78</f>
        <v>72000</v>
      </c>
      <c r="N78" s="4">
        <f>IF(ISERROR(K78/I78),"",K78/I78)</f>
        <v>0.43307086614173229</v>
      </c>
      <c r="O78" s="91">
        <f>I78/E78</f>
        <v>5080</v>
      </c>
      <c r="P78" s="91">
        <f>K78/E78</f>
        <v>2200</v>
      </c>
      <c r="Q78" s="77">
        <v>3</v>
      </c>
      <c r="R78" s="77">
        <v>1</v>
      </c>
      <c r="S78" s="77" t="s">
        <v>78</v>
      </c>
      <c r="T78" s="5">
        <v>83</v>
      </c>
      <c r="U78" s="9"/>
      <c r="W78" s="86">
        <f t="shared" si="46"/>
        <v>84</v>
      </c>
      <c r="X78" s="87">
        <f t="shared" si="46"/>
        <v>25</v>
      </c>
      <c r="Y78" s="92">
        <f t="shared" si="47"/>
        <v>464</v>
      </c>
      <c r="Z78" s="90">
        <f t="shared" si="47"/>
        <v>127000</v>
      </c>
      <c r="AA78" s="90">
        <f>K78</f>
        <v>55000</v>
      </c>
      <c r="AB78" s="90">
        <f t="shared" si="48"/>
        <v>72000</v>
      </c>
      <c r="AC78" s="4">
        <f t="shared" si="48"/>
        <v>0.43307086614173229</v>
      </c>
      <c r="AD78" s="91">
        <f t="shared" si="48"/>
        <v>5080</v>
      </c>
      <c r="AE78" s="77" t="str">
        <f>S78</f>
        <v>복</v>
      </c>
      <c r="AF78" s="77" t="str">
        <f>Q78&amp;"/"&amp;R78</f>
        <v>3/1</v>
      </c>
      <c r="AH78" s="20" t="str">
        <f t="shared" si="49"/>
        <v>대흥동 대흥태영(마포태영)</v>
      </c>
      <c r="AI78" s="87">
        <f t="shared" si="50"/>
        <v>25</v>
      </c>
      <c r="AJ78" s="77" t="str">
        <f>IF(AI78="","",$AJ$2)</f>
        <v>A-</v>
      </c>
      <c r="AK78" s="77" t="s">
        <v>13</v>
      </c>
      <c r="AL78" s="77" t="s">
        <v>62</v>
      </c>
      <c r="AM78" s="77" t="s">
        <v>63</v>
      </c>
      <c r="AN78" s="77" t="str">
        <f>IF(AI78="","",$AN$2)</f>
        <v>C</v>
      </c>
      <c r="AO78" s="77" t="str">
        <f>IF(N78="","",IF(N78&gt;=$AO$1/100,"O","X"))</f>
        <v>X</v>
      </c>
      <c r="AP78" s="77" t="str">
        <f>IF(I78="","",IF(I78&lt;=$AP$1,"O","X"))</f>
        <v>X</v>
      </c>
      <c r="AQ78" s="77" t="str">
        <f>IF(O78="","",IF(O78&lt;=$AQ$1,"O","X"))</f>
        <v>X</v>
      </c>
      <c r="AR78" s="77" t="str">
        <f>IF(M78="","",IF(M78&lt;=$AR$1,"O","X"))</f>
        <v>X</v>
      </c>
      <c r="AS78" s="77" t="s">
        <v>2</v>
      </c>
      <c r="AT78" s="77" t="str">
        <f>IF(OR(F78="",AI78=""),"",IF(AND((F78&lt;=85),(AI78&gt;=15)),"O","X"))</f>
        <v>O</v>
      </c>
      <c r="AU78" s="77" t="str">
        <f>IF(C78="","",IF(C78&gt;=$AU$1,"O","X"))</f>
        <v>O</v>
      </c>
      <c r="AV78" s="77" t="str">
        <f>IF(AO78="","",IF(AND(AO78="O",AP78="O",AR78="O",AT78="O",AU78="O"),"후보","X"))</f>
        <v>X</v>
      </c>
    </row>
    <row r="79" spans="1:48" s="37" customFormat="1" ht="12" x14ac:dyDescent="0.3">
      <c r="A79" s="78" t="s">
        <v>2418</v>
      </c>
      <c r="B79" s="79" t="s">
        <v>2419</v>
      </c>
      <c r="C79" s="85">
        <v>1992</v>
      </c>
      <c r="D79" s="86">
        <v>109.4</v>
      </c>
      <c r="E79" s="87">
        <v>33</v>
      </c>
      <c r="F79" s="86">
        <v>84.8</v>
      </c>
      <c r="G79" s="17">
        <v>26</v>
      </c>
      <c r="H79" s="88">
        <v>586</v>
      </c>
      <c r="I79" s="89">
        <v>170000</v>
      </c>
      <c r="J79" s="89" t="s">
        <v>98</v>
      </c>
      <c r="K79" s="89">
        <v>103000</v>
      </c>
      <c r="L79" s="89" t="s">
        <v>60</v>
      </c>
      <c r="M79" s="90">
        <f>I79-K79</f>
        <v>67000</v>
      </c>
      <c r="N79" s="4">
        <f>IF(ISERROR(K79/I79),"",K79/I79)</f>
        <v>0.60588235294117643</v>
      </c>
      <c r="O79" s="91">
        <f>I79/E79</f>
        <v>5151.515151515152</v>
      </c>
      <c r="P79" s="91">
        <f>K79/E79</f>
        <v>3121.212121212121</v>
      </c>
      <c r="Q79" s="77">
        <v>3</v>
      </c>
      <c r="R79" s="77">
        <v>2</v>
      </c>
      <c r="S79" s="77" t="s">
        <v>61</v>
      </c>
      <c r="T79" s="5">
        <v>109</v>
      </c>
      <c r="U79" s="9"/>
      <c r="W79" s="86">
        <f t="shared" si="46"/>
        <v>109.4</v>
      </c>
      <c r="X79" s="87">
        <f t="shared" si="46"/>
        <v>33</v>
      </c>
      <c r="Y79" s="92">
        <f t="shared" si="47"/>
        <v>586</v>
      </c>
      <c r="Z79" s="90">
        <f t="shared" si="47"/>
        <v>170000</v>
      </c>
      <c r="AA79" s="90">
        <f>K79</f>
        <v>103000</v>
      </c>
      <c r="AB79" s="90">
        <f t="shared" si="48"/>
        <v>67000</v>
      </c>
      <c r="AC79" s="4">
        <f t="shared" si="48"/>
        <v>0.60588235294117643</v>
      </c>
      <c r="AD79" s="91">
        <f t="shared" si="48"/>
        <v>5151.515151515152</v>
      </c>
      <c r="AE79" s="77" t="str">
        <f>S79</f>
        <v>계</v>
      </c>
      <c r="AF79" s="77" t="str">
        <f>Q79&amp;"/"&amp;R79</f>
        <v>3/2</v>
      </c>
      <c r="AH79" s="20" t="str">
        <f t="shared" si="49"/>
        <v>대흥동 대흥태영(마포태영)</v>
      </c>
      <c r="AI79" s="87">
        <f t="shared" si="50"/>
        <v>33</v>
      </c>
      <c r="AJ79" s="77" t="str">
        <f>IF(AI79="","",$AJ$2)</f>
        <v>A-</v>
      </c>
      <c r="AK79" s="77" t="s">
        <v>13</v>
      </c>
      <c r="AL79" s="77" t="s">
        <v>62</v>
      </c>
      <c r="AM79" s="77" t="s">
        <v>63</v>
      </c>
      <c r="AN79" s="77" t="str">
        <f>IF(AI79="","",$AN$2)</f>
        <v>C</v>
      </c>
      <c r="AO79" s="77" t="str">
        <f>IF(N79="","",IF(N79&gt;=$AO$1/100,"O","X"))</f>
        <v>X</v>
      </c>
      <c r="AP79" s="77" t="str">
        <f>IF(I79="","",IF(I79&lt;=$AP$1,"O","X"))</f>
        <v>X</v>
      </c>
      <c r="AQ79" s="77" t="str">
        <f>IF(O79="","",IF(O79&lt;=$AQ$1,"O","X"))</f>
        <v>X</v>
      </c>
      <c r="AR79" s="77" t="str">
        <f>IF(M79="","",IF(M79&lt;=$AR$1,"O","X"))</f>
        <v>X</v>
      </c>
      <c r="AS79" s="77" t="s">
        <v>2</v>
      </c>
      <c r="AT79" s="77" t="str">
        <f>IF(OR(F79="",AI79=""),"",IF(AND((F79&lt;=85),(AI79&gt;=15)),"O","X"))</f>
        <v>O</v>
      </c>
      <c r="AU79" s="77" t="str">
        <f>IF(C79="","",IF(C79&gt;=$AU$1,"O","X"))</f>
        <v>O</v>
      </c>
      <c r="AV79" s="77" t="str">
        <f>IF(AO79="","",IF(AND(AO79="O",AP79="O",AR79="O",AT79="O",AU79="O"),"후보","X"))</f>
        <v>X</v>
      </c>
    </row>
    <row r="80" spans="1:48" s="37" customFormat="1" ht="12" x14ac:dyDescent="0.3">
      <c r="A80" s="78" t="s">
        <v>2418</v>
      </c>
      <c r="B80" s="79" t="s">
        <v>2420</v>
      </c>
      <c r="C80" s="85">
        <v>1992</v>
      </c>
      <c r="D80" s="86">
        <v>143</v>
      </c>
      <c r="E80" s="87">
        <v>43</v>
      </c>
      <c r="F80" s="86">
        <v>114.9</v>
      </c>
      <c r="G80" s="17">
        <v>35</v>
      </c>
      <c r="H80" s="88">
        <v>374</v>
      </c>
      <c r="I80" s="89">
        <v>195000</v>
      </c>
      <c r="J80" s="89" t="s">
        <v>70</v>
      </c>
      <c r="K80" s="89">
        <v>100000</v>
      </c>
      <c r="L80" s="89" t="s">
        <v>76</v>
      </c>
      <c r="M80" s="90">
        <f>I80-K80</f>
        <v>95000</v>
      </c>
      <c r="N80" s="4">
        <f>IF(ISERROR(K80/I80),"",K80/I80)</f>
        <v>0.51282051282051277</v>
      </c>
      <c r="O80" s="91">
        <f>I80/E80</f>
        <v>4534.8837209302328</v>
      </c>
      <c r="P80" s="91">
        <f>K80/E80</f>
        <v>2325.5813953488373</v>
      </c>
      <c r="Q80" s="77">
        <v>4</v>
      </c>
      <c r="R80" s="77">
        <v>2</v>
      </c>
      <c r="S80" s="77" t="s">
        <v>61</v>
      </c>
      <c r="T80" s="5">
        <v>142</v>
      </c>
      <c r="U80" s="9"/>
      <c r="W80" s="86">
        <f t="shared" si="46"/>
        <v>143</v>
      </c>
      <c r="X80" s="87">
        <f t="shared" si="46"/>
        <v>43</v>
      </c>
      <c r="Y80" s="92">
        <f t="shared" si="47"/>
        <v>374</v>
      </c>
      <c r="Z80" s="90">
        <f t="shared" si="47"/>
        <v>195000</v>
      </c>
      <c r="AA80" s="90">
        <f>K80</f>
        <v>100000</v>
      </c>
      <c r="AB80" s="90">
        <f t="shared" si="48"/>
        <v>95000</v>
      </c>
      <c r="AC80" s="4">
        <f t="shared" si="48"/>
        <v>0.51282051282051277</v>
      </c>
      <c r="AD80" s="91">
        <f t="shared" si="48"/>
        <v>4534.8837209302328</v>
      </c>
      <c r="AE80" s="77" t="str">
        <f>S80</f>
        <v>계</v>
      </c>
      <c r="AF80" s="77" t="str">
        <f>Q80&amp;"/"&amp;R80</f>
        <v>4/2</v>
      </c>
      <c r="AH80" s="20" t="str">
        <f t="shared" si="49"/>
        <v>대흥동 대흥태영(마포태영)</v>
      </c>
      <c r="AI80" s="87">
        <f t="shared" si="50"/>
        <v>43</v>
      </c>
      <c r="AJ80" s="77" t="str">
        <f>IF(AI80="","",$AJ$2)</f>
        <v>A-</v>
      </c>
      <c r="AK80" s="77" t="s">
        <v>13</v>
      </c>
      <c r="AL80" s="77" t="s">
        <v>62</v>
      </c>
      <c r="AM80" s="77" t="s">
        <v>63</v>
      </c>
      <c r="AN80" s="77" t="str">
        <f>IF(AI80="","",$AN$2)</f>
        <v>C</v>
      </c>
      <c r="AO80" s="77" t="str">
        <f>IF(N80="","",IF(N80&gt;=$AO$1/100,"O","X"))</f>
        <v>X</v>
      </c>
      <c r="AP80" s="77" t="str">
        <f>IF(I80="","",IF(I80&lt;=$AP$1,"O","X"))</f>
        <v>X</v>
      </c>
      <c r="AQ80" s="77" t="str">
        <f>IF(O80="","",IF(O80&lt;=$AQ$1,"O","X"))</f>
        <v>X</v>
      </c>
      <c r="AR80" s="77" t="str">
        <f>IF(M80="","",IF(M80&lt;=$AR$1,"O","X"))</f>
        <v>X</v>
      </c>
      <c r="AS80" s="77" t="s">
        <v>2</v>
      </c>
      <c r="AT80" s="77" t="str">
        <f>IF(OR(F80="",AI80=""),"",IF(AND((F80&lt;=85),(AI80&gt;=15)),"O","X"))</f>
        <v>X</v>
      </c>
      <c r="AU80" s="77" t="str">
        <f>IF(C80="","",IF(C80&gt;=$AU$1,"O","X"))</f>
        <v>O</v>
      </c>
      <c r="AV80" s="77" t="str">
        <f>IF(AO80="","",IF(AND(AO80="O",AP80="O",AR80="O",AT80="O",AU80="O"),"후보","X"))</f>
        <v>X</v>
      </c>
    </row>
    <row r="81" spans="1:48" s="37" customFormat="1" ht="12" x14ac:dyDescent="0.3">
      <c r="A81" s="78" t="s">
        <v>2421</v>
      </c>
      <c r="B81" s="79" t="s">
        <v>2422</v>
      </c>
      <c r="C81" s="85">
        <v>1248</v>
      </c>
      <c r="D81" s="86">
        <v>80.900000000000006</v>
      </c>
      <c r="E81" s="87">
        <v>24</v>
      </c>
      <c r="F81" s="86">
        <v>60</v>
      </c>
      <c r="G81" s="17">
        <v>18</v>
      </c>
      <c r="H81" s="88">
        <v>256</v>
      </c>
      <c r="I81" s="89"/>
      <c r="J81" s="89"/>
      <c r="K81" s="89"/>
      <c r="L81" s="89"/>
      <c r="M81" s="90">
        <f t="shared" ref="M81:M107" si="51">I81-K81</f>
        <v>0</v>
      </c>
      <c r="N81" s="4" t="str">
        <f t="shared" ref="N81:N107" si="52">IF(ISERROR(K81/I81),"",K81/I81)</f>
        <v/>
      </c>
      <c r="O81" s="91">
        <f t="shared" ref="O81:O107" si="53">I81/E81</f>
        <v>0</v>
      </c>
      <c r="P81" s="91">
        <f t="shared" ref="P81:P107" si="54">K81/E81</f>
        <v>0</v>
      </c>
      <c r="Q81" s="77">
        <v>3</v>
      </c>
      <c r="R81" s="77">
        <v>2</v>
      </c>
      <c r="S81" s="77" t="s">
        <v>61</v>
      </c>
      <c r="T81" s="5" t="s">
        <v>96</v>
      </c>
      <c r="U81" s="9"/>
      <c r="W81" s="86">
        <f t="shared" si="46"/>
        <v>80.900000000000006</v>
      </c>
      <c r="X81" s="87">
        <f t="shared" si="46"/>
        <v>24</v>
      </c>
      <c r="Y81" s="92">
        <f t="shared" si="47"/>
        <v>256</v>
      </c>
      <c r="Z81" s="90">
        <f t="shared" si="47"/>
        <v>0</v>
      </c>
      <c r="AA81" s="90">
        <f t="shared" ref="AA81:AA107" si="55">K81</f>
        <v>0</v>
      </c>
      <c r="AB81" s="90">
        <f t="shared" si="48"/>
        <v>0</v>
      </c>
      <c r="AC81" s="4" t="str">
        <f t="shared" si="48"/>
        <v/>
      </c>
      <c r="AD81" s="91">
        <f t="shared" si="48"/>
        <v>0</v>
      </c>
      <c r="AE81" s="77" t="str">
        <f t="shared" ref="AE81:AE107" si="56">S81</f>
        <v>계</v>
      </c>
      <c r="AF81" s="77" t="str">
        <f t="shared" ref="AF81:AF107" si="57">Q81&amp;"/"&amp;R81</f>
        <v>3/2</v>
      </c>
      <c r="AH81" s="20" t="str">
        <f t="shared" si="49"/>
        <v>대흥동 신촌그랑자이</v>
      </c>
      <c r="AI81" s="87">
        <f t="shared" si="50"/>
        <v>24</v>
      </c>
      <c r="AJ81" s="77" t="str">
        <f t="shared" ref="AJ81:AJ107" si="58">IF(AI81="","",$AJ$2)</f>
        <v>A-</v>
      </c>
      <c r="AK81" s="77" t="s">
        <v>13</v>
      </c>
      <c r="AL81" s="77" t="s">
        <v>62</v>
      </c>
      <c r="AM81" s="77" t="s">
        <v>63</v>
      </c>
      <c r="AN81" s="77" t="str">
        <f t="shared" ref="AN81:AN107" si="59">IF(AI81="","",$AN$2)</f>
        <v>C</v>
      </c>
      <c r="AO81" s="77" t="str">
        <f t="shared" ref="AO81:AO107" si="60">IF(N81="","",IF(N81&gt;=$AO$1/100,"O","X"))</f>
        <v/>
      </c>
      <c r="AP81" s="77" t="str">
        <f t="shared" ref="AP81:AP107" si="61">IF(I81="","",IF(I81&lt;=$AP$1,"O","X"))</f>
        <v/>
      </c>
      <c r="AQ81" s="77" t="str">
        <f t="shared" ref="AQ81:AQ107" si="62">IF(O81="","",IF(O81&lt;=$AQ$1,"O","X"))</f>
        <v>O</v>
      </c>
      <c r="AR81" s="77" t="str">
        <f t="shared" ref="AR81:AR107" si="63">IF(M81="","",IF(M81&lt;=$AR$1,"O","X"))</f>
        <v>O</v>
      </c>
      <c r="AS81" s="77" t="s">
        <v>2</v>
      </c>
      <c r="AT81" s="77" t="str">
        <f t="shared" ref="AT81:AT107" si="64">IF(OR(F81="",AI81=""),"",IF(AND((F81&lt;=85),(AI81&gt;=15)),"O","X"))</f>
        <v>O</v>
      </c>
      <c r="AU81" s="77" t="str">
        <f t="shared" ref="AU81:AU107" si="65">IF(C81="","",IF(C81&gt;=$AU$1,"O","X"))</f>
        <v>O</v>
      </c>
      <c r="AV81" s="77" t="str">
        <f t="shared" ref="AV81:AV107" si="66">IF(AO81="","",IF(AND(AO81="O",AP81="O",AR81="O",AT81="O",AU81="O"),"후보","X"))</f>
        <v/>
      </c>
    </row>
    <row r="82" spans="1:48" s="37" customFormat="1" ht="12" x14ac:dyDescent="0.3">
      <c r="A82" s="78" t="s">
        <v>2421</v>
      </c>
      <c r="B82" s="79" t="s">
        <v>2422</v>
      </c>
      <c r="C82" s="85">
        <v>1248</v>
      </c>
      <c r="D82" s="86">
        <v>82.3</v>
      </c>
      <c r="E82" s="87">
        <v>25</v>
      </c>
      <c r="F82" s="86">
        <v>60</v>
      </c>
      <c r="G82" s="17">
        <v>18</v>
      </c>
      <c r="H82" s="88">
        <v>163</v>
      </c>
      <c r="I82" s="89">
        <v>149000</v>
      </c>
      <c r="J82" s="89" t="s">
        <v>75</v>
      </c>
      <c r="K82" s="89">
        <v>85000</v>
      </c>
      <c r="L82" s="89" t="s">
        <v>74</v>
      </c>
      <c r="M82" s="90">
        <f t="shared" si="51"/>
        <v>64000</v>
      </c>
      <c r="N82" s="4">
        <f t="shared" si="52"/>
        <v>0.57046979865771807</v>
      </c>
      <c r="O82" s="91">
        <f t="shared" si="53"/>
        <v>5960</v>
      </c>
      <c r="P82" s="91">
        <f t="shared" si="54"/>
        <v>3400</v>
      </c>
      <c r="Q82" s="77">
        <v>3</v>
      </c>
      <c r="R82" s="77">
        <v>2</v>
      </c>
      <c r="S82" s="77" t="s">
        <v>61</v>
      </c>
      <c r="T82" s="5" t="s">
        <v>120</v>
      </c>
      <c r="U82" s="9"/>
      <c r="W82" s="86">
        <f t="shared" si="46"/>
        <v>82.3</v>
      </c>
      <c r="X82" s="87">
        <f t="shared" si="46"/>
        <v>25</v>
      </c>
      <c r="Y82" s="92">
        <f t="shared" si="47"/>
        <v>163</v>
      </c>
      <c r="Z82" s="90">
        <f t="shared" si="47"/>
        <v>149000</v>
      </c>
      <c r="AA82" s="90">
        <f t="shared" si="55"/>
        <v>85000</v>
      </c>
      <c r="AB82" s="90">
        <f t="shared" si="48"/>
        <v>64000</v>
      </c>
      <c r="AC82" s="4">
        <f t="shared" si="48"/>
        <v>0.57046979865771807</v>
      </c>
      <c r="AD82" s="91">
        <f t="shared" si="48"/>
        <v>5960</v>
      </c>
      <c r="AE82" s="77" t="str">
        <f t="shared" si="56"/>
        <v>계</v>
      </c>
      <c r="AF82" s="77" t="str">
        <f t="shared" si="57"/>
        <v>3/2</v>
      </c>
      <c r="AH82" s="20" t="str">
        <f t="shared" si="49"/>
        <v>대흥동 신촌그랑자이</v>
      </c>
      <c r="AI82" s="87">
        <f t="shared" si="50"/>
        <v>25</v>
      </c>
      <c r="AJ82" s="77" t="str">
        <f t="shared" si="58"/>
        <v>A-</v>
      </c>
      <c r="AK82" s="77" t="s">
        <v>13</v>
      </c>
      <c r="AL82" s="77" t="s">
        <v>62</v>
      </c>
      <c r="AM82" s="77" t="s">
        <v>63</v>
      </c>
      <c r="AN82" s="77" t="str">
        <f t="shared" si="59"/>
        <v>C</v>
      </c>
      <c r="AO82" s="77" t="str">
        <f t="shared" si="60"/>
        <v>X</v>
      </c>
      <c r="AP82" s="77" t="str">
        <f t="shared" si="61"/>
        <v>X</v>
      </c>
      <c r="AQ82" s="77" t="str">
        <f t="shared" si="62"/>
        <v>X</v>
      </c>
      <c r="AR82" s="77" t="str">
        <f t="shared" si="63"/>
        <v>X</v>
      </c>
      <c r="AS82" s="77" t="s">
        <v>2</v>
      </c>
      <c r="AT82" s="77" t="str">
        <f t="shared" si="64"/>
        <v>O</v>
      </c>
      <c r="AU82" s="77" t="str">
        <f t="shared" si="65"/>
        <v>O</v>
      </c>
      <c r="AV82" s="77" t="str">
        <f t="shared" si="66"/>
        <v>X</v>
      </c>
    </row>
    <row r="83" spans="1:48" s="37" customFormat="1" ht="12" x14ac:dyDescent="0.3">
      <c r="A83" s="78" t="s">
        <v>2421</v>
      </c>
      <c r="B83" s="79" t="s">
        <v>2423</v>
      </c>
      <c r="C83" s="85">
        <v>1248</v>
      </c>
      <c r="D83" s="86">
        <v>113</v>
      </c>
      <c r="E83" s="87">
        <v>34</v>
      </c>
      <c r="F83" s="86">
        <v>85</v>
      </c>
      <c r="G83" s="17">
        <v>26</v>
      </c>
      <c r="H83" s="88">
        <v>346</v>
      </c>
      <c r="I83" s="89">
        <v>190000</v>
      </c>
      <c r="J83" s="89" t="s">
        <v>116</v>
      </c>
      <c r="K83" s="89">
        <v>108000</v>
      </c>
      <c r="L83" s="89" t="s">
        <v>74</v>
      </c>
      <c r="M83" s="90">
        <f t="shared" si="51"/>
        <v>82000</v>
      </c>
      <c r="N83" s="4">
        <f t="shared" si="52"/>
        <v>0.56842105263157894</v>
      </c>
      <c r="O83" s="91">
        <f t="shared" si="53"/>
        <v>5588.2352941176468</v>
      </c>
      <c r="P83" s="91">
        <f t="shared" si="54"/>
        <v>3176.4705882352941</v>
      </c>
      <c r="Q83" s="77">
        <v>3</v>
      </c>
      <c r="R83" s="77">
        <v>2</v>
      </c>
      <c r="S83" s="77" t="s">
        <v>61</v>
      </c>
      <c r="T83" s="5" t="s">
        <v>102</v>
      </c>
      <c r="U83" s="9"/>
      <c r="W83" s="86">
        <f t="shared" si="46"/>
        <v>113</v>
      </c>
      <c r="X83" s="87">
        <f t="shared" si="46"/>
        <v>34</v>
      </c>
      <c r="Y83" s="92">
        <f t="shared" si="47"/>
        <v>346</v>
      </c>
      <c r="Z83" s="90">
        <f t="shared" si="47"/>
        <v>190000</v>
      </c>
      <c r="AA83" s="90">
        <f t="shared" si="55"/>
        <v>108000</v>
      </c>
      <c r="AB83" s="90">
        <f t="shared" si="48"/>
        <v>82000</v>
      </c>
      <c r="AC83" s="4">
        <f t="shared" si="48"/>
        <v>0.56842105263157894</v>
      </c>
      <c r="AD83" s="91">
        <f t="shared" si="48"/>
        <v>5588.2352941176468</v>
      </c>
      <c r="AE83" s="77" t="str">
        <f t="shared" si="56"/>
        <v>계</v>
      </c>
      <c r="AF83" s="77" t="str">
        <f t="shared" si="57"/>
        <v>3/2</v>
      </c>
      <c r="AH83" s="20" t="str">
        <f t="shared" si="49"/>
        <v>대흥동 신촌그랑자이</v>
      </c>
      <c r="AI83" s="87">
        <f t="shared" si="50"/>
        <v>34</v>
      </c>
      <c r="AJ83" s="77" t="str">
        <f t="shared" si="58"/>
        <v>A-</v>
      </c>
      <c r="AK83" s="77" t="s">
        <v>13</v>
      </c>
      <c r="AL83" s="77" t="s">
        <v>62</v>
      </c>
      <c r="AM83" s="77" t="s">
        <v>63</v>
      </c>
      <c r="AN83" s="77" t="str">
        <f t="shared" si="59"/>
        <v>C</v>
      </c>
      <c r="AO83" s="77" t="str">
        <f t="shared" si="60"/>
        <v>X</v>
      </c>
      <c r="AP83" s="77" t="str">
        <f t="shared" si="61"/>
        <v>X</v>
      </c>
      <c r="AQ83" s="77" t="str">
        <f t="shared" si="62"/>
        <v>X</v>
      </c>
      <c r="AR83" s="77" t="str">
        <f t="shared" si="63"/>
        <v>X</v>
      </c>
      <c r="AS83" s="77" t="s">
        <v>2</v>
      </c>
      <c r="AT83" s="77" t="str">
        <f t="shared" si="64"/>
        <v>O</v>
      </c>
      <c r="AU83" s="77" t="str">
        <f t="shared" si="65"/>
        <v>O</v>
      </c>
      <c r="AV83" s="77" t="str">
        <f t="shared" si="66"/>
        <v>X</v>
      </c>
    </row>
    <row r="84" spans="1:48" s="37" customFormat="1" ht="12" x14ac:dyDescent="0.3">
      <c r="A84" s="78" t="s">
        <v>2421</v>
      </c>
      <c r="B84" s="79" t="s">
        <v>2422</v>
      </c>
      <c r="C84" s="85">
        <v>1248</v>
      </c>
      <c r="D84" s="86">
        <v>113.5</v>
      </c>
      <c r="E84" s="87">
        <v>34</v>
      </c>
      <c r="F84" s="86">
        <v>85</v>
      </c>
      <c r="G84" s="17">
        <v>26</v>
      </c>
      <c r="H84" s="88">
        <v>128</v>
      </c>
      <c r="I84" s="89">
        <v>200000</v>
      </c>
      <c r="J84" s="89" t="s">
        <v>68</v>
      </c>
      <c r="K84" s="89">
        <v>120000</v>
      </c>
      <c r="L84" s="89" t="s">
        <v>75</v>
      </c>
      <c r="M84" s="90">
        <f t="shared" si="51"/>
        <v>80000</v>
      </c>
      <c r="N84" s="4">
        <f t="shared" si="52"/>
        <v>0.6</v>
      </c>
      <c r="O84" s="91">
        <f t="shared" si="53"/>
        <v>5882.3529411764703</v>
      </c>
      <c r="P84" s="91">
        <f t="shared" si="54"/>
        <v>3529.4117647058824</v>
      </c>
      <c r="Q84" s="77">
        <v>3</v>
      </c>
      <c r="R84" s="77">
        <v>2</v>
      </c>
      <c r="S84" s="77" t="s">
        <v>61</v>
      </c>
      <c r="T84" s="5" t="s">
        <v>86</v>
      </c>
      <c r="U84" s="9"/>
      <c r="W84" s="86">
        <f t="shared" ref="W84:X99" si="67">D84</f>
        <v>113.5</v>
      </c>
      <c r="X84" s="87">
        <f t="shared" si="67"/>
        <v>34</v>
      </c>
      <c r="Y84" s="92">
        <f t="shared" ref="Y84:Z99" si="68">H84</f>
        <v>128</v>
      </c>
      <c r="Z84" s="90">
        <f t="shared" si="68"/>
        <v>200000</v>
      </c>
      <c r="AA84" s="90">
        <f t="shared" si="55"/>
        <v>120000</v>
      </c>
      <c r="AB84" s="90">
        <f t="shared" ref="AB84:AD99" si="69">M84</f>
        <v>80000</v>
      </c>
      <c r="AC84" s="4">
        <f t="shared" si="69"/>
        <v>0.6</v>
      </c>
      <c r="AD84" s="91">
        <f t="shared" si="69"/>
        <v>5882.3529411764703</v>
      </c>
      <c r="AE84" s="77" t="str">
        <f t="shared" si="56"/>
        <v>계</v>
      </c>
      <c r="AF84" s="77" t="str">
        <f t="shared" si="57"/>
        <v>3/2</v>
      </c>
      <c r="AH84" s="20" t="str">
        <f t="shared" si="49"/>
        <v>대흥동 신촌그랑자이</v>
      </c>
      <c r="AI84" s="87">
        <f t="shared" si="50"/>
        <v>34</v>
      </c>
      <c r="AJ84" s="77" t="str">
        <f t="shared" si="58"/>
        <v>A-</v>
      </c>
      <c r="AK84" s="77" t="s">
        <v>13</v>
      </c>
      <c r="AL84" s="77" t="s">
        <v>62</v>
      </c>
      <c r="AM84" s="77" t="s">
        <v>63</v>
      </c>
      <c r="AN84" s="77" t="str">
        <f t="shared" si="59"/>
        <v>C</v>
      </c>
      <c r="AO84" s="77" t="str">
        <f t="shared" si="60"/>
        <v>X</v>
      </c>
      <c r="AP84" s="77" t="str">
        <f t="shared" si="61"/>
        <v>X</v>
      </c>
      <c r="AQ84" s="77" t="str">
        <f t="shared" si="62"/>
        <v>X</v>
      </c>
      <c r="AR84" s="77" t="str">
        <f t="shared" si="63"/>
        <v>X</v>
      </c>
      <c r="AS84" s="77" t="s">
        <v>2</v>
      </c>
      <c r="AT84" s="77" t="str">
        <f t="shared" si="64"/>
        <v>O</v>
      </c>
      <c r="AU84" s="77" t="str">
        <f t="shared" si="65"/>
        <v>O</v>
      </c>
      <c r="AV84" s="77" t="str">
        <f t="shared" si="66"/>
        <v>X</v>
      </c>
    </row>
    <row r="85" spans="1:48" s="37" customFormat="1" ht="12" x14ac:dyDescent="0.3">
      <c r="A85" s="78" t="s">
        <v>2421</v>
      </c>
      <c r="B85" s="79" t="s">
        <v>2423</v>
      </c>
      <c r="C85" s="85">
        <v>1248</v>
      </c>
      <c r="D85" s="86">
        <v>114.4</v>
      </c>
      <c r="E85" s="87">
        <v>35</v>
      </c>
      <c r="F85" s="86">
        <v>85</v>
      </c>
      <c r="G85" s="17">
        <v>26</v>
      </c>
      <c r="H85" s="88">
        <v>87</v>
      </c>
      <c r="I85" s="89">
        <v>190000</v>
      </c>
      <c r="J85" s="89" t="s">
        <v>121</v>
      </c>
      <c r="K85" s="89">
        <v>84000</v>
      </c>
      <c r="L85" s="89" t="s">
        <v>74</v>
      </c>
      <c r="M85" s="90">
        <f t="shared" si="51"/>
        <v>106000</v>
      </c>
      <c r="N85" s="4">
        <f t="shared" si="52"/>
        <v>0.44210526315789472</v>
      </c>
      <c r="O85" s="91">
        <f t="shared" si="53"/>
        <v>5428.5714285714284</v>
      </c>
      <c r="P85" s="91">
        <f t="shared" si="54"/>
        <v>2400</v>
      </c>
      <c r="Q85" s="77">
        <v>3</v>
      </c>
      <c r="R85" s="77">
        <v>2</v>
      </c>
      <c r="S85" s="77" t="s">
        <v>61</v>
      </c>
      <c r="T85" s="5" t="s">
        <v>122</v>
      </c>
      <c r="U85" s="9"/>
      <c r="W85" s="86">
        <f t="shared" si="67"/>
        <v>114.4</v>
      </c>
      <c r="X85" s="87">
        <f t="shared" si="67"/>
        <v>35</v>
      </c>
      <c r="Y85" s="92">
        <f t="shared" si="68"/>
        <v>87</v>
      </c>
      <c r="Z85" s="90">
        <f t="shared" si="68"/>
        <v>190000</v>
      </c>
      <c r="AA85" s="90">
        <f t="shared" si="55"/>
        <v>84000</v>
      </c>
      <c r="AB85" s="90">
        <f t="shared" si="69"/>
        <v>106000</v>
      </c>
      <c r="AC85" s="4">
        <f t="shared" si="69"/>
        <v>0.44210526315789472</v>
      </c>
      <c r="AD85" s="91">
        <f t="shared" si="69"/>
        <v>5428.5714285714284</v>
      </c>
      <c r="AE85" s="77" t="str">
        <f t="shared" si="56"/>
        <v>계</v>
      </c>
      <c r="AF85" s="77" t="str">
        <f t="shared" si="57"/>
        <v>3/2</v>
      </c>
      <c r="AH85" s="20" t="str">
        <f t="shared" si="49"/>
        <v>대흥동 신촌그랑자이</v>
      </c>
      <c r="AI85" s="87">
        <f t="shared" si="50"/>
        <v>35</v>
      </c>
      <c r="AJ85" s="77" t="str">
        <f t="shared" si="58"/>
        <v>A-</v>
      </c>
      <c r="AK85" s="77" t="s">
        <v>13</v>
      </c>
      <c r="AL85" s="77" t="s">
        <v>62</v>
      </c>
      <c r="AM85" s="77" t="s">
        <v>63</v>
      </c>
      <c r="AN85" s="77" t="str">
        <f t="shared" si="59"/>
        <v>C</v>
      </c>
      <c r="AO85" s="77" t="str">
        <f t="shared" si="60"/>
        <v>X</v>
      </c>
      <c r="AP85" s="77" t="str">
        <f t="shared" si="61"/>
        <v>X</v>
      </c>
      <c r="AQ85" s="77" t="str">
        <f t="shared" si="62"/>
        <v>X</v>
      </c>
      <c r="AR85" s="77" t="str">
        <f t="shared" si="63"/>
        <v>X</v>
      </c>
      <c r="AS85" s="77" t="s">
        <v>2</v>
      </c>
      <c r="AT85" s="77" t="str">
        <f t="shared" si="64"/>
        <v>O</v>
      </c>
      <c r="AU85" s="77" t="str">
        <f t="shared" si="65"/>
        <v>O</v>
      </c>
      <c r="AV85" s="77" t="str">
        <f t="shared" si="66"/>
        <v>X</v>
      </c>
    </row>
    <row r="86" spans="1:48" s="37" customFormat="1" ht="12" x14ac:dyDescent="0.3">
      <c r="A86" s="78" t="s">
        <v>2421</v>
      </c>
      <c r="B86" s="79" t="s">
        <v>2422</v>
      </c>
      <c r="C86" s="85">
        <v>1248</v>
      </c>
      <c r="D86" s="86">
        <v>114</v>
      </c>
      <c r="E86" s="87">
        <v>34</v>
      </c>
      <c r="F86" s="86">
        <v>85</v>
      </c>
      <c r="G86" s="17">
        <v>26</v>
      </c>
      <c r="H86" s="88">
        <v>22</v>
      </c>
      <c r="I86" s="89">
        <v>189000</v>
      </c>
      <c r="J86" s="89" t="s">
        <v>75</v>
      </c>
      <c r="K86" s="89">
        <v>95000</v>
      </c>
      <c r="L86" s="89" t="s">
        <v>77</v>
      </c>
      <c r="M86" s="90">
        <f t="shared" si="51"/>
        <v>94000</v>
      </c>
      <c r="N86" s="4">
        <f t="shared" si="52"/>
        <v>0.50264550264550267</v>
      </c>
      <c r="O86" s="91">
        <f t="shared" si="53"/>
        <v>5558.8235294117649</v>
      </c>
      <c r="P86" s="91">
        <f t="shared" si="54"/>
        <v>2794.1176470588234</v>
      </c>
      <c r="Q86" s="77">
        <v>3</v>
      </c>
      <c r="R86" s="77">
        <v>2</v>
      </c>
      <c r="S86" s="77" t="s">
        <v>61</v>
      </c>
      <c r="T86" s="5" t="s">
        <v>89</v>
      </c>
      <c r="U86" s="9"/>
      <c r="W86" s="86">
        <f t="shared" si="67"/>
        <v>114</v>
      </c>
      <c r="X86" s="87">
        <f t="shared" si="67"/>
        <v>34</v>
      </c>
      <c r="Y86" s="92">
        <f t="shared" si="68"/>
        <v>22</v>
      </c>
      <c r="Z86" s="90">
        <f t="shared" si="68"/>
        <v>189000</v>
      </c>
      <c r="AA86" s="90">
        <f t="shared" si="55"/>
        <v>95000</v>
      </c>
      <c r="AB86" s="90">
        <f t="shared" si="69"/>
        <v>94000</v>
      </c>
      <c r="AC86" s="4">
        <f t="shared" si="69"/>
        <v>0.50264550264550267</v>
      </c>
      <c r="AD86" s="91">
        <f t="shared" si="69"/>
        <v>5558.8235294117649</v>
      </c>
      <c r="AE86" s="77" t="str">
        <f t="shared" si="56"/>
        <v>계</v>
      </c>
      <c r="AF86" s="77" t="str">
        <f t="shared" si="57"/>
        <v>3/2</v>
      </c>
      <c r="AH86" s="20" t="str">
        <f t="shared" si="49"/>
        <v>대흥동 신촌그랑자이</v>
      </c>
      <c r="AI86" s="87">
        <f t="shared" si="50"/>
        <v>34</v>
      </c>
      <c r="AJ86" s="77" t="str">
        <f t="shared" si="58"/>
        <v>A-</v>
      </c>
      <c r="AK86" s="77" t="s">
        <v>13</v>
      </c>
      <c r="AL86" s="77" t="s">
        <v>62</v>
      </c>
      <c r="AM86" s="77" t="s">
        <v>63</v>
      </c>
      <c r="AN86" s="77" t="str">
        <f t="shared" si="59"/>
        <v>C</v>
      </c>
      <c r="AO86" s="77" t="str">
        <f t="shared" si="60"/>
        <v>X</v>
      </c>
      <c r="AP86" s="77" t="str">
        <f t="shared" si="61"/>
        <v>X</v>
      </c>
      <c r="AQ86" s="77" t="str">
        <f t="shared" si="62"/>
        <v>X</v>
      </c>
      <c r="AR86" s="77" t="str">
        <f t="shared" si="63"/>
        <v>X</v>
      </c>
      <c r="AS86" s="77" t="s">
        <v>2</v>
      </c>
      <c r="AT86" s="77" t="str">
        <f t="shared" si="64"/>
        <v>O</v>
      </c>
      <c r="AU86" s="77" t="str">
        <f t="shared" si="65"/>
        <v>O</v>
      </c>
      <c r="AV86" s="77" t="str">
        <f t="shared" si="66"/>
        <v>X</v>
      </c>
    </row>
    <row r="87" spans="1:48" s="37" customFormat="1" ht="12" x14ac:dyDescent="0.3">
      <c r="A87" s="78" t="s">
        <v>2421</v>
      </c>
      <c r="B87" s="79" t="s">
        <v>2423</v>
      </c>
      <c r="C87" s="85">
        <v>1248</v>
      </c>
      <c r="D87" s="86">
        <v>129</v>
      </c>
      <c r="E87" s="87">
        <v>39</v>
      </c>
      <c r="F87" s="86">
        <v>97</v>
      </c>
      <c r="G87" s="17">
        <v>29</v>
      </c>
      <c r="H87" s="88">
        <v>22</v>
      </c>
      <c r="I87" s="89"/>
      <c r="J87" s="89"/>
      <c r="K87" s="89"/>
      <c r="L87" s="89"/>
      <c r="M87" s="90">
        <f t="shared" si="51"/>
        <v>0</v>
      </c>
      <c r="N87" s="4" t="str">
        <f t="shared" si="52"/>
        <v/>
      </c>
      <c r="O87" s="91">
        <f t="shared" si="53"/>
        <v>0</v>
      </c>
      <c r="P87" s="91">
        <f t="shared" si="54"/>
        <v>0</v>
      </c>
      <c r="Q87" s="77">
        <v>4</v>
      </c>
      <c r="R87" s="77">
        <v>2</v>
      </c>
      <c r="S87" s="77" t="s">
        <v>61</v>
      </c>
      <c r="T87" s="5">
        <v>128</v>
      </c>
      <c r="U87" s="9"/>
      <c r="W87" s="86">
        <f t="shared" si="67"/>
        <v>129</v>
      </c>
      <c r="X87" s="87">
        <f t="shared" si="67"/>
        <v>39</v>
      </c>
      <c r="Y87" s="92">
        <f t="shared" si="68"/>
        <v>22</v>
      </c>
      <c r="Z87" s="90">
        <f t="shared" si="68"/>
        <v>0</v>
      </c>
      <c r="AA87" s="90">
        <f t="shared" si="55"/>
        <v>0</v>
      </c>
      <c r="AB87" s="90">
        <f t="shared" si="69"/>
        <v>0</v>
      </c>
      <c r="AC87" s="4" t="str">
        <f t="shared" si="69"/>
        <v/>
      </c>
      <c r="AD87" s="91">
        <f t="shared" si="69"/>
        <v>0</v>
      </c>
      <c r="AE87" s="77" t="str">
        <f t="shared" si="56"/>
        <v>계</v>
      </c>
      <c r="AF87" s="77" t="str">
        <f t="shared" si="57"/>
        <v>4/2</v>
      </c>
      <c r="AH87" s="20" t="str">
        <f t="shared" si="49"/>
        <v>대흥동 신촌그랑자이</v>
      </c>
      <c r="AI87" s="87">
        <f t="shared" si="50"/>
        <v>39</v>
      </c>
      <c r="AJ87" s="77" t="str">
        <f t="shared" si="58"/>
        <v>A-</v>
      </c>
      <c r="AK87" s="77" t="s">
        <v>13</v>
      </c>
      <c r="AL87" s="77" t="s">
        <v>62</v>
      </c>
      <c r="AM87" s="77" t="s">
        <v>63</v>
      </c>
      <c r="AN87" s="77" t="str">
        <f t="shared" si="59"/>
        <v>C</v>
      </c>
      <c r="AO87" s="77" t="str">
        <f t="shared" si="60"/>
        <v/>
      </c>
      <c r="AP87" s="77" t="str">
        <f t="shared" si="61"/>
        <v/>
      </c>
      <c r="AQ87" s="77" t="str">
        <f t="shared" si="62"/>
        <v>O</v>
      </c>
      <c r="AR87" s="77" t="str">
        <f t="shared" si="63"/>
        <v>O</v>
      </c>
      <c r="AS87" s="77" t="s">
        <v>2</v>
      </c>
      <c r="AT87" s="77" t="str">
        <f t="shared" si="64"/>
        <v>X</v>
      </c>
      <c r="AU87" s="77" t="str">
        <f t="shared" si="65"/>
        <v>O</v>
      </c>
      <c r="AV87" s="77" t="str">
        <f t="shared" si="66"/>
        <v/>
      </c>
    </row>
    <row r="88" spans="1:48" s="37" customFormat="1" ht="12" x14ac:dyDescent="0.3">
      <c r="A88" s="78" t="s">
        <v>2421</v>
      </c>
      <c r="B88" s="79" t="s">
        <v>2422</v>
      </c>
      <c r="C88" s="85">
        <v>1248</v>
      </c>
      <c r="D88" s="86">
        <v>153.69999999999999</v>
      </c>
      <c r="E88" s="87">
        <v>46</v>
      </c>
      <c r="F88" s="86">
        <v>113</v>
      </c>
      <c r="G88" s="17">
        <v>34</v>
      </c>
      <c r="H88" s="88">
        <v>5</v>
      </c>
      <c r="I88" s="89">
        <v>280000</v>
      </c>
      <c r="J88" s="89" t="s">
        <v>76</v>
      </c>
      <c r="K88" s="89"/>
      <c r="L88" s="89"/>
      <c r="M88" s="90">
        <f t="shared" si="51"/>
        <v>280000</v>
      </c>
      <c r="N88" s="4">
        <f t="shared" si="52"/>
        <v>0</v>
      </c>
      <c r="O88" s="91">
        <f t="shared" si="53"/>
        <v>6086.95652173913</v>
      </c>
      <c r="P88" s="91">
        <f t="shared" si="54"/>
        <v>0</v>
      </c>
      <c r="Q88" s="77">
        <v>4</v>
      </c>
      <c r="R88" s="77">
        <v>2</v>
      </c>
      <c r="S88" s="77" t="s">
        <v>61</v>
      </c>
      <c r="T88" s="5" t="s">
        <v>123</v>
      </c>
      <c r="U88" s="9"/>
      <c r="W88" s="86">
        <f t="shared" si="67"/>
        <v>153.69999999999999</v>
      </c>
      <c r="X88" s="87">
        <f t="shared" si="67"/>
        <v>46</v>
      </c>
      <c r="Y88" s="92">
        <f t="shared" si="68"/>
        <v>5</v>
      </c>
      <c r="Z88" s="90">
        <f t="shared" si="68"/>
        <v>280000</v>
      </c>
      <c r="AA88" s="90">
        <f t="shared" si="55"/>
        <v>0</v>
      </c>
      <c r="AB88" s="90">
        <f t="shared" si="69"/>
        <v>280000</v>
      </c>
      <c r="AC88" s="4">
        <f t="shared" si="69"/>
        <v>0</v>
      </c>
      <c r="AD88" s="91">
        <f t="shared" si="69"/>
        <v>6086.95652173913</v>
      </c>
      <c r="AE88" s="77" t="str">
        <f t="shared" si="56"/>
        <v>계</v>
      </c>
      <c r="AF88" s="77" t="str">
        <f t="shared" si="57"/>
        <v>4/2</v>
      </c>
      <c r="AH88" s="20" t="str">
        <f t="shared" si="49"/>
        <v>대흥동 신촌그랑자이</v>
      </c>
      <c r="AI88" s="87">
        <f t="shared" si="50"/>
        <v>46</v>
      </c>
      <c r="AJ88" s="77" t="str">
        <f t="shared" si="58"/>
        <v>A-</v>
      </c>
      <c r="AK88" s="77" t="s">
        <v>13</v>
      </c>
      <c r="AL88" s="77" t="s">
        <v>62</v>
      </c>
      <c r="AM88" s="77" t="s">
        <v>63</v>
      </c>
      <c r="AN88" s="77" t="str">
        <f t="shared" si="59"/>
        <v>C</v>
      </c>
      <c r="AO88" s="77" t="str">
        <f t="shared" si="60"/>
        <v>X</v>
      </c>
      <c r="AP88" s="77" t="str">
        <f t="shared" si="61"/>
        <v>X</v>
      </c>
      <c r="AQ88" s="77" t="str">
        <f t="shared" si="62"/>
        <v>X</v>
      </c>
      <c r="AR88" s="77" t="str">
        <f t="shared" si="63"/>
        <v>X</v>
      </c>
      <c r="AS88" s="77" t="s">
        <v>2</v>
      </c>
      <c r="AT88" s="77" t="str">
        <f t="shared" si="64"/>
        <v>X</v>
      </c>
      <c r="AU88" s="77" t="str">
        <f t="shared" si="65"/>
        <v>O</v>
      </c>
      <c r="AV88" s="77" t="str">
        <f t="shared" si="66"/>
        <v>X</v>
      </c>
    </row>
    <row r="89" spans="1:48" s="37" customFormat="1" ht="12" x14ac:dyDescent="0.3">
      <c r="A89" s="78" t="s">
        <v>2424</v>
      </c>
      <c r="B89" s="79" t="s">
        <v>2422</v>
      </c>
      <c r="C89" s="85">
        <v>1248</v>
      </c>
      <c r="D89" s="86">
        <v>153.5</v>
      </c>
      <c r="E89" s="87">
        <v>46</v>
      </c>
      <c r="F89" s="86">
        <v>112.9</v>
      </c>
      <c r="G89" s="17">
        <v>34</v>
      </c>
      <c r="H89" s="88">
        <v>2</v>
      </c>
      <c r="I89" s="89"/>
      <c r="J89" s="89"/>
      <c r="K89" s="89"/>
      <c r="L89" s="89"/>
      <c r="M89" s="90">
        <f t="shared" si="51"/>
        <v>0</v>
      </c>
      <c r="N89" s="4" t="str">
        <f t="shared" si="52"/>
        <v/>
      </c>
      <c r="O89" s="91">
        <f t="shared" si="53"/>
        <v>0</v>
      </c>
      <c r="P89" s="91">
        <f t="shared" si="54"/>
        <v>0</v>
      </c>
      <c r="Q89" s="77">
        <v>4</v>
      </c>
      <c r="R89" s="77">
        <v>2</v>
      </c>
      <c r="S89" s="77" t="s">
        <v>61</v>
      </c>
      <c r="T89" s="5" t="s">
        <v>124</v>
      </c>
      <c r="U89" s="9"/>
      <c r="W89" s="86">
        <f t="shared" si="67"/>
        <v>153.5</v>
      </c>
      <c r="X89" s="87">
        <f t="shared" si="67"/>
        <v>46</v>
      </c>
      <c r="Y89" s="92">
        <f t="shared" si="68"/>
        <v>2</v>
      </c>
      <c r="Z89" s="90">
        <f t="shared" si="68"/>
        <v>0</v>
      </c>
      <c r="AA89" s="90">
        <f t="shared" si="55"/>
        <v>0</v>
      </c>
      <c r="AB89" s="90">
        <f t="shared" si="69"/>
        <v>0</v>
      </c>
      <c r="AC89" s="4" t="str">
        <f t="shared" si="69"/>
        <v/>
      </c>
      <c r="AD89" s="91">
        <f t="shared" si="69"/>
        <v>0</v>
      </c>
      <c r="AE89" s="77" t="str">
        <f t="shared" si="56"/>
        <v>계</v>
      </c>
      <c r="AF89" s="77" t="str">
        <f t="shared" si="57"/>
        <v>4/2</v>
      </c>
      <c r="AH89" s="20" t="str">
        <f t="shared" si="49"/>
        <v>대흥동 신촌그랑자이</v>
      </c>
      <c r="AI89" s="87">
        <f t="shared" si="50"/>
        <v>46</v>
      </c>
      <c r="AJ89" s="77" t="str">
        <f t="shared" si="58"/>
        <v>A-</v>
      </c>
      <c r="AK89" s="77" t="s">
        <v>13</v>
      </c>
      <c r="AL89" s="77" t="s">
        <v>62</v>
      </c>
      <c r="AM89" s="77" t="s">
        <v>63</v>
      </c>
      <c r="AN89" s="77" t="str">
        <f t="shared" si="59"/>
        <v>C</v>
      </c>
      <c r="AO89" s="77" t="str">
        <f t="shared" si="60"/>
        <v/>
      </c>
      <c r="AP89" s="77" t="str">
        <f t="shared" si="61"/>
        <v/>
      </c>
      <c r="AQ89" s="77" t="str">
        <f t="shared" si="62"/>
        <v>O</v>
      </c>
      <c r="AR89" s="77" t="str">
        <f t="shared" si="63"/>
        <v>O</v>
      </c>
      <c r="AS89" s="77" t="s">
        <v>2</v>
      </c>
      <c r="AT89" s="77" t="str">
        <f t="shared" si="64"/>
        <v>X</v>
      </c>
      <c r="AU89" s="77" t="str">
        <f t="shared" si="65"/>
        <v>O</v>
      </c>
      <c r="AV89" s="77" t="str">
        <f t="shared" si="66"/>
        <v/>
      </c>
    </row>
    <row r="90" spans="1:48" s="37" customFormat="1" ht="12" x14ac:dyDescent="0.3">
      <c r="A90" s="78" t="s">
        <v>2421</v>
      </c>
      <c r="B90" s="79" t="s">
        <v>2422</v>
      </c>
      <c r="C90" s="85">
        <v>1248</v>
      </c>
      <c r="D90" s="86">
        <v>153.80000000000001</v>
      </c>
      <c r="E90" s="87">
        <v>47</v>
      </c>
      <c r="F90" s="86">
        <v>113</v>
      </c>
      <c r="G90" s="17">
        <v>34</v>
      </c>
      <c r="H90" s="88">
        <v>1</v>
      </c>
      <c r="I90" s="89"/>
      <c r="J90" s="89"/>
      <c r="K90" s="89"/>
      <c r="L90" s="89"/>
      <c r="M90" s="90">
        <f t="shared" si="51"/>
        <v>0</v>
      </c>
      <c r="N90" s="4" t="str">
        <f t="shared" si="52"/>
        <v/>
      </c>
      <c r="O90" s="91">
        <f t="shared" si="53"/>
        <v>0</v>
      </c>
      <c r="P90" s="91">
        <f t="shared" si="54"/>
        <v>0</v>
      </c>
      <c r="Q90" s="77">
        <v>4</v>
      </c>
      <c r="R90" s="77">
        <v>2</v>
      </c>
      <c r="S90" s="77" t="s">
        <v>61</v>
      </c>
      <c r="T90" s="5" t="s">
        <v>125</v>
      </c>
      <c r="U90" s="9"/>
      <c r="W90" s="86">
        <f t="shared" si="67"/>
        <v>153.80000000000001</v>
      </c>
      <c r="X90" s="87">
        <f t="shared" si="67"/>
        <v>47</v>
      </c>
      <c r="Y90" s="92">
        <f t="shared" si="68"/>
        <v>1</v>
      </c>
      <c r="Z90" s="90">
        <f t="shared" si="68"/>
        <v>0</v>
      </c>
      <c r="AA90" s="90">
        <f t="shared" si="55"/>
        <v>0</v>
      </c>
      <c r="AB90" s="90">
        <f t="shared" si="69"/>
        <v>0</v>
      </c>
      <c r="AC90" s="4" t="str">
        <f t="shared" si="69"/>
        <v/>
      </c>
      <c r="AD90" s="91">
        <f t="shared" si="69"/>
        <v>0</v>
      </c>
      <c r="AE90" s="77" t="str">
        <f t="shared" si="56"/>
        <v>계</v>
      </c>
      <c r="AF90" s="77" t="str">
        <f t="shared" si="57"/>
        <v>4/2</v>
      </c>
      <c r="AH90" s="20" t="str">
        <f t="shared" si="49"/>
        <v>대흥동 신촌그랑자이</v>
      </c>
      <c r="AI90" s="87">
        <f t="shared" si="50"/>
        <v>47</v>
      </c>
      <c r="AJ90" s="77" t="str">
        <f t="shared" si="58"/>
        <v>A-</v>
      </c>
      <c r="AK90" s="77" t="s">
        <v>13</v>
      </c>
      <c r="AL90" s="77" t="s">
        <v>62</v>
      </c>
      <c r="AM90" s="77" t="s">
        <v>63</v>
      </c>
      <c r="AN90" s="77" t="str">
        <f t="shared" si="59"/>
        <v>C</v>
      </c>
      <c r="AO90" s="77" t="str">
        <f t="shared" si="60"/>
        <v/>
      </c>
      <c r="AP90" s="77" t="str">
        <f t="shared" si="61"/>
        <v/>
      </c>
      <c r="AQ90" s="77" t="str">
        <f t="shared" si="62"/>
        <v>O</v>
      </c>
      <c r="AR90" s="77" t="str">
        <f t="shared" si="63"/>
        <v>O</v>
      </c>
      <c r="AS90" s="77" t="s">
        <v>2</v>
      </c>
      <c r="AT90" s="77" t="str">
        <f t="shared" si="64"/>
        <v>X</v>
      </c>
      <c r="AU90" s="77" t="str">
        <f t="shared" si="65"/>
        <v>O</v>
      </c>
      <c r="AV90" s="77" t="str">
        <f t="shared" si="66"/>
        <v/>
      </c>
    </row>
    <row r="91" spans="1:48" s="37" customFormat="1" ht="12" x14ac:dyDescent="0.3">
      <c r="A91" s="78" t="s">
        <v>2425</v>
      </c>
      <c r="B91" s="79" t="s">
        <v>2426</v>
      </c>
      <c r="C91" s="85">
        <v>362</v>
      </c>
      <c r="D91" s="86">
        <v>59.4</v>
      </c>
      <c r="E91" s="87">
        <v>18</v>
      </c>
      <c r="F91" s="86">
        <v>27.1</v>
      </c>
      <c r="G91" s="17">
        <v>8</v>
      </c>
      <c r="H91" s="88">
        <v>14</v>
      </c>
      <c r="I91" s="89"/>
      <c r="J91" s="89"/>
      <c r="K91" s="89"/>
      <c r="L91" s="89"/>
      <c r="M91" s="90">
        <f t="shared" si="51"/>
        <v>0</v>
      </c>
      <c r="N91" s="4" t="str">
        <f t="shared" si="52"/>
        <v/>
      </c>
      <c r="O91" s="91">
        <f t="shared" si="53"/>
        <v>0</v>
      </c>
      <c r="P91" s="91">
        <f t="shared" si="54"/>
        <v>0</v>
      </c>
      <c r="Q91" s="77">
        <v>1</v>
      </c>
      <c r="R91" s="77">
        <v>1</v>
      </c>
      <c r="S91" s="77" t="s">
        <v>78</v>
      </c>
      <c r="T91" s="5" t="s">
        <v>126</v>
      </c>
      <c r="U91" s="9"/>
      <c r="W91" s="86">
        <f t="shared" si="67"/>
        <v>59.4</v>
      </c>
      <c r="X91" s="87">
        <f t="shared" si="67"/>
        <v>18</v>
      </c>
      <c r="Y91" s="92">
        <f t="shared" si="68"/>
        <v>14</v>
      </c>
      <c r="Z91" s="90">
        <f t="shared" si="68"/>
        <v>0</v>
      </c>
      <c r="AA91" s="90">
        <f t="shared" si="55"/>
        <v>0</v>
      </c>
      <c r="AB91" s="90">
        <f t="shared" si="69"/>
        <v>0</v>
      </c>
      <c r="AC91" s="4" t="str">
        <f t="shared" si="69"/>
        <v/>
      </c>
      <c r="AD91" s="91">
        <f t="shared" si="69"/>
        <v>0</v>
      </c>
      <c r="AE91" s="77" t="str">
        <f t="shared" si="56"/>
        <v>복</v>
      </c>
      <c r="AF91" s="77" t="str">
        <f t="shared" si="57"/>
        <v>1/1</v>
      </c>
      <c r="AH91" s="20" t="str">
        <f t="shared" si="49"/>
        <v>대흥동 이대역푸르지오시티</v>
      </c>
      <c r="AI91" s="87">
        <f t="shared" si="50"/>
        <v>18</v>
      </c>
      <c r="AJ91" s="77" t="str">
        <f t="shared" si="58"/>
        <v>A-</v>
      </c>
      <c r="AK91" s="77" t="s">
        <v>13</v>
      </c>
      <c r="AL91" s="77" t="s">
        <v>62</v>
      </c>
      <c r="AM91" s="77" t="s">
        <v>63</v>
      </c>
      <c r="AN91" s="77" t="str">
        <f t="shared" si="59"/>
        <v>C</v>
      </c>
      <c r="AO91" s="77" t="str">
        <f t="shared" si="60"/>
        <v/>
      </c>
      <c r="AP91" s="77" t="str">
        <f t="shared" si="61"/>
        <v/>
      </c>
      <c r="AQ91" s="77" t="str">
        <f t="shared" si="62"/>
        <v>O</v>
      </c>
      <c r="AR91" s="77" t="str">
        <f t="shared" si="63"/>
        <v>O</v>
      </c>
      <c r="AS91" s="77" t="s">
        <v>2</v>
      </c>
      <c r="AT91" s="77" t="str">
        <f t="shared" si="64"/>
        <v>O</v>
      </c>
      <c r="AU91" s="77" t="str">
        <f t="shared" si="65"/>
        <v>O</v>
      </c>
      <c r="AV91" s="77" t="str">
        <f t="shared" si="66"/>
        <v/>
      </c>
    </row>
    <row r="92" spans="1:48" s="37" customFormat="1" ht="12" x14ac:dyDescent="0.3">
      <c r="A92" s="78" t="s">
        <v>2425</v>
      </c>
      <c r="B92" s="79" t="s">
        <v>2426</v>
      </c>
      <c r="C92" s="85">
        <v>362</v>
      </c>
      <c r="D92" s="86">
        <v>63.2</v>
      </c>
      <c r="E92" s="87">
        <v>19</v>
      </c>
      <c r="F92" s="86">
        <v>28.8</v>
      </c>
      <c r="G92" s="17">
        <v>9</v>
      </c>
      <c r="H92" s="88">
        <v>168</v>
      </c>
      <c r="I92" s="89"/>
      <c r="J92" s="89"/>
      <c r="K92" s="89"/>
      <c r="L92" s="89"/>
      <c r="M92" s="90">
        <f t="shared" si="51"/>
        <v>0</v>
      </c>
      <c r="N92" s="4" t="str">
        <f t="shared" si="52"/>
        <v/>
      </c>
      <c r="O92" s="91">
        <f t="shared" si="53"/>
        <v>0</v>
      </c>
      <c r="P92" s="91">
        <f t="shared" si="54"/>
        <v>0</v>
      </c>
      <c r="Q92" s="77">
        <v>1</v>
      </c>
      <c r="R92" s="77">
        <v>1</v>
      </c>
      <c r="S92" s="77" t="s">
        <v>78</v>
      </c>
      <c r="T92" s="5" t="s">
        <v>127</v>
      </c>
      <c r="U92" s="9"/>
      <c r="W92" s="86">
        <f t="shared" si="67"/>
        <v>63.2</v>
      </c>
      <c r="X92" s="87">
        <f t="shared" si="67"/>
        <v>19</v>
      </c>
      <c r="Y92" s="92">
        <f t="shared" si="68"/>
        <v>168</v>
      </c>
      <c r="Z92" s="90">
        <f t="shared" si="68"/>
        <v>0</v>
      </c>
      <c r="AA92" s="90">
        <f t="shared" si="55"/>
        <v>0</v>
      </c>
      <c r="AB92" s="90">
        <f t="shared" si="69"/>
        <v>0</v>
      </c>
      <c r="AC92" s="4" t="str">
        <f t="shared" si="69"/>
        <v/>
      </c>
      <c r="AD92" s="91">
        <f t="shared" si="69"/>
        <v>0</v>
      </c>
      <c r="AE92" s="77" t="str">
        <f t="shared" si="56"/>
        <v>복</v>
      </c>
      <c r="AF92" s="77" t="str">
        <f t="shared" si="57"/>
        <v>1/1</v>
      </c>
      <c r="AH92" s="20" t="str">
        <f t="shared" si="49"/>
        <v>대흥동 이대역푸르지오시티</v>
      </c>
      <c r="AI92" s="87">
        <f t="shared" si="50"/>
        <v>19</v>
      </c>
      <c r="AJ92" s="77" t="str">
        <f t="shared" si="58"/>
        <v>A-</v>
      </c>
      <c r="AK92" s="77" t="s">
        <v>13</v>
      </c>
      <c r="AL92" s="77" t="s">
        <v>62</v>
      </c>
      <c r="AM92" s="77" t="s">
        <v>63</v>
      </c>
      <c r="AN92" s="77" t="str">
        <f t="shared" si="59"/>
        <v>C</v>
      </c>
      <c r="AO92" s="77" t="str">
        <f t="shared" si="60"/>
        <v/>
      </c>
      <c r="AP92" s="77" t="str">
        <f t="shared" si="61"/>
        <v/>
      </c>
      <c r="AQ92" s="77" t="str">
        <f t="shared" si="62"/>
        <v>O</v>
      </c>
      <c r="AR92" s="77" t="str">
        <f t="shared" si="63"/>
        <v>O</v>
      </c>
      <c r="AS92" s="77" t="s">
        <v>2</v>
      </c>
      <c r="AT92" s="77" t="str">
        <f t="shared" si="64"/>
        <v>O</v>
      </c>
      <c r="AU92" s="77" t="str">
        <f t="shared" si="65"/>
        <v>O</v>
      </c>
      <c r="AV92" s="77" t="str">
        <f t="shared" si="66"/>
        <v/>
      </c>
    </row>
    <row r="93" spans="1:48" s="37" customFormat="1" ht="12" x14ac:dyDescent="0.3">
      <c r="A93" s="78" t="s">
        <v>2425</v>
      </c>
      <c r="B93" s="79" t="s">
        <v>2427</v>
      </c>
      <c r="C93" s="85">
        <v>362</v>
      </c>
      <c r="D93" s="86">
        <v>63.2</v>
      </c>
      <c r="E93" s="87">
        <v>19</v>
      </c>
      <c r="F93" s="86">
        <v>28.8</v>
      </c>
      <c r="G93" s="17">
        <v>9</v>
      </c>
      <c r="H93" s="88">
        <v>17</v>
      </c>
      <c r="I93" s="89"/>
      <c r="J93" s="89"/>
      <c r="K93" s="89"/>
      <c r="L93" s="89"/>
      <c r="M93" s="90">
        <f t="shared" si="51"/>
        <v>0</v>
      </c>
      <c r="N93" s="4" t="str">
        <f t="shared" si="52"/>
        <v/>
      </c>
      <c r="O93" s="91">
        <f t="shared" si="53"/>
        <v>0</v>
      </c>
      <c r="P93" s="91">
        <f t="shared" si="54"/>
        <v>0</v>
      </c>
      <c r="Q93" s="77">
        <v>1</v>
      </c>
      <c r="R93" s="77">
        <v>1</v>
      </c>
      <c r="S93" s="77" t="s">
        <v>78</v>
      </c>
      <c r="T93" s="5" t="s">
        <v>128</v>
      </c>
      <c r="U93" s="9"/>
      <c r="W93" s="86">
        <f t="shared" si="67"/>
        <v>63.2</v>
      </c>
      <c r="X93" s="87">
        <f t="shared" si="67"/>
        <v>19</v>
      </c>
      <c r="Y93" s="92">
        <f t="shared" si="68"/>
        <v>17</v>
      </c>
      <c r="Z93" s="90">
        <f t="shared" si="68"/>
        <v>0</v>
      </c>
      <c r="AA93" s="90">
        <f t="shared" si="55"/>
        <v>0</v>
      </c>
      <c r="AB93" s="90">
        <f t="shared" si="69"/>
        <v>0</v>
      </c>
      <c r="AC93" s="4" t="str">
        <f t="shared" si="69"/>
        <v/>
      </c>
      <c r="AD93" s="91">
        <f t="shared" si="69"/>
        <v>0</v>
      </c>
      <c r="AE93" s="77" t="str">
        <f t="shared" si="56"/>
        <v>복</v>
      </c>
      <c r="AF93" s="77" t="str">
        <f t="shared" si="57"/>
        <v>1/1</v>
      </c>
      <c r="AH93" s="20" t="str">
        <f t="shared" si="49"/>
        <v>대흥동 이대역푸르지오시티</v>
      </c>
      <c r="AI93" s="87">
        <f t="shared" si="50"/>
        <v>19</v>
      </c>
      <c r="AJ93" s="77" t="str">
        <f t="shared" si="58"/>
        <v>A-</v>
      </c>
      <c r="AK93" s="77" t="s">
        <v>13</v>
      </c>
      <c r="AL93" s="77" t="s">
        <v>62</v>
      </c>
      <c r="AM93" s="77" t="s">
        <v>63</v>
      </c>
      <c r="AN93" s="77" t="str">
        <f t="shared" si="59"/>
        <v>C</v>
      </c>
      <c r="AO93" s="77" t="str">
        <f t="shared" si="60"/>
        <v/>
      </c>
      <c r="AP93" s="77" t="str">
        <f t="shared" si="61"/>
        <v/>
      </c>
      <c r="AQ93" s="77" t="str">
        <f t="shared" si="62"/>
        <v>O</v>
      </c>
      <c r="AR93" s="77" t="str">
        <f t="shared" si="63"/>
        <v>O</v>
      </c>
      <c r="AS93" s="77" t="s">
        <v>2</v>
      </c>
      <c r="AT93" s="77" t="str">
        <f t="shared" si="64"/>
        <v>O</v>
      </c>
      <c r="AU93" s="77" t="str">
        <f t="shared" si="65"/>
        <v>O</v>
      </c>
      <c r="AV93" s="77" t="str">
        <f t="shared" si="66"/>
        <v/>
      </c>
    </row>
    <row r="94" spans="1:48" s="37" customFormat="1" ht="12" x14ac:dyDescent="0.3">
      <c r="A94" s="78" t="s">
        <v>2425</v>
      </c>
      <c r="B94" s="79" t="s">
        <v>2426</v>
      </c>
      <c r="C94" s="85">
        <v>362</v>
      </c>
      <c r="D94" s="86">
        <v>62.6</v>
      </c>
      <c r="E94" s="87">
        <v>19</v>
      </c>
      <c r="F94" s="86">
        <v>28.5</v>
      </c>
      <c r="G94" s="17">
        <v>9</v>
      </c>
      <c r="H94" s="88">
        <v>15</v>
      </c>
      <c r="I94" s="89"/>
      <c r="J94" s="89"/>
      <c r="K94" s="89"/>
      <c r="L94" s="89"/>
      <c r="M94" s="90">
        <f t="shared" si="51"/>
        <v>0</v>
      </c>
      <c r="N94" s="4" t="str">
        <f t="shared" si="52"/>
        <v/>
      </c>
      <c r="O94" s="91">
        <f t="shared" si="53"/>
        <v>0</v>
      </c>
      <c r="P94" s="91">
        <f t="shared" si="54"/>
        <v>0</v>
      </c>
      <c r="Q94" s="77">
        <v>1</v>
      </c>
      <c r="R94" s="77">
        <v>1</v>
      </c>
      <c r="S94" s="77" t="s">
        <v>78</v>
      </c>
      <c r="T94" s="5" t="s">
        <v>129</v>
      </c>
      <c r="U94" s="9"/>
      <c r="W94" s="86">
        <f t="shared" si="67"/>
        <v>62.6</v>
      </c>
      <c r="X94" s="87">
        <f t="shared" si="67"/>
        <v>19</v>
      </c>
      <c r="Y94" s="92">
        <f t="shared" si="68"/>
        <v>15</v>
      </c>
      <c r="Z94" s="90">
        <f t="shared" si="68"/>
        <v>0</v>
      </c>
      <c r="AA94" s="90">
        <f t="shared" si="55"/>
        <v>0</v>
      </c>
      <c r="AB94" s="90">
        <f t="shared" si="69"/>
        <v>0</v>
      </c>
      <c r="AC94" s="4" t="str">
        <f t="shared" si="69"/>
        <v/>
      </c>
      <c r="AD94" s="91">
        <f t="shared" si="69"/>
        <v>0</v>
      </c>
      <c r="AE94" s="77" t="str">
        <f t="shared" si="56"/>
        <v>복</v>
      </c>
      <c r="AF94" s="77" t="str">
        <f t="shared" si="57"/>
        <v>1/1</v>
      </c>
      <c r="AH94" s="20" t="str">
        <f t="shared" si="49"/>
        <v>대흥동 이대역푸르지오시티</v>
      </c>
      <c r="AI94" s="87">
        <f t="shared" si="50"/>
        <v>19</v>
      </c>
      <c r="AJ94" s="77" t="str">
        <f t="shared" si="58"/>
        <v>A-</v>
      </c>
      <c r="AK94" s="77" t="s">
        <v>13</v>
      </c>
      <c r="AL94" s="77" t="s">
        <v>62</v>
      </c>
      <c r="AM94" s="77" t="s">
        <v>63</v>
      </c>
      <c r="AN94" s="77" t="str">
        <f t="shared" si="59"/>
        <v>C</v>
      </c>
      <c r="AO94" s="77" t="str">
        <f t="shared" si="60"/>
        <v/>
      </c>
      <c r="AP94" s="77" t="str">
        <f t="shared" si="61"/>
        <v/>
      </c>
      <c r="AQ94" s="77" t="str">
        <f t="shared" si="62"/>
        <v>O</v>
      </c>
      <c r="AR94" s="77" t="str">
        <f t="shared" si="63"/>
        <v>O</v>
      </c>
      <c r="AS94" s="77" t="s">
        <v>2</v>
      </c>
      <c r="AT94" s="77" t="str">
        <f t="shared" si="64"/>
        <v>O</v>
      </c>
      <c r="AU94" s="77" t="str">
        <f t="shared" si="65"/>
        <v>O</v>
      </c>
      <c r="AV94" s="77" t="str">
        <f t="shared" si="66"/>
        <v/>
      </c>
    </row>
    <row r="95" spans="1:48" s="37" customFormat="1" ht="12" x14ac:dyDescent="0.3">
      <c r="A95" s="78" t="s">
        <v>2425</v>
      </c>
      <c r="B95" s="79" t="s">
        <v>2426</v>
      </c>
      <c r="C95" s="85">
        <v>362</v>
      </c>
      <c r="D95" s="86">
        <v>64</v>
      </c>
      <c r="E95" s="87">
        <v>19</v>
      </c>
      <c r="F95" s="86">
        <v>29.1</v>
      </c>
      <c r="G95" s="17">
        <v>9</v>
      </c>
      <c r="H95" s="88">
        <v>107</v>
      </c>
      <c r="I95" s="89"/>
      <c r="J95" s="89"/>
      <c r="K95" s="89"/>
      <c r="L95" s="89"/>
      <c r="M95" s="90">
        <f t="shared" si="51"/>
        <v>0</v>
      </c>
      <c r="N95" s="4" t="str">
        <f t="shared" si="52"/>
        <v/>
      </c>
      <c r="O95" s="91">
        <f t="shared" si="53"/>
        <v>0</v>
      </c>
      <c r="P95" s="91">
        <f t="shared" si="54"/>
        <v>0</v>
      </c>
      <c r="Q95" s="77">
        <v>1</v>
      </c>
      <c r="R95" s="77">
        <v>1</v>
      </c>
      <c r="S95" s="77" t="s">
        <v>78</v>
      </c>
      <c r="T95" s="5" t="s">
        <v>130</v>
      </c>
      <c r="U95" s="9"/>
      <c r="W95" s="86">
        <f t="shared" si="67"/>
        <v>64</v>
      </c>
      <c r="X95" s="87">
        <f t="shared" si="67"/>
        <v>19</v>
      </c>
      <c r="Y95" s="92">
        <f t="shared" si="68"/>
        <v>107</v>
      </c>
      <c r="Z95" s="90">
        <f t="shared" si="68"/>
        <v>0</v>
      </c>
      <c r="AA95" s="90">
        <f t="shared" si="55"/>
        <v>0</v>
      </c>
      <c r="AB95" s="90">
        <f t="shared" si="69"/>
        <v>0</v>
      </c>
      <c r="AC95" s="4" t="str">
        <f t="shared" si="69"/>
        <v/>
      </c>
      <c r="AD95" s="91">
        <f t="shared" si="69"/>
        <v>0</v>
      </c>
      <c r="AE95" s="77" t="str">
        <f t="shared" si="56"/>
        <v>복</v>
      </c>
      <c r="AF95" s="77" t="str">
        <f t="shared" si="57"/>
        <v>1/1</v>
      </c>
      <c r="AH95" s="20" t="str">
        <f t="shared" si="49"/>
        <v>대흥동 이대역푸르지오시티</v>
      </c>
      <c r="AI95" s="87">
        <f t="shared" si="50"/>
        <v>19</v>
      </c>
      <c r="AJ95" s="77" t="str">
        <f t="shared" si="58"/>
        <v>A-</v>
      </c>
      <c r="AK95" s="77" t="s">
        <v>13</v>
      </c>
      <c r="AL95" s="77" t="s">
        <v>62</v>
      </c>
      <c r="AM95" s="77" t="s">
        <v>63</v>
      </c>
      <c r="AN95" s="77" t="str">
        <f t="shared" si="59"/>
        <v>C</v>
      </c>
      <c r="AO95" s="77" t="str">
        <f t="shared" si="60"/>
        <v/>
      </c>
      <c r="AP95" s="77" t="str">
        <f t="shared" si="61"/>
        <v/>
      </c>
      <c r="AQ95" s="77" t="str">
        <f t="shared" si="62"/>
        <v>O</v>
      </c>
      <c r="AR95" s="77" t="str">
        <f t="shared" si="63"/>
        <v>O</v>
      </c>
      <c r="AS95" s="77" t="s">
        <v>2</v>
      </c>
      <c r="AT95" s="77" t="str">
        <f t="shared" si="64"/>
        <v>O</v>
      </c>
      <c r="AU95" s="77" t="str">
        <f t="shared" si="65"/>
        <v>O</v>
      </c>
      <c r="AV95" s="77" t="str">
        <f t="shared" si="66"/>
        <v/>
      </c>
    </row>
    <row r="96" spans="1:48" s="37" customFormat="1" ht="12" x14ac:dyDescent="0.3">
      <c r="A96" s="78" t="s">
        <v>2425</v>
      </c>
      <c r="B96" s="79" t="s">
        <v>2426</v>
      </c>
      <c r="C96" s="85">
        <v>362</v>
      </c>
      <c r="D96" s="86">
        <v>64</v>
      </c>
      <c r="E96" s="87">
        <v>19</v>
      </c>
      <c r="F96" s="86">
        <v>29.1</v>
      </c>
      <c r="G96" s="17">
        <v>9</v>
      </c>
      <c r="H96" s="88">
        <v>15</v>
      </c>
      <c r="I96" s="89"/>
      <c r="J96" s="89"/>
      <c r="K96" s="89"/>
      <c r="L96" s="89"/>
      <c r="M96" s="90">
        <f t="shared" si="51"/>
        <v>0</v>
      </c>
      <c r="N96" s="4" t="str">
        <f t="shared" si="52"/>
        <v/>
      </c>
      <c r="O96" s="91">
        <f t="shared" si="53"/>
        <v>0</v>
      </c>
      <c r="P96" s="91">
        <f t="shared" si="54"/>
        <v>0</v>
      </c>
      <c r="Q96" s="77">
        <v>1</v>
      </c>
      <c r="R96" s="77">
        <v>1</v>
      </c>
      <c r="S96" s="77" t="s">
        <v>78</v>
      </c>
      <c r="T96" s="5" t="s">
        <v>131</v>
      </c>
      <c r="U96" s="9"/>
      <c r="W96" s="86">
        <f t="shared" si="67"/>
        <v>64</v>
      </c>
      <c r="X96" s="87">
        <f t="shared" si="67"/>
        <v>19</v>
      </c>
      <c r="Y96" s="92">
        <f t="shared" si="68"/>
        <v>15</v>
      </c>
      <c r="Z96" s="90">
        <f t="shared" si="68"/>
        <v>0</v>
      </c>
      <c r="AA96" s="90">
        <f t="shared" si="55"/>
        <v>0</v>
      </c>
      <c r="AB96" s="90">
        <f t="shared" si="69"/>
        <v>0</v>
      </c>
      <c r="AC96" s="4" t="str">
        <f t="shared" si="69"/>
        <v/>
      </c>
      <c r="AD96" s="91">
        <f t="shared" si="69"/>
        <v>0</v>
      </c>
      <c r="AE96" s="77" t="str">
        <f t="shared" si="56"/>
        <v>복</v>
      </c>
      <c r="AF96" s="77" t="str">
        <f t="shared" si="57"/>
        <v>1/1</v>
      </c>
      <c r="AH96" s="20" t="str">
        <f t="shared" si="49"/>
        <v>대흥동 이대역푸르지오시티</v>
      </c>
      <c r="AI96" s="87">
        <f t="shared" si="50"/>
        <v>19</v>
      </c>
      <c r="AJ96" s="77" t="str">
        <f t="shared" si="58"/>
        <v>A-</v>
      </c>
      <c r="AK96" s="77" t="s">
        <v>13</v>
      </c>
      <c r="AL96" s="77" t="s">
        <v>62</v>
      </c>
      <c r="AM96" s="77" t="s">
        <v>63</v>
      </c>
      <c r="AN96" s="77" t="str">
        <f t="shared" si="59"/>
        <v>C</v>
      </c>
      <c r="AO96" s="77" t="str">
        <f t="shared" si="60"/>
        <v/>
      </c>
      <c r="AP96" s="77" t="str">
        <f t="shared" si="61"/>
        <v/>
      </c>
      <c r="AQ96" s="77" t="str">
        <f t="shared" si="62"/>
        <v>O</v>
      </c>
      <c r="AR96" s="77" t="str">
        <f t="shared" si="63"/>
        <v>O</v>
      </c>
      <c r="AS96" s="77" t="s">
        <v>2</v>
      </c>
      <c r="AT96" s="77" t="str">
        <f t="shared" si="64"/>
        <v>O</v>
      </c>
      <c r="AU96" s="77" t="str">
        <f t="shared" si="65"/>
        <v>O</v>
      </c>
      <c r="AV96" s="77" t="str">
        <f t="shared" si="66"/>
        <v/>
      </c>
    </row>
    <row r="97" spans="1:48" s="37" customFormat="1" ht="12" x14ac:dyDescent="0.3">
      <c r="A97" s="78" t="s">
        <v>2425</v>
      </c>
      <c r="B97" s="79" t="s">
        <v>2426</v>
      </c>
      <c r="C97" s="85">
        <v>362</v>
      </c>
      <c r="D97" s="86">
        <v>65.7</v>
      </c>
      <c r="E97" s="87">
        <v>20</v>
      </c>
      <c r="F97" s="86">
        <v>30</v>
      </c>
      <c r="G97" s="17">
        <v>9</v>
      </c>
      <c r="H97" s="88">
        <v>15</v>
      </c>
      <c r="I97" s="89"/>
      <c r="J97" s="89"/>
      <c r="K97" s="89"/>
      <c r="L97" s="89"/>
      <c r="M97" s="90">
        <f t="shared" si="51"/>
        <v>0</v>
      </c>
      <c r="N97" s="4" t="str">
        <f t="shared" si="52"/>
        <v/>
      </c>
      <c r="O97" s="91">
        <f t="shared" si="53"/>
        <v>0</v>
      </c>
      <c r="P97" s="91">
        <f t="shared" si="54"/>
        <v>0</v>
      </c>
      <c r="Q97" s="77">
        <v>1</v>
      </c>
      <c r="R97" s="77">
        <v>1</v>
      </c>
      <c r="S97" s="77" t="s">
        <v>78</v>
      </c>
      <c r="T97" s="5" t="s">
        <v>132</v>
      </c>
      <c r="U97" s="9"/>
      <c r="W97" s="86">
        <f t="shared" si="67"/>
        <v>65.7</v>
      </c>
      <c r="X97" s="87">
        <f t="shared" si="67"/>
        <v>20</v>
      </c>
      <c r="Y97" s="92">
        <f t="shared" si="68"/>
        <v>15</v>
      </c>
      <c r="Z97" s="90">
        <f t="shared" si="68"/>
        <v>0</v>
      </c>
      <c r="AA97" s="90">
        <f t="shared" si="55"/>
        <v>0</v>
      </c>
      <c r="AB97" s="90">
        <f t="shared" si="69"/>
        <v>0</v>
      </c>
      <c r="AC97" s="4" t="str">
        <f t="shared" si="69"/>
        <v/>
      </c>
      <c r="AD97" s="91">
        <f t="shared" si="69"/>
        <v>0</v>
      </c>
      <c r="AE97" s="77" t="str">
        <f t="shared" si="56"/>
        <v>복</v>
      </c>
      <c r="AF97" s="77" t="str">
        <f t="shared" si="57"/>
        <v>1/1</v>
      </c>
      <c r="AH97" s="20" t="str">
        <f t="shared" si="49"/>
        <v>대흥동 이대역푸르지오시티</v>
      </c>
      <c r="AI97" s="87">
        <f t="shared" si="50"/>
        <v>20</v>
      </c>
      <c r="AJ97" s="77" t="str">
        <f t="shared" si="58"/>
        <v>A-</v>
      </c>
      <c r="AK97" s="77" t="s">
        <v>13</v>
      </c>
      <c r="AL97" s="77" t="s">
        <v>62</v>
      </c>
      <c r="AM97" s="77" t="s">
        <v>63</v>
      </c>
      <c r="AN97" s="77" t="str">
        <f t="shared" si="59"/>
        <v>C</v>
      </c>
      <c r="AO97" s="77" t="str">
        <f t="shared" si="60"/>
        <v/>
      </c>
      <c r="AP97" s="77" t="str">
        <f t="shared" si="61"/>
        <v/>
      </c>
      <c r="AQ97" s="77" t="str">
        <f t="shared" si="62"/>
        <v>O</v>
      </c>
      <c r="AR97" s="77" t="str">
        <f t="shared" si="63"/>
        <v>O</v>
      </c>
      <c r="AS97" s="77" t="s">
        <v>2</v>
      </c>
      <c r="AT97" s="77" t="str">
        <f t="shared" si="64"/>
        <v>O</v>
      </c>
      <c r="AU97" s="77" t="str">
        <f t="shared" si="65"/>
        <v>O</v>
      </c>
      <c r="AV97" s="77" t="str">
        <f t="shared" si="66"/>
        <v/>
      </c>
    </row>
    <row r="98" spans="1:48" s="37" customFormat="1" ht="12" x14ac:dyDescent="0.3">
      <c r="A98" s="78" t="s">
        <v>2425</v>
      </c>
      <c r="B98" s="79" t="s">
        <v>2426</v>
      </c>
      <c r="C98" s="85">
        <v>362</v>
      </c>
      <c r="D98" s="86">
        <v>105.2</v>
      </c>
      <c r="E98" s="87">
        <v>32</v>
      </c>
      <c r="F98" s="86">
        <v>47.9</v>
      </c>
      <c r="G98" s="17">
        <v>14</v>
      </c>
      <c r="H98" s="88">
        <v>3</v>
      </c>
      <c r="I98" s="89"/>
      <c r="J98" s="89"/>
      <c r="K98" s="89"/>
      <c r="L98" s="89"/>
      <c r="M98" s="90">
        <f t="shared" si="51"/>
        <v>0</v>
      </c>
      <c r="N98" s="4" t="str">
        <f t="shared" si="52"/>
        <v/>
      </c>
      <c r="O98" s="91">
        <f t="shared" si="53"/>
        <v>0</v>
      </c>
      <c r="P98" s="91">
        <f t="shared" si="54"/>
        <v>0</v>
      </c>
      <c r="Q98" s="77">
        <v>1</v>
      </c>
      <c r="R98" s="77">
        <v>1</v>
      </c>
      <c r="S98" s="77" t="s">
        <v>78</v>
      </c>
      <c r="T98" s="5" t="s">
        <v>133</v>
      </c>
      <c r="U98" s="9"/>
      <c r="W98" s="86">
        <f t="shared" si="67"/>
        <v>105.2</v>
      </c>
      <c r="X98" s="87">
        <f t="shared" si="67"/>
        <v>32</v>
      </c>
      <c r="Y98" s="92">
        <f t="shared" si="68"/>
        <v>3</v>
      </c>
      <c r="Z98" s="90">
        <f t="shared" si="68"/>
        <v>0</v>
      </c>
      <c r="AA98" s="90">
        <f t="shared" si="55"/>
        <v>0</v>
      </c>
      <c r="AB98" s="90">
        <f t="shared" si="69"/>
        <v>0</v>
      </c>
      <c r="AC98" s="4" t="str">
        <f t="shared" si="69"/>
        <v/>
      </c>
      <c r="AD98" s="91">
        <f t="shared" si="69"/>
        <v>0</v>
      </c>
      <c r="AE98" s="77" t="str">
        <f t="shared" si="56"/>
        <v>복</v>
      </c>
      <c r="AF98" s="77" t="str">
        <f t="shared" si="57"/>
        <v>1/1</v>
      </c>
      <c r="AH98" s="20" t="str">
        <f t="shared" si="49"/>
        <v>대흥동 이대역푸르지오시티</v>
      </c>
      <c r="AI98" s="87">
        <f t="shared" si="50"/>
        <v>32</v>
      </c>
      <c r="AJ98" s="77" t="str">
        <f t="shared" si="58"/>
        <v>A-</v>
      </c>
      <c r="AK98" s="77" t="s">
        <v>13</v>
      </c>
      <c r="AL98" s="77" t="s">
        <v>62</v>
      </c>
      <c r="AM98" s="77" t="s">
        <v>63</v>
      </c>
      <c r="AN98" s="77" t="str">
        <f t="shared" si="59"/>
        <v>C</v>
      </c>
      <c r="AO98" s="77" t="str">
        <f t="shared" si="60"/>
        <v/>
      </c>
      <c r="AP98" s="77" t="str">
        <f t="shared" si="61"/>
        <v/>
      </c>
      <c r="AQ98" s="77" t="str">
        <f t="shared" si="62"/>
        <v>O</v>
      </c>
      <c r="AR98" s="77" t="str">
        <f t="shared" si="63"/>
        <v>O</v>
      </c>
      <c r="AS98" s="77" t="s">
        <v>2</v>
      </c>
      <c r="AT98" s="77" t="str">
        <f t="shared" si="64"/>
        <v>O</v>
      </c>
      <c r="AU98" s="77" t="str">
        <f t="shared" si="65"/>
        <v>O</v>
      </c>
      <c r="AV98" s="77" t="str">
        <f t="shared" si="66"/>
        <v/>
      </c>
    </row>
    <row r="99" spans="1:48" s="37" customFormat="1" ht="12" x14ac:dyDescent="0.3">
      <c r="A99" s="78" t="s">
        <v>2425</v>
      </c>
      <c r="B99" s="79" t="s">
        <v>2426</v>
      </c>
      <c r="C99" s="85">
        <v>362</v>
      </c>
      <c r="D99" s="86">
        <v>109.1</v>
      </c>
      <c r="E99" s="87">
        <v>33</v>
      </c>
      <c r="F99" s="86">
        <v>49.7</v>
      </c>
      <c r="G99" s="17">
        <v>15</v>
      </c>
      <c r="H99" s="88">
        <v>1</v>
      </c>
      <c r="I99" s="89"/>
      <c r="J99" s="89"/>
      <c r="K99" s="89"/>
      <c r="L99" s="89"/>
      <c r="M99" s="90">
        <f t="shared" si="51"/>
        <v>0</v>
      </c>
      <c r="N99" s="4" t="str">
        <f t="shared" si="52"/>
        <v/>
      </c>
      <c r="O99" s="91">
        <f t="shared" si="53"/>
        <v>0</v>
      </c>
      <c r="P99" s="91">
        <f t="shared" si="54"/>
        <v>0</v>
      </c>
      <c r="Q99" s="77">
        <v>1</v>
      </c>
      <c r="R99" s="77">
        <v>1</v>
      </c>
      <c r="S99" s="77" t="s">
        <v>78</v>
      </c>
      <c r="T99" s="5" t="s">
        <v>134</v>
      </c>
      <c r="U99" s="9"/>
      <c r="W99" s="86">
        <f t="shared" si="67"/>
        <v>109.1</v>
      </c>
      <c r="X99" s="87">
        <f t="shared" si="67"/>
        <v>33</v>
      </c>
      <c r="Y99" s="92">
        <f t="shared" si="68"/>
        <v>1</v>
      </c>
      <c r="Z99" s="90">
        <f t="shared" si="68"/>
        <v>0</v>
      </c>
      <c r="AA99" s="90">
        <f t="shared" si="55"/>
        <v>0</v>
      </c>
      <c r="AB99" s="90">
        <f t="shared" si="69"/>
        <v>0</v>
      </c>
      <c r="AC99" s="4" t="str">
        <f t="shared" si="69"/>
        <v/>
      </c>
      <c r="AD99" s="91">
        <f t="shared" si="69"/>
        <v>0</v>
      </c>
      <c r="AE99" s="77" t="str">
        <f t="shared" si="56"/>
        <v>복</v>
      </c>
      <c r="AF99" s="77" t="str">
        <f t="shared" si="57"/>
        <v>1/1</v>
      </c>
      <c r="AH99" s="20" t="str">
        <f t="shared" si="49"/>
        <v>대흥동 이대역푸르지오시티</v>
      </c>
      <c r="AI99" s="87">
        <f t="shared" si="50"/>
        <v>33</v>
      </c>
      <c r="AJ99" s="77" t="str">
        <f t="shared" si="58"/>
        <v>A-</v>
      </c>
      <c r="AK99" s="77" t="s">
        <v>13</v>
      </c>
      <c r="AL99" s="77" t="s">
        <v>62</v>
      </c>
      <c r="AM99" s="77" t="s">
        <v>63</v>
      </c>
      <c r="AN99" s="77" t="str">
        <f t="shared" si="59"/>
        <v>C</v>
      </c>
      <c r="AO99" s="77" t="str">
        <f t="shared" si="60"/>
        <v/>
      </c>
      <c r="AP99" s="77" t="str">
        <f t="shared" si="61"/>
        <v/>
      </c>
      <c r="AQ99" s="77" t="str">
        <f t="shared" si="62"/>
        <v>O</v>
      </c>
      <c r="AR99" s="77" t="str">
        <f t="shared" si="63"/>
        <v>O</v>
      </c>
      <c r="AS99" s="77" t="s">
        <v>2</v>
      </c>
      <c r="AT99" s="77" t="str">
        <f t="shared" si="64"/>
        <v>O</v>
      </c>
      <c r="AU99" s="77" t="str">
        <f t="shared" si="65"/>
        <v>O</v>
      </c>
      <c r="AV99" s="77" t="str">
        <f t="shared" si="66"/>
        <v/>
      </c>
    </row>
    <row r="100" spans="1:48" s="37" customFormat="1" ht="12" x14ac:dyDescent="0.3">
      <c r="A100" s="78" t="s">
        <v>2425</v>
      </c>
      <c r="B100" s="79" t="s">
        <v>2426</v>
      </c>
      <c r="C100" s="85">
        <v>362</v>
      </c>
      <c r="D100" s="86">
        <v>110.2</v>
      </c>
      <c r="E100" s="87">
        <v>33</v>
      </c>
      <c r="F100" s="86">
        <v>50.2</v>
      </c>
      <c r="G100" s="17">
        <v>15</v>
      </c>
      <c r="H100" s="88">
        <v>5</v>
      </c>
      <c r="I100" s="89"/>
      <c r="J100" s="89"/>
      <c r="K100" s="89"/>
      <c r="L100" s="89"/>
      <c r="M100" s="90">
        <f t="shared" si="51"/>
        <v>0</v>
      </c>
      <c r="N100" s="4" t="str">
        <f t="shared" si="52"/>
        <v/>
      </c>
      <c r="O100" s="91">
        <f t="shared" si="53"/>
        <v>0</v>
      </c>
      <c r="P100" s="91">
        <f t="shared" si="54"/>
        <v>0</v>
      </c>
      <c r="Q100" s="77">
        <v>1</v>
      </c>
      <c r="R100" s="77">
        <v>1</v>
      </c>
      <c r="S100" s="77" t="s">
        <v>78</v>
      </c>
      <c r="T100" s="5" t="s">
        <v>135</v>
      </c>
      <c r="U100" s="9"/>
      <c r="W100" s="86">
        <f t="shared" ref="W100:X115" si="70">D100</f>
        <v>110.2</v>
      </c>
      <c r="X100" s="87">
        <f t="shared" si="70"/>
        <v>33</v>
      </c>
      <c r="Y100" s="92">
        <f t="shared" ref="Y100:Z115" si="71">H100</f>
        <v>5</v>
      </c>
      <c r="Z100" s="90">
        <f t="shared" si="71"/>
        <v>0</v>
      </c>
      <c r="AA100" s="90">
        <f t="shared" si="55"/>
        <v>0</v>
      </c>
      <c r="AB100" s="90">
        <f t="shared" ref="AB100:AD115" si="72">M100</f>
        <v>0</v>
      </c>
      <c r="AC100" s="4" t="str">
        <f t="shared" si="72"/>
        <v/>
      </c>
      <c r="AD100" s="91">
        <f t="shared" si="72"/>
        <v>0</v>
      </c>
      <c r="AE100" s="77" t="str">
        <f t="shared" si="56"/>
        <v>복</v>
      </c>
      <c r="AF100" s="77" t="str">
        <f t="shared" si="57"/>
        <v>1/1</v>
      </c>
      <c r="AH100" s="20" t="str">
        <f t="shared" si="49"/>
        <v>대흥동 이대역푸르지오시티</v>
      </c>
      <c r="AI100" s="87">
        <f t="shared" si="50"/>
        <v>33</v>
      </c>
      <c r="AJ100" s="77" t="str">
        <f t="shared" si="58"/>
        <v>A-</v>
      </c>
      <c r="AK100" s="77" t="s">
        <v>13</v>
      </c>
      <c r="AL100" s="77" t="s">
        <v>62</v>
      </c>
      <c r="AM100" s="77" t="s">
        <v>63</v>
      </c>
      <c r="AN100" s="77" t="str">
        <f t="shared" si="59"/>
        <v>C</v>
      </c>
      <c r="AO100" s="77" t="str">
        <f t="shared" si="60"/>
        <v/>
      </c>
      <c r="AP100" s="77" t="str">
        <f t="shared" si="61"/>
        <v/>
      </c>
      <c r="AQ100" s="77" t="str">
        <f t="shared" si="62"/>
        <v>O</v>
      </c>
      <c r="AR100" s="77" t="str">
        <f t="shared" si="63"/>
        <v>O</v>
      </c>
      <c r="AS100" s="77" t="s">
        <v>2</v>
      </c>
      <c r="AT100" s="77" t="str">
        <f t="shared" si="64"/>
        <v>O</v>
      </c>
      <c r="AU100" s="77" t="str">
        <f t="shared" si="65"/>
        <v>O</v>
      </c>
      <c r="AV100" s="77" t="str">
        <f t="shared" si="66"/>
        <v/>
      </c>
    </row>
    <row r="101" spans="1:48" s="37" customFormat="1" ht="12" x14ac:dyDescent="0.3">
      <c r="A101" s="78" t="s">
        <v>2425</v>
      </c>
      <c r="B101" s="79" t="s">
        <v>2427</v>
      </c>
      <c r="C101" s="85">
        <v>362</v>
      </c>
      <c r="D101" s="86">
        <v>111.6</v>
      </c>
      <c r="E101" s="87">
        <v>34</v>
      </c>
      <c r="F101" s="86">
        <v>50.9</v>
      </c>
      <c r="G101" s="17">
        <v>15</v>
      </c>
      <c r="H101" s="88">
        <v>2</v>
      </c>
      <c r="I101" s="89"/>
      <c r="J101" s="89"/>
      <c r="K101" s="89"/>
      <c r="L101" s="89"/>
      <c r="M101" s="90">
        <f t="shared" si="51"/>
        <v>0</v>
      </c>
      <c r="N101" s="4" t="str">
        <f t="shared" si="52"/>
        <v/>
      </c>
      <c r="O101" s="91">
        <f t="shared" si="53"/>
        <v>0</v>
      </c>
      <c r="P101" s="91">
        <f t="shared" si="54"/>
        <v>0</v>
      </c>
      <c r="Q101" s="77">
        <v>1</v>
      </c>
      <c r="R101" s="77">
        <v>1</v>
      </c>
      <c r="S101" s="77" t="s">
        <v>78</v>
      </c>
      <c r="T101" s="5" t="s">
        <v>136</v>
      </c>
      <c r="U101" s="9"/>
      <c r="W101" s="86">
        <f t="shared" si="70"/>
        <v>111.6</v>
      </c>
      <c r="X101" s="87">
        <f t="shared" si="70"/>
        <v>34</v>
      </c>
      <c r="Y101" s="92">
        <f t="shared" si="71"/>
        <v>2</v>
      </c>
      <c r="Z101" s="90">
        <f t="shared" si="71"/>
        <v>0</v>
      </c>
      <c r="AA101" s="90">
        <f t="shared" si="55"/>
        <v>0</v>
      </c>
      <c r="AB101" s="90">
        <f t="shared" si="72"/>
        <v>0</v>
      </c>
      <c r="AC101" s="4" t="str">
        <f t="shared" si="72"/>
        <v/>
      </c>
      <c r="AD101" s="91">
        <f t="shared" si="72"/>
        <v>0</v>
      </c>
      <c r="AE101" s="77" t="str">
        <f t="shared" si="56"/>
        <v>복</v>
      </c>
      <c r="AF101" s="77" t="str">
        <f t="shared" si="57"/>
        <v>1/1</v>
      </c>
      <c r="AH101" s="20" t="str">
        <f t="shared" si="49"/>
        <v>대흥동 이대역푸르지오시티</v>
      </c>
      <c r="AI101" s="87">
        <f t="shared" si="50"/>
        <v>34</v>
      </c>
      <c r="AJ101" s="77" t="str">
        <f t="shared" si="58"/>
        <v>A-</v>
      </c>
      <c r="AK101" s="77" t="s">
        <v>13</v>
      </c>
      <c r="AL101" s="77" t="s">
        <v>62</v>
      </c>
      <c r="AM101" s="77" t="s">
        <v>63</v>
      </c>
      <c r="AN101" s="77" t="str">
        <f t="shared" si="59"/>
        <v>C</v>
      </c>
      <c r="AO101" s="77" t="str">
        <f t="shared" si="60"/>
        <v/>
      </c>
      <c r="AP101" s="77" t="str">
        <f t="shared" si="61"/>
        <v/>
      </c>
      <c r="AQ101" s="77" t="str">
        <f t="shared" si="62"/>
        <v>O</v>
      </c>
      <c r="AR101" s="77" t="str">
        <f t="shared" si="63"/>
        <v>O</v>
      </c>
      <c r="AS101" s="77" t="s">
        <v>2</v>
      </c>
      <c r="AT101" s="77" t="str">
        <f t="shared" si="64"/>
        <v>O</v>
      </c>
      <c r="AU101" s="77" t="str">
        <f t="shared" si="65"/>
        <v>O</v>
      </c>
      <c r="AV101" s="77" t="str">
        <f t="shared" si="66"/>
        <v/>
      </c>
    </row>
    <row r="102" spans="1:48" s="37" customFormat="1" ht="12" x14ac:dyDescent="0.3">
      <c r="A102" s="78" t="s">
        <v>2428</v>
      </c>
      <c r="B102" s="79" t="s">
        <v>2429</v>
      </c>
      <c r="C102" s="85">
        <v>1222</v>
      </c>
      <c r="D102" s="86">
        <v>75.7</v>
      </c>
      <c r="E102" s="87">
        <v>23</v>
      </c>
      <c r="F102" s="86">
        <v>54.7</v>
      </c>
      <c r="G102" s="17">
        <v>17</v>
      </c>
      <c r="H102" s="88">
        <v>68</v>
      </c>
      <c r="I102" s="89">
        <v>125000</v>
      </c>
      <c r="J102" s="89" t="s">
        <v>75</v>
      </c>
      <c r="K102" s="89"/>
      <c r="L102" s="89"/>
      <c r="M102" s="90">
        <f t="shared" si="51"/>
        <v>125000</v>
      </c>
      <c r="N102" s="4">
        <f t="shared" si="52"/>
        <v>0</v>
      </c>
      <c r="O102" s="91">
        <f t="shared" si="53"/>
        <v>5434.782608695652</v>
      </c>
      <c r="P102" s="91">
        <f t="shared" si="54"/>
        <v>0</v>
      </c>
      <c r="Q102" s="77">
        <v>2</v>
      </c>
      <c r="R102" s="77">
        <v>1</v>
      </c>
      <c r="S102" s="77" t="s">
        <v>78</v>
      </c>
      <c r="T102" s="5">
        <v>75</v>
      </c>
      <c r="U102" s="9"/>
      <c r="W102" s="86">
        <f t="shared" si="70"/>
        <v>75.7</v>
      </c>
      <c r="X102" s="87">
        <f t="shared" si="70"/>
        <v>23</v>
      </c>
      <c r="Y102" s="92">
        <f t="shared" si="71"/>
        <v>68</v>
      </c>
      <c r="Z102" s="90">
        <f t="shared" si="71"/>
        <v>125000</v>
      </c>
      <c r="AA102" s="90">
        <f t="shared" si="55"/>
        <v>0</v>
      </c>
      <c r="AB102" s="90">
        <f t="shared" si="72"/>
        <v>125000</v>
      </c>
      <c r="AC102" s="4">
        <f t="shared" si="72"/>
        <v>0</v>
      </c>
      <c r="AD102" s="91">
        <f t="shared" si="72"/>
        <v>5434.782608695652</v>
      </c>
      <c r="AE102" s="77" t="str">
        <f t="shared" si="56"/>
        <v>복</v>
      </c>
      <c r="AF102" s="77" t="str">
        <f t="shared" si="57"/>
        <v>2/1</v>
      </c>
      <c r="AH102" s="20" t="str">
        <f t="shared" si="49"/>
        <v>도화동 도화3지구우성</v>
      </c>
      <c r="AI102" s="87">
        <f t="shared" si="50"/>
        <v>23</v>
      </c>
      <c r="AJ102" s="77" t="str">
        <f t="shared" si="58"/>
        <v>A-</v>
      </c>
      <c r="AK102" s="77" t="s">
        <v>13</v>
      </c>
      <c r="AL102" s="77" t="s">
        <v>62</v>
      </c>
      <c r="AM102" s="77" t="s">
        <v>63</v>
      </c>
      <c r="AN102" s="77" t="str">
        <f t="shared" si="59"/>
        <v>C</v>
      </c>
      <c r="AO102" s="77" t="str">
        <f t="shared" si="60"/>
        <v>X</v>
      </c>
      <c r="AP102" s="77" t="str">
        <f t="shared" si="61"/>
        <v>X</v>
      </c>
      <c r="AQ102" s="77" t="str">
        <f t="shared" si="62"/>
        <v>X</v>
      </c>
      <c r="AR102" s="77" t="str">
        <f t="shared" si="63"/>
        <v>X</v>
      </c>
      <c r="AS102" s="77" t="s">
        <v>2</v>
      </c>
      <c r="AT102" s="77" t="str">
        <f t="shared" si="64"/>
        <v>O</v>
      </c>
      <c r="AU102" s="77" t="str">
        <f t="shared" si="65"/>
        <v>O</v>
      </c>
      <c r="AV102" s="77" t="str">
        <f t="shared" si="66"/>
        <v>X</v>
      </c>
    </row>
    <row r="103" spans="1:48" s="37" customFormat="1" ht="12" x14ac:dyDescent="0.3">
      <c r="A103" s="78" t="s">
        <v>2428</v>
      </c>
      <c r="B103" s="79" t="s">
        <v>2429</v>
      </c>
      <c r="C103" s="85">
        <v>1222</v>
      </c>
      <c r="D103" s="86">
        <v>92.4</v>
      </c>
      <c r="E103" s="87">
        <v>28</v>
      </c>
      <c r="F103" s="86">
        <v>68.900000000000006</v>
      </c>
      <c r="G103" s="17">
        <v>21</v>
      </c>
      <c r="H103" s="88">
        <v>305</v>
      </c>
      <c r="I103" s="89">
        <v>125000</v>
      </c>
      <c r="J103" s="89" t="s">
        <v>70</v>
      </c>
      <c r="K103" s="89">
        <v>50000</v>
      </c>
      <c r="L103" s="89" t="s">
        <v>75</v>
      </c>
      <c r="M103" s="90">
        <f t="shared" si="51"/>
        <v>75000</v>
      </c>
      <c r="N103" s="4">
        <f t="shared" si="52"/>
        <v>0.4</v>
      </c>
      <c r="O103" s="91">
        <f t="shared" si="53"/>
        <v>4464.2857142857147</v>
      </c>
      <c r="P103" s="91">
        <f t="shared" si="54"/>
        <v>1785.7142857142858</v>
      </c>
      <c r="Q103" s="77">
        <v>2</v>
      </c>
      <c r="R103" s="77">
        <v>1</v>
      </c>
      <c r="S103" s="77" t="s">
        <v>78</v>
      </c>
      <c r="T103" s="5">
        <v>92</v>
      </c>
      <c r="U103" s="9"/>
      <c r="W103" s="86">
        <f t="shared" si="70"/>
        <v>92.4</v>
      </c>
      <c r="X103" s="87">
        <f t="shared" si="70"/>
        <v>28</v>
      </c>
      <c r="Y103" s="92">
        <f t="shared" si="71"/>
        <v>305</v>
      </c>
      <c r="Z103" s="90">
        <f t="shared" si="71"/>
        <v>125000</v>
      </c>
      <c r="AA103" s="90">
        <f t="shared" si="55"/>
        <v>50000</v>
      </c>
      <c r="AB103" s="90">
        <f t="shared" si="72"/>
        <v>75000</v>
      </c>
      <c r="AC103" s="4">
        <f t="shared" si="72"/>
        <v>0.4</v>
      </c>
      <c r="AD103" s="91">
        <f t="shared" si="72"/>
        <v>4464.2857142857147</v>
      </c>
      <c r="AE103" s="77" t="str">
        <f t="shared" si="56"/>
        <v>복</v>
      </c>
      <c r="AF103" s="77" t="str">
        <f t="shared" si="57"/>
        <v>2/1</v>
      </c>
      <c r="AH103" s="20" t="str">
        <f t="shared" si="49"/>
        <v>도화동 도화3지구우성</v>
      </c>
      <c r="AI103" s="87">
        <f t="shared" si="50"/>
        <v>28</v>
      </c>
      <c r="AJ103" s="77" t="str">
        <f t="shared" si="58"/>
        <v>A-</v>
      </c>
      <c r="AK103" s="77" t="s">
        <v>13</v>
      </c>
      <c r="AL103" s="77" t="s">
        <v>62</v>
      </c>
      <c r="AM103" s="77" t="s">
        <v>63</v>
      </c>
      <c r="AN103" s="77" t="str">
        <f t="shared" si="59"/>
        <v>C</v>
      </c>
      <c r="AO103" s="77" t="str">
        <f t="shared" si="60"/>
        <v>X</v>
      </c>
      <c r="AP103" s="77" t="str">
        <f t="shared" si="61"/>
        <v>X</v>
      </c>
      <c r="AQ103" s="77" t="str">
        <f t="shared" si="62"/>
        <v>X</v>
      </c>
      <c r="AR103" s="77" t="str">
        <f t="shared" si="63"/>
        <v>X</v>
      </c>
      <c r="AS103" s="77" t="s">
        <v>2</v>
      </c>
      <c r="AT103" s="77" t="str">
        <f t="shared" si="64"/>
        <v>O</v>
      </c>
      <c r="AU103" s="77" t="str">
        <f t="shared" si="65"/>
        <v>O</v>
      </c>
      <c r="AV103" s="77" t="str">
        <f t="shared" si="66"/>
        <v>X</v>
      </c>
    </row>
    <row r="104" spans="1:48" s="37" customFormat="1" ht="12" x14ac:dyDescent="0.3">
      <c r="A104" s="78" t="s">
        <v>2428</v>
      </c>
      <c r="B104" s="79" t="s">
        <v>2429</v>
      </c>
      <c r="C104" s="85">
        <v>1222</v>
      </c>
      <c r="D104" s="86">
        <v>107.3</v>
      </c>
      <c r="E104" s="87">
        <v>32</v>
      </c>
      <c r="F104" s="86">
        <v>80</v>
      </c>
      <c r="G104" s="17">
        <v>24</v>
      </c>
      <c r="H104" s="88">
        <v>299</v>
      </c>
      <c r="I104" s="89">
        <v>143000</v>
      </c>
      <c r="J104" s="89" t="s">
        <v>98</v>
      </c>
      <c r="K104" s="89">
        <v>55000</v>
      </c>
      <c r="L104" s="89" t="s">
        <v>74</v>
      </c>
      <c r="M104" s="90">
        <f t="shared" si="51"/>
        <v>88000</v>
      </c>
      <c r="N104" s="4">
        <f t="shared" si="52"/>
        <v>0.38461538461538464</v>
      </c>
      <c r="O104" s="91">
        <f t="shared" si="53"/>
        <v>4468.75</v>
      </c>
      <c r="P104" s="91">
        <f t="shared" si="54"/>
        <v>1718.75</v>
      </c>
      <c r="Q104" s="77">
        <v>3</v>
      </c>
      <c r="R104" s="77">
        <v>1</v>
      </c>
      <c r="S104" s="77" t="s">
        <v>78</v>
      </c>
      <c r="T104" s="5">
        <v>107</v>
      </c>
      <c r="U104" s="9"/>
      <c r="W104" s="86">
        <f t="shared" si="70"/>
        <v>107.3</v>
      </c>
      <c r="X104" s="87">
        <f t="shared" si="70"/>
        <v>32</v>
      </c>
      <c r="Y104" s="92">
        <f t="shared" si="71"/>
        <v>299</v>
      </c>
      <c r="Z104" s="90">
        <f t="shared" si="71"/>
        <v>143000</v>
      </c>
      <c r="AA104" s="90">
        <f t="shared" si="55"/>
        <v>55000</v>
      </c>
      <c r="AB104" s="90">
        <f t="shared" si="72"/>
        <v>88000</v>
      </c>
      <c r="AC104" s="4">
        <f t="shared" si="72"/>
        <v>0.38461538461538464</v>
      </c>
      <c r="AD104" s="91">
        <f t="shared" si="72"/>
        <v>4468.75</v>
      </c>
      <c r="AE104" s="77" t="str">
        <f t="shared" si="56"/>
        <v>복</v>
      </c>
      <c r="AF104" s="77" t="str">
        <f t="shared" si="57"/>
        <v>3/1</v>
      </c>
      <c r="AH104" s="20" t="str">
        <f t="shared" si="49"/>
        <v>도화동 도화3지구우성</v>
      </c>
      <c r="AI104" s="87">
        <f t="shared" si="50"/>
        <v>32</v>
      </c>
      <c r="AJ104" s="77" t="str">
        <f t="shared" si="58"/>
        <v>A-</v>
      </c>
      <c r="AK104" s="77" t="s">
        <v>13</v>
      </c>
      <c r="AL104" s="77" t="s">
        <v>62</v>
      </c>
      <c r="AM104" s="77" t="s">
        <v>63</v>
      </c>
      <c r="AN104" s="77" t="str">
        <f t="shared" si="59"/>
        <v>C</v>
      </c>
      <c r="AO104" s="77" t="str">
        <f t="shared" si="60"/>
        <v>X</v>
      </c>
      <c r="AP104" s="77" t="str">
        <f t="shared" si="61"/>
        <v>X</v>
      </c>
      <c r="AQ104" s="77" t="str">
        <f t="shared" si="62"/>
        <v>X</v>
      </c>
      <c r="AR104" s="77" t="str">
        <f t="shared" si="63"/>
        <v>X</v>
      </c>
      <c r="AS104" s="77" t="s">
        <v>2</v>
      </c>
      <c r="AT104" s="77" t="str">
        <f t="shared" si="64"/>
        <v>O</v>
      </c>
      <c r="AU104" s="77" t="str">
        <f t="shared" si="65"/>
        <v>O</v>
      </c>
      <c r="AV104" s="77" t="str">
        <f t="shared" si="66"/>
        <v>X</v>
      </c>
    </row>
    <row r="105" spans="1:48" s="37" customFormat="1" ht="12" x14ac:dyDescent="0.3">
      <c r="A105" s="78" t="s">
        <v>2428</v>
      </c>
      <c r="B105" s="79" t="s">
        <v>2429</v>
      </c>
      <c r="C105" s="85">
        <v>1222</v>
      </c>
      <c r="D105" s="86">
        <v>132</v>
      </c>
      <c r="E105" s="87">
        <v>40</v>
      </c>
      <c r="F105" s="86">
        <v>111.7</v>
      </c>
      <c r="G105" s="17">
        <v>34</v>
      </c>
      <c r="H105" s="88">
        <v>60</v>
      </c>
      <c r="I105" s="89">
        <v>180000</v>
      </c>
      <c r="J105" s="89" t="s">
        <v>74</v>
      </c>
      <c r="K105" s="89"/>
      <c r="L105" s="89"/>
      <c r="M105" s="90">
        <f t="shared" si="51"/>
        <v>180000</v>
      </c>
      <c r="N105" s="4">
        <f t="shared" si="52"/>
        <v>0</v>
      </c>
      <c r="O105" s="91">
        <f t="shared" si="53"/>
        <v>4500</v>
      </c>
      <c r="P105" s="91">
        <f t="shared" si="54"/>
        <v>0</v>
      </c>
      <c r="Q105" s="77">
        <v>4</v>
      </c>
      <c r="R105" s="77">
        <v>2</v>
      </c>
      <c r="S105" s="77" t="s">
        <v>61</v>
      </c>
      <c r="T105" s="5">
        <v>132</v>
      </c>
      <c r="U105" s="9"/>
      <c r="W105" s="86">
        <f t="shared" si="70"/>
        <v>132</v>
      </c>
      <c r="X105" s="87">
        <f t="shared" si="70"/>
        <v>40</v>
      </c>
      <c r="Y105" s="92">
        <f t="shared" si="71"/>
        <v>60</v>
      </c>
      <c r="Z105" s="90">
        <f t="shared" si="71"/>
        <v>180000</v>
      </c>
      <c r="AA105" s="90">
        <f t="shared" si="55"/>
        <v>0</v>
      </c>
      <c r="AB105" s="90">
        <f t="shared" si="72"/>
        <v>180000</v>
      </c>
      <c r="AC105" s="4">
        <f t="shared" si="72"/>
        <v>0</v>
      </c>
      <c r="AD105" s="91">
        <f t="shared" si="72"/>
        <v>4500</v>
      </c>
      <c r="AE105" s="77" t="str">
        <f t="shared" si="56"/>
        <v>계</v>
      </c>
      <c r="AF105" s="77" t="str">
        <f t="shared" si="57"/>
        <v>4/2</v>
      </c>
      <c r="AH105" s="20" t="str">
        <f t="shared" si="49"/>
        <v>도화동 도화3지구우성</v>
      </c>
      <c r="AI105" s="87">
        <f t="shared" si="50"/>
        <v>40</v>
      </c>
      <c r="AJ105" s="77" t="str">
        <f t="shared" si="58"/>
        <v>A-</v>
      </c>
      <c r="AK105" s="77" t="s">
        <v>13</v>
      </c>
      <c r="AL105" s="77" t="s">
        <v>62</v>
      </c>
      <c r="AM105" s="77" t="s">
        <v>63</v>
      </c>
      <c r="AN105" s="77" t="str">
        <f t="shared" si="59"/>
        <v>C</v>
      </c>
      <c r="AO105" s="77" t="str">
        <f t="shared" si="60"/>
        <v>X</v>
      </c>
      <c r="AP105" s="77" t="str">
        <f t="shared" si="61"/>
        <v>X</v>
      </c>
      <c r="AQ105" s="77" t="str">
        <f t="shared" si="62"/>
        <v>X</v>
      </c>
      <c r="AR105" s="77" t="str">
        <f t="shared" si="63"/>
        <v>X</v>
      </c>
      <c r="AS105" s="77" t="s">
        <v>2</v>
      </c>
      <c r="AT105" s="77" t="str">
        <f t="shared" si="64"/>
        <v>X</v>
      </c>
      <c r="AU105" s="77" t="str">
        <f t="shared" si="65"/>
        <v>O</v>
      </c>
      <c r="AV105" s="77" t="str">
        <f t="shared" si="66"/>
        <v>X</v>
      </c>
    </row>
    <row r="106" spans="1:48" s="37" customFormat="1" ht="12" x14ac:dyDescent="0.3">
      <c r="A106" s="78" t="s">
        <v>2428</v>
      </c>
      <c r="B106" s="79" t="s">
        <v>2429</v>
      </c>
      <c r="C106" s="85">
        <v>1222</v>
      </c>
      <c r="D106" s="86">
        <v>149.80000000000001</v>
      </c>
      <c r="E106" s="87">
        <v>45</v>
      </c>
      <c r="F106" s="86">
        <v>128.30000000000001</v>
      </c>
      <c r="G106" s="17">
        <v>39</v>
      </c>
      <c r="H106" s="88">
        <v>210</v>
      </c>
      <c r="I106" s="89">
        <v>175000</v>
      </c>
      <c r="J106" s="89" t="s">
        <v>100</v>
      </c>
      <c r="K106" s="89">
        <v>80000</v>
      </c>
      <c r="L106" s="89" t="s">
        <v>75</v>
      </c>
      <c r="M106" s="90">
        <f t="shared" si="51"/>
        <v>95000</v>
      </c>
      <c r="N106" s="4">
        <f t="shared" si="52"/>
        <v>0.45714285714285713</v>
      </c>
      <c r="O106" s="91">
        <f t="shared" si="53"/>
        <v>3888.8888888888887</v>
      </c>
      <c r="P106" s="91">
        <f t="shared" si="54"/>
        <v>1777.7777777777778</v>
      </c>
      <c r="Q106" s="77">
        <v>4</v>
      </c>
      <c r="R106" s="77">
        <v>2</v>
      </c>
      <c r="S106" s="77" t="s">
        <v>61</v>
      </c>
      <c r="T106" s="5">
        <v>149</v>
      </c>
      <c r="U106" s="9"/>
      <c r="W106" s="86">
        <f t="shared" si="70"/>
        <v>149.80000000000001</v>
      </c>
      <c r="X106" s="87">
        <f t="shared" si="70"/>
        <v>45</v>
      </c>
      <c r="Y106" s="92">
        <f t="shared" si="71"/>
        <v>210</v>
      </c>
      <c r="Z106" s="90">
        <f t="shared" si="71"/>
        <v>175000</v>
      </c>
      <c r="AA106" s="90">
        <f t="shared" si="55"/>
        <v>80000</v>
      </c>
      <c r="AB106" s="90">
        <f t="shared" si="72"/>
        <v>95000</v>
      </c>
      <c r="AC106" s="4">
        <f t="shared" si="72"/>
        <v>0.45714285714285713</v>
      </c>
      <c r="AD106" s="91">
        <f t="shared" si="72"/>
        <v>3888.8888888888887</v>
      </c>
      <c r="AE106" s="77" t="str">
        <f t="shared" si="56"/>
        <v>계</v>
      </c>
      <c r="AF106" s="77" t="str">
        <f t="shared" si="57"/>
        <v>4/2</v>
      </c>
      <c r="AH106" s="20" t="str">
        <f t="shared" si="49"/>
        <v>도화동 도화3지구우성</v>
      </c>
      <c r="AI106" s="87">
        <f t="shared" si="50"/>
        <v>45</v>
      </c>
      <c r="AJ106" s="77" t="str">
        <f t="shared" si="58"/>
        <v>A-</v>
      </c>
      <c r="AK106" s="77" t="s">
        <v>13</v>
      </c>
      <c r="AL106" s="77" t="s">
        <v>62</v>
      </c>
      <c r="AM106" s="77" t="s">
        <v>63</v>
      </c>
      <c r="AN106" s="77" t="str">
        <f t="shared" si="59"/>
        <v>C</v>
      </c>
      <c r="AO106" s="77" t="str">
        <f t="shared" si="60"/>
        <v>X</v>
      </c>
      <c r="AP106" s="77" t="str">
        <f t="shared" si="61"/>
        <v>X</v>
      </c>
      <c r="AQ106" s="77" t="str">
        <f t="shared" si="62"/>
        <v>X</v>
      </c>
      <c r="AR106" s="77" t="str">
        <f t="shared" si="63"/>
        <v>X</v>
      </c>
      <c r="AS106" s="77" t="s">
        <v>2</v>
      </c>
      <c r="AT106" s="77" t="str">
        <f t="shared" si="64"/>
        <v>X</v>
      </c>
      <c r="AU106" s="77" t="str">
        <f t="shared" si="65"/>
        <v>O</v>
      </c>
      <c r="AV106" s="77" t="str">
        <f t="shared" si="66"/>
        <v>X</v>
      </c>
    </row>
    <row r="107" spans="1:48" s="37" customFormat="1" ht="12" x14ac:dyDescent="0.3">
      <c r="A107" s="78" t="s">
        <v>2428</v>
      </c>
      <c r="B107" s="79" t="s">
        <v>2429</v>
      </c>
      <c r="C107" s="85">
        <v>1222</v>
      </c>
      <c r="D107" s="86">
        <v>168.2</v>
      </c>
      <c r="E107" s="87">
        <v>51</v>
      </c>
      <c r="F107" s="86">
        <v>141.5</v>
      </c>
      <c r="G107" s="17">
        <v>43</v>
      </c>
      <c r="H107" s="88">
        <v>280</v>
      </c>
      <c r="I107" s="89">
        <v>195000</v>
      </c>
      <c r="J107" s="89" t="s">
        <v>75</v>
      </c>
      <c r="K107" s="89">
        <v>85000</v>
      </c>
      <c r="L107" s="89" t="s">
        <v>75</v>
      </c>
      <c r="M107" s="90">
        <f t="shared" si="51"/>
        <v>110000</v>
      </c>
      <c r="N107" s="4">
        <f t="shared" si="52"/>
        <v>0.4358974358974359</v>
      </c>
      <c r="O107" s="91">
        <f t="shared" si="53"/>
        <v>3823.5294117647059</v>
      </c>
      <c r="P107" s="91">
        <f t="shared" si="54"/>
        <v>1666.6666666666667</v>
      </c>
      <c r="Q107" s="77">
        <v>5</v>
      </c>
      <c r="R107" s="77">
        <v>2</v>
      </c>
      <c r="S107" s="77" t="s">
        <v>61</v>
      </c>
      <c r="T107" s="5">
        <v>168</v>
      </c>
      <c r="U107" s="9"/>
      <c r="W107" s="86">
        <f t="shared" si="70"/>
        <v>168.2</v>
      </c>
      <c r="X107" s="87">
        <f t="shared" si="70"/>
        <v>51</v>
      </c>
      <c r="Y107" s="92">
        <f t="shared" si="71"/>
        <v>280</v>
      </c>
      <c r="Z107" s="90">
        <f t="shared" si="71"/>
        <v>195000</v>
      </c>
      <c r="AA107" s="90">
        <f t="shared" si="55"/>
        <v>85000</v>
      </c>
      <c r="AB107" s="90">
        <f t="shared" si="72"/>
        <v>110000</v>
      </c>
      <c r="AC107" s="4">
        <f t="shared" si="72"/>
        <v>0.4358974358974359</v>
      </c>
      <c r="AD107" s="91">
        <f t="shared" si="72"/>
        <v>3823.5294117647059</v>
      </c>
      <c r="AE107" s="77" t="str">
        <f t="shared" si="56"/>
        <v>계</v>
      </c>
      <c r="AF107" s="77" t="str">
        <f t="shared" si="57"/>
        <v>5/2</v>
      </c>
      <c r="AH107" s="20" t="str">
        <f t="shared" si="49"/>
        <v>도화동 도화3지구우성</v>
      </c>
      <c r="AI107" s="87">
        <f t="shared" si="50"/>
        <v>51</v>
      </c>
      <c r="AJ107" s="77" t="str">
        <f t="shared" si="58"/>
        <v>A-</v>
      </c>
      <c r="AK107" s="77" t="s">
        <v>13</v>
      </c>
      <c r="AL107" s="77" t="s">
        <v>62</v>
      </c>
      <c r="AM107" s="77" t="s">
        <v>63</v>
      </c>
      <c r="AN107" s="77" t="str">
        <f t="shared" si="59"/>
        <v>C</v>
      </c>
      <c r="AO107" s="77" t="str">
        <f t="shared" si="60"/>
        <v>X</v>
      </c>
      <c r="AP107" s="77" t="str">
        <f t="shared" si="61"/>
        <v>X</v>
      </c>
      <c r="AQ107" s="77" t="str">
        <f t="shared" si="62"/>
        <v>X</v>
      </c>
      <c r="AR107" s="77" t="str">
        <f t="shared" si="63"/>
        <v>X</v>
      </c>
      <c r="AS107" s="77" t="s">
        <v>2</v>
      </c>
      <c r="AT107" s="77" t="str">
        <f t="shared" si="64"/>
        <v>X</v>
      </c>
      <c r="AU107" s="77" t="str">
        <f t="shared" si="65"/>
        <v>O</v>
      </c>
      <c r="AV107" s="77" t="str">
        <f t="shared" si="66"/>
        <v>X</v>
      </c>
    </row>
    <row r="108" spans="1:48" s="37" customFormat="1" ht="12" x14ac:dyDescent="0.3">
      <c r="A108" s="78" t="s">
        <v>2430</v>
      </c>
      <c r="B108" s="79" t="s">
        <v>2431</v>
      </c>
      <c r="C108" s="85">
        <v>914</v>
      </c>
      <c r="D108" s="86">
        <v>79.7</v>
      </c>
      <c r="E108" s="87">
        <v>24</v>
      </c>
      <c r="F108" s="86">
        <v>59.2</v>
      </c>
      <c r="G108" s="17">
        <v>18</v>
      </c>
      <c r="H108" s="88">
        <v>80</v>
      </c>
      <c r="I108" s="89">
        <v>117000</v>
      </c>
      <c r="J108" s="89" t="s">
        <v>77</v>
      </c>
      <c r="K108" s="89">
        <v>55000</v>
      </c>
      <c r="L108" s="89" t="s">
        <v>116</v>
      </c>
      <c r="M108" s="90">
        <f>I108-K108</f>
        <v>62000</v>
      </c>
      <c r="N108" s="4">
        <f>IF(ISERROR(K108/I108),"",K108/I108)</f>
        <v>0.47008547008547008</v>
      </c>
      <c r="O108" s="91">
        <f>I108/E108</f>
        <v>4875</v>
      </c>
      <c r="P108" s="91">
        <f>K108/E108</f>
        <v>2291.6666666666665</v>
      </c>
      <c r="Q108" s="77">
        <v>3</v>
      </c>
      <c r="R108" s="77">
        <v>1</v>
      </c>
      <c r="S108" s="77" t="s">
        <v>61</v>
      </c>
      <c r="T108" s="5">
        <v>79</v>
      </c>
      <c r="U108" s="9"/>
      <c r="W108" s="86">
        <f t="shared" si="70"/>
        <v>79.7</v>
      </c>
      <c r="X108" s="87">
        <f t="shared" si="70"/>
        <v>24</v>
      </c>
      <c r="Y108" s="92">
        <f t="shared" si="71"/>
        <v>80</v>
      </c>
      <c r="Z108" s="90">
        <f t="shared" si="71"/>
        <v>117000</v>
      </c>
      <c r="AA108" s="90">
        <f>K108</f>
        <v>55000</v>
      </c>
      <c r="AB108" s="90">
        <f t="shared" si="72"/>
        <v>62000</v>
      </c>
      <c r="AC108" s="4">
        <f t="shared" si="72"/>
        <v>0.47008547008547008</v>
      </c>
      <c r="AD108" s="91">
        <f t="shared" si="72"/>
        <v>4875</v>
      </c>
      <c r="AE108" s="77" t="str">
        <f>S108</f>
        <v>계</v>
      </c>
      <c r="AF108" s="77" t="str">
        <f>Q108&amp;"/"&amp;R108</f>
        <v>3/1</v>
      </c>
      <c r="AH108" s="20" t="str">
        <f t="shared" si="49"/>
        <v>도화동 현대홈타운</v>
      </c>
      <c r="AI108" s="87">
        <f t="shared" si="50"/>
        <v>24</v>
      </c>
      <c r="AJ108" s="77" t="str">
        <f>IF(AI108="","",$AJ$2)</f>
        <v>A-</v>
      </c>
      <c r="AK108" s="77" t="s">
        <v>13</v>
      </c>
      <c r="AL108" s="77" t="s">
        <v>62</v>
      </c>
      <c r="AM108" s="77" t="s">
        <v>63</v>
      </c>
      <c r="AN108" s="77" t="str">
        <f>IF(AI108="","",$AN$2)</f>
        <v>C</v>
      </c>
      <c r="AO108" s="77" t="str">
        <f>IF(N108="","",IF(N108&gt;=$AO$1/100,"O","X"))</f>
        <v>X</v>
      </c>
      <c r="AP108" s="77" t="str">
        <f>IF(I108="","",IF(I108&lt;=$AP$1,"O","X"))</f>
        <v>X</v>
      </c>
      <c r="AQ108" s="77" t="str">
        <f>IF(O108="","",IF(O108&lt;=$AQ$1,"O","X"))</f>
        <v>X</v>
      </c>
      <c r="AR108" s="77" t="str">
        <f>IF(M108="","",IF(M108&lt;=$AR$1,"O","X"))</f>
        <v>X</v>
      </c>
      <c r="AS108" s="77" t="s">
        <v>2</v>
      </c>
      <c r="AT108" s="77" t="str">
        <f>IF(OR(F108="",AI108=""),"",IF(AND((F108&lt;=85),(AI108&gt;=15)),"O","X"))</f>
        <v>O</v>
      </c>
      <c r="AU108" s="77" t="str">
        <f>IF(C108="","",IF(C108&gt;=$AU$1,"O","X"))</f>
        <v>O</v>
      </c>
      <c r="AV108" s="77" t="str">
        <f>IF(AO108="","",IF(AND(AO108="O",AP108="O",AR108="O",AT108="O",AU108="O"),"후보","X"))</f>
        <v>X</v>
      </c>
    </row>
    <row r="109" spans="1:48" s="37" customFormat="1" ht="12" x14ac:dyDescent="0.3">
      <c r="A109" s="78" t="s">
        <v>2430</v>
      </c>
      <c r="B109" s="79" t="s">
        <v>2432</v>
      </c>
      <c r="C109" s="85">
        <v>914</v>
      </c>
      <c r="D109" s="86">
        <v>108</v>
      </c>
      <c r="E109" s="87">
        <v>33</v>
      </c>
      <c r="F109" s="86">
        <v>85</v>
      </c>
      <c r="G109" s="17">
        <v>26</v>
      </c>
      <c r="H109" s="88">
        <v>514</v>
      </c>
      <c r="I109" s="89">
        <v>129500</v>
      </c>
      <c r="J109" s="89" t="s">
        <v>104</v>
      </c>
      <c r="K109" s="89">
        <v>67000</v>
      </c>
      <c r="L109" s="89" t="s">
        <v>77</v>
      </c>
      <c r="M109" s="90">
        <f>I109-K109</f>
        <v>62500</v>
      </c>
      <c r="N109" s="4">
        <f>IF(ISERROR(K109/I109),"",K109/I109)</f>
        <v>0.51737451737451734</v>
      </c>
      <c r="O109" s="91">
        <f>I109/E109</f>
        <v>3924.242424242424</v>
      </c>
      <c r="P109" s="91">
        <f>K109/E109</f>
        <v>2030.3030303030303</v>
      </c>
      <c r="Q109" s="77">
        <v>3</v>
      </c>
      <c r="R109" s="77">
        <v>2</v>
      </c>
      <c r="S109" s="77" t="s">
        <v>61</v>
      </c>
      <c r="T109" s="5">
        <v>107</v>
      </c>
      <c r="U109" s="9"/>
      <c r="W109" s="86">
        <f t="shared" si="70"/>
        <v>108</v>
      </c>
      <c r="X109" s="87">
        <f t="shared" si="70"/>
        <v>33</v>
      </c>
      <c r="Y109" s="92">
        <f t="shared" si="71"/>
        <v>514</v>
      </c>
      <c r="Z109" s="90">
        <f t="shared" si="71"/>
        <v>129500</v>
      </c>
      <c r="AA109" s="90">
        <f>K109</f>
        <v>67000</v>
      </c>
      <c r="AB109" s="90">
        <f t="shared" si="72"/>
        <v>62500</v>
      </c>
      <c r="AC109" s="4">
        <f t="shared" si="72"/>
        <v>0.51737451737451734</v>
      </c>
      <c r="AD109" s="91">
        <f t="shared" si="72"/>
        <v>3924.242424242424</v>
      </c>
      <c r="AE109" s="77" t="str">
        <f>S109</f>
        <v>계</v>
      </c>
      <c r="AF109" s="77" t="str">
        <f>Q109&amp;"/"&amp;R109</f>
        <v>3/2</v>
      </c>
      <c r="AH109" s="20" t="str">
        <f t="shared" si="49"/>
        <v>도화동 현대홈타운</v>
      </c>
      <c r="AI109" s="87">
        <f t="shared" si="50"/>
        <v>33</v>
      </c>
      <c r="AJ109" s="77" t="str">
        <f>IF(AI109="","",$AJ$2)</f>
        <v>A-</v>
      </c>
      <c r="AK109" s="77" t="s">
        <v>13</v>
      </c>
      <c r="AL109" s="77" t="s">
        <v>62</v>
      </c>
      <c r="AM109" s="77" t="s">
        <v>63</v>
      </c>
      <c r="AN109" s="77" t="str">
        <f>IF(AI109="","",$AN$2)</f>
        <v>C</v>
      </c>
      <c r="AO109" s="77" t="str">
        <f>IF(N109="","",IF(N109&gt;=$AO$1/100,"O","X"))</f>
        <v>X</v>
      </c>
      <c r="AP109" s="77" t="str">
        <f>IF(I109="","",IF(I109&lt;=$AP$1,"O","X"))</f>
        <v>X</v>
      </c>
      <c r="AQ109" s="77" t="str">
        <f>IF(O109="","",IF(O109&lt;=$AQ$1,"O","X"))</f>
        <v>X</v>
      </c>
      <c r="AR109" s="77" t="str">
        <f>IF(M109="","",IF(M109&lt;=$AR$1,"O","X"))</f>
        <v>X</v>
      </c>
      <c r="AS109" s="77" t="s">
        <v>2</v>
      </c>
      <c r="AT109" s="77" t="str">
        <f>IF(OR(F109="",AI109=""),"",IF(AND((F109&lt;=85),(AI109&gt;=15)),"O","X"))</f>
        <v>O</v>
      </c>
      <c r="AU109" s="77" t="str">
        <f>IF(C109="","",IF(C109&gt;=$AU$1,"O","X"))</f>
        <v>O</v>
      </c>
      <c r="AV109" s="77" t="str">
        <f>IF(AO109="","",IF(AND(AO109="O",AP109="O",AR109="O",AT109="O",AU109="O"),"후보","X"))</f>
        <v>X</v>
      </c>
    </row>
    <row r="110" spans="1:48" s="37" customFormat="1" ht="12" x14ac:dyDescent="0.3">
      <c r="A110" s="78" t="s">
        <v>2430</v>
      </c>
      <c r="B110" s="79" t="s">
        <v>2432</v>
      </c>
      <c r="C110" s="85">
        <v>914</v>
      </c>
      <c r="D110" s="86">
        <v>139.1</v>
      </c>
      <c r="E110" s="87">
        <v>42</v>
      </c>
      <c r="F110" s="86">
        <v>113.3</v>
      </c>
      <c r="G110" s="17">
        <v>34</v>
      </c>
      <c r="H110" s="88">
        <v>320</v>
      </c>
      <c r="I110" s="89"/>
      <c r="J110" s="89"/>
      <c r="K110" s="89"/>
      <c r="L110" s="89"/>
      <c r="M110" s="90">
        <f>I110-K110</f>
        <v>0</v>
      </c>
      <c r="N110" s="4" t="str">
        <f>IF(ISERROR(K110/I110),"",K110/I110)</f>
        <v/>
      </c>
      <c r="O110" s="91">
        <f>I110/E110</f>
        <v>0</v>
      </c>
      <c r="P110" s="91">
        <f>K110/E110</f>
        <v>0</v>
      </c>
      <c r="Q110" s="77">
        <v>4</v>
      </c>
      <c r="R110" s="77">
        <v>2</v>
      </c>
      <c r="S110" s="77" t="s">
        <v>61</v>
      </c>
      <c r="T110" s="5">
        <v>139</v>
      </c>
      <c r="U110" s="9"/>
      <c r="W110" s="86">
        <f t="shared" si="70"/>
        <v>139.1</v>
      </c>
      <c r="X110" s="87">
        <f t="shared" si="70"/>
        <v>42</v>
      </c>
      <c r="Y110" s="92">
        <f t="shared" si="71"/>
        <v>320</v>
      </c>
      <c r="Z110" s="90">
        <f t="shared" si="71"/>
        <v>0</v>
      </c>
      <c r="AA110" s="90">
        <f>K110</f>
        <v>0</v>
      </c>
      <c r="AB110" s="90">
        <f t="shared" si="72"/>
        <v>0</v>
      </c>
      <c r="AC110" s="4" t="str">
        <f t="shared" si="72"/>
        <v/>
      </c>
      <c r="AD110" s="91">
        <f t="shared" si="72"/>
        <v>0</v>
      </c>
      <c r="AE110" s="77" t="str">
        <f>S110</f>
        <v>계</v>
      </c>
      <c r="AF110" s="77" t="str">
        <f>Q110&amp;"/"&amp;R110</f>
        <v>4/2</v>
      </c>
      <c r="AH110" s="20" t="str">
        <f t="shared" si="49"/>
        <v>도화동 현대홈타운</v>
      </c>
      <c r="AI110" s="87">
        <f t="shared" si="50"/>
        <v>42</v>
      </c>
      <c r="AJ110" s="77" t="str">
        <f>IF(AI110="","",$AJ$2)</f>
        <v>A-</v>
      </c>
      <c r="AK110" s="77" t="s">
        <v>13</v>
      </c>
      <c r="AL110" s="77" t="s">
        <v>62</v>
      </c>
      <c r="AM110" s="77" t="s">
        <v>63</v>
      </c>
      <c r="AN110" s="77" t="str">
        <f>IF(AI110="","",$AN$2)</f>
        <v>C</v>
      </c>
      <c r="AO110" s="77" t="str">
        <f>IF(N110="","",IF(N110&gt;=$AO$1/100,"O","X"))</f>
        <v/>
      </c>
      <c r="AP110" s="77" t="str">
        <f>IF(I110="","",IF(I110&lt;=$AP$1,"O","X"))</f>
        <v/>
      </c>
      <c r="AQ110" s="77" t="str">
        <f>IF(O110="","",IF(O110&lt;=$AQ$1,"O","X"))</f>
        <v>O</v>
      </c>
      <c r="AR110" s="77" t="str">
        <f>IF(M110="","",IF(M110&lt;=$AR$1,"O","X"))</f>
        <v>O</v>
      </c>
      <c r="AS110" s="77" t="s">
        <v>2</v>
      </c>
      <c r="AT110" s="77" t="str">
        <f>IF(OR(F110="",AI110=""),"",IF(AND((F110&lt;=85),(AI110&gt;=15)),"O","X"))</f>
        <v>X</v>
      </c>
      <c r="AU110" s="77" t="str">
        <f>IF(C110="","",IF(C110&gt;=$AU$1,"O","X"))</f>
        <v>O</v>
      </c>
      <c r="AV110" s="77" t="str">
        <f>IF(AO110="","",IF(AND(AO110="O",AP110="O",AR110="O",AT110="O",AU110="O"),"후보","X"))</f>
        <v/>
      </c>
    </row>
    <row r="111" spans="1:48" s="37" customFormat="1" ht="12" x14ac:dyDescent="0.3">
      <c r="A111" s="78" t="s">
        <v>2433</v>
      </c>
      <c r="B111" s="79" t="s">
        <v>2434</v>
      </c>
      <c r="C111" s="85">
        <v>982</v>
      </c>
      <c r="D111" s="86">
        <v>90.6</v>
      </c>
      <c r="E111" s="87">
        <v>27</v>
      </c>
      <c r="F111" s="86">
        <v>72.2</v>
      </c>
      <c r="G111" s="17">
        <v>22</v>
      </c>
      <c r="H111" s="88">
        <v>272</v>
      </c>
      <c r="I111" s="89">
        <v>155000</v>
      </c>
      <c r="J111" s="89" t="s">
        <v>70</v>
      </c>
      <c r="K111" s="89">
        <v>65000</v>
      </c>
      <c r="L111" s="89" t="s">
        <v>72</v>
      </c>
      <c r="M111" s="90">
        <f>I111-K111</f>
        <v>90000</v>
      </c>
      <c r="N111" s="4">
        <f>IF(ISERROR(K111/I111),"",K111/I111)</f>
        <v>0.41935483870967744</v>
      </c>
      <c r="O111" s="91">
        <f>I111/E111</f>
        <v>5740.7407407407409</v>
      </c>
      <c r="P111" s="91">
        <f>K111/E111</f>
        <v>2407.4074074074074</v>
      </c>
      <c r="Q111" s="77">
        <v>3</v>
      </c>
      <c r="R111" s="77">
        <v>1</v>
      </c>
      <c r="S111" s="77" t="s">
        <v>61</v>
      </c>
      <c r="T111" s="5">
        <v>90</v>
      </c>
      <c r="U111" s="9"/>
      <c r="W111" s="86">
        <f t="shared" si="70"/>
        <v>90.6</v>
      </c>
      <c r="X111" s="87">
        <f t="shared" si="70"/>
        <v>27</v>
      </c>
      <c r="Y111" s="92">
        <f t="shared" si="71"/>
        <v>272</v>
      </c>
      <c r="Z111" s="90">
        <f t="shared" si="71"/>
        <v>155000</v>
      </c>
      <c r="AA111" s="90">
        <f>K111</f>
        <v>65000</v>
      </c>
      <c r="AB111" s="90">
        <f t="shared" si="72"/>
        <v>90000</v>
      </c>
      <c r="AC111" s="4">
        <f t="shared" si="72"/>
        <v>0.41935483870967744</v>
      </c>
      <c r="AD111" s="91">
        <f t="shared" si="72"/>
        <v>5740.7407407407409</v>
      </c>
      <c r="AE111" s="77" t="str">
        <f>S111</f>
        <v>계</v>
      </c>
      <c r="AF111" s="77" t="str">
        <f>Q111&amp;"/"&amp;R111</f>
        <v>3/1</v>
      </c>
      <c r="AH111" s="20" t="str">
        <f t="shared" si="49"/>
        <v>도화동 삼성</v>
      </c>
      <c r="AI111" s="87">
        <f t="shared" si="50"/>
        <v>27</v>
      </c>
      <c r="AJ111" s="77" t="str">
        <f>IF(AI111="","",$AJ$2)</f>
        <v>A-</v>
      </c>
      <c r="AK111" s="77" t="s">
        <v>13</v>
      </c>
      <c r="AL111" s="77" t="s">
        <v>62</v>
      </c>
      <c r="AM111" s="77" t="s">
        <v>63</v>
      </c>
      <c r="AN111" s="77" t="str">
        <f>IF(AI111="","",$AN$2)</f>
        <v>C</v>
      </c>
      <c r="AO111" s="77" t="str">
        <f>IF(N111="","",IF(N111&gt;=$AO$1/100,"O","X"))</f>
        <v>X</v>
      </c>
      <c r="AP111" s="77" t="str">
        <f>IF(I111="","",IF(I111&lt;=$AP$1,"O","X"))</f>
        <v>X</v>
      </c>
      <c r="AQ111" s="77" t="str">
        <f>IF(O111="","",IF(O111&lt;=$AQ$1,"O","X"))</f>
        <v>X</v>
      </c>
      <c r="AR111" s="77" t="str">
        <f>IF(M111="","",IF(M111&lt;=$AR$1,"O","X"))</f>
        <v>X</v>
      </c>
      <c r="AS111" s="77" t="s">
        <v>2</v>
      </c>
      <c r="AT111" s="77" t="str">
        <f>IF(OR(F111="",AI111=""),"",IF(AND((F111&lt;=85),(AI111&gt;=15)),"O","X"))</f>
        <v>O</v>
      </c>
      <c r="AU111" s="77" t="str">
        <f>IF(C111="","",IF(C111&gt;=$AU$1,"O","X"))</f>
        <v>O</v>
      </c>
      <c r="AV111" s="77" t="str">
        <f>IF(AO111="","",IF(AND(AO111="O",AP111="O",AR111="O",AT111="O",AU111="O"),"후보","X"))</f>
        <v>X</v>
      </c>
    </row>
    <row r="112" spans="1:48" s="37" customFormat="1" ht="12" x14ac:dyDescent="0.3">
      <c r="A112" s="78" t="s">
        <v>2433</v>
      </c>
      <c r="B112" s="79" t="s">
        <v>2434</v>
      </c>
      <c r="C112" s="85">
        <v>982</v>
      </c>
      <c r="D112" s="86">
        <v>104.1</v>
      </c>
      <c r="E112" s="87">
        <v>31</v>
      </c>
      <c r="F112" s="86">
        <v>85</v>
      </c>
      <c r="G112" s="17">
        <v>26</v>
      </c>
      <c r="H112" s="88">
        <v>408</v>
      </c>
      <c r="I112" s="89"/>
      <c r="J112" s="89"/>
      <c r="K112" s="89"/>
      <c r="L112" s="89"/>
      <c r="M112" s="90">
        <f>I112-K112</f>
        <v>0</v>
      </c>
      <c r="N112" s="4" t="str">
        <f>IF(ISERROR(K112/I112),"",K112/I112)</f>
        <v/>
      </c>
      <c r="O112" s="91">
        <f>I112/E112</f>
        <v>0</v>
      </c>
      <c r="P112" s="91">
        <f>K112/E112</f>
        <v>0</v>
      </c>
      <c r="Q112" s="77">
        <v>3</v>
      </c>
      <c r="R112" s="77">
        <v>2</v>
      </c>
      <c r="S112" s="77" t="s">
        <v>61</v>
      </c>
      <c r="T112" s="5">
        <v>104</v>
      </c>
      <c r="U112" s="9"/>
      <c r="W112" s="86">
        <f t="shared" si="70"/>
        <v>104.1</v>
      </c>
      <c r="X112" s="87">
        <f t="shared" si="70"/>
        <v>31</v>
      </c>
      <c r="Y112" s="92">
        <f t="shared" si="71"/>
        <v>408</v>
      </c>
      <c r="Z112" s="90">
        <f t="shared" si="71"/>
        <v>0</v>
      </c>
      <c r="AA112" s="90">
        <f>K112</f>
        <v>0</v>
      </c>
      <c r="AB112" s="90">
        <f t="shared" si="72"/>
        <v>0</v>
      </c>
      <c r="AC112" s="4" t="str">
        <f t="shared" si="72"/>
        <v/>
      </c>
      <c r="AD112" s="91">
        <f t="shared" si="72"/>
        <v>0</v>
      </c>
      <c r="AE112" s="77" t="str">
        <f>S112</f>
        <v>계</v>
      </c>
      <c r="AF112" s="77" t="str">
        <f>Q112&amp;"/"&amp;R112</f>
        <v>3/2</v>
      </c>
      <c r="AH112" s="20" t="str">
        <f t="shared" si="49"/>
        <v>도화동 삼성</v>
      </c>
      <c r="AI112" s="87">
        <f t="shared" si="50"/>
        <v>31</v>
      </c>
      <c r="AJ112" s="77" t="str">
        <f>IF(AI112="","",$AJ$2)</f>
        <v>A-</v>
      </c>
      <c r="AK112" s="77" t="s">
        <v>13</v>
      </c>
      <c r="AL112" s="77" t="s">
        <v>62</v>
      </c>
      <c r="AM112" s="77" t="s">
        <v>63</v>
      </c>
      <c r="AN112" s="77" t="str">
        <f>IF(AI112="","",$AN$2)</f>
        <v>C</v>
      </c>
      <c r="AO112" s="77" t="str">
        <f>IF(N112="","",IF(N112&gt;=$AO$1/100,"O","X"))</f>
        <v/>
      </c>
      <c r="AP112" s="77" t="str">
        <f>IF(I112="","",IF(I112&lt;=$AP$1,"O","X"))</f>
        <v/>
      </c>
      <c r="AQ112" s="77" t="str">
        <f>IF(O112="","",IF(O112&lt;=$AQ$1,"O","X"))</f>
        <v>O</v>
      </c>
      <c r="AR112" s="77" t="str">
        <f>IF(M112="","",IF(M112&lt;=$AR$1,"O","X"))</f>
        <v>O</v>
      </c>
      <c r="AS112" s="77" t="s">
        <v>2</v>
      </c>
      <c r="AT112" s="77" t="str">
        <f>IF(OR(F112="",AI112=""),"",IF(AND((F112&lt;=85),(AI112&gt;=15)),"O","X"))</f>
        <v>O</v>
      </c>
      <c r="AU112" s="77" t="str">
        <f>IF(C112="","",IF(C112&gt;=$AU$1,"O","X"))</f>
        <v>O</v>
      </c>
      <c r="AV112" s="77" t="str">
        <f>IF(AO112="","",IF(AND(AO112="O",AP112="O",AR112="O",AT112="O",AU112="O"),"후보","X"))</f>
        <v/>
      </c>
    </row>
    <row r="113" spans="1:48" s="37" customFormat="1" ht="12" x14ac:dyDescent="0.3">
      <c r="A113" s="78" t="s">
        <v>2433</v>
      </c>
      <c r="B113" s="79" t="s">
        <v>2434</v>
      </c>
      <c r="C113" s="85">
        <v>982</v>
      </c>
      <c r="D113" s="86">
        <v>136.30000000000001</v>
      </c>
      <c r="E113" s="87">
        <v>41</v>
      </c>
      <c r="F113" s="86">
        <v>114.7</v>
      </c>
      <c r="G113" s="17">
        <v>35</v>
      </c>
      <c r="H113" s="88">
        <v>64</v>
      </c>
      <c r="I113" s="89">
        <v>200000</v>
      </c>
      <c r="J113" s="89" t="s">
        <v>64</v>
      </c>
      <c r="K113" s="89"/>
      <c r="L113" s="89"/>
      <c r="M113" s="90">
        <f>I113-K113</f>
        <v>200000</v>
      </c>
      <c r="N113" s="4">
        <f>IF(ISERROR(K113/I113),"",K113/I113)</f>
        <v>0</v>
      </c>
      <c r="O113" s="91">
        <f>I113/E113</f>
        <v>4878.0487804878048</v>
      </c>
      <c r="P113" s="91">
        <f>K113/E113</f>
        <v>0</v>
      </c>
      <c r="Q113" s="77">
        <v>4</v>
      </c>
      <c r="R113" s="77">
        <v>2</v>
      </c>
      <c r="S113" s="77" t="s">
        <v>61</v>
      </c>
      <c r="T113" s="5">
        <v>136</v>
      </c>
      <c r="U113" s="9"/>
      <c r="W113" s="86">
        <f t="shared" si="70"/>
        <v>136.30000000000001</v>
      </c>
      <c r="X113" s="87">
        <f t="shared" si="70"/>
        <v>41</v>
      </c>
      <c r="Y113" s="92">
        <f t="shared" si="71"/>
        <v>64</v>
      </c>
      <c r="Z113" s="90">
        <f t="shared" si="71"/>
        <v>200000</v>
      </c>
      <c r="AA113" s="90">
        <f>K113</f>
        <v>0</v>
      </c>
      <c r="AB113" s="90">
        <f t="shared" si="72"/>
        <v>200000</v>
      </c>
      <c r="AC113" s="4">
        <f t="shared" si="72"/>
        <v>0</v>
      </c>
      <c r="AD113" s="91">
        <f t="shared" si="72"/>
        <v>4878.0487804878048</v>
      </c>
      <c r="AE113" s="77" t="str">
        <f>S113</f>
        <v>계</v>
      </c>
      <c r="AF113" s="77" t="str">
        <f>Q113&amp;"/"&amp;R113</f>
        <v>4/2</v>
      </c>
      <c r="AH113" s="20" t="str">
        <f t="shared" si="49"/>
        <v>도화동 삼성</v>
      </c>
      <c r="AI113" s="87">
        <f t="shared" si="50"/>
        <v>41</v>
      </c>
      <c r="AJ113" s="77" t="str">
        <f>IF(AI113="","",$AJ$2)</f>
        <v>A-</v>
      </c>
      <c r="AK113" s="77" t="s">
        <v>13</v>
      </c>
      <c r="AL113" s="77" t="s">
        <v>62</v>
      </c>
      <c r="AM113" s="77" t="s">
        <v>63</v>
      </c>
      <c r="AN113" s="77" t="str">
        <f>IF(AI113="","",$AN$2)</f>
        <v>C</v>
      </c>
      <c r="AO113" s="77" t="str">
        <f>IF(N113="","",IF(N113&gt;=$AO$1/100,"O","X"))</f>
        <v>X</v>
      </c>
      <c r="AP113" s="77" t="str">
        <f>IF(I113="","",IF(I113&lt;=$AP$1,"O","X"))</f>
        <v>X</v>
      </c>
      <c r="AQ113" s="77" t="str">
        <f>IF(O113="","",IF(O113&lt;=$AQ$1,"O","X"))</f>
        <v>X</v>
      </c>
      <c r="AR113" s="77" t="str">
        <f>IF(M113="","",IF(M113&lt;=$AR$1,"O","X"))</f>
        <v>X</v>
      </c>
      <c r="AS113" s="77" t="s">
        <v>2</v>
      </c>
      <c r="AT113" s="77" t="str">
        <f>IF(OR(F113="",AI113=""),"",IF(AND((F113&lt;=85),(AI113&gt;=15)),"O","X"))</f>
        <v>X</v>
      </c>
      <c r="AU113" s="77" t="str">
        <f>IF(C113="","",IF(C113&gt;=$AU$1,"O","X"))</f>
        <v>O</v>
      </c>
      <c r="AV113" s="77" t="str">
        <f>IF(AO113="","",IF(AND(AO113="O",AP113="O",AR113="O",AT113="O",AU113="O"),"후보","X"))</f>
        <v>X</v>
      </c>
    </row>
    <row r="114" spans="1:48" s="37" customFormat="1" ht="12" x14ac:dyDescent="0.3">
      <c r="A114" s="78" t="s">
        <v>2433</v>
      </c>
      <c r="B114" s="79" t="s">
        <v>2435</v>
      </c>
      <c r="C114" s="85">
        <v>982</v>
      </c>
      <c r="D114" s="86">
        <v>158.69999999999999</v>
      </c>
      <c r="E114" s="87">
        <v>48</v>
      </c>
      <c r="F114" s="86">
        <v>136.1</v>
      </c>
      <c r="G114" s="17">
        <v>41</v>
      </c>
      <c r="H114" s="88">
        <v>102</v>
      </c>
      <c r="I114" s="89"/>
      <c r="J114" s="89"/>
      <c r="K114" s="89"/>
      <c r="L114" s="89"/>
      <c r="M114" s="90">
        <f>I114-K114</f>
        <v>0</v>
      </c>
      <c r="N114" s="4" t="str">
        <f>IF(ISERROR(K114/I114),"",K114/I114)</f>
        <v/>
      </c>
      <c r="O114" s="91">
        <f>I114/E114</f>
        <v>0</v>
      </c>
      <c r="P114" s="91">
        <f>K114/E114</f>
        <v>0</v>
      </c>
      <c r="Q114" s="77">
        <v>4</v>
      </c>
      <c r="R114" s="77">
        <v>2</v>
      </c>
      <c r="S114" s="77" t="s">
        <v>61</v>
      </c>
      <c r="T114" s="5" t="s">
        <v>137</v>
      </c>
      <c r="U114" s="9"/>
      <c r="W114" s="86">
        <f t="shared" si="70"/>
        <v>158.69999999999999</v>
      </c>
      <c r="X114" s="87">
        <f t="shared" si="70"/>
        <v>48</v>
      </c>
      <c r="Y114" s="92">
        <f t="shared" si="71"/>
        <v>102</v>
      </c>
      <c r="Z114" s="90">
        <f t="shared" si="71"/>
        <v>0</v>
      </c>
      <c r="AA114" s="90">
        <f>K114</f>
        <v>0</v>
      </c>
      <c r="AB114" s="90">
        <f t="shared" si="72"/>
        <v>0</v>
      </c>
      <c r="AC114" s="4" t="str">
        <f t="shared" si="72"/>
        <v/>
      </c>
      <c r="AD114" s="91">
        <f t="shared" si="72"/>
        <v>0</v>
      </c>
      <c r="AE114" s="77" t="str">
        <f>S114</f>
        <v>계</v>
      </c>
      <c r="AF114" s="77" t="str">
        <f>Q114&amp;"/"&amp;R114</f>
        <v>4/2</v>
      </c>
      <c r="AH114" s="20" t="str">
        <f t="shared" si="49"/>
        <v>도화동 삼성</v>
      </c>
      <c r="AI114" s="87">
        <f t="shared" si="50"/>
        <v>48</v>
      </c>
      <c r="AJ114" s="77" t="str">
        <f>IF(AI114="","",$AJ$2)</f>
        <v>A-</v>
      </c>
      <c r="AK114" s="77" t="s">
        <v>13</v>
      </c>
      <c r="AL114" s="77" t="s">
        <v>62</v>
      </c>
      <c r="AM114" s="77" t="s">
        <v>63</v>
      </c>
      <c r="AN114" s="77" t="str">
        <f>IF(AI114="","",$AN$2)</f>
        <v>C</v>
      </c>
      <c r="AO114" s="77" t="str">
        <f>IF(N114="","",IF(N114&gt;=$AO$1/100,"O","X"))</f>
        <v/>
      </c>
      <c r="AP114" s="77" t="str">
        <f>IF(I114="","",IF(I114&lt;=$AP$1,"O","X"))</f>
        <v/>
      </c>
      <c r="AQ114" s="77" t="str">
        <f>IF(O114="","",IF(O114&lt;=$AQ$1,"O","X"))</f>
        <v>O</v>
      </c>
      <c r="AR114" s="77" t="str">
        <f>IF(M114="","",IF(M114&lt;=$AR$1,"O","X"))</f>
        <v>O</v>
      </c>
      <c r="AS114" s="77" t="s">
        <v>2</v>
      </c>
      <c r="AT114" s="77" t="str">
        <f>IF(OR(F114="",AI114=""),"",IF(AND((F114&lt;=85),(AI114&gt;=15)),"O","X"))</f>
        <v>X</v>
      </c>
      <c r="AU114" s="77" t="str">
        <f>IF(C114="","",IF(C114&gt;=$AU$1,"O","X"))</f>
        <v>O</v>
      </c>
      <c r="AV114" s="77" t="str">
        <f>IF(AO114="","",IF(AND(AO114="O",AP114="O",AR114="O",AT114="O",AU114="O"),"후보","X"))</f>
        <v/>
      </c>
    </row>
    <row r="115" spans="1:48" s="37" customFormat="1" ht="12" x14ac:dyDescent="0.3">
      <c r="A115" s="78" t="s">
        <v>2433</v>
      </c>
      <c r="B115" s="79" t="s">
        <v>2434</v>
      </c>
      <c r="C115" s="85">
        <v>982</v>
      </c>
      <c r="D115" s="86">
        <v>159.1</v>
      </c>
      <c r="E115" s="87">
        <v>48</v>
      </c>
      <c r="F115" s="86">
        <v>136.69999999999999</v>
      </c>
      <c r="G115" s="17">
        <v>41</v>
      </c>
      <c r="H115" s="88">
        <v>136</v>
      </c>
      <c r="I115" s="89">
        <v>210000</v>
      </c>
      <c r="J115" s="89" t="s">
        <v>72</v>
      </c>
      <c r="K115" s="89">
        <v>110000</v>
      </c>
      <c r="L115" s="89" t="s">
        <v>74</v>
      </c>
      <c r="M115" s="90">
        <f>I115-K115</f>
        <v>100000</v>
      </c>
      <c r="N115" s="4">
        <f>IF(ISERROR(K115/I115),"",K115/I115)</f>
        <v>0.52380952380952384</v>
      </c>
      <c r="O115" s="91">
        <f>I115/E115</f>
        <v>4375</v>
      </c>
      <c r="P115" s="91">
        <f>K115/E115</f>
        <v>2291.6666666666665</v>
      </c>
      <c r="Q115" s="77">
        <v>4</v>
      </c>
      <c r="R115" s="77">
        <v>2</v>
      </c>
      <c r="S115" s="77" t="s">
        <v>61</v>
      </c>
      <c r="T115" s="5" t="s">
        <v>138</v>
      </c>
      <c r="U115" s="9"/>
      <c r="W115" s="86">
        <f t="shared" si="70"/>
        <v>159.1</v>
      </c>
      <c r="X115" s="87">
        <f t="shared" si="70"/>
        <v>48</v>
      </c>
      <c r="Y115" s="92">
        <f t="shared" si="71"/>
        <v>136</v>
      </c>
      <c r="Z115" s="90">
        <f t="shared" si="71"/>
        <v>210000</v>
      </c>
      <c r="AA115" s="90">
        <f>K115</f>
        <v>110000</v>
      </c>
      <c r="AB115" s="90">
        <f t="shared" si="72"/>
        <v>100000</v>
      </c>
      <c r="AC115" s="4">
        <f t="shared" si="72"/>
        <v>0.52380952380952384</v>
      </c>
      <c r="AD115" s="91">
        <f t="shared" si="72"/>
        <v>4375</v>
      </c>
      <c r="AE115" s="77" t="str">
        <f>S115</f>
        <v>계</v>
      </c>
      <c r="AF115" s="77" t="str">
        <f>Q115&amp;"/"&amp;R115</f>
        <v>4/2</v>
      </c>
      <c r="AH115" s="20" t="str">
        <f t="shared" si="49"/>
        <v>도화동 삼성</v>
      </c>
      <c r="AI115" s="87">
        <f t="shared" si="50"/>
        <v>48</v>
      </c>
      <c r="AJ115" s="77" t="str">
        <f>IF(AI115="","",$AJ$2)</f>
        <v>A-</v>
      </c>
      <c r="AK115" s="77" t="s">
        <v>13</v>
      </c>
      <c r="AL115" s="77" t="s">
        <v>62</v>
      </c>
      <c r="AM115" s="77" t="s">
        <v>63</v>
      </c>
      <c r="AN115" s="77" t="str">
        <f>IF(AI115="","",$AN$2)</f>
        <v>C</v>
      </c>
      <c r="AO115" s="77" t="str">
        <f>IF(N115="","",IF(N115&gt;=$AO$1/100,"O","X"))</f>
        <v>X</v>
      </c>
      <c r="AP115" s="77" t="str">
        <f>IF(I115="","",IF(I115&lt;=$AP$1,"O","X"))</f>
        <v>X</v>
      </c>
      <c r="AQ115" s="77" t="str">
        <f>IF(O115="","",IF(O115&lt;=$AQ$1,"O","X"))</f>
        <v>X</v>
      </c>
      <c r="AR115" s="77" t="str">
        <f>IF(M115="","",IF(M115&lt;=$AR$1,"O","X"))</f>
        <v>X</v>
      </c>
      <c r="AS115" s="77" t="s">
        <v>2</v>
      </c>
      <c r="AT115" s="77" t="str">
        <f>IF(OR(F115="",AI115=""),"",IF(AND((F115&lt;=85),(AI115&gt;=15)),"O","X"))</f>
        <v>X</v>
      </c>
      <c r="AU115" s="77" t="str">
        <f>IF(C115="","",IF(C115&gt;=$AU$1,"O","X"))</f>
        <v>O</v>
      </c>
      <c r="AV115" s="77" t="str">
        <f>IF(AO115="","",IF(AND(AO115="O",AP115="O",AR115="O",AT115="O",AU115="O"),"후보","X"))</f>
        <v>X</v>
      </c>
    </row>
    <row r="116" spans="1:48" s="37" customFormat="1" ht="12" x14ac:dyDescent="0.3">
      <c r="A116" s="78" t="s">
        <v>2436</v>
      </c>
      <c r="B116" s="79" t="s">
        <v>2437</v>
      </c>
      <c r="C116" s="85">
        <v>662</v>
      </c>
      <c r="D116" s="86">
        <v>47.5</v>
      </c>
      <c r="E116" s="87">
        <v>14</v>
      </c>
      <c r="F116" s="86">
        <v>36.5</v>
      </c>
      <c r="G116" s="17">
        <v>11</v>
      </c>
      <c r="H116" s="88">
        <v>28</v>
      </c>
      <c r="I116" s="89"/>
      <c r="J116" s="89"/>
      <c r="K116" s="89"/>
      <c r="L116" s="89"/>
      <c r="M116" s="90">
        <f t="shared" ref="M116:M137" si="73">I116-K116</f>
        <v>0</v>
      </c>
      <c r="N116" s="4" t="str">
        <f t="shared" ref="N116:N137" si="74">IF(ISERROR(K116/I116),"",K116/I116)</f>
        <v/>
      </c>
      <c r="O116" s="91">
        <f t="shared" ref="O116:O137" si="75">I116/E116</f>
        <v>0</v>
      </c>
      <c r="P116" s="91">
        <f t="shared" ref="P116:P137" si="76">K116/E116</f>
        <v>0</v>
      </c>
      <c r="Q116" s="77">
        <v>1</v>
      </c>
      <c r="R116" s="77">
        <v>1</v>
      </c>
      <c r="S116" s="77" t="s">
        <v>78</v>
      </c>
      <c r="T116" s="5">
        <v>47</v>
      </c>
      <c r="U116" s="9"/>
      <c r="W116" s="86">
        <f t="shared" ref="W116:X131" si="77">D116</f>
        <v>47.5</v>
      </c>
      <c r="X116" s="87">
        <f t="shared" si="77"/>
        <v>14</v>
      </c>
      <c r="Y116" s="92">
        <f t="shared" ref="Y116:Z131" si="78">H116</f>
        <v>28</v>
      </c>
      <c r="Z116" s="90">
        <f t="shared" si="78"/>
        <v>0</v>
      </c>
      <c r="AA116" s="90">
        <f t="shared" ref="AA116:AA137" si="79">K116</f>
        <v>0</v>
      </c>
      <c r="AB116" s="90">
        <f t="shared" ref="AB116:AD131" si="80">M116</f>
        <v>0</v>
      </c>
      <c r="AC116" s="4" t="str">
        <f t="shared" si="80"/>
        <v/>
      </c>
      <c r="AD116" s="91">
        <f t="shared" si="80"/>
        <v>0</v>
      </c>
      <c r="AE116" s="77" t="str">
        <f t="shared" ref="AE116:AE137" si="81">S116</f>
        <v>복</v>
      </c>
      <c r="AF116" s="77" t="str">
        <f t="shared" ref="AF116:AF137" si="82">Q116&amp;"/"&amp;R116</f>
        <v>1/1</v>
      </c>
      <c r="AH116" s="20" t="str">
        <f t="shared" si="49"/>
        <v>도화동 마포한화오벨리스크</v>
      </c>
      <c r="AI116" s="87">
        <f t="shared" si="50"/>
        <v>14</v>
      </c>
      <c r="AJ116" s="77" t="str">
        <f t="shared" ref="AJ116:AJ137" si="83">IF(AI116="","",$AJ$2)</f>
        <v>A-</v>
      </c>
      <c r="AK116" s="77" t="s">
        <v>13</v>
      </c>
      <c r="AL116" s="77" t="s">
        <v>62</v>
      </c>
      <c r="AM116" s="77" t="s">
        <v>63</v>
      </c>
      <c r="AN116" s="77" t="str">
        <f t="shared" ref="AN116:AN137" si="84">IF(AI116="","",$AN$2)</f>
        <v>C</v>
      </c>
      <c r="AO116" s="77" t="str">
        <f t="shared" ref="AO116:AO137" si="85">IF(N116="","",IF(N116&gt;=$AO$1/100,"O","X"))</f>
        <v/>
      </c>
      <c r="AP116" s="77" t="str">
        <f t="shared" ref="AP116:AP137" si="86">IF(I116="","",IF(I116&lt;=$AP$1,"O","X"))</f>
        <v/>
      </c>
      <c r="AQ116" s="77" t="str">
        <f t="shared" ref="AQ116:AQ137" si="87">IF(O116="","",IF(O116&lt;=$AQ$1,"O","X"))</f>
        <v>O</v>
      </c>
      <c r="AR116" s="77" t="str">
        <f t="shared" ref="AR116:AR137" si="88">IF(M116="","",IF(M116&lt;=$AR$1,"O","X"))</f>
        <v>O</v>
      </c>
      <c r="AS116" s="77" t="s">
        <v>2</v>
      </c>
      <c r="AT116" s="77" t="str">
        <f t="shared" ref="AT116:AT137" si="89">IF(OR(F116="",AI116=""),"",IF(AND((F116&lt;=85),(AI116&gt;=15)),"O","X"))</f>
        <v>X</v>
      </c>
      <c r="AU116" s="77" t="str">
        <f t="shared" ref="AU116:AU137" si="90">IF(C116="","",IF(C116&gt;=$AU$1,"O","X"))</f>
        <v>O</v>
      </c>
      <c r="AV116" s="77" t="str">
        <f t="shared" ref="AV116:AV137" si="91">IF(AO116="","",IF(AND(AO116="O",AP116="O",AR116="O",AT116="O",AU116="O"),"후보","X"))</f>
        <v/>
      </c>
    </row>
    <row r="117" spans="1:48" s="37" customFormat="1" ht="12" x14ac:dyDescent="0.3">
      <c r="A117" s="78" t="s">
        <v>2436</v>
      </c>
      <c r="B117" s="79" t="s">
        <v>2438</v>
      </c>
      <c r="C117" s="85">
        <v>662</v>
      </c>
      <c r="D117" s="86">
        <v>48.1</v>
      </c>
      <c r="E117" s="87">
        <v>15</v>
      </c>
      <c r="F117" s="86">
        <v>37</v>
      </c>
      <c r="G117" s="17">
        <v>11</v>
      </c>
      <c r="H117" s="88">
        <v>28</v>
      </c>
      <c r="I117" s="89"/>
      <c r="J117" s="89"/>
      <c r="K117" s="89"/>
      <c r="L117" s="89"/>
      <c r="M117" s="90">
        <f t="shared" si="73"/>
        <v>0</v>
      </c>
      <c r="N117" s="4" t="str">
        <f t="shared" si="74"/>
        <v/>
      </c>
      <c r="O117" s="91">
        <f t="shared" si="75"/>
        <v>0</v>
      </c>
      <c r="P117" s="91">
        <f t="shared" si="76"/>
        <v>0</v>
      </c>
      <c r="Q117" s="77">
        <v>1</v>
      </c>
      <c r="R117" s="77">
        <v>1</v>
      </c>
      <c r="S117" s="77" t="s">
        <v>78</v>
      </c>
      <c r="T117" s="5" t="s">
        <v>108</v>
      </c>
      <c r="U117" s="9"/>
      <c r="W117" s="86">
        <f t="shared" si="77"/>
        <v>48.1</v>
      </c>
      <c r="X117" s="87">
        <f t="shared" si="77"/>
        <v>15</v>
      </c>
      <c r="Y117" s="92">
        <f t="shared" si="78"/>
        <v>28</v>
      </c>
      <c r="Z117" s="90">
        <f t="shared" si="78"/>
        <v>0</v>
      </c>
      <c r="AA117" s="90">
        <f t="shared" si="79"/>
        <v>0</v>
      </c>
      <c r="AB117" s="90">
        <f t="shared" si="80"/>
        <v>0</v>
      </c>
      <c r="AC117" s="4" t="str">
        <f t="shared" si="80"/>
        <v/>
      </c>
      <c r="AD117" s="91">
        <f t="shared" si="80"/>
        <v>0</v>
      </c>
      <c r="AE117" s="77" t="str">
        <f t="shared" si="81"/>
        <v>복</v>
      </c>
      <c r="AF117" s="77" t="str">
        <f t="shared" si="82"/>
        <v>1/1</v>
      </c>
      <c r="AH117" s="20" t="str">
        <f t="shared" si="49"/>
        <v>도화동 마포한화오벨리스크</v>
      </c>
      <c r="AI117" s="87">
        <f t="shared" si="50"/>
        <v>15</v>
      </c>
      <c r="AJ117" s="77" t="str">
        <f t="shared" si="83"/>
        <v>A-</v>
      </c>
      <c r="AK117" s="77" t="s">
        <v>13</v>
      </c>
      <c r="AL117" s="77" t="s">
        <v>62</v>
      </c>
      <c r="AM117" s="77" t="s">
        <v>63</v>
      </c>
      <c r="AN117" s="77" t="str">
        <f t="shared" si="84"/>
        <v>C</v>
      </c>
      <c r="AO117" s="77" t="str">
        <f t="shared" si="85"/>
        <v/>
      </c>
      <c r="AP117" s="77" t="str">
        <f t="shared" si="86"/>
        <v/>
      </c>
      <c r="AQ117" s="77" t="str">
        <f t="shared" si="87"/>
        <v>O</v>
      </c>
      <c r="AR117" s="77" t="str">
        <f t="shared" si="88"/>
        <v>O</v>
      </c>
      <c r="AS117" s="77" t="s">
        <v>2</v>
      </c>
      <c r="AT117" s="77" t="str">
        <f t="shared" si="89"/>
        <v>O</v>
      </c>
      <c r="AU117" s="77" t="str">
        <f t="shared" si="90"/>
        <v>O</v>
      </c>
      <c r="AV117" s="77" t="str">
        <f t="shared" si="91"/>
        <v/>
      </c>
    </row>
    <row r="118" spans="1:48" s="37" customFormat="1" ht="12" x14ac:dyDescent="0.3">
      <c r="A118" s="78" t="s">
        <v>2436</v>
      </c>
      <c r="B118" s="79" t="s">
        <v>2438</v>
      </c>
      <c r="C118" s="85">
        <v>662</v>
      </c>
      <c r="D118" s="86">
        <v>49.6</v>
      </c>
      <c r="E118" s="87">
        <v>15</v>
      </c>
      <c r="F118" s="86">
        <v>38.1</v>
      </c>
      <c r="G118" s="17">
        <v>12</v>
      </c>
      <c r="H118" s="88">
        <v>112</v>
      </c>
      <c r="I118" s="89"/>
      <c r="J118" s="89"/>
      <c r="K118" s="89"/>
      <c r="L118" s="89"/>
      <c r="M118" s="90">
        <f t="shared" si="73"/>
        <v>0</v>
      </c>
      <c r="N118" s="4" t="str">
        <f t="shared" si="74"/>
        <v/>
      </c>
      <c r="O118" s="91">
        <f t="shared" si="75"/>
        <v>0</v>
      </c>
      <c r="P118" s="91">
        <f t="shared" si="76"/>
        <v>0</v>
      </c>
      <c r="Q118" s="77">
        <v>1</v>
      </c>
      <c r="R118" s="77">
        <v>1</v>
      </c>
      <c r="S118" s="77" t="s">
        <v>78</v>
      </c>
      <c r="T118" s="5" t="s">
        <v>139</v>
      </c>
      <c r="U118" s="9"/>
      <c r="W118" s="86">
        <f t="shared" si="77"/>
        <v>49.6</v>
      </c>
      <c r="X118" s="87">
        <f t="shared" si="77"/>
        <v>15</v>
      </c>
      <c r="Y118" s="92">
        <f t="shared" si="78"/>
        <v>112</v>
      </c>
      <c r="Z118" s="90">
        <f t="shared" si="78"/>
        <v>0</v>
      </c>
      <c r="AA118" s="90">
        <f t="shared" si="79"/>
        <v>0</v>
      </c>
      <c r="AB118" s="90">
        <f t="shared" si="80"/>
        <v>0</v>
      </c>
      <c r="AC118" s="4" t="str">
        <f t="shared" si="80"/>
        <v/>
      </c>
      <c r="AD118" s="91">
        <f t="shared" si="80"/>
        <v>0</v>
      </c>
      <c r="AE118" s="77" t="str">
        <f t="shared" si="81"/>
        <v>복</v>
      </c>
      <c r="AF118" s="77" t="str">
        <f t="shared" si="82"/>
        <v>1/1</v>
      </c>
      <c r="AH118" s="20" t="str">
        <f t="shared" si="49"/>
        <v>도화동 마포한화오벨리스크</v>
      </c>
      <c r="AI118" s="87">
        <f t="shared" si="50"/>
        <v>15</v>
      </c>
      <c r="AJ118" s="77" t="str">
        <f t="shared" si="83"/>
        <v>A-</v>
      </c>
      <c r="AK118" s="77" t="s">
        <v>13</v>
      </c>
      <c r="AL118" s="77" t="s">
        <v>62</v>
      </c>
      <c r="AM118" s="77" t="s">
        <v>63</v>
      </c>
      <c r="AN118" s="77" t="str">
        <f t="shared" si="84"/>
        <v>C</v>
      </c>
      <c r="AO118" s="77" t="str">
        <f t="shared" si="85"/>
        <v/>
      </c>
      <c r="AP118" s="77" t="str">
        <f t="shared" si="86"/>
        <v/>
      </c>
      <c r="AQ118" s="77" t="str">
        <f t="shared" si="87"/>
        <v>O</v>
      </c>
      <c r="AR118" s="77" t="str">
        <f t="shared" si="88"/>
        <v>O</v>
      </c>
      <c r="AS118" s="77" t="s">
        <v>2</v>
      </c>
      <c r="AT118" s="77" t="str">
        <f t="shared" si="89"/>
        <v>O</v>
      </c>
      <c r="AU118" s="77" t="str">
        <f t="shared" si="90"/>
        <v>O</v>
      </c>
      <c r="AV118" s="77" t="str">
        <f t="shared" si="91"/>
        <v/>
      </c>
    </row>
    <row r="119" spans="1:48" s="37" customFormat="1" ht="12" x14ac:dyDescent="0.3">
      <c r="A119" s="78" t="s">
        <v>2436</v>
      </c>
      <c r="B119" s="79" t="s">
        <v>2437</v>
      </c>
      <c r="C119" s="85">
        <v>662</v>
      </c>
      <c r="D119" s="86">
        <v>50.6</v>
      </c>
      <c r="E119" s="87">
        <v>15</v>
      </c>
      <c r="F119" s="86">
        <v>38.9</v>
      </c>
      <c r="G119" s="17">
        <v>12</v>
      </c>
      <c r="H119" s="88">
        <v>84</v>
      </c>
      <c r="I119" s="89"/>
      <c r="J119" s="89"/>
      <c r="K119" s="89"/>
      <c r="L119" s="89"/>
      <c r="M119" s="90">
        <f t="shared" si="73"/>
        <v>0</v>
      </c>
      <c r="N119" s="4" t="str">
        <f t="shared" si="74"/>
        <v/>
      </c>
      <c r="O119" s="91">
        <f t="shared" si="75"/>
        <v>0</v>
      </c>
      <c r="P119" s="91">
        <f t="shared" si="76"/>
        <v>0</v>
      </c>
      <c r="Q119" s="77">
        <v>1</v>
      </c>
      <c r="R119" s="77">
        <v>1</v>
      </c>
      <c r="S119" s="77" t="s">
        <v>78</v>
      </c>
      <c r="T119" s="5" t="s">
        <v>140</v>
      </c>
      <c r="U119" s="9"/>
      <c r="W119" s="86">
        <f t="shared" si="77"/>
        <v>50.6</v>
      </c>
      <c r="X119" s="87">
        <f t="shared" si="77"/>
        <v>15</v>
      </c>
      <c r="Y119" s="92">
        <f t="shared" si="78"/>
        <v>84</v>
      </c>
      <c r="Z119" s="90">
        <f t="shared" si="78"/>
        <v>0</v>
      </c>
      <c r="AA119" s="90">
        <f t="shared" si="79"/>
        <v>0</v>
      </c>
      <c r="AB119" s="90">
        <f t="shared" si="80"/>
        <v>0</v>
      </c>
      <c r="AC119" s="4" t="str">
        <f t="shared" si="80"/>
        <v/>
      </c>
      <c r="AD119" s="91">
        <f t="shared" si="80"/>
        <v>0</v>
      </c>
      <c r="AE119" s="77" t="str">
        <f t="shared" si="81"/>
        <v>복</v>
      </c>
      <c r="AF119" s="77" t="str">
        <f t="shared" si="82"/>
        <v>1/1</v>
      </c>
      <c r="AH119" s="20" t="str">
        <f t="shared" si="49"/>
        <v>도화동 마포한화오벨리스크</v>
      </c>
      <c r="AI119" s="87">
        <f t="shared" si="50"/>
        <v>15</v>
      </c>
      <c r="AJ119" s="77" t="str">
        <f t="shared" si="83"/>
        <v>A-</v>
      </c>
      <c r="AK119" s="77" t="s">
        <v>13</v>
      </c>
      <c r="AL119" s="77" t="s">
        <v>62</v>
      </c>
      <c r="AM119" s="77" t="s">
        <v>63</v>
      </c>
      <c r="AN119" s="77" t="str">
        <f t="shared" si="84"/>
        <v>C</v>
      </c>
      <c r="AO119" s="77" t="str">
        <f t="shared" si="85"/>
        <v/>
      </c>
      <c r="AP119" s="77" t="str">
        <f t="shared" si="86"/>
        <v/>
      </c>
      <c r="AQ119" s="77" t="str">
        <f t="shared" si="87"/>
        <v>O</v>
      </c>
      <c r="AR119" s="77" t="str">
        <f t="shared" si="88"/>
        <v>O</v>
      </c>
      <c r="AS119" s="77" t="s">
        <v>2</v>
      </c>
      <c r="AT119" s="77" t="str">
        <f t="shared" si="89"/>
        <v>O</v>
      </c>
      <c r="AU119" s="77" t="str">
        <f t="shared" si="90"/>
        <v>O</v>
      </c>
      <c r="AV119" s="77" t="str">
        <f t="shared" si="91"/>
        <v/>
      </c>
    </row>
    <row r="120" spans="1:48" s="37" customFormat="1" ht="12" x14ac:dyDescent="0.3">
      <c r="A120" s="78" t="s">
        <v>2436</v>
      </c>
      <c r="B120" s="79" t="s">
        <v>2438</v>
      </c>
      <c r="C120" s="85">
        <v>662</v>
      </c>
      <c r="D120" s="86">
        <v>51.9</v>
      </c>
      <c r="E120" s="87">
        <v>16</v>
      </c>
      <c r="F120" s="86">
        <v>39.9</v>
      </c>
      <c r="G120" s="17">
        <v>12</v>
      </c>
      <c r="H120" s="88">
        <v>28</v>
      </c>
      <c r="I120" s="89"/>
      <c r="J120" s="89"/>
      <c r="K120" s="89"/>
      <c r="L120" s="89"/>
      <c r="M120" s="90">
        <f t="shared" si="73"/>
        <v>0</v>
      </c>
      <c r="N120" s="4" t="str">
        <f t="shared" si="74"/>
        <v/>
      </c>
      <c r="O120" s="91">
        <f t="shared" si="75"/>
        <v>0</v>
      </c>
      <c r="P120" s="91">
        <f t="shared" si="76"/>
        <v>0</v>
      </c>
      <c r="Q120" s="77">
        <v>1</v>
      </c>
      <c r="R120" s="77">
        <v>1</v>
      </c>
      <c r="S120" s="77" t="s">
        <v>78</v>
      </c>
      <c r="T120" s="5" t="s">
        <v>141</v>
      </c>
      <c r="U120" s="9"/>
      <c r="W120" s="86">
        <f t="shared" si="77"/>
        <v>51.9</v>
      </c>
      <c r="X120" s="87">
        <f t="shared" si="77"/>
        <v>16</v>
      </c>
      <c r="Y120" s="92">
        <f t="shared" si="78"/>
        <v>28</v>
      </c>
      <c r="Z120" s="90">
        <f t="shared" si="78"/>
        <v>0</v>
      </c>
      <c r="AA120" s="90">
        <f t="shared" si="79"/>
        <v>0</v>
      </c>
      <c r="AB120" s="90">
        <f t="shared" si="80"/>
        <v>0</v>
      </c>
      <c r="AC120" s="4" t="str">
        <f t="shared" si="80"/>
        <v/>
      </c>
      <c r="AD120" s="91">
        <f t="shared" si="80"/>
        <v>0</v>
      </c>
      <c r="AE120" s="77" t="str">
        <f t="shared" si="81"/>
        <v>복</v>
      </c>
      <c r="AF120" s="77" t="str">
        <f t="shared" si="82"/>
        <v>1/1</v>
      </c>
      <c r="AH120" s="20" t="str">
        <f t="shared" si="49"/>
        <v>도화동 마포한화오벨리스크</v>
      </c>
      <c r="AI120" s="87">
        <f t="shared" si="50"/>
        <v>16</v>
      </c>
      <c r="AJ120" s="77" t="str">
        <f t="shared" si="83"/>
        <v>A-</v>
      </c>
      <c r="AK120" s="77" t="s">
        <v>13</v>
      </c>
      <c r="AL120" s="77" t="s">
        <v>62</v>
      </c>
      <c r="AM120" s="77" t="s">
        <v>63</v>
      </c>
      <c r="AN120" s="77" t="str">
        <f t="shared" si="84"/>
        <v>C</v>
      </c>
      <c r="AO120" s="77" t="str">
        <f t="shared" si="85"/>
        <v/>
      </c>
      <c r="AP120" s="77" t="str">
        <f t="shared" si="86"/>
        <v/>
      </c>
      <c r="AQ120" s="77" t="str">
        <f t="shared" si="87"/>
        <v>O</v>
      </c>
      <c r="AR120" s="77" t="str">
        <f t="shared" si="88"/>
        <v>O</v>
      </c>
      <c r="AS120" s="77" t="s">
        <v>2</v>
      </c>
      <c r="AT120" s="77" t="str">
        <f t="shared" si="89"/>
        <v>O</v>
      </c>
      <c r="AU120" s="77" t="str">
        <f t="shared" si="90"/>
        <v>O</v>
      </c>
      <c r="AV120" s="77" t="str">
        <f t="shared" si="91"/>
        <v/>
      </c>
    </row>
    <row r="121" spans="1:48" s="37" customFormat="1" ht="12" x14ac:dyDescent="0.3">
      <c r="A121" s="78" t="s">
        <v>2436</v>
      </c>
      <c r="B121" s="79" t="s">
        <v>2438</v>
      </c>
      <c r="C121" s="85">
        <v>662</v>
      </c>
      <c r="D121" s="86">
        <v>53.8</v>
      </c>
      <c r="E121" s="87">
        <v>16</v>
      </c>
      <c r="F121" s="86">
        <v>41.3</v>
      </c>
      <c r="G121" s="17">
        <v>12</v>
      </c>
      <c r="H121" s="88">
        <v>28</v>
      </c>
      <c r="I121" s="89"/>
      <c r="J121" s="89"/>
      <c r="K121" s="89"/>
      <c r="L121" s="89"/>
      <c r="M121" s="90">
        <f t="shared" si="73"/>
        <v>0</v>
      </c>
      <c r="N121" s="4" t="str">
        <f t="shared" si="74"/>
        <v/>
      </c>
      <c r="O121" s="91">
        <f t="shared" si="75"/>
        <v>0</v>
      </c>
      <c r="P121" s="91">
        <f t="shared" si="76"/>
        <v>0</v>
      </c>
      <c r="Q121" s="77">
        <v>1</v>
      </c>
      <c r="R121" s="77">
        <v>1</v>
      </c>
      <c r="S121" s="77" t="s">
        <v>78</v>
      </c>
      <c r="T121" s="5">
        <v>53</v>
      </c>
      <c r="U121" s="9"/>
      <c r="W121" s="86">
        <f t="shared" si="77"/>
        <v>53.8</v>
      </c>
      <c r="X121" s="87">
        <f t="shared" si="77"/>
        <v>16</v>
      </c>
      <c r="Y121" s="92">
        <f t="shared" si="78"/>
        <v>28</v>
      </c>
      <c r="Z121" s="90">
        <f t="shared" si="78"/>
        <v>0</v>
      </c>
      <c r="AA121" s="90">
        <f t="shared" si="79"/>
        <v>0</v>
      </c>
      <c r="AB121" s="90">
        <f t="shared" si="80"/>
        <v>0</v>
      </c>
      <c r="AC121" s="4" t="str">
        <f t="shared" si="80"/>
        <v/>
      </c>
      <c r="AD121" s="91">
        <f t="shared" si="80"/>
        <v>0</v>
      </c>
      <c r="AE121" s="77" t="str">
        <f t="shared" si="81"/>
        <v>복</v>
      </c>
      <c r="AF121" s="77" t="str">
        <f t="shared" si="82"/>
        <v>1/1</v>
      </c>
      <c r="AH121" s="20" t="str">
        <f t="shared" si="49"/>
        <v>도화동 마포한화오벨리스크</v>
      </c>
      <c r="AI121" s="87">
        <f t="shared" si="50"/>
        <v>16</v>
      </c>
      <c r="AJ121" s="77" t="str">
        <f t="shared" si="83"/>
        <v>A-</v>
      </c>
      <c r="AK121" s="77" t="s">
        <v>13</v>
      </c>
      <c r="AL121" s="77" t="s">
        <v>62</v>
      </c>
      <c r="AM121" s="77" t="s">
        <v>63</v>
      </c>
      <c r="AN121" s="77" t="str">
        <f t="shared" si="84"/>
        <v>C</v>
      </c>
      <c r="AO121" s="77" t="str">
        <f t="shared" si="85"/>
        <v/>
      </c>
      <c r="AP121" s="77" t="str">
        <f t="shared" si="86"/>
        <v/>
      </c>
      <c r="AQ121" s="77" t="str">
        <f t="shared" si="87"/>
        <v>O</v>
      </c>
      <c r="AR121" s="77" t="str">
        <f t="shared" si="88"/>
        <v>O</v>
      </c>
      <c r="AS121" s="77" t="s">
        <v>2</v>
      </c>
      <c r="AT121" s="77" t="str">
        <f t="shared" si="89"/>
        <v>O</v>
      </c>
      <c r="AU121" s="77" t="str">
        <f t="shared" si="90"/>
        <v>O</v>
      </c>
      <c r="AV121" s="77" t="str">
        <f t="shared" si="91"/>
        <v/>
      </c>
    </row>
    <row r="122" spans="1:48" s="37" customFormat="1" ht="12" x14ac:dyDescent="0.3">
      <c r="A122" s="78" t="s">
        <v>2436</v>
      </c>
      <c r="B122" s="79" t="s">
        <v>2438</v>
      </c>
      <c r="C122" s="85">
        <v>662</v>
      </c>
      <c r="D122" s="86">
        <v>64.900000000000006</v>
      </c>
      <c r="E122" s="87">
        <v>20</v>
      </c>
      <c r="F122" s="86">
        <v>49.9</v>
      </c>
      <c r="G122" s="17">
        <v>15</v>
      </c>
      <c r="H122" s="88">
        <v>28</v>
      </c>
      <c r="I122" s="89"/>
      <c r="J122" s="89"/>
      <c r="K122" s="89"/>
      <c r="L122" s="89"/>
      <c r="M122" s="90">
        <f t="shared" si="73"/>
        <v>0</v>
      </c>
      <c r="N122" s="4" t="str">
        <f t="shared" si="74"/>
        <v/>
      </c>
      <c r="O122" s="91">
        <f t="shared" si="75"/>
        <v>0</v>
      </c>
      <c r="P122" s="91">
        <f t="shared" si="76"/>
        <v>0</v>
      </c>
      <c r="Q122" s="77">
        <v>1</v>
      </c>
      <c r="R122" s="77">
        <v>1</v>
      </c>
      <c r="S122" s="77" t="s">
        <v>78</v>
      </c>
      <c r="T122" s="5">
        <v>64</v>
      </c>
      <c r="U122" s="9"/>
      <c r="W122" s="86">
        <f t="shared" si="77"/>
        <v>64.900000000000006</v>
      </c>
      <c r="X122" s="87">
        <f t="shared" si="77"/>
        <v>20</v>
      </c>
      <c r="Y122" s="92">
        <f t="shared" si="78"/>
        <v>28</v>
      </c>
      <c r="Z122" s="90">
        <f t="shared" si="78"/>
        <v>0</v>
      </c>
      <c r="AA122" s="90">
        <f t="shared" si="79"/>
        <v>0</v>
      </c>
      <c r="AB122" s="90">
        <f t="shared" si="80"/>
        <v>0</v>
      </c>
      <c r="AC122" s="4" t="str">
        <f t="shared" si="80"/>
        <v/>
      </c>
      <c r="AD122" s="91">
        <f t="shared" si="80"/>
        <v>0</v>
      </c>
      <c r="AE122" s="77" t="str">
        <f t="shared" si="81"/>
        <v>복</v>
      </c>
      <c r="AF122" s="77" t="str">
        <f t="shared" si="82"/>
        <v>1/1</v>
      </c>
      <c r="AH122" s="20" t="str">
        <f t="shared" si="49"/>
        <v>도화동 마포한화오벨리스크</v>
      </c>
      <c r="AI122" s="87">
        <f t="shared" si="50"/>
        <v>20</v>
      </c>
      <c r="AJ122" s="77" t="str">
        <f t="shared" si="83"/>
        <v>A-</v>
      </c>
      <c r="AK122" s="77" t="s">
        <v>13</v>
      </c>
      <c r="AL122" s="77" t="s">
        <v>62</v>
      </c>
      <c r="AM122" s="77" t="s">
        <v>63</v>
      </c>
      <c r="AN122" s="77" t="str">
        <f t="shared" si="84"/>
        <v>C</v>
      </c>
      <c r="AO122" s="77" t="str">
        <f t="shared" si="85"/>
        <v/>
      </c>
      <c r="AP122" s="77" t="str">
        <f t="shared" si="86"/>
        <v/>
      </c>
      <c r="AQ122" s="77" t="str">
        <f t="shared" si="87"/>
        <v>O</v>
      </c>
      <c r="AR122" s="77" t="str">
        <f t="shared" si="88"/>
        <v>O</v>
      </c>
      <c r="AS122" s="77" t="s">
        <v>2</v>
      </c>
      <c r="AT122" s="77" t="str">
        <f t="shared" si="89"/>
        <v>O</v>
      </c>
      <c r="AU122" s="77" t="str">
        <f t="shared" si="90"/>
        <v>O</v>
      </c>
      <c r="AV122" s="77" t="str">
        <f t="shared" si="91"/>
        <v/>
      </c>
    </row>
    <row r="123" spans="1:48" s="37" customFormat="1" ht="12" x14ac:dyDescent="0.3">
      <c r="A123" s="78" t="s">
        <v>2436</v>
      </c>
      <c r="B123" s="79" t="s">
        <v>2437</v>
      </c>
      <c r="C123" s="85">
        <v>662</v>
      </c>
      <c r="D123" s="86">
        <v>76.8</v>
      </c>
      <c r="E123" s="87">
        <v>23</v>
      </c>
      <c r="F123" s="86">
        <v>59</v>
      </c>
      <c r="G123" s="17">
        <v>18</v>
      </c>
      <c r="H123" s="88">
        <v>68</v>
      </c>
      <c r="I123" s="89"/>
      <c r="J123" s="89"/>
      <c r="K123" s="89"/>
      <c r="L123" s="89"/>
      <c r="M123" s="90">
        <f t="shared" si="73"/>
        <v>0</v>
      </c>
      <c r="N123" s="4" t="str">
        <f t="shared" si="74"/>
        <v/>
      </c>
      <c r="O123" s="91">
        <f t="shared" si="75"/>
        <v>0</v>
      </c>
      <c r="P123" s="91">
        <f t="shared" si="76"/>
        <v>0</v>
      </c>
      <c r="Q123" s="77">
        <v>2</v>
      </c>
      <c r="R123" s="77">
        <v>2</v>
      </c>
      <c r="S123" s="77" t="s">
        <v>78</v>
      </c>
      <c r="T123" s="5">
        <v>76</v>
      </c>
      <c r="U123" s="9"/>
      <c r="W123" s="86">
        <f t="shared" si="77"/>
        <v>76.8</v>
      </c>
      <c r="X123" s="87">
        <f t="shared" si="77"/>
        <v>23</v>
      </c>
      <c r="Y123" s="92">
        <f t="shared" si="78"/>
        <v>68</v>
      </c>
      <c r="Z123" s="90">
        <f t="shared" si="78"/>
        <v>0</v>
      </c>
      <c r="AA123" s="90">
        <f t="shared" si="79"/>
        <v>0</v>
      </c>
      <c r="AB123" s="90">
        <f t="shared" si="80"/>
        <v>0</v>
      </c>
      <c r="AC123" s="4" t="str">
        <f t="shared" si="80"/>
        <v/>
      </c>
      <c r="AD123" s="91">
        <f t="shared" si="80"/>
        <v>0</v>
      </c>
      <c r="AE123" s="77" t="str">
        <f t="shared" si="81"/>
        <v>복</v>
      </c>
      <c r="AF123" s="77" t="str">
        <f t="shared" si="82"/>
        <v>2/2</v>
      </c>
      <c r="AH123" s="20" t="str">
        <f t="shared" si="49"/>
        <v>도화동 마포한화오벨리스크</v>
      </c>
      <c r="AI123" s="87">
        <f t="shared" si="50"/>
        <v>23</v>
      </c>
      <c r="AJ123" s="77" t="str">
        <f t="shared" si="83"/>
        <v>A-</v>
      </c>
      <c r="AK123" s="77" t="s">
        <v>13</v>
      </c>
      <c r="AL123" s="77" t="s">
        <v>62</v>
      </c>
      <c r="AM123" s="77" t="s">
        <v>63</v>
      </c>
      <c r="AN123" s="77" t="str">
        <f t="shared" si="84"/>
        <v>C</v>
      </c>
      <c r="AO123" s="77" t="str">
        <f t="shared" si="85"/>
        <v/>
      </c>
      <c r="AP123" s="77" t="str">
        <f t="shared" si="86"/>
        <v/>
      </c>
      <c r="AQ123" s="77" t="str">
        <f t="shared" si="87"/>
        <v>O</v>
      </c>
      <c r="AR123" s="77" t="str">
        <f t="shared" si="88"/>
        <v>O</v>
      </c>
      <c r="AS123" s="77" t="s">
        <v>2</v>
      </c>
      <c r="AT123" s="77" t="str">
        <f t="shared" si="89"/>
        <v>O</v>
      </c>
      <c r="AU123" s="77" t="str">
        <f t="shared" si="90"/>
        <v>O</v>
      </c>
      <c r="AV123" s="77" t="str">
        <f t="shared" si="91"/>
        <v/>
      </c>
    </row>
    <row r="124" spans="1:48" s="37" customFormat="1" ht="12" x14ac:dyDescent="0.3">
      <c r="A124" s="78" t="s">
        <v>2436</v>
      </c>
      <c r="B124" s="79" t="s">
        <v>2438</v>
      </c>
      <c r="C124" s="85">
        <v>662</v>
      </c>
      <c r="D124" s="86">
        <v>98.5</v>
      </c>
      <c r="E124" s="87">
        <v>30</v>
      </c>
      <c r="F124" s="86">
        <v>75.7</v>
      </c>
      <c r="G124" s="17">
        <v>23</v>
      </c>
      <c r="H124" s="88">
        <v>84</v>
      </c>
      <c r="I124" s="89"/>
      <c r="J124" s="89"/>
      <c r="K124" s="89"/>
      <c r="L124" s="89"/>
      <c r="M124" s="90">
        <f t="shared" si="73"/>
        <v>0</v>
      </c>
      <c r="N124" s="4" t="str">
        <f t="shared" si="74"/>
        <v/>
      </c>
      <c r="O124" s="91">
        <f t="shared" si="75"/>
        <v>0</v>
      </c>
      <c r="P124" s="91">
        <f t="shared" si="76"/>
        <v>0</v>
      </c>
      <c r="Q124" s="77">
        <v>2</v>
      </c>
      <c r="R124" s="77">
        <v>2</v>
      </c>
      <c r="S124" s="77" t="s">
        <v>78</v>
      </c>
      <c r="T124" s="5" t="s">
        <v>142</v>
      </c>
      <c r="U124" s="9"/>
      <c r="W124" s="86">
        <f t="shared" si="77"/>
        <v>98.5</v>
      </c>
      <c r="X124" s="87">
        <f t="shared" si="77"/>
        <v>30</v>
      </c>
      <c r="Y124" s="92">
        <f t="shared" si="78"/>
        <v>84</v>
      </c>
      <c r="Z124" s="90">
        <f t="shared" si="78"/>
        <v>0</v>
      </c>
      <c r="AA124" s="90">
        <f t="shared" si="79"/>
        <v>0</v>
      </c>
      <c r="AB124" s="90">
        <f t="shared" si="80"/>
        <v>0</v>
      </c>
      <c r="AC124" s="4" t="str">
        <f t="shared" si="80"/>
        <v/>
      </c>
      <c r="AD124" s="91">
        <f t="shared" si="80"/>
        <v>0</v>
      </c>
      <c r="AE124" s="77" t="str">
        <f t="shared" si="81"/>
        <v>복</v>
      </c>
      <c r="AF124" s="77" t="str">
        <f t="shared" si="82"/>
        <v>2/2</v>
      </c>
      <c r="AH124" s="20" t="str">
        <f t="shared" si="49"/>
        <v>도화동 마포한화오벨리스크</v>
      </c>
      <c r="AI124" s="87">
        <f t="shared" si="50"/>
        <v>30</v>
      </c>
      <c r="AJ124" s="77" t="str">
        <f t="shared" si="83"/>
        <v>A-</v>
      </c>
      <c r="AK124" s="77" t="s">
        <v>13</v>
      </c>
      <c r="AL124" s="77" t="s">
        <v>62</v>
      </c>
      <c r="AM124" s="77" t="s">
        <v>63</v>
      </c>
      <c r="AN124" s="77" t="str">
        <f t="shared" si="84"/>
        <v>C</v>
      </c>
      <c r="AO124" s="77" t="str">
        <f t="shared" si="85"/>
        <v/>
      </c>
      <c r="AP124" s="77" t="str">
        <f t="shared" si="86"/>
        <v/>
      </c>
      <c r="AQ124" s="77" t="str">
        <f t="shared" si="87"/>
        <v>O</v>
      </c>
      <c r="AR124" s="77" t="str">
        <f t="shared" si="88"/>
        <v>O</v>
      </c>
      <c r="AS124" s="77" t="s">
        <v>2</v>
      </c>
      <c r="AT124" s="77" t="str">
        <f t="shared" si="89"/>
        <v>O</v>
      </c>
      <c r="AU124" s="77" t="str">
        <f t="shared" si="90"/>
        <v>O</v>
      </c>
      <c r="AV124" s="77" t="str">
        <f t="shared" si="91"/>
        <v/>
      </c>
    </row>
    <row r="125" spans="1:48" s="37" customFormat="1" ht="12" x14ac:dyDescent="0.3">
      <c r="A125" s="78" t="s">
        <v>2436</v>
      </c>
      <c r="B125" s="79" t="s">
        <v>2438</v>
      </c>
      <c r="C125" s="85">
        <v>662</v>
      </c>
      <c r="D125" s="86">
        <v>98.6</v>
      </c>
      <c r="E125" s="87">
        <v>30</v>
      </c>
      <c r="F125" s="86">
        <v>75.7</v>
      </c>
      <c r="G125" s="17">
        <v>23</v>
      </c>
      <c r="H125" s="88">
        <v>42</v>
      </c>
      <c r="I125" s="89"/>
      <c r="J125" s="89"/>
      <c r="K125" s="89"/>
      <c r="L125" s="89"/>
      <c r="M125" s="90">
        <f t="shared" si="73"/>
        <v>0</v>
      </c>
      <c r="N125" s="4" t="str">
        <f t="shared" si="74"/>
        <v/>
      </c>
      <c r="O125" s="91">
        <f t="shared" si="75"/>
        <v>0</v>
      </c>
      <c r="P125" s="91">
        <f t="shared" si="76"/>
        <v>0</v>
      </c>
      <c r="Q125" s="77">
        <v>2</v>
      </c>
      <c r="R125" s="77">
        <v>2</v>
      </c>
      <c r="S125" s="77" t="s">
        <v>78</v>
      </c>
      <c r="T125" s="5" t="s">
        <v>143</v>
      </c>
      <c r="U125" s="9"/>
      <c r="W125" s="86">
        <f t="shared" si="77"/>
        <v>98.6</v>
      </c>
      <c r="X125" s="87">
        <f t="shared" si="77"/>
        <v>30</v>
      </c>
      <c r="Y125" s="92">
        <f t="shared" si="78"/>
        <v>42</v>
      </c>
      <c r="Z125" s="90">
        <f t="shared" si="78"/>
        <v>0</v>
      </c>
      <c r="AA125" s="90">
        <f t="shared" si="79"/>
        <v>0</v>
      </c>
      <c r="AB125" s="90">
        <f t="shared" si="80"/>
        <v>0</v>
      </c>
      <c r="AC125" s="4" t="str">
        <f t="shared" si="80"/>
        <v/>
      </c>
      <c r="AD125" s="91">
        <f t="shared" si="80"/>
        <v>0</v>
      </c>
      <c r="AE125" s="77" t="str">
        <f t="shared" si="81"/>
        <v>복</v>
      </c>
      <c r="AF125" s="77" t="str">
        <f t="shared" si="82"/>
        <v>2/2</v>
      </c>
      <c r="AH125" s="20" t="str">
        <f t="shared" si="49"/>
        <v>도화동 마포한화오벨리스크</v>
      </c>
      <c r="AI125" s="87">
        <f t="shared" si="50"/>
        <v>30</v>
      </c>
      <c r="AJ125" s="77" t="str">
        <f t="shared" si="83"/>
        <v>A-</v>
      </c>
      <c r="AK125" s="77" t="s">
        <v>13</v>
      </c>
      <c r="AL125" s="77" t="s">
        <v>62</v>
      </c>
      <c r="AM125" s="77" t="s">
        <v>63</v>
      </c>
      <c r="AN125" s="77" t="str">
        <f t="shared" si="84"/>
        <v>C</v>
      </c>
      <c r="AO125" s="77" t="str">
        <f t="shared" si="85"/>
        <v/>
      </c>
      <c r="AP125" s="77" t="str">
        <f t="shared" si="86"/>
        <v/>
      </c>
      <c r="AQ125" s="77" t="str">
        <f t="shared" si="87"/>
        <v>O</v>
      </c>
      <c r="AR125" s="77" t="str">
        <f t="shared" si="88"/>
        <v>O</v>
      </c>
      <c r="AS125" s="77" t="s">
        <v>2</v>
      </c>
      <c r="AT125" s="77" t="str">
        <f t="shared" si="89"/>
        <v>O</v>
      </c>
      <c r="AU125" s="77" t="str">
        <f t="shared" si="90"/>
        <v>O</v>
      </c>
      <c r="AV125" s="77" t="str">
        <f t="shared" si="91"/>
        <v/>
      </c>
    </row>
    <row r="126" spans="1:48" s="37" customFormat="1" ht="12" x14ac:dyDescent="0.3">
      <c r="A126" s="78" t="s">
        <v>2439</v>
      </c>
      <c r="B126" s="79" t="s">
        <v>2438</v>
      </c>
      <c r="C126" s="85">
        <v>662</v>
      </c>
      <c r="D126" s="86">
        <v>104</v>
      </c>
      <c r="E126" s="87">
        <v>31</v>
      </c>
      <c r="F126" s="86">
        <v>79.900000000000006</v>
      </c>
      <c r="G126" s="17">
        <v>24</v>
      </c>
      <c r="H126" s="88">
        <v>42</v>
      </c>
      <c r="I126" s="89"/>
      <c r="J126" s="89"/>
      <c r="K126" s="89"/>
      <c r="L126" s="89"/>
      <c r="M126" s="90">
        <f t="shared" si="73"/>
        <v>0</v>
      </c>
      <c r="N126" s="4" t="str">
        <f t="shared" si="74"/>
        <v/>
      </c>
      <c r="O126" s="91">
        <f t="shared" si="75"/>
        <v>0</v>
      </c>
      <c r="P126" s="91">
        <f t="shared" si="76"/>
        <v>0</v>
      </c>
      <c r="Q126" s="77">
        <v>3</v>
      </c>
      <c r="R126" s="77">
        <v>2</v>
      </c>
      <c r="S126" s="77" t="s">
        <v>78</v>
      </c>
      <c r="T126" s="5">
        <v>104</v>
      </c>
      <c r="U126" s="9"/>
      <c r="W126" s="86">
        <f t="shared" si="77"/>
        <v>104</v>
      </c>
      <c r="X126" s="87">
        <f t="shared" si="77"/>
        <v>31</v>
      </c>
      <c r="Y126" s="92">
        <f t="shared" si="78"/>
        <v>42</v>
      </c>
      <c r="Z126" s="90">
        <f t="shared" si="78"/>
        <v>0</v>
      </c>
      <c r="AA126" s="90">
        <f t="shared" si="79"/>
        <v>0</v>
      </c>
      <c r="AB126" s="90">
        <f t="shared" si="80"/>
        <v>0</v>
      </c>
      <c r="AC126" s="4" t="str">
        <f t="shared" si="80"/>
        <v/>
      </c>
      <c r="AD126" s="91">
        <f t="shared" si="80"/>
        <v>0</v>
      </c>
      <c r="AE126" s="77" t="str">
        <f t="shared" si="81"/>
        <v>복</v>
      </c>
      <c r="AF126" s="77" t="str">
        <f t="shared" si="82"/>
        <v>3/2</v>
      </c>
      <c r="AH126" s="20" t="str">
        <f t="shared" si="49"/>
        <v>도화동 마포한화오벨리스크</v>
      </c>
      <c r="AI126" s="87">
        <f t="shared" si="50"/>
        <v>31</v>
      </c>
      <c r="AJ126" s="77" t="str">
        <f t="shared" si="83"/>
        <v>A-</v>
      </c>
      <c r="AK126" s="77" t="s">
        <v>13</v>
      </c>
      <c r="AL126" s="77" t="s">
        <v>62</v>
      </c>
      <c r="AM126" s="77" t="s">
        <v>63</v>
      </c>
      <c r="AN126" s="77" t="str">
        <f t="shared" si="84"/>
        <v>C</v>
      </c>
      <c r="AO126" s="77" t="str">
        <f t="shared" si="85"/>
        <v/>
      </c>
      <c r="AP126" s="77" t="str">
        <f t="shared" si="86"/>
        <v/>
      </c>
      <c r="AQ126" s="77" t="str">
        <f t="shared" si="87"/>
        <v>O</v>
      </c>
      <c r="AR126" s="77" t="str">
        <f t="shared" si="88"/>
        <v>O</v>
      </c>
      <c r="AS126" s="77" t="s">
        <v>2</v>
      </c>
      <c r="AT126" s="77" t="str">
        <f t="shared" si="89"/>
        <v>O</v>
      </c>
      <c r="AU126" s="77" t="str">
        <f t="shared" si="90"/>
        <v>O</v>
      </c>
      <c r="AV126" s="77" t="str">
        <f t="shared" si="91"/>
        <v/>
      </c>
    </row>
    <row r="127" spans="1:48" s="37" customFormat="1" ht="12" x14ac:dyDescent="0.3">
      <c r="A127" s="78" t="s">
        <v>2436</v>
      </c>
      <c r="B127" s="79" t="s">
        <v>2438</v>
      </c>
      <c r="C127" s="85">
        <v>662</v>
      </c>
      <c r="D127" s="86">
        <v>106.9</v>
      </c>
      <c r="E127" s="87">
        <v>32</v>
      </c>
      <c r="F127" s="86">
        <v>82.1</v>
      </c>
      <c r="G127" s="17">
        <v>25</v>
      </c>
      <c r="H127" s="88">
        <v>42</v>
      </c>
      <c r="I127" s="89"/>
      <c r="J127" s="89"/>
      <c r="K127" s="89"/>
      <c r="L127" s="89"/>
      <c r="M127" s="90">
        <f t="shared" si="73"/>
        <v>0</v>
      </c>
      <c r="N127" s="4" t="str">
        <f t="shared" si="74"/>
        <v/>
      </c>
      <c r="O127" s="91">
        <f t="shared" si="75"/>
        <v>0</v>
      </c>
      <c r="P127" s="91">
        <f t="shared" si="76"/>
        <v>0</v>
      </c>
      <c r="Q127" s="77">
        <v>3</v>
      </c>
      <c r="R127" s="77">
        <v>2</v>
      </c>
      <c r="S127" s="77" t="s">
        <v>78</v>
      </c>
      <c r="T127" s="5">
        <v>106</v>
      </c>
      <c r="U127" s="9"/>
      <c r="W127" s="86">
        <f t="shared" si="77"/>
        <v>106.9</v>
      </c>
      <c r="X127" s="87">
        <f t="shared" si="77"/>
        <v>32</v>
      </c>
      <c r="Y127" s="92">
        <f t="shared" si="78"/>
        <v>42</v>
      </c>
      <c r="Z127" s="90">
        <f t="shared" si="78"/>
        <v>0</v>
      </c>
      <c r="AA127" s="90">
        <f t="shared" si="79"/>
        <v>0</v>
      </c>
      <c r="AB127" s="90">
        <f t="shared" si="80"/>
        <v>0</v>
      </c>
      <c r="AC127" s="4" t="str">
        <f t="shared" si="80"/>
        <v/>
      </c>
      <c r="AD127" s="91">
        <f t="shared" si="80"/>
        <v>0</v>
      </c>
      <c r="AE127" s="77" t="str">
        <f t="shared" si="81"/>
        <v>복</v>
      </c>
      <c r="AF127" s="77" t="str">
        <f t="shared" si="82"/>
        <v>3/2</v>
      </c>
      <c r="AH127" s="20" t="str">
        <f t="shared" si="49"/>
        <v>도화동 마포한화오벨리스크</v>
      </c>
      <c r="AI127" s="87">
        <f t="shared" si="50"/>
        <v>32</v>
      </c>
      <c r="AJ127" s="77" t="str">
        <f t="shared" si="83"/>
        <v>A-</v>
      </c>
      <c r="AK127" s="77" t="s">
        <v>13</v>
      </c>
      <c r="AL127" s="77" t="s">
        <v>62</v>
      </c>
      <c r="AM127" s="77" t="s">
        <v>63</v>
      </c>
      <c r="AN127" s="77" t="str">
        <f t="shared" si="84"/>
        <v>C</v>
      </c>
      <c r="AO127" s="77" t="str">
        <f t="shared" si="85"/>
        <v/>
      </c>
      <c r="AP127" s="77" t="str">
        <f t="shared" si="86"/>
        <v/>
      </c>
      <c r="AQ127" s="77" t="str">
        <f t="shared" si="87"/>
        <v>O</v>
      </c>
      <c r="AR127" s="77" t="str">
        <f t="shared" si="88"/>
        <v>O</v>
      </c>
      <c r="AS127" s="77" t="s">
        <v>2</v>
      </c>
      <c r="AT127" s="77" t="str">
        <f t="shared" si="89"/>
        <v>O</v>
      </c>
      <c r="AU127" s="77" t="str">
        <f t="shared" si="90"/>
        <v>O</v>
      </c>
      <c r="AV127" s="77" t="str">
        <f t="shared" si="91"/>
        <v/>
      </c>
    </row>
    <row r="128" spans="1:48" s="37" customFormat="1" ht="12" x14ac:dyDescent="0.3">
      <c r="A128" s="78" t="s">
        <v>2436</v>
      </c>
      <c r="B128" s="79" t="s">
        <v>2438</v>
      </c>
      <c r="C128" s="85">
        <v>662</v>
      </c>
      <c r="D128" s="86">
        <v>110.6</v>
      </c>
      <c r="E128" s="87">
        <v>33</v>
      </c>
      <c r="F128" s="86">
        <v>85</v>
      </c>
      <c r="G128" s="17">
        <v>26</v>
      </c>
      <c r="H128" s="88">
        <v>42</v>
      </c>
      <c r="I128" s="89"/>
      <c r="J128" s="89"/>
      <c r="K128" s="89"/>
      <c r="L128" s="89"/>
      <c r="M128" s="90">
        <f t="shared" si="73"/>
        <v>0</v>
      </c>
      <c r="N128" s="4" t="str">
        <f t="shared" si="74"/>
        <v/>
      </c>
      <c r="O128" s="91">
        <f t="shared" si="75"/>
        <v>0</v>
      </c>
      <c r="P128" s="91">
        <f t="shared" si="76"/>
        <v>0</v>
      </c>
      <c r="Q128" s="77">
        <v>3</v>
      </c>
      <c r="R128" s="77">
        <v>2</v>
      </c>
      <c r="S128" s="77" t="s">
        <v>78</v>
      </c>
      <c r="T128" s="5">
        <v>110</v>
      </c>
      <c r="U128" s="9"/>
      <c r="W128" s="86">
        <f t="shared" si="77"/>
        <v>110.6</v>
      </c>
      <c r="X128" s="87">
        <f t="shared" si="77"/>
        <v>33</v>
      </c>
      <c r="Y128" s="92">
        <f t="shared" si="78"/>
        <v>42</v>
      </c>
      <c r="Z128" s="90">
        <f t="shared" si="78"/>
        <v>0</v>
      </c>
      <c r="AA128" s="90">
        <f t="shared" si="79"/>
        <v>0</v>
      </c>
      <c r="AB128" s="90">
        <f t="shared" si="80"/>
        <v>0</v>
      </c>
      <c r="AC128" s="4" t="str">
        <f t="shared" si="80"/>
        <v/>
      </c>
      <c r="AD128" s="91">
        <f t="shared" si="80"/>
        <v>0</v>
      </c>
      <c r="AE128" s="77" t="str">
        <f t="shared" si="81"/>
        <v>복</v>
      </c>
      <c r="AF128" s="77" t="str">
        <f t="shared" si="82"/>
        <v>3/2</v>
      </c>
      <c r="AH128" s="20" t="str">
        <f t="shared" si="49"/>
        <v>도화동 마포한화오벨리스크</v>
      </c>
      <c r="AI128" s="87">
        <f t="shared" si="50"/>
        <v>33</v>
      </c>
      <c r="AJ128" s="77" t="str">
        <f t="shared" si="83"/>
        <v>A-</v>
      </c>
      <c r="AK128" s="77" t="s">
        <v>13</v>
      </c>
      <c r="AL128" s="77" t="s">
        <v>62</v>
      </c>
      <c r="AM128" s="77" t="s">
        <v>63</v>
      </c>
      <c r="AN128" s="77" t="str">
        <f t="shared" si="84"/>
        <v>C</v>
      </c>
      <c r="AO128" s="77" t="str">
        <f t="shared" si="85"/>
        <v/>
      </c>
      <c r="AP128" s="77" t="str">
        <f t="shared" si="86"/>
        <v/>
      </c>
      <c r="AQ128" s="77" t="str">
        <f t="shared" si="87"/>
        <v>O</v>
      </c>
      <c r="AR128" s="77" t="str">
        <f t="shared" si="88"/>
        <v>O</v>
      </c>
      <c r="AS128" s="77" t="s">
        <v>2</v>
      </c>
      <c r="AT128" s="77" t="str">
        <f t="shared" si="89"/>
        <v>O</v>
      </c>
      <c r="AU128" s="77" t="str">
        <f t="shared" si="90"/>
        <v>O</v>
      </c>
      <c r="AV128" s="77" t="str">
        <f t="shared" si="91"/>
        <v/>
      </c>
    </row>
    <row r="129" spans="1:48" s="37" customFormat="1" ht="12" x14ac:dyDescent="0.3">
      <c r="A129" s="78" t="s">
        <v>2436</v>
      </c>
      <c r="B129" s="79" t="s">
        <v>2438</v>
      </c>
      <c r="C129" s="85">
        <v>662</v>
      </c>
      <c r="D129" s="86">
        <v>159.6</v>
      </c>
      <c r="E129" s="87">
        <v>48</v>
      </c>
      <c r="F129" s="86">
        <v>122.6</v>
      </c>
      <c r="G129" s="17">
        <v>37</v>
      </c>
      <c r="H129" s="88">
        <v>2</v>
      </c>
      <c r="I129" s="89"/>
      <c r="J129" s="89"/>
      <c r="K129" s="89"/>
      <c r="L129" s="89"/>
      <c r="M129" s="90">
        <f t="shared" si="73"/>
        <v>0</v>
      </c>
      <c r="N129" s="4" t="str">
        <f t="shared" si="74"/>
        <v/>
      </c>
      <c r="O129" s="91">
        <f t="shared" si="75"/>
        <v>0</v>
      </c>
      <c r="P129" s="91">
        <f t="shared" si="76"/>
        <v>0</v>
      </c>
      <c r="Q129" s="77">
        <v>4</v>
      </c>
      <c r="R129" s="77">
        <v>2</v>
      </c>
      <c r="S129" s="77" t="s">
        <v>78</v>
      </c>
      <c r="T129" s="5">
        <v>159</v>
      </c>
      <c r="U129" s="9"/>
      <c r="W129" s="86">
        <f t="shared" si="77"/>
        <v>159.6</v>
      </c>
      <c r="X129" s="87">
        <f t="shared" si="77"/>
        <v>48</v>
      </c>
      <c r="Y129" s="92">
        <f t="shared" si="78"/>
        <v>2</v>
      </c>
      <c r="Z129" s="90">
        <f t="shared" si="78"/>
        <v>0</v>
      </c>
      <c r="AA129" s="90">
        <f t="shared" si="79"/>
        <v>0</v>
      </c>
      <c r="AB129" s="90">
        <f t="shared" si="80"/>
        <v>0</v>
      </c>
      <c r="AC129" s="4" t="str">
        <f t="shared" si="80"/>
        <v/>
      </c>
      <c r="AD129" s="91">
        <f t="shared" si="80"/>
        <v>0</v>
      </c>
      <c r="AE129" s="77" t="str">
        <f t="shared" si="81"/>
        <v>복</v>
      </c>
      <c r="AF129" s="77" t="str">
        <f t="shared" si="82"/>
        <v>4/2</v>
      </c>
      <c r="AH129" s="20" t="str">
        <f t="shared" si="49"/>
        <v>도화동 마포한화오벨리스크</v>
      </c>
      <c r="AI129" s="87">
        <f t="shared" si="50"/>
        <v>48</v>
      </c>
      <c r="AJ129" s="77" t="str">
        <f t="shared" si="83"/>
        <v>A-</v>
      </c>
      <c r="AK129" s="77" t="s">
        <v>13</v>
      </c>
      <c r="AL129" s="77" t="s">
        <v>62</v>
      </c>
      <c r="AM129" s="77" t="s">
        <v>63</v>
      </c>
      <c r="AN129" s="77" t="str">
        <f t="shared" si="84"/>
        <v>C</v>
      </c>
      <c r="AO129" s="77" t="str">
        <f t="shared" si="85"/>
        <v/>
      </c>
      <c r="AP129" s="77" t="str">
        <f t="shared" si="86"/>
        <v/>
      </c>
      <c r="AQ129" s="77" t="str">
        <f t="shared" si="87"/>
        <v>O</v>
      </c>
      <c r="AR129" s="77" t="str">
        <f t="shared" si="88"/>
        <v>O</v>
      </c>
      <c r="AS129" s="77" t="s">
        <v>2</v>
      </c>
      <c r="AT129" s="77" t="str">
        <f t="shared" si="89"/>
        <v>X</v>
      </c>
      <c r="AU129" s="77" t="str">
        <f t="shared" si="90"/>
        <v>O</v>
      </c>
      <c r="AV129" s="77" t="str">
        <f t="shared" si="91"/>
        <v/>
      </c>
    </row>
    <row r="130" spans="1:48" s="37" customFormat="1" ht="12" x14ac:dyDescent="0.3">
      <c r="A130" s="78" t="s">
        <v>2436</v>
      </c>
      <c r="B130" s="79" t="s">
        <v>2438</v>
      </c>
      <c r="C130" s="85">
        <v>662</v>
      </c>
      <c r="D130" s="86">
        <v>162.9</v>
      </c>
      <c r="E130" s="87">
        <v>49</v>
      </c>
      <c r="F130" s="86">
        <v>125.1</v>
      </c>
      <c r="G130" s="17">
        <v>38</v>
      </c>
      <c r="H130" s="88">
        <v>2</v>
      </c>
      <c r="I130" s="89"/>
      <c r="J130" s="89"/>
      <c r="K130" s="89"/>
      <c r="L130" s="89"/>
      <c r="M130" s="90">
        <f t="shared" si="73"/>
        <v>0</v>
      </c>
      <c r="N130" s="4" t="str">
        <f t="shared" si="74"/>
        <v/>
      </c>
      <c r="O130" s="91">
        <f t="shared" si="75"/>
        <v>0</v>
      </c>
      <c r="P130" s="91">
        <f t="shared" si="76"/>
        <v>0</v>
      </c>
      <c r="Q130" s="77">
        <v>3</v>
      </c>
      <c r="R130" s="77">
        <v>2</v>
      </c>
      <c r="S130" s="77" t="s">
        <v>78</v>
      </c>
      <c r="T130" s="5" t="s">
        <v>144</v>
      </c>
      <c r="U130" s="9"/>
      <c r="W130" s="86">
        <f t="shared" si="77"/>
        <v>162.9</v>
      </c>
      <c r="X130" s="87">
        <f t="shared" si="77"/>
        <v>49</v>
      </c>
      <c r="Y130" s="92">
        <f t="shared" si="78"/>
        <v>2</v>
      </c>
      <c r="Z130" s="90">
        <f t="shared" si="78"/>
        <v>0</v>
      </c>
      <c r="AA130" s="90">
        <f t="shared" si="79"/>
        <v>0</v>
      </c>
      <c r="AB130" s="90">
        <f t="shared" si="80"/>
        <v>0</v>
      </c>
      <c r="AC130" s="4" t="str">
        <f t="shared" si="80"/>
        <v/>
      </c>
      <c r="AD130" s="91">
        <f t="shared" si="80"/>
        <v>0</v>
      </c>
      <c r="AE130" s="77" t="str">
        <f t="shared" si="81"/>
        <v>복</v>
      </c>
      <c r="AF130" s="77" t="str">
        <f t="shared" si="82"/>
        <v>3/2</v>
      </c>
      <c r="AH130" s="20" t="str">
        <f t="shared" si="49"/>
        <v>도화동 마포한화오벨리스크</v>
      </c>
      <c r="AI130" s="87">
        <f t="shared" si="50"/>
        <v>49</v>
      </c>
      <c r="AJ130" s="77" t="str">
        <f t="shared" si="83"/>
        <v>A-</v>
      </c>
      <c r="AK130" s="77" t="s">
        <v>13</v>
      </c>
      <c r="AL130" s="77" t="s">
        <v>62</v>
      </c>
      <c r="AM130" s="77" t="s">
        <v>63</v>
      </c>
      <c r="AN130" s="77" t="str">
        <f t="shared" si="84"/>
        <v>C</v>
      </c>
      <c r="AO130" s="77" t="str">
        <f t="shared" si="85"/>
        <v/>
      </c>
      <c r="AP130" s="77" t="str">
        <f t="shared" si="86"/>
        <v/>
      </c>
      <c r="AQ130" s="77" t="str">
        <f t="shared" si="87"/>
        <v>O</v>
      </c>
      <c r="AR130" s="77" t="str">
        <f t="shared" si="88"/>
        <v>O</v>
      </c>
      <c r="AS130" s="77" t="s">
        <v>2</v>
      </c>
      <c r="AT130" s="77" t="str">
        <f t="shared" si="89"/>
        <v>X</v>
      </c>
      <c r="AU130" s="77" t="str">
        <f t="shared" si="90"/>
        <v>O</v>
      </c>
      <c r="AV130" s="77" t="str">
        <f t="shared" si="91"/>
        <v/>
      </c>
    </row>
    <row r="131" spans="1:48" s="37" customFormat="1" ht="12" x14ac:dyDescent="0.3">
      <c r="A131" s="78" t="s">
        <v>2436</v>
      </c>
      <c r="B131" s="79" t="s">
        <v>2438</v>
      </c>
      <c r="C131" s="85">
        <v>662</v>
      </c>
      <c r="D131" s="86">
        <v>164.2</v>
      </c>
      <c r="E131" s="87">
        <v>50</v>
      </c>
      <c r="F131" s="86">
        <v>126.1</v>
      </c>
      <c r="G131" s="17">
        <v>38</v>
      </c>
      <c r="H131" s="88">
        <v>2</v>
      </c>
      <c r="I131" s="89"/>
      <c r="J131" s="89"/>
      <c r="K131" s="89"/>
      <c r="L131" s="89"/>
      <c r="M131" s="90">
        <f t="shared" si="73"/>
        <v>0</v>
      </c>
      <c r="N131" s="4" t="str">
        <f t="shared" si="74"/>
        <v/>
      </c>
      <c r="O131" s="91">
        <f t="shared" si="75"/>
        <v>0</v>
      </c>
      <c r="P131" s="91">
        <f t="shared" si="76"/>
        <v>0</v>
      </c>
      <c r="Q131" s="77">
        <v>3</v>
      </c>
      <c r="R131" s="77">
        <v>2</v>
      </c>
      <c r="S131" s="77" t="s">
        <v>78</v>
      </c>
      <c r="T131" s="5" t="s">
        <v>145</v>
      </c>
      <c r="U131" s="9"/>
      <c r="W131" s="86">
        <f t="shared" si="77"/>
        <v>164.2</v>
      </c>
      <c r="X131" s="87">
        <f t="shared" si="77"/>
        <v>50</v>
      </c>
      <c r="Y131" s="92">
        <f t="shared" si="78"/>
        <v>2</v>
      </c>
      <c r="Z131" s="90">
        <f t="shared" si="78"/>
        <v>0</v>
      </c>
      <c r="AA131" s="90">
        <f t="shared" si="79"/>
        <v>0</v>
      </c>
      <c r="AB131" s="90">
        <f t="shared" si="80"/>
        <v>0</v>
      </c>
      <c r="AC131" s="4" t="str">
        <f t="shared" si="80"/>
        <v/>
      </c>
      <c r="AD131" s="91">
        <f t="shared" si="80"/>
        <v>0</v>
      </c>
      <c r="AE131" s="77" t="str">
        <f t="shared" si="81"/>
        <v>복</v>
      </c>
      <c r="AF131" s="77" t="str">
        <f t="shared" si="82"/>
        <v>3/2</v>
      </c>
      <c r="AH131" s="20" t="str">
        <f t="shared" si="49"/>
        <v>도화동 마포한화오벨리스크</v>
      </c>
      <c r="AI131" s="87">
        <f t="shared" si="50"/>
        <v>50</v>
      </c>
      <c r="AJ131" s="77" t="str">
        <f t="shared" si="83"/>
        <v>A-</v>
      </c>
      <c r="AK131" s="77" t="s">
        <v>13</v>
      </c>
      <c r="AL131" s="77" t="s">
        <v>62</v>
      </c>
      <c r="AM131" s="77" t="s">
        <v>63</v>
      </c>
      <c r="AN131" s="77" t="str">
        <f t="shared" si="84"/>
        <v>C</v>
      </c>
      <c r="AO131" s="77" t="str">
        <f t="shared" si="85"/>
        <v/>
      </c>
      <c r="AP131" s="77" t="str">
        <f t="shared" si="86"/>
        <v/>
      </c>
      <c r="AQ131" s="77" t="str">
        <f t="shared" si="87"/>
        <v>O</v>
      </c>
      <c r="AR131" s="77" t="str">
        <f t="shared" si="88"/>
        <v>O</v>
      </c>
      <c r="AS131" s="77" t="s">
        <v>2</v>
      </c>
      <c r="AT131" s="77" t="str">
        <f t="shared" si="89"/>
        <v>X</v>
      </c>
      <c r="AU131" s="77" t="str">
        <f t="shared" si="90"/>
        <v>O</v>
      </c>
      <c r="AV131" s="77" t="str">
        <f t="shared" si="91"/>
        <v/>
      </c>
    </row>
    <row r="132" spans="1:48" s="37" customFormat="1" ht="12" x14ac:dyDescent="0.3">
      <c r="A132" s="78" t="s">
        <v>2440</v>
      </c>
      <c r="B132" s="79" t="s">
        <v>2441</v>
      </c>
      <c r="C132" s="85">
        <v>1021</v>
      </c>
      <c r="D132" s="86">
        <v>75</v>
      </c>
      <c r="E132" s="87">
        <v>23</v>
      </c>
      <c r="F132" s="86">
        <v>54.7</v>
      </c>
      <c r="G132" s="17">
        <v>17</v>
      </c>
      <c r="H132" s="88">
        <v>129</v>
      </c>
      <c r="I132" s="89"/>
      <c r="J132" s="89"/>
      <c r="K132" s="89">
        <v>50000</v>
      </c>
      <c r="L132" s="89" t="s">
        <v>70</v>
      </c>
      <c r="M132" s="90">
        <f t="shared" si="73"/>
        <v>-50000</v>
      </c>
      <c r="N132" s="4" t="str">
        <f t="shared" si="74"/>
        <v/>
      </c>
      <c r="O132" s="91">
        <f t="shared" si="75"/>
        <v>0</v>
      </c>
      <c r="P132" s="91">
        <f t="shared" si="76"/>
        <v>2173.913043478261</v>
      </c>
      <c r="Q132" s="77">
        <v>2</v>
      </c>
      <c r="R132" s="77">
        <v>1</v>
      </c>
      <c r="S132" s="77" t="s">
        <v>78</v>
      </c>
      <c r="T132" s="5">
        <v>75</v>
      </c>
      <c r="U132" s="9"/>
      <c r="W132" s="86">
        <f t="shared" ref="W132:X147" si="92">D132</f>
        <v>75</v>
      </c>
      <c r="X132" s="87">
        <f t="shared" si="92"/>
        <v>23</v>
      </c>
      <c r="Y132" s="92">
        <f t="shared" ref="Y132:Z147" si="93">H132</f>
        <v>129</v>
      </c>
      <c r="Z132" s="90">
        <f t="shared" si="93"/>
        <v>0</v>
      </c>
      <c r="AA132" s="90">
        <f t="shared" si="79"/>
        <v>50000</v>
      </c>
      <c r="AB132" s="90">
        <f t="shared" ref="AB132:AD147" si="94">M132</f>
        <v>-50000</v>
      </c>
      <c r="AC132" s="4" t="str">
        <f t="shared" si="94"/>
        <v/>
      </c>
      <c r="AD132" s="91">
        <f t="shared" si="94"/>
        <v>0</v>
      </c>
      <c r="AE132" s="77" t="str">
        <f t="shared" si="81"/>
        <v>복</v>
      </c>
      <c r="AF132" s="77" t="str">
        <f t="shared" si="82"/>
        <v>2/1</v>
      </c>
      <c r="AH132" s="20" t="str">
        <f t="shared" ref="AH132:AH137" si="95">IF(A132="","",A132)</f>
        <v>도화동 도화현대1차</v>
      </c>
      <c r="AI132" s="87">
        <f t="shared" ref="AI132:AI195" si="96">IF(E132="","",E132)</f>
        <v>23</v>
      </c>
      <c r="AJ132" s="77" t="str">
        <f t="shared" si="83"/>
        <v>A-</v>
      </c>
      <c r="AK132" s="77" t="s">
        <v>13</v>
      </c>
      <c r="AL132" s="77" t="s">
        <v>62</v>
      </c>
      <c r="AM132" s="77" t="s">
        <v>63</v>
      </c>
      <c r="AN132" s="77" t="str">
        <f t="shared" si="84"/>
        <v>C</v>
      </c>
      <c r="AO132" s="77" t="str">
        <f t="shared" si="85"/>
        <v/>
      </c>
      <c r="AP132" s="77" t="str">
        <f t="shared" si="86"/>
        <v/>
      </c>
      <c r="AQ132" s="77" t="str">
        <f t="shared" si="87"/>
        <v>O</v>
      </c>
      <c r="AR132" s="77" t="str">
        <f t="shared" si="88"/>
        <v>O</v>
      </c>
      <c r="AS132" s="77" t="s">
        <v>2</v>
      </c>
      <c r="AT132" s="77" t="str">
        <f t="shared" si="89"/>
        <v>O</v>
      </c>
      <c r="AU132" s="77" t="str">
        <f t="shared" si="90"/>
        <v>O</v>
      </c>
      <c r="AV132" s="77" t="str">
        <f t="shared" si="91"/>
        <v/>
      </c>
    </row>
    <row r="133" spans="1:48" s="37" customFormat="1" ht="12" x14ac:dyDescent="0.3">
      <c r="A133" s="78" t="s">
        <v>2440</v>
      </c>
      <c r="B133" s="79" t="s">
        <v>2441</v>
      </c>
      <c r="C133" s="85">
        <v>1021</v>
      </c>
      <c r="D133" s="86">
        <v>94</v>
      </c>
      <c r="E133" s="87">
        <v>28</v>
      </c>
      <c r="F133" s="86">
        <v>68.2</v>
      </c>
      <c r="G133" s="17">
        <v>21</v>
      </c>
      <c r="H133" s="88">
        <v>245</v>
      </c>
      <c r="I133" s="89">
        <v>122000</v>
      </c>
      <c r="J133" s="89" t="s">
        <v>70</v>
      </c>
      <c r="K133" s="89">
        <v>60000</v>
      </c>
      <c r="L133" s="89" t="s">
        <v>60</v>
      </c>
      <c r="M133" s="90">
        <f t="shared" si="73"/>
        <v>62000</v>
      </c>
      <c r="N133" s="4">
        <f t="shared" si="74"/>
        <v>0.49180327868852458</v>
      </c>
      <c r="O133" s="91">
        <f t="shared" si="75"/>
        <v>4357.1428571428569</v>
      </c>
      <c r="P133" s="91">
        <f t="shared" si="76"/>
        <v>2142.8571428571427</v>
      </c>
      <c r="Q133" s="77">
        <v>3</v>
      </c>
      <c r="R133" s="77">
        <v>1</v>
      </c>
      <c r="S133" s="77" t="s">
        <v>78</v>
      </c>
      <c r="T133" s="5">
        <v>94</v>
      </c>
      <c r="U133" s="9"/>
      <c r="W133" s="86">
        <f t="shared" si="92"/>
        <v>94</v>
      </c>
      <c r="X133" s="87">
        <f t="shared" si="92"/>
        <v>28</v>
      </c>
      <c r="Y133" s="92">
        <f t="shared" si="93"/>
        <v>245</v>
      </c>
      <c r="Z133" s="90">
        <f t="shared" si="93"/>
        <v>122000</v>
      </c>
      <c r="AA133" s="90">
        <f t="shared" si="79"/>
        <v>60000</v>
      </c>
      <c r="AB133" s="90">
        <f t="shared" si="94"/>
        <v>62000</v>
      </c>
      <c r="AC133" s="4">
        <f t="shared" si="94"/>
        <v>0.49180327868852458</v>
      </c>
      <c r="AD133" s="91">
        <f t="shared" si="94"/>
        <v>4357.1428571428569</v>
      </c>
      <c r="AE133" s="77" t="str">
        <f t="shared" si="81"/>
        <v>복</v>
      </c>
      <c r="AF133" s="77" t="str">
        <f t="shared" si="82"/>
        <v>3/1</v>
      </c>
      <c r="AH133" s="20" t="str">
        <f t="shared" si="95"/>
        <v>도화동 도화현대1차</v>
      </c>
      <c r="AI133" s="87">
        <f t="shared" si="96"/>
        <v>28</v>
      </c>
      <c r="AJ133" s="77" t="str">
        <f t="shared" si="83"/>
        <v>A-</v>
      </c>
      <c r="AK133" s="77" t="s">
        <v>13</v>
      </c>
      <c r="AL133" s="77" t="s">
        <v>62</v>
      </c>
      <c r="AM133" s="77" t="s">
        <v>63</v>
      </c>
      <c r="AN133" s="77" t="str">
        <f t="shared" si="84"/>
        <v>C</v>
      </c>
      <c r="AO133" s="77" t="str">
        <f t="shared" si="85"/>
        <v>X</v>
      </c>
      <c r="AP133" s="77" t="str">
        <f t="shared" si="86"/>
        <v>X</v>
      </c>
      <c r="AQ133" s="77" t="str">
        <f t="shared" si="87"/>
        <v>X</v>
      </c>
      <c r="AR133" s="77" t="str">
        <f t="shared" si="88"/>
        <v>X</v>
      </c>
      <c r="AS133" s="77" t="s">
        <v>2</v>
      </c>
      <c r="AT133" s="77" t="str">
        <f t="shared" si="89"/>
        <v>O</v>
      </c>
      <c r="AU133" s="77" t="str">
        <f t="shared" si="90"/>
        <v>O</v>
      </c>
      <c r="AV133" s="77" t="str">
        <f t="shared" si="91"/>
        <v>X</v>
      </c>
    </row>
    <row r="134" spans="1:48" s="37" customFormat="1" ht="12" x14ac:dyDescent="0.3">
      <c r="A134" s="78" t="s">
        <v>2440</v>
      </c>
      <c r="B134" s="79" t="s">
        <v>2442</v>
      </c>
      <c r="C134" s="85">
        <v>1021</v>
      </c>
      <c r="D134" s="86">
        <v>106.4</v>
      </c>
      <c r="E134" s="87">
        <v>32</v>
      </c>
      <c r="F134" s="86">
        <v>79.8</v>
      </c>
      <c r="G134" s="17">
        <v>24</v>
      </c>
      <c r="H134" s="88">
        <v>157</v>
      </c>
      <c r="I134" s="89">
        <v>135000</v>
      </c>
      <c r="J134" s="89" t="s">
        <v>70</v>
      </c>
      <c r="K134" s="89">
        <v>65000</v>
      </c>
      <c r="L134" s="89" t="s">
        <v>70</v>
      </c>
      <c r="M134" s="90">
        <f t="shared" si="73"/>
        <v>70000</v>
      </c>
      <c r="N134" s="4">
        <f t="shared" si="74"/>
        <v>0.48148148148148145</v>
      </c>
      <c r="O134" s="91">
        <f t="shared" si="75"/>
        <v>4218.75</v>
      </c>
      <c r="P134" s="91">
        <f t="shared" si="76"/>
        <v>2031.25</v>
      </c>
      <c r="Q134" s="77">
        <v>3</v>
      </c>
      <c r="R134" s="77">
        <v>1</v>
      </c>
      <c r="S134" s="77" t="s">
        <v>61</v>
      </c>
      <c r="T134" s="5">
        <v>106</v>
      </c>
      <c r="U134" s="9"/>
      <c r="W134" s="86">
        <f t="shared" si="92"/>
        <v>106.4</v>
      </c>
      <c r="X134" s="87">
        <f t="shared" si="92"/>
        <v>32</v>
      </c>
      <c r="Y134" s="92">
        <f t="shared" si="93"/>
        <v>157</v>
      </c>
      <c r="Z134" s="90">
        <f t="shared" si="93"/>
        <v>135000</v>
      </c>
      <c r="AA134" s="90">
        <f t="shared" si="79"/>
        <v>65000</v>
      </c>
      <c r="AB134" s="90">
        <f t="shared" si="94"/>
        <v>70000</v>
      </c>
      <c r="AC134" s="4">
        <f t="shared" si="94"/>
        <v>0.48148148148148145</v>
      </c>
      <c r="AD134" s="91">
        <f t="shared" si="94"/>
        <v>4218.75</v>
      </c>
      <c r="AE134" s="77" t="str">
        <f t="shared" si="81"/>
        <v>계</v>
      </c>
      <c r="AF134" s="77" t="str">
        <f t="shared" si="82"/>
        <v>3/1</v>
      </c>
      <c r="AH134" s="20" t="str">
        <f t="shared" si="95"/>
        <v>도화동 도화현대1차</v>
      </c>
      <c r="AI134" s="87">
        <f t="shared" si="96"/>
        <v>32</v>
      </c>
      <c r="AJ134" s="77" t="str">
        <f t="shared" si="83"/>
        <v>A-</v>
      </c>
      <c r="AK134" s="77" t="s">
        <v>13</v>
      </c>
      <c r="AL134" s="77" t="s">
        <v>62</v>
      </c>
      <c r="AM134" s="77" t="s">
        <v>63</v>
      </c>
      <c r="AN134" s="77" t="str">
        <f t="shared" si="84"/>
        <v>C</v>
      </c>
      <c r="AO134" s="77" t="str">
        <f t="shared" si="85"/>
        <v>X</v>
      </c>
      <c r="AP134" s="77" t="str">
        <f t="shared" si="86"/>
        <v>X</v>
      </c>
      <c r="AQ134" s="77" t="str">
        <f t="shared" si="87"/>
        <v>X</v>
      </c>
      <c r="AR134" s="77" t="str">
        <f t="shared" si="88"/>
        <v>X</v>
      </c>
      <c r="AS134" s="77" t="s">
        <v>2</v>
      </c>
      <c r="AT134" s="77" t="str">
        <f t="shared" si="89"/>
        <v>O</v>
      </c>
      <c r="AU134" s="77" t="str">
        <f t="shared" si="90"/>
        <v>O</v>
      </c>
      <c r="AV134" s="77" t="str">
        <f t="shared" si="91"/>
        <v>X</v>
      </c>
    </row>
    <row r="135" spans="1:48" s="37" customFormat="1" ht="12" x14ac:dyDescent="0.3">
      <c r="A135" s="78" t="s">
        <v>2440</v>
      </c>
      <c r="B135" s="79" t="s">
        <v>2441</v>
      </c>
      <c r="C135" s="85">
        <v>1021</v>
      </c>
      <c r="D135" s="86">
        <v>130.80000000000001</v>
      </c>
      <c r="E135" s="87">
        <v>40</v>
      </c>
      <c r="F135" s="86">
        <v>112.1</v>
      </c>
      <c r="G135" s="17">
        <v>34</v>
      </c>
      <c r="H135" s="88">
        <v>86</v>
      </c>
      <c r="I135" s="89"/>
      <c r="J135" s="89"/>
      <c r="K135" s="89"/>
      <c r="L135" s="89"/>
      <c r="M135" s="90">
        <f t="shared" si="73"/>
        <v>0</v>
      </c>
      <c r="N135" s="4" t="str">
        <f t="shared" si="74"/>
        <v/>
      </c>
      <c r="O135" s="91">
        <f t="shared" si="75"/>
        <v>0</v>
      </c>
      <c r="P135" s="91">
        <f t="shared" si="76"/>
        <v>0</v>
      </c>
      <c r="Q135" s="77">
        <v>4</v>
      </c>
      <c r="R135" s="77">
        <v>2</v>
      </c>
      <c r="S135" s="77" t="s">
        <v>61</v>
      </c>
      <c r="T135" s="5">
        <v>130</v>
      </c>
      <c r="U135" s="9"/>
      <c r="W135" s="86">
        <f t="shared" si="92"/>
        <v>130.80000000000001</v>
      </c>
      <c r="X135" s="87">
        <f t="shared" si="92"/>
        <v>40</v>
      </c>
      <c r="Y135" s="92">
        <f t="shared" si="93"/>
        <v>86</v>
      </c>
      <c r="Z135" s="90">
        <f t="shared" si="93"/>
        <v>0</v>
      </c>
      <c r="AA135" s="90">
        <f t="shared" si="79"/>
        <v>0</v>
      </c>
      <c r="AB135" s="90">
        <f t="shared" si="94"/>
        <v>0</v>
      </c>
      <c r="AC135" s="4" t="str">
        <f t="shared" si="94"/>
        <v/>
      </c>
      <c r="AD135" s="91">
        <f t="shared" si="94"/>
        <v>0</v>
      </c>
      <c r="AE135" s="77" t="str">
        <f t="shared" si="81"/>
        <v>계</v>
      </c>
      <c r="AF135" s="77" t="str">
        <f t="shared" si="82"/>
        <v>4/2</v>
      </c>
      <c r="AH135" s="20" t="str">
        <f t="shared" si="95"/>
        <v>도화동 도화현대1차</v>
      </c>
      <c r="AI135" s="87">
        <f t="shared" si="96"/>
        <v>40</v>
      </c>
      <c r="AJ135" s="77" t="str">
        <f t="shared" si="83"/>
        <v>A-</v>
      </c>
      <c r="AK135" s="77" t="s">
        <v>13</v>
      </c>
      <c r="AL135" s="77" t="s">
        <v>62</v>
      </c>
      <c r="AM135" s="77" t="s">
        <v>63</v>
      </c>
      <c r="AN135" s="77" t="str">
        <f t="shared" si="84"/>
        <v>C</v>
      </c>
      <c r="AO135" s="77" t="str">
        <f t="shared" si="85"/>
        <v/>
      </c>
      <c r="AP135" s="77" t="str">
        <f t="shared" si="86"/>
        <v/>
      </c>
      <c r="AQ135" s="77" t="str">
        <f t="shared" si="87"/>
        <v>O</v>
      </c>
      <c r="AR135" s="77" t="str">
        <f t="shared" si="88"/>
        <v>O</v>
      </c>
      <c r="AS135" s="77" t="s">
        <v>2</v>
      </c>
      <c r="AT135" s="77" t="str">
        <f t="shared" si="89"/>
        <v>X</v>
      </c>
      <c r="AU135" s="77" t="str">
        <f t="shared" si="90"/>
        <v>O</v>
      </c>
      <c r="AV135" s="77" t="str">
        <f t="shared" si="91"/>
        <v/>
      </c>
    </row>
    <row r="136" spans="1:48" s="37" customFormat="1" ht="12" x14ac:dyDescent="0.3">
      <c r="A136" s="78" t="s">
        <v>2440</v>
      </c>
      <c r="B136" s="79" t="s">
        <v>2441</v>
      </c>
      <c r="C136" s="85">
        <v>1021</v>
      </c>
      <c r="D136" s="86">
        <v>148.80000000000001</v>
      </c>
      <c r="E136" s="87">
        <v>45</v>
      </c>
      <c r="F136" s="86">
        <v>128.30000000000001</v>
      </c>
      <c r="G136" s="17">
        <v>39</v>
      </c>
      <c r="H136" s="88">
        <v>344</v>
      </c>
      <c r="I136" s="89">
        <v>155000</v>
      </c>
      <c r="J136" s="89" t="s">
        <v>98</v>
      </c>
      <c r="K136" s="89">
        <v>90000</v>
      </c>
      <c r="L136" s="89" t="s">
        <v>116</v>
      </c>
      <c r="M136" s="90">
        <f t="shared" si="73"/>
        <v>65000</v>
      </c>
      <c r="N136" s="4">
        <f t="shared" si="74"/>
        <v>0.58064516129032262</v>
      </c>
      <c r="O136" s="91">
        <f t="shared" si="75"/>
        <v>3444.4444444444443</v>
      </c>
      <c r="P136" s="91">
        <f t="shared" si="76"/>
        <v>2000</v>
      </c>
      <c r="Q136" s="77">
        <v>4</v>
      </c>
      <c r="R136" s="77">
        <v>2</v>
      </c>
      <c r="S136" s="77" t="s">
        <v>61</v>
      </c>
      <c r="T136" s="5">
        <v>148</v>
      </c>
      <c r="U136" s="9"/>
      <c r="W136" s="86">
        <f t="shared" si="92"/>
        <v>148.80000000000001</v>
      </c>
      <c r="X136" s="87">
        <f t="shared" si="92"/>
        <v>45</v>
      </c>
      <c r="Y136" s="92">
        <f t="shared" si="93"/>
        <v>344</v>
      </c>
      <c r="Z136" s="90">
        <f t="shared" si="93"/>
        <v>155000</v>
      </c>
      <c r="AA136" s="90">
        <f t="shared" si="79"/>
        <v>90000</v>
      </c>
      <c r="AB136" s="90">
        <f t="shared" si="94"/>
        <v>65000</v>
      </c>
      <c r="AC136" s="4">
        <f t="shared" si="94"/>
        <v>0.58064516129032262</v>
      </c>
      <c r="AD136" s="91">
        <f t="shared" si="94"/>
        <v>3444.4444444444443</v>
      </c>
      <c r="AE136" s="77" t="str">
        <f t="shared" si="81"/>
        <v>계</v>
      </c>
      <c r="AF136" s="77" t="str">
        <f t="shared" si="82"/>
        <v>4/2</v>
      </c>
      <c r="AH136" s="20" t="str">
        <f t="shared" si="95"/>
        <v>도화동 도화현대1차</v>
      </c>
      <c r="AI136" s="87">
        <f t="shared" si="96"/>
        <v>45</v>
      </c>
      <c r="AJ136" s="77" t="str">
        <f t="shared" si="83"/>
        <v>A-</v>
      </c>
      <c r="AK136" s="77" t="s">
        <v>13</v>
      </c>
      <c r="AL136" s="77" t="s">
        <v>62</v>
      </c>
      <c r="AM136" s="77" t="s">
        <v>63</v>
      </c>
      <c r="AN136" s="77" t="str">
        <f t="shared" si="84"/>
        <v>C</v>
      </c>
      <c r="AO136" s="77" t="str">
        <f t="shared" si="85"/>
        <v>X</v>
      </c>
      <c r="AP136" s="77" t="str">
        <f t="shared" si="86"/>
        <v>X</v>
      </c>
      <c r="AQ136" s="77" t="str">
        <f t="shared" si="87"/>
        <v>X</v>
      </c>
      <c r="AR136" s="77" t="str">
        <f t="shared" si="88"/>
        <v>X</v>
      </c>
      <c r="AS136" s="77" t="s">
        <v>2</v>
      </c>
      <c r="AT136" s="77" t="str">
        <f t="shared" si="89"/>
        <v>X</v>
      </c>
      <c r="AU136" s="77" t="str">
        <f t="shared" si="90"/>
        <v>O</v>
      </c>
      <c r="AV136" s="77" t="str">
        <f t="shared" si="91"/>
        <v>X</v>
      </c>
    </row>
    <row r="137" spans="1:48" s="37" customFormat="1" ht="12" x14ac:dyDescent="0.3">
      <c r="A137" s="78" t="s">
        <v>2440</v>
      </c>
      <c r="B137" s="79" t="s">
        <v>2442</v>
      </c>
      <c r="C137" s="85">
        <v>1021</v>
      </c>
      <c r="D137" s="86">
        <v>168.5</v>
      </c>
      <c r="E137" s="87">
        <v>51</v>
      </c>
      <c r="F137" s="86">
        <v>147.4</v>
      </c>
      <c r="G137" s="17">
        <v>45</v>
      </c>
      <c r="H137" s="88">
        <v>60</v>
      </c>
      <c r="I137" s="89">
        <v>160000</v>
      </c>
      <c r="J137" s="89" t="s">
        <v>59</v>
      </c>
      <c r="K137" s="89"/>
      <c r="L137" s="89"/>
      <c r="M137" s="90">
        <f t="shared" si="73"/>
        <v>160000</v>
      </c>
      <c r="N137" s="4">
        <f t="shared" si="74"/>
        <v>0</v>
      </c>
      <c r="O137" s="91">
        <f t="shared" si="75"/>
        <v>3137.2549019607845</v>
      </c>
      <c r="P137" s="91">
        <f t="shared" si="76"/>
        <v>0</v>
      </c>
      <c r="Q137" s="77">
        <v>4</v>
      </c>
      <c r="R137" s="77">
        <v>2</v>
      </c>
      <c r="S137" s="77" t="s">
        <v>61</v>
      </c>
      <c r="T137" s="5">
        <v>168</v>
      </c>
      <c r="U137" s="9"/>
      <c r="W137" s="86">
        <f t="shared" si="92"/>
        <v>168.5</v>
      </c>
      <c r="X137" s="87">
        <f t="shared" si="92"/>
        <v>51</v>
      </c>
      <c r="Y137" s="92">
        <f t="shared" si="93"/>
        <v>60</v>
      </c>
      <c r="Z137" s="90">
        <f t="shared" si="93"/>
        <v>160000</v>
      </c>
      <c r="AA137" s="90">
        <f t="shared" si="79"/>
        <v>0</v>
      </c>
      <c r="AB137" s="90">
        <f t="shared" si="94"/>
        <v>160000</v>
      </c>
      <c r="AC137" s="4">
        <f t="shared" si="94"/>
        <v>0</v>
      </c>
      <c r="AD137" s="91">
        <f t="shared" si="94"/>
        <v>3137.2549019607845</v>
      </c>
      <c r="AE137" s="77" t="str">
        <f t="shared" si="81"/>
        <v>계</v>
      </c>
      <c r="AF137" s="77" t="str">
        <f t="shared" si="82"/>
        <v>4/2</v>
      </c>
      <c r="AH137" s="20" t="str">
        <f t="shared" si="95"/>
        <v>도화동 도화현대1차</v>
      </c>
      <c r="AI137" s="87">
        <f t="shared" si="96"/>
        <v>51</v>
      </c>
      <c r="AJ137" s="77" t="str">
        <f t="shared" si="83"/>
        <v>A-</v>
      </c>
      <c r="AK137" s="77" t="s">
        <v>13</v>
      </c>
      <c r="AL137" s="77" t="s">
        <v>62</v>
      </c>
      <c r="AM137" s="77" t="s">
        <v>63</v>
      </c>
      <c r="AN137" s="77" t="str">
        <f t="shared" si="84"/>
        <v>C</v>
      </c>
      <c r="AO137" s="77" t="str">
        <f t="shared" si="85"/>
        <v>X</v>
      </c>
      <c r="AP137" s="77" t="str">
        <f t="shared" si="86"/>
        <v>X</v>
      </c>
      <c r="AQ137" s="77" t="str">
        <f t="shared" si="87"/>
        <v>X</v>
      </c>
      <c r="AR137" s="77" t="str">
        <f t="shared" si="88"/>
        <v>X</v>
      </c>
      <c r="AS137" s="77" t="s">
        <v>2</v>
      </c>
      <c r="AT137" s="77" t="str">
        <f t="shared" si="89"/>
        <v>X</v>
      </c>
      <c r="AU137" s="77" t="str">
        <f t="shared" si="90"/>
        <v>O</v>
      </c>
      <c r="AV137" s="77" t="str">
        <f t="shared" si="91"/>
        <v>X</v>
      </c>
    </row>
    <row r="138" spans="1:48" s="37" customFormat="1" ht="12" x14ac:dyDescent="0.3">
      <c r="A138" s="78" t="s">
        <v>2443</v>
      </c>
      <c r="B138" s="79" t="s">
        <v>2444</v>
      </c>
      <c r="C138" s="85">
        <v>339</v>
      </c>
      <c r="D138" s="86">
        <v>85.9</v>
      </c>
      <c r="E138" s="87">
        <v>26</v>
      </c>
      <c r="F138" s="86">
        <v>59.9</v>
      </c>
      <c r="G138" s="17">
        <v>18</v>
      </c>
      <c r="H138" s="88">
        <v>158</v>
      </c>
      <c r="I138" s="89">
        <v>112000</v>
      </c>
      <c r="J138" s="89" t="s">
        <v>116</v>
      </c>
      <c r="K138" s="89">
        <v>55000</v>
      </c>
      <c r="L138" s="89" t="s">
        <v>74</v>
      </c>
      <c r="M138" s="90">
        <f>I138-K138</f>
        <v>57000</v>
      </c>
      <c r="N138" s="4">
        <f>IF(ISERROR(K138/I138),"",K138/I138)</f>
        <v>0.49107142857142855</v>
      </c>
      <c r="O138" s="91">
        <f>I138/E138</f>
        <v>4307.6923076923076</v>
      </c>
      <c r="P138" s="91">
        <f>K138/E138</f>
        <v>2115.3846153846152</v>
      </c>
      <c r="Q138" s="77">
        <v>3</v>
      </c>
      <c r="R138" s="77">
        <v>1</v>
      </c>
      <c r="S138" s="77" t="s">
        <v>78</v>
      </c>
      <c r="T138" s="5">
        <v>85</v>
      </c>
      <c r="U138" s="9"/>
      <c r="W138" s="86">
        <f t="shared" si="92"/>
        <v>85.9</v>
      </c>
      <c r="X138" s="87">
        <f t="shared" si="92"/>
        <v>26</v>
      </c>
      <c r="Y138" s="92">
        <f t="shared" si="93"/>
        <v>158</v>
      </c>
      <c r="Z138" s="90">
        <f t="shared" si="93"/>
        <v>112000</v>
      </c>
      <c r="AA138" s="90">
        <f>K138</f>
        <v>55000</v>
      </c>
      <c r="AB138" s="90">
        <f t="shared" si="94"/>
        <v>57000</v>
      </c>
      <c r="AC138" s="4">
        <f t="shared" si="94"/>
        <v>0.49107142857142855</v>
      </c>
      <c r="AD138" s="91">
        <f t="shared" si="94"/>
        <v>4307.6923076923076</v>
      </c>
      <c r="AE138" s="77" t="str">
        <f>S138</f>
        <v>복</v>
      </c>
      <c r="AF138" s="77" t="str">
        <f>Q138&amp;"/"&amp;R138</f>
        <v>3/1</v>
      </c>
      <c r="AH138" s="20" t="str">
        <f>IF(A138="","",A138)</f>
        <v>마포동 마포쌍용황금</v>
      </c>
      <c r="AI138" s="87">
        <f t="shared" si="96"/>
        <v>26</v>
      </c>
      <c r="AJ138" s="77" t="str">
        <f>IF(AI138="","",$AJ$2)</f>
        <v>A-</v>
      </c>
      <c r="AK138" s="77" t="s">
        <v>13</v>
      </c>
      <c r="AL138" s="77" t="s">
        <v>62</v>
      </c>
      <c r="AM138" s="77" t="s">
        <v>63</v>
      </c>
      <c r="AN138" s="77" t="str">
        <f>IF(AI138="","",$AN$2)</f>
        <v>C</v>
      </c>
      <c r="AO138" s="77" t="str">
        <f>IF(N138="","",IF(N138&gt;=$AO$1/100,"O","X"))</f>
        <v>X</v>
      </c>
      <c r="AP138" s="77" t="str">
        <f>IF(I138="","",IF(I138&lt;=$AP$1,"O","X"))</f>
        <v>X</v>
      </c>
      <c r="AQ138" s="77" t="str">
        <f>IF(O138="","",IF(O138&lt;=$AQ$1,"O","X"))</f>
        <v>X</v>
      </c>
      <c r="AR138" s="77" t="str">
        <f>IF(M138="","",IF(M138&lt;=$AR$1,"O","X"))</f>
        <v>X</v>
      </c>
      <c r="AS138" s="77" t="s">
        <v>2</v>
      </c>
      <c r="AT138" s="77" t="str">
        <f>IF(OR(F138="",AI138=""),"",IF(AND((F138&lt;=85),(AI138&gt;=15)),"O","X"))</f>
        <v>O</v>
      </c>
      <c r="AU138" s="77" t="str">
        <f>IF(C138="","",IF(C138&gt;=$AU$1,"O","X"))</f>
        <v>O</v>
      </c>
      <c r="AV138" s="77" t="str">
        <f>IF(AO138="","",IF(AND(AO138="O",AP138="O",AR138="O",AT138="O",AU138="O"),"후보","X"))</f>
        <v>X</v>
      </c>
    </row>
    <row r="139" spans="1:48" s="37" customFormat="1" ht="12" x14ac:dyDescent="0.3">
      <c r="A139" s="78" t="s">
        <v>2445</v>
      </c>
      <c r="B139" s="79" t="s">
        <v>2446</v>
      </c>
      <c r="C139" s="85">
        <v>339</v>
      </c>
      <c r="D139" s="86">
        <v>111.2</v>
      </c>
      <c r="E139" s="87">
        <v>34</v>
      </c>
      <c r="F139" s="86">
        <v>84.9</v>
      </c>
      <c r="G139" s="17">
        <v>26</v>
      </c>
      <c r="H139" s="88">
        <v>98</v>
      </c>
      <c r="I139" s="89">
        <v>130000</v>
      </c>
      <c r="J139" s="89" t="s">
        <v>60</v>
      </c>
      <c r="K139" s="89">
        <v>70000</v>
      </c>
      <c r="L139" s="89" t="s">
        <v>68</v>
      </c>
      <c r="M139" s="90">
        <f>I139-K139</f>
        <v>60000</v>
      </c>
      <c r="N139" s="4">
        <f>IF(ISERROR(K139/I139),"",K139/I139)</f>
        <v>0.53846153846153844</v>
      </c>
      <c r="O139" s="91">
        <f>I139/E139</f>
        <v>3823.5294117647059</v>
      </c>
      <c r="P139" s="91">
        <f>K139/E139</f>
        <v>2058.8235294117649</v>
      </c>
      <c r="Q139" s="77">
        <v>3</v>
      </c>
      <c r="R139" s="77">
        <v>2</v>
      </c>
      <c r="S139" s="77" t="s">
        <v>61</v>
      </c>
      <c r="T139" s="5">
        <v>111</v>
      </c>
      <c r="U139" s="9"/>
      <c r="W139" s="86">
        <f t="shared" si="92"/>
        <v>111.2</v>
      </c>
      <c r="X139" s="87">
        <f t="shared" si="92"/>
        <v>34</v>
      </c>
      <c r="Y139" s="92">
        <f t="shared" si="93"/>
        <v>98</v>
      </c>
      <c r="Z139" s="90">
        <f t="shared" si="93"/>
        <v>130000</v>
      </c>
      <c r="AA139" s="90">
        <f>K139</f>
        <v>70000</v>
      </c>
      <c r="AB139" s="90">
        <f t="shared" si="94"/>
        <v>60000</v>
      </c>
      <c r="AC139" s="4">
        <f t="shared" si="94"/>
        <v>0.53846153846153844</v>
      </c>
      <c r="AD139" s="91">
        <f t="shared" si="94"/>
        <v>3823.5294117647059</v>
      </c>
      <c r="AE139" s="77" t="str">
        <f>S139</f>
        <v>계</v>
      </c>
      <c r="AF139" s="77" t="str">
        <f>Q139&amp;"/"&amp;R139</f>
        <v>3/2</v>
      </c>
      <c r="AH139" s="20" t="str">
        <f>IF(A139="","",A139)</f>
        <v>마포동 마포쌍용황금</v>
      </c>
      <c r="AI139" s="87">
        <f t="shared" si="96"/>
        <v>34</v>
      </c>
      <c r="AJ139" s="77" t="str">
        <f>IF(AI139="","",$AJ$2)</f>
        <v>A-</v>
      </c>
      <c r="AK139" s="77" t="s">
        <v>13</v>
      </c>
      <c r="AL139" s="77" t="s">
        <v>62</v>
      </c>
      <c r="AM139" s="77" t="s">
        <v>63</v>
      </c>
      <c r="AN139" s="77" t="str">
        <f>IF(AI139="","",$AN$2)</f>
        <v>C</v>
      </c>
      <c r="AO139" s="77" t="str">
        <f>IF(N139="","",IF(N139&gt;=$AO$1/100,"O","X"))</f>
        <v>X</v>
      </c>
      <c r="AP139" s="77" t="str">
        <f>IF(I139="","",IF(I139&lt;=$AP$1,"O","X"))</f>
        <v>X</v>
      </c>
      <c r="AQ139" s="77" t="str">
        <f>IF(O139="","",IF(O139&lt;=$AQ$1,"O","X"))</f>
        <v>X</v>
      </c>
      <c r="AR139" s="77" t="str">
        <f>IF(M139="","",IF(M139&lt;=$AR$1,"O","X"))</f>
        <v>X</v>
      </c>
      <c r="AS139" s="77" t="s">
        <v>2</v>
      </c>
      <c r="AT139" s="77" t="str">
        <f>IF(OR(F139="",AI139=""),"",IF(AND((F139&lt;=85),(AI139&gt;=15)),"O","X"))</f>
        <v>O</v>
      </c>
      <c r="AU139" s="77" t="str">
        <f>IF(C139="","",IF(C139&gt;=$AU$1,"O","X"))</f>
        <v>O</v>
      </c>
      <c r="AV139" s="77" t="str">
        <f>IF(AO139="","",IF(AND(AO139="O",AP139="O",AR139="O",AT139="O",AU139="O"),"후보","X"))</f>
        <v>X</v>
      </c>
    </row>
    <row r="140" spans="1:48" s="37" customFormat="1" ht="12" x14ac:dyDescent="0.3">
      <c r="A140" s="78" t="s">
        <v>2445</v>
      </c>
      <c r="B140" s="79" t="s">
        <v>2446</v>
      </c>
      <c r="C140" s="85">
        <v>339</v>
      </c>
      <c r="D140" s="86">
        <v>144.30000000000001</v>
      </c>
      <c r="E140" s="87">
        <v>44</v>
      </c>
      <c r="F140" s="86">
        <v>114.8</v>
      </c>
      <c r="G140" s="17">
        <v>35</v>
      </c>
      <c r="H140" s="88">
        <v>83</v>
      </c>
      <c r="I140" s="89">
        <v>160000</v>
      </c>
      <c r="J140" s="89" t="s">
        <v>74</v>
      </c>
      <c r="K140" s="89">
        <v>75000</v>
      </c>
      <c r="L140" s="89" t="s">
        <v>70</v>
      </c>
      <c r="M140" s="90">
        <f>I140-K140</f>
        <v>85000</v>
      </c>
      <c r="N140" s="4">
        <f>IF(ISERROR(K140/I140),"",K140/I140)</f>
        <v>0.46875</v>
      </c>
      <c r="O140" s="91">
        <f>I140/E140</f>
        <v>3636.3636363636365</v>
      </c>
      <c r="P140" s="91">
        <f>K140/E140</f>
        <v>1704.5454545454545</v>
      </c>
      <c r="Q140" s="77">
        <v>4</v>
      </c>
      <c r="R140" s="77">
        <v>2</v>
      </c>
      <c r="S140" s="77" t="s">
        <v>61</v>
      </c>
      <c r="T140" s="5">
        <v>144</v>
      </c>
      <c r="U140" s="9"/>
      <c r="W140" s="86">
        <f t="shared" si="92"/>
        <v>144.30000000000001</v>
      </c>
      <c r="X140" s="87">
        <f t="shared" si="92"/>
        <v>44</v>
      </c>
      <c r="Y140" s="92">
        <f t="shared" si="93"/>
        <v>83</v>
      </c>
      <c r="Z140" s="90">
        <f t="shared" si="93"/>
        <v>160000</v>
      </c>
      <c r="AA140" s="90">
        <f>K140</f>
        <v>75000</v>
      </c>
      <c r="AB140" s="90">
        <f t="shared" si="94"/>
        <v>85000</v>
      </c>
      <c r="AC140" s="4">
        <f t="shared" si="94"/>
        <v>0.46875</v>
      </c>
      <c r="AD140" s="91">
        <f t="shared" si="94"/>
        <v>3636.3636363636365</v>
      </c>
      <c r="AE140" s="77" t="str">
        <f>S140</f>
        <v>계</v>
      </c>
      <c r="AF140" s="77" t="str">
        <f>Q140&amp;"/"&amp;R140</f>
        <v>4/2</v>
      </c>
      <c r="AH140" s="20" t="str">
        <f>IF(A140="","",A140)</f>
        <v>마포동 마포쌍용황금</v>
      </c>
      <c r="AI140" s="87">
        <f t="shared" si="96"/>
        <v>44</v>
      </c>
      <c r="AJ140" s="77" t="str">
        <f>IF(AI140="","",$AJ$2)</f>
        <v>A-</v>
      </c>
      <c r="AK140" s="77" t="s">
        <v>13</v>
      </c>
      <c r="AL140" s="77" t="s">
        <v>62</v>
      </c>
      <c r="AM140" s="77" t="s">
        <v>63</v>
      </c>
      <c r="AN140" s="77" t="str">
        <f>IF(AI140="","",$AN$2)</f>
        <v>C</v>
      </c>
      <c r="AO140" s="77" t="str">
        <f>IF(N140="","",IF(N140&gt;=$AO$1/100,"O","X"))</f>
        <v>X</v>
      </c>
      <c r="AP140" s="77" t="str">
        <f>IF(I140="","",IF(I140&lt;=$AP$1,"O","X"))</f>
        <v>X</v>
      </c>
      <c r="AQ140" s="77" t="str">
        <f>IF(O140="","",IF(O140&lt;=$AQ$1,"O","X"))</f>
        <v>X</v>
      </c>
      <c r="AR140" s="77" t="str">
        <f>IF(M140="","",IF(M140&lt;=$AR$1,"O","X"))</f>
        <v>X</v>
      </c>
      <c r="AS140" s="77" t="s">
        <v>2</v>
      </c>
      <c r="AT140" s="77" t="str">
        <f>IF(OR(F140="",AI140=""),"",IF(AND((F140&lt;=85),(AI140&gt;=15)),"O","X"))</f>
        <v>X</v>
      </c>
      <c r="AU140" s="77" t="str">
        <f>IF(C140="","",IF(C140&gt;=$AU$1,"O","X"))</f>
        <v>O</v>
      </c>
      <c r="AV140" s="77" t="str">
        <f>IF(AO140="","",IF(AND(AO140="O",AP140="O",AR140="O",AT140="O",AU140="O"),"후보","X"))</f>
        <v>X</v>
      </c>
    </row>
    <row r="141" spans="1:48" s="37" customFormat="1" ht="12" x14ac:dyDescent="0.3">
      <c r="A141" s="78" t="s">
        <v>2447</v>
      </c>
      <c r="B141" s="79" t="s">
        <v>2411</v>
      </c>
      <c r="C141" s="85">
        <v>240</v>
      </c>
      <c r="D141" s="86">
        <v>79</v>
      </c>
      <c r="E141" s="87">
        <v>24</v>
      </c>
      <c r="F141" s="86">
        <v>60</v>
      </c>
      <c r="G141" s="17">
        <v>18</v>
      </c>
      <c r="H141" s="88">
        <v>52</v>
      </c>
      <c r="I141" s="89"/>
      <c r="J141" s="89"/>
      <c r="K141" s="89"/>
      <c r="L141" s="89"/>
      <c r="M141" s="90">
        <f>I141-K141</f>
        <v>0</v>
      </c>
      <c r="N141" s="4" t="str">
        <f>IF(ISERROR(K141/I141),"",K141/I141)</f>
        <v/>
      </c>
      <c r="O141" s="91">
        <f>I141/E141</f>
        <v>0</v>
      </c>
      <c r="P141" s="91">
        <f>K141/E141</f>
        <v>0</v>
      </c>
      <c r="Q141" s="77">
        <v>3</v>
      </c>
      <c r="R141" s="77">
        <v>2</v>
      </c>
      <c r="S141" s="77" t="s">
        <v>61</v>
      </c>
      <c r="T141" s="5">
        <v>78</v>
      </c>
      <c r="U141" s="9"/>
      <c r="W141" s="86">
        <f t="shared" si="92"/>
        <v>79</v>
      </c>
      <c r="X141" s="87">
        <f t="shared" si="92"/>
        <v>24</v>
      </c>
      <c r="Y141" s="92">
        <f t="shared" si="93"/>
        <v>52</v>
      </c>
      <c r="Z141" s="90">
        <f t="shared" si="93"/>
        <v>0</v>
      </c>
      <c r="AA141" s="90">
        <f>K141</f>
        <v>0</v>
      </c>
      <c r="AB141" s="90">
        <f t="shared" si="94"/>
        <v>0</v>
      </c>
      <c r="AC141" s="4" t="str">
        <f t="shared" si="94"/>
        <v/>
      </c>
      <c r="AD141" s="91">
        <f t="shared" si="94"/>
        <v>0</v>
      </c>
      <c r="AE141" s="77" t="str">
        <f>S141</f>
        <v>계</v>
      </c>
      <c r="AF141" s="77" t="str">
        <f>Q141&amp;"/"&amp;R141</f>
        <v>3/2</v>
      </c>
      <c r="AH141" s="20" t="str">
        <f t="shared" ref="AH141:AH204" si="97">IF(A141="","",A141)</f>
        <v>망원동 망원대림2차</v>
      </c>
      <c r="AI141" s="87">
        <f t="shared" si="96"/>
        <v>24</v>
      </c>
      <c r="AJ141" s="77" t="str">
        <f>IF(AI141="","",$AJ$2)</f>
        <v>A-</v>
      </c>
      <c r="AK141" s="77" t="s">
        <v>13</v>
      </c>
      <c r="AL141" s="77" t="s">
        <v>62</v>
      </c>
      <c r="AM141" s="77" t="s">
        <v>63</v>
      </c>
      <c r="AN141" s="77" t="str">
        <f>IF(AI141="","",$AN$2)</f>
        <v>C</v>
      </c>
      <c r="AO141" s="77" t="str">
        <f>IF(N141="","",IF(N141&gt;=$AO$1/100,"O","X"))</f>
        <v/>
      </c>
      <c r="AP141" s="77" t="str">
        <f>IF(I141="","",IF(I141&lt;=$AP$1,"O","X"))</f>
        <v/>
      </c>
      <c r="AQ141" s="77" t="str">
        <f>IF(O141="","",IF(O141&lt;=$AQ$1,"O","X"))</f>
        <v>O</v>
      </c>
      <c r="AR141" s="77" t="str">
        <f>IF(M141="","",IF(M141&lt;=$AR$1,"O","X"))</f>
        <v>O</v>
      </c>
      <c r="AS141" s="77" t="s">
        <v>2</v>
      </c>
      <c r="AT141" s="77" t="str">
        <f>IF(OR(F141="",AI141=""),"",IF(AND((F141&lt;=85),(AI141&gt;=15)),"O","X"))</f>
        <v>O</v>
      </c>
      <c r="AU141" s="77" t="str">
        <f>IF(C141="","",IF(C141&gt;=$AU$1,"O","X"))</f>
        <v>X</v>
      </c>
      <c r="AV141" s="77" t="str">
        <f>IF(AO141="","",IF(AND(AO141="O",AP141="O",AR141="O",AT141="O",AU141="O"),"후보","X"))</f>
        <v/>
      </c>
    </row>
    <row r="142" spans="1:48" s="37" customFormat="1" ht="12" x14ac:dyDescent="0.3">
      <c r="A142" s="78" t="s">
        <v>2447</v>
      </c>
      <c r="B142" s="79" t="s">
        <v>2412</v>
      </c>
      <c r="C142" s="85">
        <v>240</v>
      </c>
      <c r="D142" s="86">
        <v>109.7</v>
      </c>
      <c r="E142" s="87">
        <v>33</v>
      </c>
      <c r="F142" s="86">
        <v>84.7</v>
      </c>
      <c r="G142" s="17">
        <v>26</v>
      </c>
      <c r="H142" s="88">
        <v>110</v>
      </c>
      <c r="I142" s="89"/>
      <c r="J142" s="89"/>
      <c r="K142" s="89"/>
      <c r="L142" s="89"/>
      <c r="M142" s="90">
        <f>I142-K142</f>
        <v>0</v>
      </c>
      <c r="N142" s="4" t="str">
        <f>IF(ISERROR(K142/I142),"",K142/I142)</f>
        <v/>
      </c>
      <c r="O142" s="91">
        <f>I142/E142</f>
        <v>0</v>
      </c>
      <c r="P142" s="91">
        <f>K142/E142</f>
        <v>0</v>
      </c>
      <c r="Q142" s="77">
        <v>3</v>
      </c>
      <c r="R142" s="77">
        <v>2</v>
      </c>
      <c r="S142" s="77" t="s">
        <v>61</v>
      </c>
      <c r="T142" s="5" t="s">
        <v>146</v>
      </c>
      <c r="U142" s="9"/>
      <c r="W142" s="86">
        <f t="shared" si="92"/>
        <v>109.7</v>
      </c>
      <c r="X142" s="87">
        <f t="shared" si="92"/>
        <v>33</v>
      </c>
      <c r="Y142" s="92">
        <f t="shared" si="93"/>
        <v>110</v>
      </c>
      <c r="Z142" s="90">
        <f t="shared" si="93"/>
        <v>0</v>
      </c>
      <c r="AA142" s="90">
        <f>K142</f>
        <v>0</v>
      </c>
      <c r="AB142" s="90">
        <f t="shared" si="94"/>
        <v>0</v>
      </c>
      <c r="AC142" s="4" t="str">
        <f t="shared" si="94"/>
        <v/>
      </c>
      <c r="AD142" s="91">
        <f t="shared" si="94"/>
        <v>0</v>
      </c>
      <c r="AE142" s="77" t="str">
        <f>S142</f>
        <v>계</v>
      </c>
      <c r="AF142" s="77" t="str">
        <f>Q142&amp;"/"&amp;R142</f>
        <v>3/2</v>
      </c>
      <c r="AH142" s="20" t="str">
        <f t="shared" si="97"/>
        <v>망원동 망원대림2차</v>
      </c>
      <c r="AI142" s="87">
        <f t="shared" si="96"/>
        <v>33</v>
      </c>
      <c r="AJ142" s="77" t="str">
        <f>IF(AI142="","",$AJ$2)</f>
        <v>A-</v>
      </c>
      <c r="AK142" s="77" t="s">
        <v>13</v>
      </c>
      <c r="AL142" s="77" t="s">
        <v>62</v>
      </c>
      <c r="AM142" s="77" t="s">
        <v>63</v>
      </c>
      <c r="AN142" s="77" t="str">
        <f>IF(AI142="","",$AN$2)</f>
        <v>C</v>
      </c>
      <c r="AO142" s="77" t="str">
        <f>IF(N142="","",IF(N142&gt;=$AO$1/100,"O","X"))</f>
        <v/>
      </c>
      <c r="AP142" s="77" t="str">
        <f>IF(I142="","",IF(I142&lt;=$AP$1,"O","X"))</f>
        <v/>
      </c>
      <c r="AQ142" s="77" t="str">
        <f>IF(O142="","",IF(O142&lt;=$AQ$1,"O","X"))</f>
        <v>O</v>
      </c>
      <c r="AR142" s="77" t="str">
        <f>IF(M142="","",IF(M142&lt;=$AR$1,"O","X"))</f>
        <v>O</v>
      </c>
      <c r="AS142" s="77" t="s">
        <v>2</v>
      </c>
      <c r="AT142" s="77" t="str">
        <f>IF(OR(F142="",AI142=""),"",IF(AND((F142&lt;=85),(AI142&gt;=15)),"O","X"))</f>
        <v>O</v>
      </c>
      <c r="AU142" s="77" t="str">
        <f>IF(C142="","",IF(C142&gt;=$AU$1,"O","X"))</f>
        <v>X</v>
      </c>
      <c r="AV142" s="77" t="str">
        <f>IF(AO142="","",IF(AND(AO142="O",AP142="O",AR142="O",AT142="O",AU142="O"),"후보","X"))</f>
        <v/>
      </c>
    </row>
    <row r="143" spans="1:48" s="37" customFormat="1" ht="12" x14ac:dyDescent="0.3">
      <c r="A143" s="78" t="s">
        <v>2447</v>
      </c>
      <c r="B143" s="79" t="s">
        <v>2412</v>
      </c>
      <c r="C143" s="85">
        <v>240</v>
      </c>
      <c r="D143" s="86">
        <v>109.6</v>
      </c>
      <c r="E143" s="87">
        <v>33</v>
      </c>
      <c r="F143" s="86">
        <v>84.8</v>
      </c>
      <c r="G143" s="17">
        <v>26</v>
      </c>
      <c r="H143" s="88">
        <v>32</v>
      </c>
      <c r="I143" s="89"/>
      <c r="J143" s="89"/>
      <c r="K143" s="89"/>
      <c r="L143" s="89"/>
      <c r="M143" s="90">
        <f>I143-K143</f>
        <v>0</v>
      </c>
      <c r="N143" s="4" t="str">
        <f>IF(ISERROR(K143/I143),"",K143/I143)</f>
        <v/>
      </c>
      <c r="O143" s="91">
        <f>I143/E143</f>
        <v>0</v>
      </c>
      <c r="P143" s="91">
        <f>K143/E143</f>
        <v>0</v>
      </c>
      <c r="Q143" s="77">
        <v>3</v>
      </c>
      <c r="R143" s="77">
        <v>2</v>
      </c>
      <c r="S143" s="77" t="s">
        <v>61</v>
      </c>
      <c r="T143" s="5" t="s">
        <v>147</v>
      </c>
      <c r="U143" s="9"/>
      <c r="W143" s="86">
        <f t="shared" si="92"/>
        <v>109.6</v>
      </c>
      <c r="X143" s="87">
        <f t="shared" si="92"/>
        <v>33</v>
      </c>
      <c r="Y143" s="92">
        <f t="shared" si="93"/>
        <v>32</v>
      </c>
      <c r="Z143" s="90">
        <f t="shared" si="93"/>
        <v>0</v>
      </c>
      <c r="AA143" s="90">
        <f>K143</f>
        <v>0</v>
      </c>
      <c r="AB143" s="90">
        <f t="shared" si="94"/>
        <v>0</v>
      </c>
      <c r="AC143" s="4" t="str">
        <f t="shared" si="94"/>
        <v/>
      </c>
      <c r="AD143" s="91">
        <f t="shared" si="94"/>
        <v>0</v>
      </c>
      <c r="AE143" s="77" t="str">
        <f>S143</f>
        <v>계</v>
      </c>
      <c r="AF143" s="77" t="str">
        <f>Q143&amp;"/"&amp;R143</f>
        <v>3/2</v>
      </c>
      <c r="AH143" s="20" t="str">
        <f t="shared" si="97"/>
        <v>망원동 망원대림2차</v>
      </c>
      <c r="AI143" s="87">
        <f t="shared" si="96"/>
        <v>33</v>
      </c>
      <c r="AJ143" s="77" t="str">
        <f>IF(AI143="","",$AJ$2)</f>
        <v>A-</v>
      </c>
      <c r="AK143" s="77" t="s">
        <v>13</v>
      </c>
      <c r="AL143" s="77" t="s">
        <v>62</v>
      </c>
      <c r="AM143" s="77" t="s">
        <v>63</v>
      </c>
      <c r="AN143" s="77" t="str">
        <f>IF(AI143="","",$AN$2)</f>
        <v>C</v>
      </c>
      <c r="AO143" s="77" t="str">
        <f>IF(N143="","",IF(N143&gt;=$AO$1/100,"O","X"))</f>
        <v/>
      </c>
      <c r="AP143" s="77" t="str">
        <f>IF(I143="","",IF(I143&lt;=$AP$1,"O","X"))</f>
        <v/>
      </c>
      <c r="AQ143" s="77" t="str">
        <f>IF(O143="","",IF(O143&lt;=$AQ$1,"O","X"))</f>
        <v>O</v>
      </c>
      <c r="AR143" s="77" t="str">
        <f>IF(M143="","",IF(M143&lt;=$AR$1,"O","X"))</f>
        <v>O</v>
      </c>
      <c r="AS143" s="77" t="s">
        <v>2</v>
      </c>
      <c r="AT143" s="77" t="str">
        <f>IF(OR(F143="",AI143=""),"",IF(AND((F143&lt;=85),(AI143&gt;=15)),"O","X"))</f>
        <v>O</v>
      </c>
      <c r="AU143" s="77" t="str">
        <f>IF(C143="","",IF(C143&gt;=$AU$1,"O","X"))</f>
        <v>X</v>
      </c>
      <c r="AV143" s="77" t="str">
        <f>IF(AO143="","",IF(AND(AO143="O",AP143="O",AR143="O",AT143="O",AU143="O"),"후보","X"))</f>
        <v/>
      </c>
    </row>
    <row r="144" spans="1:48" s="37" customFormat="1" ht="12" x14ac:dyDescent="0.3">
      <c r="A144" s="78" t="s">
        <v>2447</v>
      </c>
      <c r="B144" s="79" t="s">
        <v>2411</v>
      </c>
      <c r="C144" s="85">
        <v>240</v>
      </c>
      <c r="D144" s="86">
        <v>110</v>
      </c>
      <c r="E144" s="87">
        <v>33</v>
      </c>
      <c r="F144" s="86">
        <v>85</v>
      </c>
      <c r="G144" s="17">
        <v>26</v>
      </c>
      <c r="H144" s="88">
        <v>15</v>
      </c>
      <c r="I144" s="89"/>
      <c r="J144" s="89"/>
      <c r="K144" s="89"/>
      <c r="L144" s="89"/>
      <c r="M144" s="90">
        <f>I144-K144</f>
        <v>0</v>
      </c>
      <c r="N144" s="4" t="str">
        <f>IF(ISERROR(K144/I144),"",K144/I144)</f>
        <v/>
      </c>
      <c r="O144" s="91">
        <f>I144/E144</f>
        <v>0</v>
      </c>
      <c r="P144" s="91">
        <f>K144/E144</f>
        <v>0</v>
      </c>
      <c r="Q144" s="77">
        <v>3</v>
      </c>
      <c r="R144" s="77">
        <v>2</v>
      </c>
      <c r="S144" s="77" t="s">
        <v>61</v>
      </c>
      <c r="T144" s="5" t="s">
        <v>148</v>
      </c>
      <c r="U144" s="9"/>
      <c r="W144" s="86">
        <f t="shared" si="92"/>
        <v>110</v>
      </c>
      <c r="X144" s="87">
        <f t="shared" si="92"/>
        <v>33</v>
      </c>
      <c r="Y144" s="92">
        <f t="shared" si="93"/>
        <v>15</v>
      </c>
      <c r="Z144" s="90">
        <f t="shared" si="93"/>
        <v>0</v>
      </c>
      <c r="AA144" s="90">
        <f>K144</f>
        <v>0</v>
      </c>
      <c r="AB144" s="90">
        <f t="shared" si="94"/>
        <v>0</v>
      </c>
      <c r="AC144" s="4" t="str">
        <f t="shared" si="94"/>
        <v/>
      </c>
      <c r="AD144" s="91">
        <f t="shared" si="94"/>
        <v>0</v>
      </c>
      <c r="AE144" s="77" t="str">
        <f>S144</f>
        <v>계</v>
      </c>
      <c r="AF144" s="77" t="str">
        <f>Q144&amp;"/"&amp;R144</f>
        <v>3/2</v>
      </c>
      <c r="AH144" s="20" t="str">
        <f t="shared" si="97"/>
        <v>망원동 망원대림2차</v>
      </c>
      <c r="AI144" s="87">
        <f t="shared" si="96"/>
        <v>33</v>
      </c>
      <c r="AJ144" s="77" t="str">
        <f>IF(AI144="","",$AJ$2)</f>
        <v>A-</v>
      </c>
      <c r="AK144" s="77" t="s">
        <v>13</v>
      </c>
      <c r="AL144" s="77" t="s">
        <v>62</v>
      </c>
      <c r="AM144" s="77" t="s">
        <v>63</v>
      </c>
      <c r="AN144" s="77" t="str">
        <f>IF(AI144="","",$AN$2)</f>
        <v>C</v>
      </c>
      <c r="AO144" s="77" t="str">
        <f>IF(N144="","",IF(N144&gt;=$AO$1/100,"O","X"))</f>
        <v/>
      </c>
      <c r="AP144" s="77" t="str">
        <f>IF(I144="","",IF(I144&lt;=$AP$1,"O","X"))</f>
        <v/>
      </c>
      <c r="AQ144" s="77" t="str">
        <f>IF(O144="","",IF(O144&lt;=$AQ$1,"O","X"))</f>
        <v>O</v>
      </c>
      <c r="AR144" s="77" t="str">
        <f>IF(M144="","",IF(M144&lt;=$AR$1,"O","X"))</f>
        <v>O</v>
      </c>
      <c r="AS144" s="77" t="s">
        <v>2</v>
      </c>
      <c r="AT144" s="77" t="str">
        <f>IF(OR(F144="",AI144=""),"",IF(AND((F144&lt;=85),(AI144&gt;=15)),"O","X"))</f>
        <v>O</v>
      </c>
      <c r="AU144" s="77" t="str">
        <f>IF(C144="","",IF(C144&gt;=$AU$1,"O","X"))</f>
        <v>X</v>
      </c>
      <c r="AV144" s="77" t="str">
        <f>IF(AO144="","",IF(AND(AO144="O",AP144="O",AR144="O",AT144="O",AU144="O"),"후보","X"))</f>
        <v/>
      </c>
    </row>
    <row r="145" spans="1:48" s="37" customFormat="1" ht="12" x14ac:dyDescent="0.3">
      <c r="A145" s="78" t="s">
        <v>2447</v>
      </c>
      <c r="B145" s="79" t="s">
        <v>2412</v>
      </c>
      <c r="C145" s="85">
        <v>240</v>
      </c>
      <c r="D145" s="86">
        <v>136.80000000000001</v>
      </c>
      <c r="E145" s="87">
        <v>41</v>
      </c>
      <c r="F145" s="86">
        <v>106.7</v>
      </c>
      <c r="G145" s="17">
        <v>32</v>
      </c>
      <c r="H145" s="88">
        <v>31</v>
      </c>
      <c r="I145" s="89"/>
      <c r="J145" s="89"/>
      <c r="K145" s="89"/>
      <c r="L145" s="89"/>
      <c r="M145" s="90">
        <f>I145-K145</f>
        <v>0</v>
      </c>
      <c r="N145" s="4" t="str">
        <f>IF(ISERROR(K145/I145),"",K145/I145)</f>
        <v/>
      </c>
      <c r="O145" s="91">
        <f>I145/E145</f>
        <v>0</v>
      </c>
      <c r="P145" s="91">
        <f>K145/E145</f>
        <v>0</v>
      </c>
      <c r="Q145" s="77">
        <v>4</v>
      </c>
      <c r="R145" s="77">
        <v>2</v>
      </c>
      <c r="S145" s="77" t="s">
        <v>61</v>
      </c>
      <c r="T145" s="5">
        <v>136</v>
      </c>
      <c r="U145" s="9"/>
      <c r="W145" s="86">
        <f t="shared" si="92"/>
        <v>136.80000000000001</v>
      </c>
      <c r="X145" s="87">
        <f t="shared" si="92"/>
        <v>41</v>
      </c>
      <c r="Y145" s="92">
        <f t="shared" si="93"/>
        <v>31</v>
      </c>
      <c r="Z145" s="90">
        <f t="shared" si="93"/>
        <v>0</v>
      </c>
      <c r="AA145" s="90">
        <f>K145</f>
        <v>0</v>
      </c>
      <c r="AB145" s="90">
        <f t="shared" si="94"/>
        <v>0</v>
      </c>
      <c r="AC145" s="4" t="str">
        <f t="shared" si="94"/>
        <v/>
      </c>
      <c r="AD145" s="91">
        <f t="shared" si="94"/>
        <v>0</v>
      </c>
      <c r="AE145" s="77" t="str">
        <f>S145</f>
        <v>계</v>
      </c>
      <c r="AF145" s="77" t="str">
        <f>Q145&amp;"/"&amp;R145</f>
        <v>4/2</v>
      </c>
      <c r="AH145" s="20" t="str">
        <f t="shared" si="97"/>
        <v>망원동 망원대림2차</v>
      </c>
      <c r="AI145" s="87">
        <f t="shared" si="96"/>
        <v>41</v>
      </c>
      <c r="AJ145" s="77" t="str">
        <f>IF(AI145="","",$AJ$2)</f>
        <v>A-</v>
      </c>
      <c r="AK145" s="77" t="s">
        <v>13</v>
      </c>
      <c r="AL145" s="77" t="s">
        <v>62</v>
      </c>
      <c r="AM145" s="77" t="s">
        <v>63</v>
      </c>
      <c r="AN145" s="77" t="str">
        <f>IF(AI145="","",$AN$2)</f>
        <v>C</v>
      </c>
      <c r="AO145" s="77" t="str">
        <f>IF(N145="","",IF(N145&gt;=$AO$1/100,"O","X"))</f>
        <v/>
      </c>
      <c r="AP145" s="77" t="str">
        <f>IF(I145="","",IF(I145&lt;=$AP$1,"O","X"))</f>
        <v/>
      </c>
      <c r="AQ145" s="77" t="str">
        <f>IF(O145="","",IF(O145&lt;=$AQ$1,"O","X"))</f>
        <v>O</v>
      </c>
      <c r="AR145" s="77" t="str">
        <f>IF(M145="","",IF(M145&lt;=$AR$1,"O","X"))</f>
        <v>O</v>
      </c>
      <c r="AS145" s="77" t="s">
        <v>2</v>
      </c>
      <c r="AT145" s="77" t="str">
        <f>IF(OR(F145="",AI145=""),"",IF(AND((F145&lt;=85),(AI145&gt;=15)),"O","X"))</f>
        <v>X</v>
      </c>
      <c r="AU145" s="77" t="str">
        <f>IF(C145="","",IF(C145&gt;=$AU$1,"O","X"))</f>
        <v>X</v>
      </c>
      <c r="AV145" s="77" t="str">
        <f>IF(AO145="","",IF(AND(AO145="O",AP145="O",AR145="O",AT145="O",AU145="O"),"후보","X"))</f>
        <v/>
      </c>
    </row>
    <row r="146" spans="1:48" s="37" customFormat="1" ht="12" x14ac:dyDescent="0.3">
      <c r="A146" s="78" t="s">
        <v>2448</v>
      </c>
      <c r="B146" s="79" t="s">
        <v>2449</v>
      </c>
      <c r="C146" s="85">
        <v>385</v>
      </c>
      <c r="D146" s="86">
        <v>77</v>
      </c>
      <c r="E146" s="87">
        <v>23</v>
      </c>
      <c r="F146" s="86">
        <v>59.4</v>
      </c>
      <c r="G146" s="17">
        <v>18</v>
      </c>
      <c r="H146" s="88">
        <v>54</v>
      </c>
      <c r="I146" s="89">
        <v>130000</v>
      </c>
      <c r="J146" s="89" t="s">
        <v>75</v>
      </c>
      <c r="K146" s="89"/>
      <c r="L146" s="89"/>
      <c r="M146" s="90">
        <f t="shared" ref="M146:M152" si="98">I146-K146</f>
        <v>130000</v>
      </c>
      <c r="N146" s="4">
        <f t="shared" ref="N146:N152" si="99">IF(ISERROR(K146/I146),"",K146/I146)</f>
        <v>0</v>
      </c>
      <c r="O146" s="91">
        <f t="shared" ref="O146:O152" si="100">I146/E146</f>
        <v>5652.173913043478</v>
      </c>
      <c r="P146" s="91">
        <f t="shared" ref="P146:P152" si="101">K146/E146</f>
        <v>0</v>
      </c>
      <c r="Q146" s="77">
        <v>3</v>
      </c>
      <c r="R146" s="77">
        <v>2</v>
      </c>
      <c r="S146" s="77" t="s">
        <v>61</v>
      </c>
      <c r="T146" s="5" t="s">
        <v>149</v>
      </c>
      <c r="U146" s="9"/>
      <c r="W146" s="86">
        <f t="shared" si="92"/>
        <v>77</v>
      </c>
      <c r="X146" s="87">
        <f t="shared" si="92"/>
        <v>23</v>
      </c>
      <c r="Y146" s="92">
        <f t="shared" si="93"/>
        <v>54</v>
      </c>
      <c r="Z146" s="90">
        <f t="shared" si="93"/>
        <v>130000</v>
      </c>
      <c r="AA146" s="90">
        <f t="shared" ref="AA146:AA152" si="102">K146</f>
        <v>0</v>
      </c>
      <c r="AB146" s="90">
        <f t="shared" si="94"/>
        <v>130000</v>
      </c>
      <c r="AC146" s="4">
        <f t="shared" si="94"/>
        <v>0</v>
      </c>
      <c r="AD146" s="91">
        <f t="shared" si="94"/>
        <v>5652.173913043478</v>
      </c>
      <c r="AE146" s="77" t="str">
        <f t="shared" ref="AE146:AE152" si="103">S146</f>
        <v>계</v>
      </c>
      <c r="AF146" s="77" t="str">
        <f t="shared" ref="AF146:AF152" si="104">Q146&amp;"/"&amp;R146</f>
        <v>3/2</v>
      </c>
      <c r="AH146" s="20" t="str">
        <f t="shared" si="97"/>
        <v>망원동 마포한강아이파크</v>
      </c>
      <c r="AI146" s="87">
        <f t="shared" si="96"/>
        <v>23</v>
      </c>
      <c r="AJ146" s="77" t="str">
        <f t="shared" ref="AJ146:AJ152" si="105">IF(AI146="","",$AJ$2)</f>
        <v>A-</v>
      </c>
      <c r="AK146" s="77" t="s">
        <v>13</v>
      </c>
      <c r="AL146" s="77" t="s">
        <v>62</v>
      </c>
      <c r="AM146" s="77" t="s">
        <v>63</v>
      </c>
      <c r="AN146" s="77" t="str">
        <f t="shared" ref="AN146:AN152" si="106">IF(AI146="","",$AN$2)</f>
        <v>C</v>
      </c>
      <c r="AO146" s="77" t="str">
        <f t="shared" ref="AO146:AO152" si="107">IF(N146="","",IF(N146&gt;=$AO$1/100,"O","X"))</f>
        <v>X</v>
      </c>
      <c r="AP146" s="77" t="str">
        <f t="shared" ref="AP146:AP152" si="108">IF(I146="","",IF(I146&lt;=$AP$1,"O","X"))</f>
        <v>X</v>
      </c>
      <c r="AQ146" s="77" t="str">
        <f t="shared" ref="AQ146:AQ152" si="109">IF(O146="","",IF(O146&lt;=$AQ$1,"O","X"))</f>
        <v>X</v>
      </c>
      <c r="AR146" s="77" t="str">
        <f t="shared" ref="AR146:AR152" si="110">IF(M146="","",IF(M146&lt;=$AR$1,"O","X"))</f>
        <v>X</v>
      </c>
      <c r="AS146" s="77" t="s">
        <v>2</v>
      </c>
      <c r="AT146" s="77" t="str">
        <f t="shared" ref="AT146:AT152" si="111">IF(OR(F146="",AI146=""),"",IF(AND((F146&lt;=85),(AI146&gt;=15)),"O","X"))</f>
        <v>O</v>
      </c>
      <c r="AU146" s="77" t="str">
        <f t="shared" ref="AU146:AU152" si="112">IF(C146="","",IF(C146&gt;=$AU$1,"O","X"))</f>
        <v>O</v>
      </c>
      <c r="AV146" s="77" t="str">
        <f t="shared" ref="AV146:AV152" si="113">IF(AO146="","",IF(AND(AO146="O",AP146="O",AR146="O",AT146="O",AU146="O"),"후보","X"))</f>
        <v>X</v>
      </c>
    </row>
    <row r="147" spans="1:48" s="37" customFormat="1" ht="12" x14ac:dyDescent="0.3">
      <c r="A147" s="78" t="s">
        <v>2448</v>
      </c>
      <c r="B147" s="79" t="s">
        <v>2450</v>
      </c>
      <c r="C147" s="85">
        <v>385</v>
      </c>
      <c r="D147" s="86">
        <v>77.400000000000006</v>
      </c>
      <c r="E147" s="87">
        <v>23</v>
      </c>
      <c r="F147" s="86">
        <v>59.4</v>
      </c>
      <c r="G147" s="17">
        <v>18</v>
      </c>
      <c r="H147" s="88">
        <v>60</v>
      </c>
      <c r="I147" s="89">
        <v>138000</v>
      </c>
      <c r="J147" s="89" t="s">
        <v>75</v>
      </c>
      <c r="K147" s="89"/>
      <c r="L147" s="89"/>
      <c r="M147" s="90">
        <f t="shared" si="98"/>
        <v>138000</v>
      </c>
      <c r="N147" s="4">
        <f t="shared" si="99"/>
        <v>0</v>
      </c>
      <c r="O147" s="91">
        <f t="shared" si="100"/>
        <v>6000</v>
      </c>
      <c r="P147" s="91">
        <f t="shared" si="101"/>
        <v>0</v>
      </c>
      <c r="Q147" s="77">
        <v>3</v>
      </c>
      <c r="R147" s="77">
        <v>2</v>
      </c>
      <c r="S147" s="77" t="s">
        <v>61</v>
      </c>
      <c r="T147" s="5" t="s">
        <v>150</v>
      </c>
      <c r="U147" s="9"/>
      <c r="W147" s="86">
        <f t="shared" si="92"/>
        <v>77.400000000000006</v>
      </c>
      <c r="X147" s="87">
        <f t="shared" si="92"/>
        <v>23</v>
      </c>
      <c r="Y147" s="92">
        <f t="shared" si="93"/>
        <v>60</v>
      </c>
      <c r="Z147" s="90">
        <f t="shared" si="93"/>
        <v>138000</v>
      </c>
      <c r="AA147" s="90">
        <f t="shared" si="102"/>
        <v>0</v>
      </c>
      <c r="AB147" s="90">
        <f t="shared" si="94"/>
        <v>138000</v>
      </c>
      <c r="AC147" s="4">
        <f t="shared" si="94"/>
        <v>0</v>
      </c>
      <c r="AD147" s="91">
        <f t="shared" si="94"/>
        <v>6000</v>
      </c>
      <c r="AE147" s="77" t="str">
        <f t="shared" si="103"/>
        <v>계</v>
      </c>
      <c r="AF147" s="77" t="str">
        <f t="shared" si="104"/>
        <v>3/2</v>
      </c>
      <c r="AH147" s="20" t="str">
        <f t="shared" si="97"/>
        <v>망원동 마포한강아이파크</v>
      </c>
      <c r="AI147" s="87">
        <f t="shared" si="96"/>
        <v>23</v>
      </c>
      <c r="AJ147" s="77" t="str">
        <f t="shared" si="105"/>
        <v>A-</v>
      </c>
      <c r="AK147" s="77" t="s">
        <v>13</v>
      </c>
      <c r="AL147" s="77" t="s">
        <v>62</v>
      </c>
      <c r="AM147" s="77" t="s">
        <v>63</v>
      </c>
      <c r="AN147" s="77" t="str">
        <f t="shared" si="106"/>
        <v>C</v>
      </c>
      <c r="AO147" s="77" t="str">
        <f t="shared" si="107"/>
        <v>X</v>
      </c>
      <c r="AP147" s="77" t="str">
        <f t="shared" si="108"/>
        <v>X</v>
      </c>
      <c r="AQ147" s="77" t="str">
        <f t="shared" si="109"/>
        <v>X</v>
      </c>
      <c r="AR147" s="77" t="str">
        <f t="shared" si="110"/>
        <v>X</v>
      </c>
      <c r="AS147" s="77" t="s">
        <v>2</v>
      </c>
      <c r="AT147" s="77" t="str">
        <f t="shared" si="111"/>
        <v>O</v>
      </c>
      <c r="AU147" s="77" t="str">
        <f t="shared" si="112"/>
        <v>O</v>
      </c>
      <c r="AV147" s="77" t="str">
        <f t="shared" si="113"/>
        <v>X</v>
      </c>
    </row>
    <row r="148" spans="1:48" s="37" customFormat="1" ht="12" x14ac:dyDescent="0.3">
      <c r="A148" s="78" t="s">
        <v>2448</v>
      </c>
      <c r="B148" s="79" t="s">
        <v>2450</v>
      </c>
      <c r="C148" s="85">
        <v>385</v>
      </c>
      <c r="D148" s="86">
        <v>109</v>
      </c>
      <c r="E148" s="87">
        <v>33</v>
      </c>
      <c r="F148" s="86">
        <v>84.6</v>
      </c>
      <c r="G148" s="17">
        <v>26</v>
      </c>
      <c r="H148" s="88">
        <v>90</v>
      </c>
      <c r="I148" s="89">
        <v>170000</v>
      </c>
      <c r="J148" s="89" t="s">
        <v>74</v>
      </c>
      <c r="K148" s="89">
        <v>120000</v>
      </c>
      <c r="L148" s="89" t="s">
        <v>75</v>
      </c>
      <c r="M148" s="90">
        <f t="shared" si="98"/>
        <v>50000</v>
      </c>
      <c r="N148" s="4">
        <f t="shared" si="99"/>
        <v>0.70588235294117652</v>
      </c>
      <c r="O148" s="91">
        <f t="shared" si="100"/>
        <v>5151.515151515152</v>
      </c>
      <c r="P148" s="91">
        <f t="shared" si="101"/>
        <v>3636.3636363636365</v>
      </c>
      <c r="Q148" s="77">
        <v>3</v>
      </c>
      <c r="R148" s="77">
        <v>2</v>
      </c>
      <c r="S148" s="77" t="s">
        <v>61</v>
      </c>
      <c r="T148" s="5" t="s">
        <v>151</v>
      </c>
      <c r="U148" s="9"/>
      <c r="W148" s="86">
        <f t="shared" ref="W148:X155" si="114">D148</f>
        <v>109</v>
      </c>
      <c r="X148" s="87">
        <f t="shared" si="114"/>
        <v>33</v>
      </c>
      <c r="Y148" s="92">
        <f t="shared" ref="Y148:Z155" si="115">H148</f>
        <v>90</v>
      </c>
      <c r="Z148" s="90">
        <f t="shared" si="115"/>
        <v>170000</v>
      </c>
      <c r="AA148" s="90">
        <f t="shared" si="102"/>
        <v>120000</v>
      </c>
      <c r="AB148" s="90">
        <f t="shared" ref="AB148:AD163" si="116">M148</f>
        <v>50000</v>
      </c>
      <c r="AC148" s="4">
        <f t="shared" si="116"/>
        <v>0.70588235294117652</v>
      </c>
      <c r="AD148" s="91">
        <f t="shared" si="116"/>
        <v>5151.515151515152</v>
      </c>
      <c r="AE148" s="77" t="str">
        <f t="shared" si="103"/>
        <v>계</v>
      </c>
      <c r="AF148" s="77" t="str">
        <f t="shared" si="104"/>
        <v>3/2</v>
      </c>
      <c r="AH148" s="20" t="str">
        <f t="shared" si="97"/>
        <v>망원동 마포한강아이파크</v>
      </c>
      <c r="AI148" s="87">
        <f t="shared" si="96"/>
        <v>33</v>
      </c>
      <c r="AJ148" s="77" t="str">
        <f t="shared" si="105"/>
        <v>A-</v>
      </c>
      <c r="AK148" s="77" t="s">
        <v>13</v>
      </c>
      <c r="AL148" s="77" t="s">
        <v>62</v>
      </c>
      <c r="AM148" s="77" t="s">
        <v>63</v>
      </c>
      <c r="AN148" s="77" t="str">
        <f t="shared" si="106"/>
        <v>C</v>
      </c>
      <c r="AO148" s="77" t="str">
        <f t="shared" si="107"/>
        <v>X</v>
      </c>
      <c r="AP148" s="77" t="str">
        <f t="shared" si="108"/>
        <v>X</v>
      </c>
      <c r="AQ148" s="77" t="str">
        <f t="shared" si="109"/>
        <v>X</v>
      </c>
      <c r="AR148" s="77" t="str">
        <f t="shared" si="110"/>
        <v>X</v>
      </c>
      <c r="AS148" s="77" t="s">
        <v>2</v>
      </c>
      <c r="AT148" s="77" t="str">
        <f t="shared" si="111"/>
        <v>O</v>
      </c>
      <c r="AU148" s="77" t="str">
        <f t="shared" si="112"/>
        <v>O</v>
      </c>
      <c r="AV148" s="77" t="str">
        <f t="shared" si="113"/>
        <v>X</v>
      </c>
    </row>
    <row r="149" spans="1:48" s="37" customFormat="1" ht="12" x14ac:dyDescent="0.3">
      <c r="A149" s="78" t="s">
        <v>2448</v>
      </c>
      <c r="B149" s="79" t="s">
        <v>2449</v>
      </c>
      <c r="C149" s="85">
        <v>385</v>
      </c>
      <c r="D149" s="86">
        <v>108.6</v>
      </c>
      <c r="E149" s="87">
        <v>33</v>
      </c>
      <c r="F149" s="86">
        <v>84.6</v>
      </c>
      <c r="G149" s="17">
        <v>26</v>
      </c>
      <c r="H149" s="88">
        <v>66</v>
      </c>
      <c r="I149" s="89"/>
      <c r="J149" s="89"/>
      <c r="K149" s="89"/>
      <c r="L149" s="89"/>
      <c r="M149" s="90">
        <f t="shared" si="98"/>
        <v>0</v>
      </c>
      <c r="N149" s="4" t="str">
        <f t="shared" si="99"/>
        <v/>
      </c>
      <c r="O149" s="91">
        <f t="shared" si="100"/>
        <v>0</v>
      </c>
      <c r="P149" s="91">
        <f t="shared" si="101"/>
        <v>0</v>
      </c>
      <c r="Q149" s="77">
        <v>3</v>
      </c>
      <c r="R149" s="77">
        <v>2</v>
      </c>
      <c r="S149" s="77" t="s">
        <v>61</v>
      </c>
      <c r="T149" s="5" t="s">
        <v>152</v>
      </c>
      <c r="U149" s="9"/>
      <c r="W149" s="86">
        <f t="shared" si="114"/>
        <v>108.6</v>
      </c>
      <c r="X149" s="87">
        <f t="shared" si="114"/>
        <v>33</v>
      </c>
      <c r="Y149" s="92">
        <f t="shared" si="115"/>
        <v>66</v>
      </c>
      <c r="Z149" s="90">
        <f t="shared" si="115"/>
        <v>0</v>
      </c>
      <c r="AA149" s="90">
        <f t="shared" si="102"/>
        <v>0</v>
      </c>
      <c r="AB149" s="90">
        <f t="shared" si="116"/>
        <v>0</v>
      </c>
      <c r="AC149" s="4" t="str">
        <f t="shared" si="116"/>
        <v/>
      </c>
      <c r="AD149" s="91">
        <f t="shared" si="116"/>
        <v>0</v>
      </c>
      <c r="AE149" s="77" t="str">
        <f t="shared" si="103"/>
        <v>계</v>
      </c>
      <c r="AF149" s="77" t="str">
        <f t="shared" si="104"/>
        <v>3/2</v>
      </c>
      <c r="AH149" s="20" t="str">
        <f t="shared" si="97"/>
        <v>망원동 마포한강아이파크</v>
      </c>
      <c r="AI149" s="87">
        <f t="shared" si="96"/>
        <v>33</v>
      </c>
      <c r="AJ149" s="77" t="str">
        <f t="shared" si="105"/>
        <v>A-</v>
      </c>
      <c r="AK149" s="77" t="s">
        <v>13</v>
      </c>
      <c r="AL149" s="77" t="s">
        <v>62</v>
      </c>
      <c r="AM149" s="77" t="s">
        <v>63</v>
      </c>
      <c r="AN149" s="77" t="str">
        <f t="shared" si="106"/>
        <v>C</v>
      </c>
      <c r="AO149" s="77" t="str">
        <f t="shared" si="107"/>
        <v/>
      </c>
      <c r="AP149" s="77" t="str">
        <f t="shared" si="108"/>
        <v/>
      </c>
      <c r="AQ149" s="77" t="str">
        <f t="shared" si="109"/>
        <v>O</v>
      </c>
      <c r="AR149" s="77" t="str">
        <f t="shared" si="110"/>
        <v>O</v>
      </c>
      <c r="AS149" s="77" t="s">
        <v>2</v>
      </c>
      <c r="AT149" s="77" t="str">
        <f t="shared" si="111"/>
        <v>O</v>
      </c>
      <c r="AU149" s="77" t="str">
        <f t="shared" si="112"/>
        <v>O</v>
      </c>
      <c r="AV149" s="77" t="str">
        <f t="shared" si="113"/>
        <v/>
      </c>
    </row>
    <row r="150" spans="1:48" s="37" customFormat="1" ht="12" x14ac:dyDescent="0.3">
      <c r="A150" s="78" t="s">
        <v>2448</v>
      </c>
      <c r="B150" s="79" t="s">
        <v>2450</v>
      </c>
      <c r="C150" s="85">
        <v>385</v>
      </c>
      <c r="D150" s="86">
        <v>108.7</v>
      </c>
      <c r="E150" s="87">
        <v>33</v>
      </c>
      <c r="F150" s="86">
        <v>84.2</v>
      </c>
      <c r="G150" s="17">
        <v>25</v>
      </c>
      <c r="H150" s="88">
        <v>34</v>
      </c>
      <c r="I150" s="89">
        <v>175000</v>
      </c>
      <c r="J150" s="89" t="s">
        <v>74</v>
      </c>
      <c r="K150" s="89">
        <v>90000</v>
      </c>
      <c r="L150" s="89" t="s">
        <v>74</v>
      </c>
      <c r="M150" s="90">
        <f t="shared" si="98"/>
        <v>85000</v>
      </c>
      <c r="N150" s="4">
        <f t="shared" si="99"/>
        <v>0.51428571428571423</v>
      </c>
      <c r="O150" s="91">
        <f t="shared" si="100"/>
        <v>5303.030303030303</v>
      </c>
      <c r="P150" s="91">
        <f t="shared" si="101"/>
        <v>2727.2727272727275</v>
      </c>
      <c r="Q150" s="77">
        <v>3</v>
      </c>
      <c r="R150" s="77">
        <v>2</v>
      </c>
      <c r="S150" s="77" t="s">
        <v>61</v>
      </c>
      <c r="T150" s="5" t="s">
        <v>153</v>
      </c>
      <c r="U150" s="9"/>
      <c r="W150" s="86">
        <f t="shared" si="114"/>
        <v>108.7</v>
      </c>
      <c r="X150" s="87">
        <f t="shared" si="114"/>
        <v>33</v>
      </c>
      <c r="Y150" s="92">
        <f t="shared" si="115"/>
        <v>34</v>
      </c>
      <c r="Z150" s="90">
        <f t="shared" si="115"/>
        <v>175000</v>
      </c>
      <c r="AA150" s="90">
        <f t="shared" si="102"/>
        <v>90000</v>
      </c>
      <c r="AB150" s="90">
        <f t="shared" si="116"/>
        <v>85000</v>
      </c>
      <c r="AC150" s="4">
        <f t="shared" si="116"/>
        <v>0.51428571428571423</v>
      </c>
      <c r="AD150" s="91">
        <f t="shared" si="116"/>
        <v>5303.030303030303</v>
      </c>
      <c r="AE150" s="77" t="str">
        <f t="shared" si="103"/>
        <v>계</v>
      </c>
      <c r="AF150" s="77" t="str">
        <f t="shared" si="104"/>
        <v>3/2</v>
      </c>
      <c r="AH150" s="20" t="str">
        <f t="shared" si="97"/>
        <v>망원동 마포한강아이파크</v>
      </c>
      <c r="AI150" s="87">
        <f t="shared" si="96"/>
        <v>33</v>
      </c>
      <c r="AJ150" s="77" t="str">
        <f t="shared" si="105"/>
        <v>A-</v>
      </c>
      <c r="AK150" s="77" t="s">
        <v>13</v>
      </c>
      <c r="AL150" s="77" t="s">
        <v>62</v>
      </c>
      <c r="AM150" s="77" t="s">
        <v>63</v>
      </c>
      <c r="AN150" s="77" t="str">
        <f t="shared" si="106"/>
        <v>C</v>
      </c>
      <c r="AO150" s="77" t="str">
        <f t="shared" si="107"/>
        <v>X</v>
      </c>
      <c r="AP150" s="77" t="str">
        <f t="shared" si="108"/>
        <v>X</v>
      </c>
      <c r="AQ150" s="77" t="str">
        <f t="shared" si="109"/>
        <v>X</v>
      </c>
      <c r="AR150" s="77" t="str">
        <f t="shared" si="110"/>
        <v>X</v>
      </c>
      <c r="AS150" s="77" t="s">
        <v>2</v>
      </c>
      <c r="AT150" s="77" t="str">
        <f t="shared" si="111"/>
        <v>O</v>
      </c>
      <c r="AU150" s="77" t="str">
        <f t="shared" si="112"/>
        <v>O</v>
      </c>
      <c r="AV150" s="77" t="str">
        <f t="shared" si="113"/>
        <v>X</v>
      </c>
    </row>
    <row r="151" spans="1:48" s="37" customFormat="1" ht="12" x14ac:dyDescent="0.3">
      <c r="A151" s="78" t="s">
        <v>2448</v>
      </c>
      <c r="B151" s="79" t="s">
        <v>2450</v>
      </c>
      <c r="C151" s="85">
        <v>385</v>
      </c>
      <c r="D151" s="86">
        <v>141.9</v>
      </c>
      <c r="E151" s="87">
        <v>43</v>
      </c>
      <c r="F151" s="86">
        <v>111.3</v>
      </c>
      <c r="G151" s="17">
        <v>34</v>
      </c>
      <c r="H151" s="88">
        <v>39</v>
      </c>
      <c r="I151" s="89">
        <v>260000</v>
      </c>
      <c r="J151" s="89" t="s">
        <v>75</v>
      </c>
      <c r="K151" s="89"/>
      <c r="L151" s="89"/>
      <c r="M151" s="90">
        <f t="shared" si="98"/>
        <v>260000</v>
      </c>
      <c r="N151" s="4">
        <f t="shared" si="99"/>
        <v>0</v>
      </c>
      <c r="O151" s="91">
        <f t="shared" si="100"/>
        <v>6046.5116279069771</v>
      </c>
      <c r="P151" s="91">
        <f t="shared" si="101"/>
        <v>0</v>
      </c>
      <c r="Q151" s="77">
        <v>4</v>
      </c>
      <c r="R151" s="77">
        <v>2</v>
      </c>
      <c r="S151" s="77" t="s">
        <v>61</v>
      </c>
      <c r="T151" s="5" t="s">
        <v>154</v>
      </c>
      <c r="U151" s="9"/>
      <c r="W151" s="86">
        <f t="shared" si="114"/>
        <v>141.9</v>
      </c>
      <c r="X151" s="87">
        <f t="shared" si="114"/>
        <v>43</v>
      </c>
      <c r="Y151" s="92">
        <f t="shared" si="115"/>
        <v>39</v>
      </c>
      <c r="Z151" s="90">
        <f t="shared" si="115"/>
        <v>260000</v>
      </c>
      <c r="AA151" s="90">
        <f t="shared" si="102"/>
        <v>0</v>
      </c>
      <c r="AB151" s="90">
        <f t="shared" si="116"/>
        <v>260000</v>
      </c>
      <c r="AC151" s="4">
        <f t="shared" si="116"/>
        <v>0</v>
      </c>
      <c r="AD151" s="91">
        <f t="shared" si="116"/>
        <v>6046.5116279069771</v>
      </c>
      <c r="AE151" s="77" t="str">
        <f t="shared" si="103"/>
        <v>계</v>
      </c>
      <c r="AF151" s="77" t="str">
        <f t="shared" si="104"/>
        <v>4/2</v>
      </c>
      <c r="AH151" s="20" t="str">
        <f t="shared" si="97"/>
        <v>망원동 마포한강아이파크</v>
      </c>
      <c r="AI151" s="87">
        <f t="shared" si="96"/>
        <v>43</v>
      </c>
      <c r="AJ151" s="77" t="str">
        <f t="shared" si="105"/>
        <v>A-</v>
      </c>
      <c r="AK151" s="77" t="s">
        <v>13</v>
      </c>
      <c r="AL151" s="77" t="s">
        <v>62</v>
      </c>
      <c r="AM151" s="77" t="s">
        <v>63</v>
      </c>
      <c r="AN151" s="77" t="str">
        <f t="shared" si="106"/>
        <v>C</v>
      </c>
      <c r="AO151" s="77" t="str">
        <f t="shared" si="107"/>
        <v>X</v>
      </c>
      <c r="AP151" s="77" t="str">
        <f t="shared" si="108"/>
        <v>X</v>
      </c>
      <c r="AQ151" s="77" t="str">
        <f t="shared" si="109"/>
        <v>X</v>
      </c>
      <c r="AR151" s="77" t="str">
        <f t="shared" si="110"/>
        <v>X</v>
      </c>
      <c r="AS151" s="77" t="s">
        <v>2</v>
      </c>
      <c r="AT151" s="77" t="str">
        <f t="shared" si="111"/>
        <v>X</v>
      </c>
      <c r="AU151" s="77" t="str">
        <f t="shared" si="112"/>
        <v>O</v>
      </c>
      <c r="AV151" s="77" t="str">
        <f t="shared" si="113"/>
        <v>X</v>
      </c>
    </row>
    <row r="152" spans="1:48" s="37" customFormat="1" ht="12" x14ac:dyDescent="0.3">
      <c r="A152" s="78" t="s">
        <v>2448</v>
      </c>
      <c r="B152" s="79" t="s">
        <v>2450</v>
      </c>
      <c r="C152" s="85">
        <v>385</v>
      </c>
      <c r="D152" s="86">
        <v>142.19999999999999</v>
      </c>
      <c r="E152" s="87">
        <v>43</v>
      </c>
      <c r="F152" s="86">
        <v>111.4</v>
      </c>
      <c r="G152" s="17">
        <v>34</v>
      </c>
      <c r="H152" s="88">
        <v>42</v>
      </c>
      <c r="I152" s="89">
        <v>250000</v>
      </c>
      <c r="J152" s="89" t="s">
        <v>74</v>
      </c>
      <c r="K152" s="89">
        <v>125000</v>
      </c>
      <c r="L152" s="89" t="s">
        <v>74</v>
      </c>
      <c r="M152" s="90">
        <f t="shared" si="98"/>
        <v>125000</v>
      </c>
      <c r="N152" s="4">
        <f t="shared" si="99"/>
        <v>0.5</v>
      </c>
      <c r="O152" s="91">
        <f t="shared" si="100"/>
        <v>5813.9534883720926</v>
      </c>
      <c r="P152" s="91">
        <f t="shared" si="101"/>
        <v>2906.9767441860463</v>
      </c>
      <c r="Q152" s="77">
        <v>4</v>
      </c>
      <c r="R152" s="77">
        <v>2</v>
      </c>
      <c r="S152" s="77" t="s">
        <v>61</v>
      </c>
      <c r="T152" s="5" t="s">
        <v>155</v>
      </c>
      <c r="U152" s="9"/>
      <c r="W152" s="86">
        <f t="shared" si="114"/>
        <v>142.19999999999999</v>
      </c>
      <c r="X152" s="87">
        <f t="shared" si="114"/>
        <v>43</v>
      </c>
      <c r="Y152" s="92">
        <f t="shared" si="115"/>
        <v>42</v>
      </c>
      <c r="Z152" s="90">
        <f t="shared" si="115"/>
        <v>250000</v>
      </c>
      <c r="AA152" s="90">
        <f t="shared" si="102"/>
        <v>125000</v>
      </c>
      <c r="AB152" s="90">
        <f t="shared" si="116"/>
        <v>125000</v>
      </c>
      <c r="AC152" s="4">
        <f t="shared" si="116"/>
        <v>0.5</v>
      </c>
      <c r="AD152" s="91">
        <f t="shared" si="116"/>
        <v>5813.9534883720926</v>
      </c>
      <c r="AE152" s="77" t="str">
        <f t="shared" si="103"/>
        <v>계</v>
      </c>
      <c r="AF152" s="77" t="str">
        <f t="shared" si="104"/>
        <v>4/2</v>
      </c>
      <c r="AH152" s="20" t="str">
        <f t="shared" si="97"/>
        <v>망원동 마포한강아이파크</v>
      </c>
      <c r="AI152" s="87">
        <f t="shared" si="96"/>
        <v>43</v>
      </c>
      <c r="AJ152" s="77" t="str">
        <f t="shared" si="105"/>
        <v>A-</v>
      </c>
      <c r="AK152" s="77" t="s">
        <v>13</v>
      </c>
      <c r="AL152" s="77" t="s">
        <v>62</v>
      </c>
      <c r="AM152" s="77" t="s">
        <v>63</v>
      </c>
      <c r="AN152" s="77" t="str">
        <f t="shared" si="106"/>
        <v>C</v>
      </c>
      <c r="AO152" s="77" t="str">
        <f t="shared" si="107"/>
        <v>X</v>
      </c>
      <c r="AP152" s="77" t="str">
        <f t="shared" si="108"/>
        <v>X</v>
      </c>
      <c r="AQ152" s="77" t="str">
        <f t="shared" si="109"/>
        <v>X</v>
      </c>
      <c r="AR152" s="77" t="str">
        <f t="shared" si="110"/>
        <v>X</v>
      </c>
      <c r="AS152" s="77" t="s">
        <v>2</v>
      </c>
      <c r="AT152" s="77" t="str">
        <f t="shared" si="111"/>
        <v>X</v>
      </c>
      <c r="AU152" s="77" t="str">
        <f t="shared" si="112"/>
        <v>O</v>
      </c>
      <c r="AV152" s="77" t="str">
        <f t="shared" si="113"/>
        <v>X</v>
      </c>
    </row>
    <row r="153" spans="1:48" s="37" customFormat="1" ht="12" x14ac:dyDescent="0.3">
      <c r="A153" s="78" t="s">
        <v>2451</v>
      </c>
      <c r="B153" s="79" t="s">
        <v>2407</v>
      </c>
      <c r="C153" s="85">
        <v>210</v>
      </c>
      <c r="D153" s="86">
        <v>77.900000000000006</v>
      </c>
      <c r="E153" s="87">
        <v>24</v>
      </c>
      <c r="F153" s="86">
        <v>59.9</v>
      </c>
      <c r="G153" s="17">
        <v>18</v>
      </c>
      <c r="H153" s="88">
        <v>60</v>
      </c>
      <c r="I153" s="89"/>
      <c r="J153" s="89"/>
      <c r="K153" s="89"/>
      <c r="L153" s="89"/>
      <c r="M153" s="90">
        <f>I153-K153</f>
        <v>0</v>
      </c>
      <c r="N153" s="4" t="str">
        <f>IF(ISERROR(K153/I153),"",K153/I153)</f>
        <v/>
      </c>
      <c r="O153" s="91">
        <f>I153/E153</f>
        <v>0</v>
      </c>
      <c r="P153" s="91">
        <f>K153/E153</f>
        <v>0</v>
      </c>
      <c r="Q153" s="77">
        <v>3</v>
      </c>
      <c r="R153" s="77">
        <v>2</v>
      </c>
      <c r="S153" s="77" t="s">
        <v>61</v>
      </c>
      <c r="T153" s="5" t="s">
        <v>150</v>
      </c>
      <c r="U153" s="9"/>
      <c r="W153" s="86">
        <f t="shared" si="114"/>
        <v>77.900000000000006</v>
      </c>
      <c r="X153" s="87">
        <f t="shared" si="114"/>
        <v>24</v>
      </c>
      <c r="Y153" s="92">
        <f t="shared" si="115"/>
        <v>60</v>
      </c>
      <c r="Z153" s="90">
        <f t="shared" si="115"/>
        <v>0</v>
      </c>
      <c r="AA153" s="90">
        <f>K153</f>
        <v>0</v>
      </c>
      <c r="AB153" s="90">
        <f t="shared" si="116"/>
        <v>0</v>
      </c>
      <c r="AC153" s="4" t="str">
        <f t="shared" si="116"/>
        <v/>
      </c>
      <c r="AD153" s="91">
        <f t="shared" si="116"/>
        <v>0</v>
      </c>
      <c r="AE153" s="77" t="str">
        <f>S153</f>
        <v>계</v>
      </c>
      <c r="AF153" s="77" t="str">
        <f>Q153&amp;"/"&amp;R153</f>
        <v>3/2</v>
      </c>
      <c r="AH153" s="20" t="str">
        <f t="shared" si="97"/>
        <v>망원동 망원휴먼빌</v>
      </c>
      <c r="AI153" s="87">
        <f t="shared" si="96"/>
        <v>24</v>
      </c>
      <c r="AJ153" s="77" t="str">
        <f>IF(AI153="","",$AJ$2)</f>
        <v>A-</v>
      </c>
      <c r="AK153" s="77" t="s">
        <v>13</v>
      </c>
      <c r="AL153" s="77" t="s">
        <v>62</v>
      </c>
      <c r="AM153" s="77" t="s">
        <v>63</v>
      </c>
      <c r="AN153" s="77" t="str">
        <f>IF(AI153="","",$AN$2)</f>
        <v>C</v>
      </c>
      <c r="AO153" s="77" t="str">
        <f>IF(N153="","",IF(N153&gt;=$AO$1/100,"O","X"))</f>
        <v/>
      </c>
      <c r="AP153" s="77" t="str">
        <f>IF(I153="","",IF(I153&lt;=$AP$1,"O","X"))</f>
        <v/>
      </c>
      <c r="AQ153" s="77" t="str">
        <f>IF(O153="","",IF(O153&lt;=$AQ$1,"O","X"))</f>
        <v>O</v>
      </c>
      <c r="AR153" s="77" t="str">
        <f>IF(M153="","",IF(M153&lt;=$AR$1,"O","X"))</f>
        <v>O</v>
      </c>
      <c r="AS153" s="77" t="s">
        <v>2</v>
      </c>
      <c r="AT153" s="77" t="str">
        <f>IF(OR(F153="",AI153=""),"",IF(AND((F153&lt;=85),(AI153&gt;=15)),"O","X"))</f>
        <v>O</v>
      </c>
      <c r="AU153" s="77" t="str">
        <f>IF(C153="","",IF(C153&gt;=$AU$1,"O","X"))</f>
        <v>X</v>
      </c>
      <c r="AV153" s="77" t="str">
        <f>IF(AO153="","",IF(AND(AO153="O",AP153="O",AR153="O",AT153="O",AU153="O"),"후보","X"))</f>
        <v/>
      </c>
    </row>
    <row r="154" spans="1:48" s="37" customFormat="1" ht="12" x14ac:dyDescent="0.3">
      <c r="A154" s="78" t="s">
        <v>2451</v>
      </c>
      <c r="B154" s="79" t="s">
        <v>2407</v>
      </c>
      <c r="C154" s="85">
        <v>210</v>
      </c>
      <c r="D154" s="86">
        <v>80.5</v>
      </c>
      <c r="E154" s="87">
        <v>24</v>
      </c>
      <c r="F154" s="86">
        <v>60</v>
      </c>
      <c r="G154" s="17">
        <v>18</v>
      </c>
      <c r="H154" s="88">
        <v>90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7">
        <v>3</v>
      </c>
      <c r="R154" s="77">
        <v>2</v>
      </c>
      <c r="S154" s="77" t="s">
        <v>61</v>
      </c>
      <c r="T154" s="5" t="s">
        <v>97</v>
      </c>
      <c r="U154" s="9"/>
      <c r="W154" s="86">
        <f t="shared" si="114"/>
        <v>80.5</v>
      </c>
      <c r="X154" s="87">
        <f t="shared" si="114"/>
        <v>24</v>
      </c>
      <c r="Y154" s="92">
        <f t="shared" si="115"/>
        <v>90</v>
      </c>
      <c r="Z154" s="90">
        <f t="shared" si="115"/>
        <v>0</v>
      </c>
      <c r="AA154" s="90">
        <f>K154</f>
        <v>0</v>
      </c>
      <c r="AB154" s="90">
        <f t="shared" si="116"/>
        <v>0</v>
      </c>
      <c r="AC154" s="4" t="str">
        <f t="shared" si="116"/>
        <v/>
      </c>
      <c r="AD154" s="91">
        <f t="shared" si="116"/>
        <v>0</v>
      </c>
      <c r="AE154" s="77" t="str">
        <f>S154</f>
        <v>계</v>
      </c>
      <c r="AF154" s="77" t="str">
        <f>Q154&amp;"/"&amp;R154</f>
        <v>3/2</v>
      </c>
      <c r="AH154" s="20" t="str">
        <f t="shared" si="97"/>
        <v>망원동 망원휴먼빌</v>
      </c>
      <c r="AI154" s="87">
        <f t="shared" si="96"/>
        <v>24</v>
      </c>
      <c r="AJ154" s="77" t="str">
        <f>IF(AI154="","",$AJ$2)</f>
        <v>A-</v>
      </c>
      <c r="AK154" s="77" t="s">
        <v>13</v>
      </c>
      <c r="AL154" s="77" t="s">
        <v>62</v>
      </c>
      <c r="AM154" s="77" t="s">
        <v>63</v>
      </c>
      <c r="AN154" s="77" t="str">
        <f>IF(AI154="","",$AN$2)</f>
        <v>C</v>
      </c>
      <c r="AO154" s="77" t="str">
        <f>IF(N154="","",IF(N154&gt;=$AO$1/100,"O","X"))</f>
        <v/>
      </c>
      <c r="AP154" s="77" t="str">
        <f>IF(I154="","",IF(I154&lt;=$AP$1,"O","X"))</f>
        <v/>
      </c>
      <c r="AQ154" s="77" t="str">
        <f>IF(O154="","",IF(O154&lt;=$AQ$1,"O","X"))</f>
        <v>O</v>
      </c>
      <c r="AR154" s="77" t="str">
        <f>IF(M154="","",IF(M154&lt;=$AR$1,"O","X"))</f>
        <v>O</v>
      </c>
      <c r="AS154" s="77" t="s">
        <v>2</v>
      </c>
      <c r="AT154" s="77" t="str">
        <f>IF(OR(F154="",AI154=""),"",IF(AND((F154&lt;=85),(AI154&gt;=15)),"O","X"))</f>
        <v>O</v>
      </c>
      <c r="AU154" s="77" t="str">
        <f>IF(C154="","",IF(C154&gt;=$AU$1,"O","X"))</f>
        <v>X</v>
      </c>
      <c r="AV154" s="77" t="str">
        <f>IF(AO154="","",IF(AND(AO154="O",AP154="O",AR154="O",AT154="O",AU154="O"),"후보","X"))</f>
        <v/>
      </c>
    </row>
    <row r="155" spans="1:48" s="37" customFormat="1" ht="12" x14ac:dyDescent="0.3">
      <c r="A155" s="78" t="s">
        <v>2451</v>
      </c>
      <c r="B155" s="79" t="s">
        <v>2409</v>
      </c>
      <c r="C155" s="85">
        <v>210</v>
      </c>
      <c r="D155" s="86">
        <v>106.3</v>
      </c>
      <c r="E155" s="87">
        <v>32</v>
      </c>
      <c r="F155" s="86">
        <v>85</v>
      </c>
      <c r="G155" s="17">
        <v>26</v>
      </c>
      <c r="H155" s="88">
        <v>60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7">
        <v>3</v>
      </c>
      <c r="R155" s="77">
        <v>2</v>
      </c>
      <c r="S155" s="77" t="s">
        <v>61</v>
      </c>
      <c r="T155" s="5">
        <v>106</v>
      </c>
      <c r="U155" s="9"/>
      <c r="W155" s="86">
        <f t="shared" si="114"/>
        <v>106.3</v>
      </c>
      <c r="X155" s="87">
        <f t="shared" si="114"/>
        <v>32</v>
      </c>
      <c r="Y155" s="92">
        <f t="shared" si="115"/>
        <v>60</v>
      </c>
      <c r="Z155" s="90">
        <f t="shared" si="115"/>
        <v>0</v>
      </c>
      <c r="AA155" s="90">
        <f>K155</f>
        <v>0</v>
      </c>
      <c r="AB155" s="90">
        <f t="shared" si="116"/>
        <v>0</v>
      </c>
      <c r="AC155" s="4" t="str">
        <f t="shared" si="116"/>
        <v/>
      </c>
      <c r="AD155" s="91">
        <f t="shared" si="116"/>
        <v>0</v>
      </c>
      <c r="AE155" s="77" t="str">
        <f>S155</f>
        <v>계</v>
      </c>
      <c r="AF155" s="77" t="str">
        <f>Q155&amp;"/"&amp;R155</f>
        <v>3/2</v>
      </c>
      <c r="AH155" s="20" t="str">
        <f t="shared" si="97"/>
        <v>망원동 망원휴먼빌</v>
      </c>
      <c r="AI155" s="87">
        <f t="shared" si="96"/>
        <v>32</v>
      </c>
      <c r="AJ155" s="77" t="str">
        <f>IF(AI155="","",$AJ$2)</f>
        <v>A-</v>
      </c>
      <c r="AK155" s="77" t="s">
        <v>13</v>
      </c>
      <c r="AL155" s="77" t="s">
        <v>62</v>
      </c>
      <c r="AM155" s="77" t="s">
        <v>63</v>
      </c>
      <c r="AN155" s="77" t="str">
        <f>IF(AI155="","",$AN$2)</f>
        <v>C</v>
      </c>
      <c r="AO155" s="77" t="str">
        <f>IF(N155="","",IF(N155&gt;=$AO$1/100,"O","X"))</f>
        <v/>
      </c>
      <c r="AP155" s="77" t="str">
        <f>IF(I155="","",IF(I155&lt;=$AP$1,"O","X"))</f>
        <v/>
      </c>
      <c r="AQ155" s="77" t="str">
        <f>IF(O155="","",IF(O155&lt;=$AQ$1,"O","X"))</f>
        <v>O</v>
      </c>
      <c r="AR155" s="77" t="str">
        <f>IF(M155="","",IF(M155&lt;=$AR$1,"O","X"))</f>
        <v>O</v>
      </c>
      <c r="AS155" s="77" t="s">
        <v>2</v>
      </c>
      <c r="AT155" s="77" t="str">
        <f>IF(OR(F155="",AI155=""),"",IF(AND((F155&lt;=85),(AI155&gt;=15)),"O","X"))</f>
        <v>O</v>
      </c>
      <c r="AU155" s="77" t="str">
        <f>IF(C155="","",IF(C155&gt;=$AU$1,"O","X"))</f>
        <v>X</v>
      </c>
      <c r="AV155" s="77" t="str">
        <f>IF(AO155="","",IF(AND(AO155="O",AP155="O",AR155="O",AT155="O",AU155="O"),"후보","X"))</f>
        <v/>
      </c>
    </row>
    <row r="156" spans="1:48" s="37" customFormat="1" ht="12" x14ac:dyDescent="0.3">
      <c r="A156" s="78" t="s">
        <v>2452</v>
      </c>
      <c r="B156" s="79" t="s">
        <v>2453</v>
      </c>
      <c r="C156" s="85">
        <v>258</v>
      </c>
      <c r="D156" s="86">
        <v>104.9</v>
      </c>
      <c r="E156" s="87">
        <v>32</v>
      </c>
      <c r="F156" s="86">
        <v>84.8</v>
      </c>
      <c r="G156" s="17">
        <v>26</v>
      </c>
      <c r="H156" s="88">
        <v>176</v>
      </c>
      <c r="I156" s="89"/>
      <c r="J156" s="89"/>
      <c r="K156" s="89"/>
      <c r="L156" s="89"/>
      <c r="M156" s="90">
        <f>I156-K156</f>
        <v>0</v>
      </c>
      <c r="N156" s="4" t="str">
        <f>IF(ISERROR(K156/I156),"",K156/I156)</f>
        <v/>
      </c>
      <c r="O156" s="91">
        <f>I156/E156</f>
        <v>0</v>
      </c>
      <c r="P156" s="91">
        <f>K156/E156</f>
        <v>0</v>
      </c>
      <c r="Q156" s="77">
        <v>3</v>
      </c>
      <c r="R156" s="77">
        <v>2</v>
      </c>
      <c r="S156" s="77" t="s">
        <v>61</v>
      </c>
      <c r="T156" s="5">
        <v>104</v>
      </c>
      <c r="U156" s="9"/>
      <c r="W156" s="86">
        <f>D156</f>
        <v>104.9</v>
      </c>
      <c r="X156" s="87">
        <f>E156</f>
        <v>32</v>
      </c>
      <c r="Y156" s="92">
        <f>H156</f>
        <v>176</v>
      </c>
      <c r="Z156" s="90">
        <f>I156</f>
        <v>0</v>
      </c>
      <c r="AA156" s="90">
        <f>K156</f>
        <v>0</v>
      </c>
      <c r="AB156" s="90">
        <f t="shared" si="116"/>
        <v>0</v>
      </c>
      <c r="AC156" s="4" t="str">
        <f t="shared" si="116"/>
        <v/>
      </c>
      <c r="AD156" s="91">
        <f t="shared" si="116"/>
        <v>0</v>
      </c>
      <c r="AE156" s="77" t="str">
        <f>S156</f>
        <v>계</v>
      </c>
      <c r="AF156" s="77" t="str">
        <f>Q156&amp;"/"&amp;R156</f>
        <v>3/2</v>
      </c>
      <c r="AH156" s="20" t="str">
        <f t="shared" si="97"/>
        <v>상수동 상수두산위브</v>
      </c>
      <c r="AI156" s="87">
        <f t="shared" si="96"/>
        <v>32</v>
      </c>
      <c r="AJ156" s="77" t="str">
        <f>IF(AI156="","",$AJ$2)</f>
        <v>A-</v>
      </c>
      <c r="AK156" s="77" t="s">
        <v>13</v>
      </c>
      <c r="AL156" s="77" t="s">
        <v>62</v>
      </c>
      <c r="AM156" s="77" t="s">
        <v>63</v>
      </c>
      <c r="AN156" s="77" t="str">
        <f>IF(AI156="","",$AN$2)</f>
        <v>C</v>
      </c>
      <c r="AO156" s="77" t="str">
        <f>IF(N156="","",IF(N156&gt;=$AO$1/100,"O","X"))</f>
        <v/>
      </c>
      <c r="AP156" s="77" t="str">
        <f>IF(I156="","",IF(I156&lt;=$AP$1,"O","X"))</f>
        <v/>
      </c>
      <c r="AQ156" s="77" t="str">
        <f>IF(O156="","",IF(O156&lt;=$AQ$1,"O","X"))</f>
        <v>O</v>
      </c>
      <c r="AR156" s="77" t="str">
        <f>IF(M156="","",IF(M156&lt;=$AR$1,"O","X"))</f>
        <v>O</v>
      </c>
      <c r="AS156" s="77" t="s">
        <v>2</v>
      </c>
      <c r="AT156" s="77" t="str">
        <f>IF(OR(F156="",AI156=""),"",IF(AND((F156&lt;=85),(AI156&gt;=15)),"O","X"))</f>
        <v>O</v>
      </c>
      <c r="AU156" s="77" t="str">
        <f>IF(C156="","",IF(C156&gt;=$AU$1,"O","X"))</f>
        <v>X</v>
      </c>
      <c r="AV156" s="77" t="str">
        <f>IF(AO156="","",IF(AND(AO156="O",AP156="O",AR156="O",AT156="O",AU156="O"),"후보","X"))</f>
        <v/>
      </c>
    </row>
    <row r="157" spans="1:48" s="37" customFormat="1" ht="12" x14ac:dyDescent="0.3">
      <c r="A157" s="78" t="s">
        <v>2452</v>
      </c>
      <c r="B157" s="79" t="s">
        <v>2453</v>
      </c>
      <c r="C157" s="85">
        <v>258</v>
      </c>
      <c r="D157" s="86">
        <v>136.1</v>
      </c>
      <c r="E157" s="87">
        <v>41</v>
      </c>
      <c r="F157" s="86">
        <v>114.5</v>
      </c>
      <c r="G157" s="17">
        <v>35</v>
      </c>
      <c r="H157" s="88">
        <v>82</v>
      </c>
      <c r="I157" s="89"/>
      <c r="J157" s="89"/>
      <c r="K157" s="89"/>
      <c r="L157" s="89"/>
      <c r="M157" s="90">
        <f>I157-K157</f>
        <v>0</v>
      </c>
      <c r="N157" s="4" t="str">
        <f>IF(ISERROR(K157/I157),"",K157/I157)</f>
        <v/>
      </c>
      <c r="O157" s="91">
        <f>I157/E157</f>
        <v>0</v>
      </c>
      <c r="P157" s="91">
        <f>K157/E157</f>
        <v>0</v>
      </c>
      <c r="Q157" s="77">
        <v>4</v>
      </c>
      <c r="R157" s="77">
        <v>2</v>
      </c>
      <c r="S157" s="77" t="s">
        <v>61</v>
      </c>
      <c r="T157" s="5">
        <v>136</v>
      </c>
      <c r="U157" s="9"/>
      <c r="W157" s="86">
        <f>D157</f>
        <v>136.1</v>
      </c>
      <c r="X157" s="87">
        <f>E157</f>
        <v>41</v>
      </c>
      <c r="Y157" s="92">
        <f>H157</f>
        <v>82</v>
      </c>
      <c r="Z157" s="90">
        <f>I157</f>
        <v>0</v>
      </c>
      <c r="AA157" s="90">
        <f>K157</f>
        <v>0</v>
      </c>
      <c r="AB157" s="90">
        <f t="shared" si="116"/>
        <v>0</v>
      </c>
      <c r="AC157" s="4" t="str">
        <f t="shared" si="116"/>
        <v/>
      </c>
      <c r="AD157" s="91">
        <f t="shared" si="116"/>
        <v>0</v>
      </c>
      <c r="AE157" s="77" t="str">
        <f>S157</f>
        <v>계</v>
      </c>
      <c r="AF157" s="77" t="str">
        <f>Q157&amp;"/"&amp;R157</f>
        <v>4/2</v>
      </c>
      <c r="AH157" s="20" t="str">
        <f t="shared" si="97"/>
        <v>상수동 상수두산위브</v>
      </c>
      <c r="AI157" s="87">
        <f t="shared" si="96"/>
        <v>41</v>
      </c>
      <c r="AJ157" s="77" t="str">
        <f>IF(AI157="","",$AJ$2)</f>
        <v>A-</v>
      </c>
      <c r="AK157" s="77" t="s">
        <v>13</v>
      </c>
      <c r="AL157" s="77" t="s">
        <v>62</v>
      </c>
      <c r="AM157" s="77" t="s">
        <v>63</v>
      </c>
      <c r="AN157" s="77" t="str">
        <f>IF(AI157="","",$AN$2)</f>
        <v>C</v>
      </c>
      <c r="AO157" s="77" t="str">
        <f>IF(N157="","",IF(N157&gt;=$AO$1/100,"O","X"))</f>
        <v/>
      </c>
      <c r="AP157" s="77" t="str">
        <f>IF(I157="","",IF(I157&lt;=$AP$1,"O","X"))</f>
        <v/>
      </c>
      <c r="AQ157" s="77" t="str">
        <f>IF(O157="","",IF(O157&lt;=$AQ$1,"O","X"))</f>
        <v>O</v>
      </c>
      <c r="AR157" s="77" t="str">
        <f>IF(M157="","",IF(M157&lt;=$AR$1,"O","X"))</f>
        <v>O</v>
      </c>
      <c r="AS157" s="77" t="s">
        <v>2</v>
      </c>
      <c r="AT157" s="77" t="str">
        <f>IF(OR(F157="",AI157=""),"",IF(AND((F157&lt;=85),(AI157&gt;=15)),"O","X"))</f>
        <v>X</v>
      </c>
      <c r="AU157" s="77" t="str">
        <f>IF(C157="","",IF(C157&gt;=$AU$1,"O","X"))</f>
        <v>X</v>
      </c>
      <c r="AV157" s="77" t="str">
        <f>IF(AO157="","",IF(AND(AO157="O",AP157="O",AR157="O",AT157="O",AU157="O"),"후보","X"))</f>
        <v/>
      </c>
    </row>
    <row r="158" spans="1:48" s="37" customFormat="1" ht="12" x14ac:dyDescent="0.3">
      <c r="A158" s="78" t="s">
        <v>2454</v>
      </c>
      <c r="B158" s="79" t="s">
        <v>2455</v>
      </c>
      <c r="C158" s="85">
        <v>429</v>
      </c>
      <c r="D158" s="86">
        <v>84.7</v>
      </c>
      <c r="E158" s="87">
        <v>26</v>
      </c>
      <c r="F158" s="86">
        <v>60</v>
      </c>
      <c r="G158" s="17">
        <v>18</v>
      </c>
      <c r="H158" s="88">
        <v>21</v>
      </c>
      <c r="I158" s="89">
        <v>139000</v>
      </c>
      <c r="J158" s="89" t="s">
        <v>75</v>
      </c>
      <c r="K158" s="89"/>
      <c r="L158" s="89"/>
      <c r="M158" s="90">
        <f t="shared" ref="M158:M191" si="117">I158-K158</f>
        <v>139000</v>
      </c>
      <c r="N158" s="4">
        <f t="shared" ref="N158:N191" si="118">IF(ISERROR(K158/I158),"",K158/I158)</f>
        <v>0</v>
      </c>
      <c r="O158" s="91">
        <f t="shared" ref="O158:O191" si="119">I158/E158</f>
        <v>5346.1538461538457</v>
      </c>
      <c r="P158" s="91">
        <f t="shared" ref="P158:P191" si="120">K158/E158</f>
        <v>0</v>
      </c>
      <c r="Q158" s="77">
        <v>3</v>
      </c>
      <c r="R158" s="77">
        <v>2</v>
      </c>
      <c r="S158" s="77" t="s">
        <v>61</v>
      </c>
      <c r="T158" s="5" t="s">
        <v>156</v>
      </c>
      <c r="U158" s="9"/>
      <c r="W158" s="86">
        <f t="shared" ref="W158:X173" si="121">D158</f>
        <v>84.7</v>
      </c>
      <c r="X158" s="87">
        <f t="shared" si="121"/>
        <v>26</v>
      </c>
      <c r="Y158" s="92">
        <f t="shared" ref="Y158:Z173" si="122">H158</f>
        <v>21</v>
      </c>
      <c r="Z158" s="90">
        <f t="shared" si="122"/>
        <v>139000</v>
      </c>
      <c r="AA158" s="90">
        <f t="shared" ref="AA158:AA191" si="123">K158</f>
        <v>0</v>
      </c>
      <c r="AB158" s="90">
        <f t="shared" si="116"/>
        <v>139000</v>
      </c>
      <c r="AC158" s="4">
        <f t="shared" si="116"/>
        <v>0</v>
      </c>
      <c r="AD158" s="91">
        <f t="shared" si="116"/>
        <v>5346.1538461538457</v>
      </c>
      <c r="AE158" s="77" t="str">
        <f t="shared" ref="AE158:AE191" si="124">S158</f>
        <v>계</v>
      </c>
      <c r="AF158" s="77" t="str">
        <f t="shared" ref="AF158:AF191" si="125">Q158&amp;"/"&amp;R158</f>
        <v>3/2</v>
      </c>
      <c r="AH158" s="20" t="str">
        <f t="shared" si="97"/>
        <v>상수동 래미안밤섬리베뉴I</v>
      </c>
      <c r="AI158" s="87">
        <f t="shared" si="96"/>
        <v>26</v>
      </c>
      <c r="AJ158" s="77" t="str">
        <f t="shared" ref="AJ158:AJ191" si="126">IF(AI158="","",$AJ$2)</f>
        <v>A-</v>
      </c>
      <c r="AK158" s="77" t="s">
        <v>13</v>
      </c>
      <c r="AL158" s="77" t="s">
        <v>62</v>
      </c>
      <c r="AM158" s="77" t="s">
        <v>63</v>
      </c>
      <c r="AN158" s="77" t="str">
        <f t="shared" ref="AN158:AN191" si="127">IF(AI158="","",$AN$2)</f>
        <v>C</v>
      </c>
      <c r="AO158" s="77" t="str">
        <f t="shared" ref="AO158:AO191" si="128">IF(N158="","",IF(N158&gt;=$AO$1/100,"O","X"))</f>
        <v>X</v>
      </c>
      <c r="AP158" s="77" t="str">
        <f t="shared" ref="AP158:AP191" si="129">IF(I158="","",IF(I158&lt;=$AP$1,"O","X"))</f>
        <v>X</v>
      </c>
      <c r="AQ158" s="77" t="str">
        <f t="shared" ref="AQ158:AQ191" si="130">IF(O158="","",IF(O158&lt;=$AQ$1,"O","X"))</f>
        <v>X</v>
      </c>
      <c r="AR158" s="77" t="str">
        <f t="shared" ref="AR158:AR191" si="131">IF(M158="","",IF(M158&lt;=$AR$1,"O","X"))</f>
        <v>X</v>
      </c>
      <c r="AS158" s="77" t="s">
        <v>2</v>
      </c>
      <c r="AT158" s="77" t="str">
        <f t="shared" ref="AT158:AT191" si="132">IF(OR(F158="",AI158=""),"",IF(AND((F158&lt;=85),(AI158&gt;=15)),"O","X"))</f>
        <v>O</v>
      </c>
      <c r="AU158" s="77" t="str">
        <f t="shared" ref="AU158:AU191" si="133">IF(C158="","",IF(C158&gt;=$AU$1,"O","X"))</f>
        <v>O</v>
      </c>
      <c r="AV158" s="77" t="str">
        <f t="shared" ref="AV158:AV191" si="134">IF(AO158="","",IF(AND(AO158="O",AP158="O",AR158="O",AT158="O",AU158="O"),"후보","X"))</f>
        <v>X</v>
      </c>
    </row>
    <row r="159" spans="1:48" s="37" customFormat="1" ht="12" x14ac:dyDescent="0.3">
      <c r="A159" s="78" t="s">
        <v>2454</v>
      </c>
      <c r="B159" s="79" t="s">
        <v>2456</v>
      </c>
      <c r="C159" s="85">
        <v>429</v>
      </c>
      <c r="D159" s="86">
        <v>85.8</v>
      </c>
      <c r="E159" s="87">
        <v>26</v>
      </c>
      <c r="F159" s="86">
        <v>60</v>
      </c>
      <c r="G159" s="17">
        <v>18</v>
      </c>
      <c r="H159" s="88">
        <v>21</v>
      </c>
      <c r="I159" s="89"/>
      <c r="J159" s="89"/>
      <c r="K159" s="89"/>
      <c r="L159" s="89"/>
      <c r="M159" s="90">
        <f t="shared" si="117"/>
        <v>0</v>
      </c>
      <c r="N159" s="4" t="str">
        <f t="shared" si="118"/>
        <v/>
      </c>
      <c r="O159" s="91">
        <f t="shared" si="119"/>
        <v>0</v>
      </c>
      <c r="P159" s="91">
        <f t="shared" si="120"/>
        <v>0</v>
      </c>
      <c r="Q159" s="77">
        <v>3</v>
      </c>
      <c r="R159" s="77">
        <v>2</v>
      </c>
      <c r="S159" s="77" t="s">
        <v>61</v>
      </c>
      <c r="T159" s="5" t="s">
        <v>157</v>
      </c>
      <c r="U159" s="9"/>
      <c r="W159" s="86">
        <f t="shared" si="121"/>
        <v>85.8</v>
      </c>
      <c r="X159" s="87">
        <f t="shared" si="121"/>
        <v>26</v>
      </c>
      <c r="Y159" s="92">
        <f t="shared" si="122"/>
        <v>21</v>
      </c>
      <c r="Z159" s="90">
        <f t="shared" si="122"/>
        <v>0</v>
      </c>
      <c r="AA159" s="90">
        <f t="shared" si="123"/>
        <v>0</v>
      </c>
      <c r="AB159" s="90">
        <f t="shared" si="116"/>
        <v>0</v>
      </c>
      <c r="AC159" s="4" t="str">
        <f t="shared" si="116"/>
        <v/>
      </c>
      <c r="AD159" s="91">
        <f t="shared" si="116"/>
        <v>0</v>
      </c>
      <c r="AE159" s="77" t="str">
        <f t="shared" si="124"/>
        <v>계</v>
      </c>
      <c r="AF159" s="77" t="str">
        <f t="shared" si="125"/>
        <v>3/2</v>
      </c>
      <c r="AH159" s="20" t="str">
        <f t="shared" si="97"/>
        <v>상수동 래미안밤섬리베뉴I</v>
      </c>
      <c r="AI159" s="87">
        <f t="shared" si="96"/>
        <v>26</v>
      </c>
      <c r="AJ159" s="77" t="str">
        <f t="shared" si="126"/>
        <v>A-</v>
      </c>
      <c r="AK159" s="77" t="s">
        <v>13</v>
      </c>
      <c r="AL159" s="77" t="s">
        <v>62</v>
      </c>
      <c r="AM159" s="77" t="s">
        <v>63</v>
      </c>
      <c r="AN159" s="77" t="str">
        <f t="shared" si="127"/>
        <v>C</v>
      </c>
      <c r="AO159" s="77" t="str">
        <f t="shared" si="128"/>
        <v/>
      </c>
      <c r="AP159" s="77" t="str">
        <f t="shared" si="129"/>
        <v/>
      </c>
      <c r="AQ159" s="77" t="str">
        <f t="shared" si="130"/>
        <v>O</v>
      </c>
      <c r="AR159" s="77" t="str">
        <f t="shared" si="131"/>
        <v>O</v>
      </c>
      <c r="AS159" s="77" t="s">
        <v>2</v>
      </c>
      <c r="AT159" s="77" t="str">
        <f t="shared" si="132"/>
        <v>O</v>
      </c>
      <c r="AU159" s="77" t="str">
        <f t="shared" si="133"/>
        <v>O</v>
      </c>
      <c r="AV159" s="77" t="str">
        <f t="shared" si="134"/>
        <v/>
      </c>
    </row>
    <row r="160" spans="1:48" s="37" customFormat="1" ht="12" x14ac:dyDescent="0.3">
      <c r="A160" s="78" t="s">
        <v>2454</v>
      </c>
      <c r="B160" s="79" t="s">
        <v>2455</v>
      </c>
      <c r="C160" s="85">
        <v>429</v>
      </c>
      <c r="D160" s="86">
        <v>112.9</v>
      </c>
      <c r="E160" s="87">
        <v>34</v>
      </c>
      <c r="F160" s="86">
        <v>85</v>
      </c>
      <c r="G160" s="17">
        <v>26</v>
      </c>
      <c r="H160" s="88">
        <v>122</v>
      </c>
      <c r="I160" s="89">
        <v>189000</v>
      </c>
      <c r="J160" s="89" t="s">
        <v>75</v>
      </c>
      <c r="K160" s="89"/>
      <c r="L160" s="89"/>
      <c r="M160" s="90">
        <f t="shared" si="117"/>
        <v>189000</v>
      </c>
      <c r="N160" s="4">
        <f t="shared" si="118"/>
        <v>0</v>
      </c>
      <c r="O160" s="91">
        <f t="shared" si="119"/>
        <v>5558.8235294117649</v>
      </c>
      <c r="P160" s="91">
        <f t="shared" si="120"/>
        <v>0</v>
      </c>
      <c r="Q160" s="77">
        <v>3</v>
      </c>
      <c r="R160" s="77">
        <v>2</v>
      </c>
      <c r="S160" s="77" t="s">
        <v>61</v>
      </c>
      <c r="T160" s="5" t="s">
        <v>102</v>
      </c>
      <c r="U160" s="9"/>
      <c r="W160" s="86">
        <f t="shared" si="121"/>
        <v>112.9</v>
      </c>
      <c r="X160" s="87">
        <f t="shared" si="121"/>
        <v>34</v>
      </c>
      <c r="Y160" s="92">
        <f t="shared" si="122"/>
        <v>122</v>
      </c>
      <c r="Z160" s="90">
        <f t="shared" si="122"/>
        <v>189000</v>
      </c>
      <c r="AA160" s="90">
        <f t="shared" si="123"/>
        <v>0</v>
      </c>
      <c r="AB160" s="90">
        <f t="shared" si="116"/>
        <v>189000</v>
      </c>
      <c r="AC160" s="4">
        <f t="shared" si="116"/>
        <v>0</v>
      </c>
      <c r="AD160" s="91">
        <f t="shared" si="116"/>
        <v>5558.8235294117649</v>
      </c>
      <c r="AE160" s="77" t="str">
        <f t="shared" si="124"/>
        <v>계</v>
      </c>
      <c r="AF160" s="77" t="str">
        <f t="shared" si="125"/>
        <v>3/2</v>
      </c>
      <c r="AH160" s="20" t="str">
        <f t="shared" si="97"/>
        <v>상수동 래미안밤섬리베뉴I</v>
      </c>
      <c r="AI160" s="87">
        <f t="shared" si="96"/>
        <v>34</v>
      </c>
      <c r="AJ160" s="77" t="str">
        <f t="shared" si="126"/>
        <v>A-</v>
      </c>
      <c r="AK160" s="77" t="s">
        <v>13</v>
      </c>
      <c r="AL160" s="77" t="s">
        <v>62</v>
      </c>
      <c r="AM160" s="77" t="s">
        <v>63</v>
      </c>
      <c r="AN160" s="77" t="str">
        <f t="shared" si="127"/>
        <v>C</v>
      </c>
      <c r="AO160" s="77" t="str">
        <f t="shared" si="128"/>
        <v>X</v>
      </c>
      <c r="AP160" s="77" t="str">
        <f t="shared" si="129"/>
        <v>X</v>
      </c>
      <c r="AQ160" s="77" t="str">
        <f t="shared" si="130"/>
        <v>X</v>
      </c>
      <c r="AR160" s="77" t="str">
        <f t="shared" si="131"/>
        <v>X</v>
      </c>
      <c r="AS160" s="77" t="s">
        <v>2</v>
      </c>
      <c r="AT160" s="77" t="str">
        <f t="shared" si="132"/>
        <v>O</v>
      </c>
      <c r="AU160" s="77" t="str">
        <f t="shared" si="133"/>
        <v>O</v>
      </c>
      <c r="AV160" s="77" t="str">
        <f t="shared" si="134"/>
        <v>X</v>
      </c>
    </row>
    <row r="161" spans="1:48" s="37" customFormat="1" ht="12" x14ac:dyDescent="0.3">
      <c r="A161" s="78" t="s">
        <v>2454</v>
      </c>
      <c r="B161" s="79" t="s">
        <v>2455</v>
      </c>
      <c r="C161" s="85">
        <v>429</v>
      </c>
      <c r="D161" s="86">
        <v>112.5</v>
      </c>
      <c r="E161" s="87">
        <v>34</v>
      </c>
      <c r="F161" s="86">
        <v>85</v>
      </c>
      <c r="G161" s="17">
        <v>26</v>
      </c>
      <c r="H161" s="88">
        <v>57</v>
      </c>
      <c r="I161" s="89">
        <v>190000</v>
      </c>
      <c r="J161" s="89" t="s">
        <v>74</v>
      </c>
      <c r="K161" s="89"/>
      <c r="L161" s="89"/>
      <c r="M161" s="90">
        <f t="shared" si="117"/>
        <v>190000</v>
      </c>
      <c r="N161" s="4">
        <f t="shared" si="118"/>
        <v>0</v>
      </c>
      <c r="O161" s="91">
        <f t="shared" si="119"/>
        <v>5588.2352941176468</v>
      </c>
      <c r="P161" s="91">
        <f t="shared" si="120"/>
        <v>0</v>
      </c>
      <c r="Q161" s="77">
        <v>3</v>
      </c>
      <c r="R161" s="77">
        <v>2</v>
      </c>
      <c r="S161" s="77" t="s">
        <v>61</v>
      </c>
      <c r="T161" s="5" t="s">
        <v>101</v>
      </c>
      <c r="U161" s="9"/>
      <c r="W161" s="86">
        <f t="shared" si="121"/>
        <v>112.5</v>
      </c>
      <c r="X161" s="87">
        <f t="shared" si="121"/>
        <v>34</v>
      </c>
      <c r="Y161" s="92">
        <f t="shared" si="122"/>
        <v>57</v>
      </c>
      <c r="Z161" s="90">
        <f t="shared" si="122"/>
        <v>190000</v>
      </c>
      <c r="AA161" s="90">
        <f t="shared" si="123"/>
        <v>0</v>
      </c>
      <c r="AB161" s="90">
        <f t="shared" si="116"/>
        <v>190000</v>
      </c>
      <c r="AC161" s="4">
        <f t="shared" si="116"/>
        <v>0</v>
      </c>
      <c r="AD161" s="91">
        <f t="shared" si="116"/>
        <v>5588.2352941176468</v>
      </c>
      <c r="AE161" s="77" t="str">
        <f t="shared" si="124"/>
        <v>계</v>
      </c>
      <c r="AF161" s="77" t="str">
        <f t="shared" si="125"/>
        <v>3/2</v>
      </c>
      <c r="AH161" s="20" t="str">
        <f t="shared" si="97"/>
        <v>상수동 래미안밤섬리베뉴I</v>
      </c>
      <c r="AI161" s="87">
        <f t="shared" si="96"/>
        <v>34</v>
      </c>
      <c r="AJ161" s="77" t="str">
        <f t="shared" si="126"/>
        <v>A-</v>
      </c>
      <c r="AK161" s="77" t="s">
        <v>13</v>
      </c>
      <c r="AL161" s="77" t="s">
        <v>62</v>
      </c>
      <c r="AM161" s="77" t="s">
        <v>63</v>
      </c>
      <c r="AN161" s="77" t="str">
        <f t="shared" si="127"/>
        <v>C</v>
      </c>
      <c r="AO161" s="77" t="str">
        <f t="shared" si="128"/>
        <v>X</v>
      </c>
      <c r="AP161" s="77" t="str">
        <f t="shared" si="129"/>
        <v>X</v>
      </c>
      <c r="AQ161" s="77" t="str">
        <f t="shared" si="130"/>
        <v>X</v>
      </c>
      <c r="AR161" s="77" t="str">
        <f t="shared" si="131"/>
        <v>X</v>
      </c>
      <c r="AS161" s="77" t="s">
        <v>2</v>
      </c>
      <c r="AT161" s="77" t="str">
        <f t="shared" si="132"/>
        <v>O</v>
      </c>
      <c r="AU161" s="77" t="str">
        <f t="shared" si="133"/>
        <v>O</v>
      </c>
      <c r="AV161" s="77" t="str">
        <f t="shared" si="134"/>
        <v>X</v>
      </c>
    </row>
    <row r="162" spans="1:48" s="37" customFormat="1" ht="12" x14ac:dyDescent="0.3">
      <c r="A162" s="78" t="s">
        <v>2454</v>
      </c>
      <c r="B162" s="79" t="s">
        <v>2455</v>
      </c>
      <c r="C162" s="85">
        <v>429</v>
      </c>
      <c r="D162" s="86">
        <v>115.6</v>
      </c>
      <c r="E162" s="87">
        <v>35</v>
      </c>
      <c r="F162" s="86">
        <v>85</v>
      </c>
      <c r="G162" s="17">
        <v>26</v>
      </c>
      <c r="H162" s="88">
        <v>75</v>
      </c>
      <c r="I162" s="89">
        <v>189000</v>
      </c>
      <c r="J162" s="89" t="s">
        <v>74</v>
      </c>
      <c r="K162" s="89"/>
      <c r="L162" s="89"/>
      <c r="M162" s="90">
        <f t="shared" si="117"/>
        <v>189000</v>
      </c>
      <c r="N162" s="4">
        <f t="shared" si="118"/>
        <v>0</v>
      </c>
      <c r="O162" s="91">
        <f t="shared" si="119"/>
        <v>5400</v>
      </c>
      <c r="P162" s="91">
        <f t="shared" si="120"/>
        <v>0</v>
      </c>
      <c r="Q162" s="77">
        <v>3</v>
      </c>
      <c r="R162" s="77">
        <v>2</v>
      </c>
      <c r="S162" s="77" t="s">
        <v>61</v>
      </c>
      <c r="T162" s="5" t="s">
        <v>158</v>
      </c>
      <c r="U162" s="9"/>
      <c r="W162" s="86">
        <f t="shared" si="121"/>
        <v>115.6</v>
      </c>
      <c r="X162" s="87">
        <f t="shared" si="121"/>
        <v>35</v>
      </c>
      <c r="Y162" s="92">
        <f t="shared" si="122"/>
        <v>75</v>
      </c>
      <c r="Z162" s="90">
        <f t="shared" si="122"/>
        <v>189000</v>
      </c>
      <c r="AA162" s="90">
        <f t="shared" si="123"/>
        <v>0</v>
      </c>
      <c r="AB162" s="90">
        <f t="shared" si="116"/>
        <v>189000</v>
      </c>
      <c r="AC162" s="4">
        <f t="shared" si="116"/>
        <v>0</v>
      </c>
      <c r="AD162" s="91">
        <f t="shared" si="116"/>
        <v>5400</v>
      </c>
      <c r="AE162" s="77" t="str">
        <f t="shared" si="124"/>
        <v>계</v>
      </c>
      <c r="AF162" s="77" t="str">
        <f t="shared" si="125"/>
        <v>3/2</v>
      </c>
      <c r="AH162" s="20" t="str">
        <f t="shared" si="97"/>
        <v>상수동 래미안밤섬리베뉴I</v>
      </c>
      <c r="AI162" s="87">
        <f t="shared" si="96"/>
        <v>35</v>
      </c>
      <c r="AJ162" s="77" t="str">
        <f t="shared" si="126"/>
        <v>A-</v>
      </c>
      <c r="AK162" s="77" t="s">
        <v>13</v>
      </c>
      <c r="AL162" s="77" t="s">
        <v>62</v>
      </c>
      <c r="AM162" s="77" t="s">
        <v>63</v>
      </c>
      <c r="AN162" s="77" t="str">
        <f t="shared" si="127"/>
        <v>C</v>
      </c>
      <c r="AO162" s="77" t="str">
        <f t="shared" si="128"/>
        <v>X</v>
      </c>
      <c r="AP162" s="77" t="str">
        <f t="shared" si="129"/>
        <v>X</v>
      </c>
      <c r="AQ162" s="77" t="str">
        <f t="shared" si="130"/>
        <v>X</v>
      </c>
      <c r="AR162" s="77" t="str">
        <f t="shared" si="131"/>
        <v>X</v>
      </c>
      <c r="AS162" s="77" t="s">
        <v>2</v>
      </c>
      <c r="AT162" s="77" t="str">
        <f t="shared" si="132"/>
        <v>O</v>
      </c>
      <c r="AU162" s="77" t="str">
        <f t="shared" si="133"/>
        <v>O</v>
      </c>
      <c r="AV162" s="77" t="str">
        <f t="shared" si="134"/>
        <v>X</v>
      </c>
    </row>
    <row r="163" spans="1:48" s="37" customFormat="1" ht="12" x14ac:dyDescent="0.3">
      <c r="A163" s="78" t="s">
        <v>2454</v>
      </c>
      <c r="B163" s="79" t="s">
        <v>2455</v>
      </c>
      <c r="C163" s="85">
        <v>429</v>
      </c>
      <c r="D163" s="86">
        <v>149.9</v>
      </c>
      <c r="E163" s="87">
        <v>45</v>
      </c>
      <c r="F163" s="86">
        <v>121.4</v>
      </c>
      <c r="G163" s="17">
        <v>37</v>
      </c>
      <c r="H163" s="88">
        <v>40</v>
      </c>
      <c r="I163" s="89">
        <v>230000</v>
      </c>
      <c r="J163" s="89" t="s">
        <v>74</v>
      </c>
      <c r="K163" s="89"/>
      <c r="L163" s="89"/>
      <c r="M163" s="90">
        <f t="shared" si="117"/>
        <v>230000</v>
      </c>
      <c r="N163" s="4">
        <f t="shared" si="118"/>
        <v>0</v>
      </c>
      <c r="O163" s="91">
        <f t="shared" si="119"/>
        <v>5111.1111111111113</v>
      </c>
      <c r="P163" s="91">
        <f t="shared" si="120"/>
        <v>0</v>
      </c>
      <c r="Q163" s="77">
        <v>4</v>
      </c>
      <c r="R163" s="77">
        <v>2</v>
      </c>
      <c r="S163" s="77" t="s">
        <v>61</v>
      </c>
      <c r="T163" s="5">
        <v>149</v>
      </c>
      <c r="U163" s="9"/>
      <c r="W163" s="86">
        <f t="shared" si="121"/>
        <v>149.9</v>
      </c>
      <c r="X163" s="87">
        <f t="shared" si="121"/>
        <v>45</v>
      </c>
      <c r="Y163" s="92">
        <f t="shared" si="122"/>
        <v>40</v>
      </c>
      <c r="Z163" s="90">
        <f t="shared" si="122"/>
        <v>230000</v>
      </c>
      <c r="AA163" s="90">
        <f t="shared" si="123"/>
        <v>0</v>
      </c>
      <c r="AB163" s="90">
        <f t="shared" si="116"/>
        <v>230000</v>
      </c>
      <c r="AC163" s="4">
        <f t="shared" si="116"/>
        <v>0</v>
      </c>
      <c r="AD163" s="91">
        <f t="shared" si="116"/>
        <v>5111.1111111111113</v>
      </c>
      <c r="AE163" s="77" t="str">
        <f t="shared" si="124"/>
        <v>계</v>
      </c>
      <c r="AF163" s="77" t="str">
        <f t="shared" si="125"/>
        <v>4/2</v>
      </c>
      <c r="AH163" s="20" t="str">
        <f t="shared" si="97"/>
        <v>상수동 래미안밤섬리베뉴I</v>
      </c>
      <c r="AI163" s="87">
        <f t="shared" si="96"/>
        <v>45</v>
      </c>
      <c r="AJ163" s="77" t="str">
        <f t="shared" si="126"/>
        <v>A-</v>
      </c>
      <c r="AK163" s="77" t="s">
        <v>13</v>
      </c>
      <c r="AL163" s="77" t="s">
        <v>62</v>
      </c>
      <c r="AM163" s="77" t="s">
        <v>63</v>
      </c>
      <c r="AN163" s="77" t="str">
        <f t="shared" si="127"/>
        <v>C</v>
      </c>
      <c r="AO163" s="77" t="str">
        <f t="shared" si="128"/>
        <v>X</v>
      </c>
      <c r="AP163" s="77" t="str">
        <f t="shared" si="129"/>
        <v>X</v>
      </c>
      <c r="AQ163" s="77" t="str">
        <f t="shared" si="130"/>
        <v>X</v>
      </c>
      <c r="AR163" s="77" t="str">
        <f t="shared" si="131"/>
        <v>X</v>
      </c>
      <c r="AS163" s="77" t="s">
        <v>2</v>
      </c>
      <c r="AT163" s="77" t="str">
        <f t="shared" si="132"/>
        <v>X</v>
      </c>
      <c r="AU163" s="77" t="str">
        <f t="shared" si="133"/>
        <v>O</v>
      </c>
      <c r="AV163" s="77" t="str">
        <f t="shared" si="134"/>
        <v>X</v>
      </c>
    </row>
    <row r="164" spans="1:48" s="37" customFormat="1" ht="12" x14ac:dyDescent="0.3">
      <c r="A164" s="78" t="s">
        <v>2454</v>
      </c>
      <c r="B164" s="79" t="s">
        <v>2455</v>
      </c>
      <c r="C164" s="85">
        <v>429</v>
      </c>
      <c r="D164" s="86">
        <v>159.1</v>
      </c>
      <c r="E164" s="87">
        <v>48</v>
      </c>
      <c r="F164" s="86">
        <v>125.3</v>
      </c>
      <c r="G164" s="17">
        <v>38</v>
      </c>
      <c r="H164" s="88">
        <v>20</v>
      </c>
      <c r="I164" s="89">
        <v>250000</v>
      </c>
      <c r="J164" s="89" t="s">
        <v>75</v>
      </c>
      <c r="K164" s="89"/>
      <c r="L164" s="89"/>
      <c r="M164" s="90">
        <f t="shared" si="117"/>
        <v>250000</v>
      </c>
      <c r="N164" s="4">
        <f t="shared" si="118"/>
        <v>0</v>
      </c>
      <c r="O164" s="91">
        <f t="shared" si="119"/>
        <v>5208.333333333333</v>
      </c>
      <c r="P164" s="91">
        <f t="shared" si="120"/>
        <v>0</v>
      </c>
      <c r="Q164" s="77">
        <v>4</v>
      </c>
      <c r="R164" s="77">
        <v>2</v>
      </c>
      <c r="S164" s="77" t="s">
        <v>61</v>
      </c>
      <c r="T164" s="5">
        <v>159</v>
      </c>
      <c r="U164" s="9"/>
      <c r="W164" s="86">
        <f t="shared" si="121"/>
        <v>159.1</v>
      </c>
      <c r="X164" s="87">
        <f t="shared" si="121"/>
        <v>48</v>
      </c>
      <c r="Y164" s="92">
        <f t="shared" si="122"/>
        <v>20</v>
      </c>
      <c r="Z164" s="90">
        <f t="shared" si="122"/>
        <v>250000</v>
      </c>
      <c r="AA164" s="90">
        <f t="shared" si="123"/>
        <v>0</v>
      </c>
      <c r="AB164" s="90">
        <f t="shared" ref="AB164:AD179" si="135">M164</f>
        <v>250000</v>
      </c>
      <c r="AC164" s="4">
        <f t="shared" si="135"/>
        <v>0</v>
      </c>
      <c r="AD164" s="91">
        <f t="shared" si="135"/>
        <v>5208.333333333333</v>
      </c>
      <c r="AE164" s="77" t="str">
        <f t="shared" si="124"/>
        <v>계</v>
      </c>
      <c r="AF164" s="77" t="str">
        <f t="shared" si="125"/>
        <v>4/2</v>
      </c>
      <c r="AH164" s="20" t="str">
        <f t="shared" si="97"/>
        <v>상수동 래미안밤섬리베뉴I</v>
      </c>
      <c r="AI164" s="87">
        <f t="shared" si="96"/>
        <v>48</v>
      </c>
      <c r="AJ164" s="77" t="str">
        <f t="shared" si="126"/>
        <v>A-</v>
      </c>
      <c r="AK164" s="77" t="s">
        <v>13</v>
      </c>
      <c r="AL164" s="77" t="s">
        <v>62</v>
      </c>
      <c r="AM164" s="77" t="s">
        <v>63</v>
      </c>
      <c r="AN164" s="77" t="str">
        <f t="shared" si="127"/>
        <v>C</v>
      </c>
      <c r="AO164" s="77" t="str">
        <f t="shared" si="128"/>
        <v>X</v>
      </c>
      <c r="AP164" s="77" t="str">
        <f t="shared" si="129"/>
        <v>X</v>
      </c>
      <c r="AQ164" s="77" t="str">
        <f t="shared" si="130"/>
        <v>X</v>
      </c>
      <c r="AR164" s="77" t="str">
        <f t="shared" si="131"/>
        <v>X</v>
      </c>
      <c r="AS164" s="77" t="s">
        <v>2</v>
      </c>
      <c r="AT164" s="77" t="str">
        <f t="shared" si="132"/>
        <v>X</v>
      </c>
      <c r="AU164" s="77" t="str">
        <f t="shared" si="133"/>
        <v>O</v>
      </c>
      <c r="AV164" s="77" t="str">
        <f t="shared" si="134"/>
        <v>X</v>
      </c>
    </row>
    <row r="165" spans="1:48" s="37" customFormat="1" ht="12" x14ac:dyDescent="0.3">
      <c r="A165" s="78" t="s">
        <v>2457</v>
      </c>
      <c r="B165" s="79" t="s">
        <v>2455</v>
      </c>
      <c r="C165" s="85">
        <v>530</v>
      </c>
      <c r="D165" s="86">
        <v>85.3</v>
      </c>
      <c r="E165" s="87">
        <v>26</v>
      </c>
      <c r="F165" s="86">
        <v>60</v>
      </c>
      <c r="G165" s="17">
        <v>18</v>
      </c>
      <c r="H165" s="88">
        <v>31</v>
      </c>
      <c r="I165" s="89"/>
      <c r="J165" s="89"/>
      <c r="K165" s="89"/>
      <c r="L165" s="89"/>
      <c r="M165" s="90">
        <f t="shared" si="117"/>
        <v>0</v>
      </c>
      <c r="N165" s="4" t="str">
        <f t="shared" si="118"/>
        <v/>
      </c>
      <c r="O165" s="91">
        <f t="shared" si="119"/>
        <v>0</v>
      </c>
      <c r="P165" s="91">
        <f t="shared" si="120"/>
        <v>0</v>
      </c>
      <c r="Q165" s="77">
        <v>3</v>
      </c>
      <c r="R165" s="77">
        <v>2</v>
      </c>
      <c r="S165" s="77" t="s">
        <v>61</v>
      </c>
      <c r="T165" s="5" t="s">
        <v>159</v>
      </c>
      <c r="U165" s="9"/>
      <c r="W165" s="86">
        <f t="shared" si="121"/>
        <v>85.3</v>
      </c>
      <c r="X165" s="87">
        <f t="shared" si="121"/>
        <v>26</v>
      </c>
      <c r="Y165" s="92">
        <f t="shared" si="122"/>
        <v>31</v>
      </c>
      <c r="Z165" s="90">
        <f t="shared" si="122"/>
        <v>0</v>
      </c>
      <c r="AA165" s="90">
        <f t="shared" si="123"/>
        <v>0</v>
      </c>
      <c r="AB165" s="90">
        <f t="shared" si="135"/>
        <v>0</v>
      </c>
      <c r="AC165" s="4" t="str">
        <f t="shared" si="135"/>
        <v/>
      </c>
      <c r="AD165" s="91">
        <f t="shared" si="135"/>
        <v>0</v>
      </c>
      <c r="AE165" s="77" t="str">
        <f t="shared" si="124"/>
        <v>계</v>
      </c>
      <c r="AF165" s="77" t="str">
        <f t="shared" si="125"/>
        <v>3/2</v>
      </c>
      <c r="AH165" s="20" t="str">
        <f t="shared" si="97"/>
        <v>상수동 래미안밤섬리베뉴II</v>
      </c>
      <c r="AI165" s="87">
        <f t="shared" si="96"/>
        <v>26</v>
      </c>
      <c r="AJ165" s="77" t="str">
        <f t="shared" si="126"/>
        <v>A-</v>
      </c>
      <c r="AK165" s="77" t="s">
        <v>13</v>
      </c>
      <c r="AL165" s="77" t="s">
        <v>62</v>
      </c>
      <c r="AM165" s="77" t="s">
        <v>63</v>
      </c>
      <c r="AN165" s="77" t="str">
        <f t="shared" si="127"/>
        <v>C</v>
      </c>
      <c r="AO165" s="77" t="str">
        <f t="shared" si="128"/>
        <v/>
      </c>
      <c r="AP165" s="77" t="str">
        <f t="shared" si="129"/>
        <v/>
      </c>
      <c r="AQ165" s="77" t="str">
        <f t="shared" si="130"/>
        <v>O</v>
      </c>
      <c r="AR165" s="77" t="str">
        <f t="shared" si="131"/>
        <v>O</v>
      </c>
      <c r="AS165" s="77" t="s">
        <v>2</v>
      </c>
      <c r="AT165" s="77" t="str">
        <f t="shared" si="132"/>
        <v>O</v>
      </c>
      <c r="AU165" s="77" t="str">
        <f t="shared" si="133"/>
        <v>O</v>
      </c>
      <c r="AV165" s="77" t="str">
        <f t="shared" si="134"/>
        <v/>
      </c>
    </row>
    <row r="166" spans="1:48" s="37" customFormat="1" ht="12" x14ac:dyDescent="0.3">
      <c r="A166" s="78" t="s">
        <v>2458</v>
      </c>
      <c r="B166" s="79" t="s">
        <v>2455</v>
      </c>
      <c r="C166" s="85">
        <v>530</v>
      </c>
      <c r="D166" s="86">
        <v>85.9</v>
      </c>
      <c r="E166" s="87">
        <v>26</v>
      </c>
      <c r="F166" s="86">
        <v>59.9</v>
      </c>
      <c r="G166" s="17">
        <v>18</v>
      </c>
      <c r="H166" s="88">
        <v>10</v>
      </c>
      <c r="I166" s="89">
        <v>155000</v>
      </c>
      <c r="J166" s="89" t="s">
        <v>74</v>
      </c>
      <c r="K166" s="89"/>
      <c r="L166" s="89"/>
      <c r="M166" s="90">
        <f t="shared" si="117"/>
        <v>155000</v>
      </c>
      <c r="N166" s="4">
        <f t="shared" si="118"/>
        <v>0</v>
      </c>
      <c r="O166" s="91">
        <f t="shared" si="119"/>
        <v>5961.5384615384619</v>
      </c>
      <c r="P166" s="91">
        <f t="shared" si="120"/>
        <v>0</v>
      </c>
      <c r="Q166" s="77">
        <v>3</v>
      </c>
      <c r="R166" s="77">
        <v>2</v>
      </c>
      <c r="S166" s="77" t="s">
        <v>61</v>
      </c>
      <c r="T166" s="5" t="s">
        <v>157</v>
      </c>
      <c r="U166" s="9"/>
      <c r="W166" s="86">
        <f t="shared" si="121"/>
        <v>85.9</v>
      </c>
      <c r="X166" s="87">
        <f t="shared" si="121"/>
        <v>26</v>
      </c>
      <c r="Y166" s="92">
        <f t="shared" si="122"/>
        <v>10</v>
      </c>
      <c r="Z166" s="90">
        <f t="shared" si="122"/>
        <v>155000</v>
      </c>
      <c r="AA166" s="90">
        <f t="shared" si="123"/>
        <v>0</v>
      </c>
      <c r="AB166" s="90">
        <f t="shared" si="135"/>
        <v>155000</v>
      </c>
      <c r="AC166" s="4">
        <f t="shared" si="135"/>
        <v>0</v>
      </c>
      <c r="AD166" s="91">
        <f t="shared" si="135"/>
        <v>5961.5384615384619</v>
      </c>
      <c r="AE166" s="77" t="str">
        <f t="shared" si="124"/>
        <v>계</v>
      </c>
      <c r="AF166" s="77" t="str">
        <f t="shared" si="125"/>
        <v>3/2</v>
      </c>
      <c r="AH166" s="20" t="str">
        <f t="shared" si="97"/>
        <v>상수동 래미안밤섬리베뉴II</v>
      </c>
      <c r="AI166" s="87">
        <f t="shared" si="96"/>
        <v>26</v>
      </c>
      <c r="AJ166" s="77" t="str">
        <f t="shared" si="126"/>
        <v>A-</v>
      </c>
      <c r="AK166" s="77" t="s">
        <v>13</v>
      </c>
      <c r="AL166" s="77" t="s">
        <v>62</v>
      </c>
      <c r="AM166" s="77" t="s">
        <v>63</v>
      </c>
      <c r="AN166" s="77" t="str">
        <f t="shared" si="127"/>
        <v>C</v>
      </c>
      <c r="AO166" s="77" t="str">
        <f t="shared" si="128"/>
        <v>X</v>
      </c>
      <c r="AP166" s="77" t="str">
        <f t="shared" si="129"/>
        <v>X</v>
      </c>
      <c r="AQ166" s="77" t="str">
        <f t="shared" si="130"/>
        <v>X</v>
      </c>
      <c r="AR166" s="77" t="str">
        <f t="shared" si="131"/>
        <v>X</v>
      </c>
      <c r="AS166" s="77" t="s">
        <v>2</v>
      </c>
      <c r="AT166" s="77" t="str">
        <f t="shared" si="132"/>
        <v>O</v>
      </c>
      <c r="AU166" s="77" t="str">
        <f t="shared" si="133"/>
        <v>O</v>
      </c>
      <c r="AV166" s="77" t="str">
        <f t="shared" si="134"/>
        <v>X</v>
      </c>
    </row>
    <row r="167" spans="1:48" s="37" customFormat="1" ht="12" x14ac:dyDescent="0.3">
      <c r="A167" s="78" t="s">
        <v>2457</v>
      </c>
      <c r="B167" s="79" t="s">
        <v>2455</v>
      </c>
      <c r="C167" s="85">
        <v>530</v>
      </c>
      <c r="D167" s="86">
        <v>107.7</v>
      </c>
      <c r="E167" s="87">
        <v>33</v>
      </c>
      <c r="F167" s="86">
        <v>84.9</v>
      </c>
      <c r="G167" s="17">
        <v>26</v>
      </c>
      <c r="H167" s="88">
        <v>157</v>
      </c>
      <c r="I167" s="89">
        <v>190000</v>
      </c>
      <c r="J167" s="89" t="s">
        <v>75</v>
      </c>
      <c r="K167" s="89">
        <v>107000</v>
      </c>
      <c r="L167" s="89" t="s">
        <v>75</v>
      </c>
      <c r="M167" s="90">
        <f t="shared" si="117"/>
        <v>83000</v>
      </c>
      <c r="N167" s="4">
        <f t="shared" si="118"/>
        <v>0.56315789473684208</v>
      </c>
      <c r="O167" s="91">
        <f t="shared" si="119"/>
        <v>5757.575757575758</v>
      </c>
      <c r="P167" s="91">
        <f t="shared" si="120"/>
        <v>3242.4242424242425</v>
      </c>
      <c r="Q167" s="77">
        <v>3</v>
      </c>
      <c r="R167" s="77">
        <v>2</v>
      </c>
      <c r="S167" s="77" t="s">
        <v>61</v>
      </c>
      <c r="T167" s="5" t="s">
        <v>160</v>
      </c>
      <c r="U167" s="9"/>
      <c r="W167" s="86">
        <f t="shared" si="121"/>
        <v>107.7</v>
      </c>
      <c r="X167" s="87">
        <f t="shared" si="121"/>
        <v>33</v>
      </c>
      <c r="Y167" s="92">
        <f t="shared" si="122"/>
        <v>157</v>
      </c>
      <c r="Z167" s="90">
        <f t="shared" si="122"/>
        <v>190000</v>
      </c>
      <c r="AA167" s="90">
        <f t="shared" si="123"/>
        <v>107000</v>
      </c>
      <c r="AB167" s="90">
        <f t="shared" si="135"/>
        <v>83000</v>
      </c>
      <c r="AC167" s="4">
        <f t="shared" si="135"/>
        <v>0.56315789473684208</v>
      </c>
      <c r="AD167" s="91">
        <f t="shared" si="135"/>
        <v>5757.575757575758</v>
      </c>
      <c r="AE167" s="77" t="str">
        <f t="shared" si="124"/>
        <v>계</v>
      </c>
      <c r="AF167" s="77" t="str">
        <f t="shared" si="125"/>
        <v>3/2</v>
      </c>
      <c r="AH167" s="20" t="str">
        <f t="shared" si="97"/>
        <v>상수동 래미안밤섬리베뉴II</v>
      </c>
      <c r="AI167" s="87">
        <f t="shared" si="96"/>
        <v>33</v>
      </c>
      <c r="AJ167" s="77" t="str">
        <f t="shared" si="126"/>
        <v>A-</v>
      </c>
      <c r="AK167" s="77" t="s">
        <v>13</v>
      </c>
      <c r="AL167" s="77" t="s">
        <v>62</v>
      </c>
      <c r="AM167" s="77" t="s">
        <v>63</v>
      </c>
      <c r="AN167" s="77" t="str">
        <f t="shared" si="127"/>
        <v>C</v>
      </c>
      <c r="AO167" s="77" t="str">
        <f t="shared" si="128"/>
        <v>X</v>
      </c>
      <c r="AP167" s="77" t="str">
        <f t="shared" si="129"/>
        <v>X</v>
      </c>
      <c r="AQ167" s="77" t="str">
        <f t="shared" si="130"/>
        <v>X</v>
      </c>
      <c r="AR167" s="77" t="str">
        <f t="shared" si="131"/>
        <v>X</v>
      </c>
      <c r="AS167" s="77" t="s">
        <v>2</v>
      </c>
      <c r="AT167" s="77" t="str">
        <f t="shared" si="132"/>
        <v>O</v>
      </c>
      <c r="AU167" s="77" t="str">
        <f t="shared" si="133"/>
        <v>O</v>
      </c>
      <c r="AV167" s="77" t="str">
        <f t="shared" si="134"/>
        <v>X</v>
      </c>
    </row>
    <row r="168" spans="1:48" s="37" customFormat="1" ht="12" x14ac:dyDescent="0.3">
      <c r="A168" s="78" t="s">
        <v>2457</v>
      </c>
      <c r="B168" s="79" t="s">
        <v>2456</v>
      </c>
      <c r="C168" s="85">
        <v>530</v>
      </c>
      <c r="D168" s="86">
        <v>107.7</v>
      </c>
      <c r="E168" s="87">
        <v>33</v>
      </c>
      <c r="F168" s="86">
        <v>85</v>
      </c>
      <c r="G168" s="17">
        <v>26</v>
      </c>
      <c r="H168" s="88">
        <v>13</v>
      </c>
      <c r="I168" s="89"/>
      <c r="J168" s="89"/>
      <c r="K168" s="89"/>
      <c r="L168" s="89"/>
      <c r="M168" s="90">
        <f t="shared" si="117"/>
        <v>0</v>
      </c>
      <c r="N168" s="4" t="str">
        <f t="shared" si="118"/>
        <v/>
      </c>
      <c r="O168" s="91">
        <f t="shared" si="119"/>
        <v>0</v>
      </c>
      <c r="P168" s="91">
        <f t="shared" si="120"/>
        <v>0</v>
      </c>
      <c r="Q168" s="77">
        <v>3</v>
      </c>
      <c r="R168" s="77">
        <v>2</v>
      </c>
      <c r="S168" s="77" t="s">
        <v>61</v>
      </c>
      <c r="T168" s="5" t="s">
        <v>161</v>
      </c>
      <c r="U168" s="9"/>
      <c r="W168" s="86">
        <f t="shared" si="121"/>
        <v>107.7</v>
      </c>
      <c r="X168" s="87">
        <f t="shared" si="121"/>
        <v>33</v>
      </c>
      <c r="Y168" s="92">
        <f t="shared" si="122"/>
        <v>13</v>
      </c>
      <c r="Z168" s="90">
        <f t="shared" si="122"/>
        <v>0</v>
      </c>
      <c r="AA168" s="90">
        <f t="shared" si="123"/>
        <v>0</v>
      </c>
      <c r="AB168" s="90">
        <f t="shared" si="135"/>
        <v>0</v>
      </c>
      <c r="AC168" s="4" t="str">
        <f t="shared" si="135"/>
        <v/>
      </c>
      <c r="AD168" s="91">
        <f t="shared" si="135"/>
        <v>0</v>
      </c>
      <c r="AE168" s="77" t="str">
        <f t="shared" si="124"/>
        <v>계</v>
      </c>
      <c r="AF168" s="77" t="str">
        <f t="shared" si="125"/>
        <v>3/2</v>
      </c>
      <c r="AH168" s="20" t="str">
        <f t="shared" si="97"/>
        <v>상수동 래미안밤섬리베뉴II</v>
      </c>
      <c r="AI168" s="87">
        <f t="shared" si="96"/>
        <v>33</v>
      </c>
      <c r="AJ168" s="77" t="str">
        <f t="shared" si="126"/>
        <v>A-</v>
      </c>
      <c r="AK168" s="77" t="s">
        <v>13</v>
      </c>
      <c r="AL168" s="77" t="s">
        <v>62</v>
      </c>
      <c r="AM168" s="77" t="s">
        <v>63</v>
      </c>
      <c r="AN168" s="77" t="str">
        <f t="shared" si="127"/>
        <v>C</v>
      </c>
      <c r="AO168" s="77" t="str">
        <f t="shared" si="128"/>
        <v/>
      </c>
      <c r="AP168" s="77" t="str">
        <f t="shared" si="129"/>
        <v/>
      </c>
      <c r="AQ168" s="77" t="str">
        <f t="shared" si="130"/>
        <v>O</v>
      </c>
      <c r="AR168" s="77" t="str">
        <f t="shared" si="131"/>
        <v>O</v>
      </c>
      <c r="AS168" s="77" t="s">
        <v>2</v>
      </c>
      <c r="AT168" s="77" t="str">
        <f t="shared" si="132"/>
        <v>O</v>
      </c>
      <c r="AU168" s="77" t="str">
        <f t="shared" si="133"/>
        <v>O</v>
      </c>
      <c r="AV168" s="77" t="str">
        <f t="shared" si="134"/>
        <v/>
      </c>
    </row>
    <row r="169" spans="1:48" s="37" customFormat="1" ht="12" x14ac:dyDescent="0.3">
      <c r="A169" s="78" t="s">
        <v>2457</v>
      </c>
      <c r="B169" s="79" t="s">
        <v>2455</v>
      </c>
      <c r="C169" s="85">
        <v>530</v>
      </c>
      <c r="D169" s="86">
        <v>108.3</v>
      </c>
      <c r="E169" s="87">
        <v>33</v>
      </c>
      <c r="F169" s="86">
        <v>84.8</v>
      </c>
      <c r="G169" s="17">
        <v>26</v>
      </c>
      <c r="H169" s="88">
        <v>158</v>
      </c>
      <c r="I169" s="89">
        <v>185000</v>
      </c>
      <c r="J169" s="89" t="s">
        <v>75</v>
      </c>
      <c r="K169" s="89"/>
      <c r="L169" s="89"/>
      <c r="M169" s="90">
        <f t="shared" si="117"/>
        <v>185000</v>
      </c>
      <c r="N169" s="4">
        <f t="shared" si="118"/>
        <v>0</v>
      </c>
      <c r="O169" s="91">
        <f t="shared" si="119"/>
        <v>5606.060606060606</v>
      </c>
      <c r="P169" s="91">
        <f t="shared" si="120"/>
        <v>0</v>
      </c>
      <c r="Q169" s="77">
        <v>3</v>
      </c>
      <c r="R169" s="77">
        <v>2</v>
      </c>
      <c r="S169" s="77" t="s">
        <v>61</v>
      </c>
      <c r="T169" s="5" t="s">
        <v>151</v>
      </c>
      <c r="U169" s="9"/>
      <c r="W169" s="86">
        <f t="shared" si="121"/>
        <v>108.3</v>
      </c>
      <c r="X169" s="87">
        <f t="shared" si="121"/>
        <v>33</v>
      </c>
      <c r="Y169" s="92">
        <f t="shared" si="122"/>
        <v>158</v>
      </c>
      <c r="Z169" s="90">
        <f t="shared" si="122"/>
        <v>185000</v>
      </c>
      <c r="AA169" s="90">
        <f t="shared" si="123"/>
        <v>0</v>
      </c>
      <c r="AB169" s="90">
        <f t="shared" si="135"/>
        <v>185000</v>
      </c>
      <c r="AC169" s="4">
        <f t="shared" si="135"/>
        <v>0</v>
      </c>
      <c r="AD169" s="91">
        <f t="shared" si="135"/>
        <v>5606.060606060606</v>
      </c>
      <c r="AE169" s="77" t="str">
        <f t="shared" si="124"/>
        <v>계</v>
      </c>
      <c r="AF169" s="77" t="str">
        <f t="shared" si="125"/>
        <v>3/2</v>
      </c>
      <c r="AH169" s="20" t="str">
        <f t="shared" si="97"/>
        <v>상수동 래미안밤섬리베뉴II</v>
      </c>
      <c r="AI169" s="87">
        <f t="shared" si="96"/>
        <v>33</v>
      </c>
      <c r="AJ169" s="77" t="str">
        <f t="shared" si="126"/>
        <v>A-</v>
      </c>
      <c r="AK169" s="77" t="s">
        <v>13</v>
      </c>
      <c r="AL169" s="77" t="s">
        <v>62</v>
      </c>
      <c r="AM169" s="77" t="s">
        <v>63</v>
      </c>
      <c r="AN169" s="77" t="str">
        <f t="shared" si="127"/>
        <v>C</v>
      </c>
      <c r="AO169" s="77" t="str">
        <f t="shared" si="128"/>
        <v>X</v>
      </c>
      <c r="AP169" s="77" t="str">
        <f t="shared" si="129"/>
        <v>X</v>
      </c>
      <c r="AQ169" s="77" t="str">
        <f t="shared" si="130"/>
        <v>X</v>
      </c>
      <c r="AR169" s="77" t="str">
        <f t="shared" si="131"/>
        <v>X</v>
      </c>
      <c r="AS169" s="77" t="s">
        <v>2</v>
      </c>
      <c r="AT169" s="77" t="str">
        <f t="shared" si="132"/>
        <v>O</v>
      </c>
      <c r="AU169" s="77" t="str">
        <f t="shared" si="133"/>
        <v>O</v>
      </c>
      <c r="AV169" s="77" t="str">
        <f t="shared" si="134"/>
        <v>X</v>
      </c>
    </row>
    <row r="170" spans="1:48" s="37" customFormat="1" ht="12" x14ac:dyDescent="0.3">
      <c r="A170" s="78" t="s">
        <v>2457</v>
      </c>
      <c r="B170" s="79" t="s">
        <v>2456</v>
      </c>
      <c r="C170" s="85">
        <v>530</v>
      </c>
      <c r="D170" s="86">
        <v>147.1</v>
      </c>
      <c r="E170" s="87">
        <v>45</v>
      </c>
      <c r="F170" s="86">
        <v>122.9</v>
      </c>
      <c r="G170" s="17">
        <v>37</v>
      </c>
      <c r="H170" s="88">
        <v>34</v>
      </c>
      <c r="I170" s="89">
        <v>250000</v>
      </c>
      <c r="J170" s="89" t="s">
        <v>74</v>
      </c>
      <c r="K170" s="89"/>
      <c r="L170" s="89"/>
      <c r="M170" s="90">
        <f t="shared" si="117"/>
        <v>250000</v>
      </c>
      <c r="N170" s="4">
        <f t="shared" si="118"/>
        <v>0</v>
      </c>
      <c r="O170" s="91">
        <f t="shared" si="119"/>
        <v>5555.5555555555557</v>
      </c>
      <c r="P170" s="91">
        <f t="shared" si="120"/>
        <v>0</v>
      </c>
      <c r="Q170" s="77">
        <v>4</v>
      </c>
      <c r="R170" s="77">
        <v>2</v>
      </c>
      <c r="S170" s="77" t="s">
        <v>61</v>
      </c>
      <c r="T170" s="5">
        <v>147</v>
      </c>
      <c r="U170" s="9"/>
      <c r="W170" s="86">
        <f t="shared" si="121"/>
        <v>147.1</v>
      </c>
      <c r="X170" s="87">
        <f t="shared" si="121"/>
        <v>45</v>
      </c>
      <c r="Y170" s="92">
        <f t="shared" si="122"/>
        <v>34</v>
      </c>
      <c r="Z170" s="90">
        <f t="shared" si="122"/>
        <v>250000</v>
      </c>
      <c r="AA170" s="90">
        <f t="shared" si="123"/>
        <v>0</v>
      </c>
      <c r="AB170" s="90">
        <f t="shared" si="135"/>
        <v>250000</v>
      </c>
      <c r="AC170" s="4">
        <f t="shared" si="135"/>
        <v>0</v>
      </c>
      <c r="AD170" s="91">
        <f t="shared" si="135"/>
        <v>5555.5555555555557</v>
      </c>
      <c r="AE170" s="77" t="str">
        <f t="shared" si="124"/>
        <v>계</v>
      </c>
      <c r="AF170" s="77" t="str">
        <f t="shared" si="125"/>
        <v>4/2</v>
      </c>
      <c r="AH170" s="20" t="str">
        <f t="shared" si="97"/>
        <v>상수동 래미안밤섬리베뉴II</v>
      </c>
      <c r="AI170" s="87">
        <f t="shared" si="96"/>
        <v>45</v>
      </c>
      <c r="AJ170" s="77" t="str">
        <f t="shared" si="126"/>
        <v>A-</v>
      </c>
      <c r="AK170" s="77" t="s">
        <v>13</v>
      </c>
      <c r="AL170" s="77" t="s">
        <v>62</v>
      </c>
      <c r="AM170" s="77" t="s">
        <v>63</v>
      </c>
      <c r="AN170" s="77" t="str">
        <f t="shared" si="127"/>
        <v>C</v>
      </c>
      <c r="AO170" s="77" t="str">
        <f t="shared" si="128"/>
        <v>X</v>
      </c>
      <c r="AP170" s="77" t="str">
        <f t="shared" si="129"/>
        <v>X</v>
      </c>
      <c r="AQ170" s="77" t="str">
        <f t="shared" si="130"/>
        <v>X</v>
      </c>
      <c r="AR170" s="77" t="str">
        <f t="shared" si="131"/>
        <v>X</v>
      </c>
      <c r="AS170" s="77" t="s">
        <v>2</v>
      </c>
      <c r="AT170" s="77" t="str">
        <f t="shared" si="132"/>
        <v>X</v>
      </c>
      <c r="AU170" s="77" t="str">
        <f t="shared" si="133"/>
        <v>O</v>
      </c>
      <c r="AV170" s="77" t="str">
        <f t="shared" si="134"/>
        <v>X</v>
      </c>
    </row>
    <row r="171" spans="1:48" s="37" customFormat="1" ht="12" x14ac:dyDescent="0.3">
      <c r="A171" s="78" t="s">
        <v>2457</v>
      </c>
      <c r="B171" s="79" t="s">
        <v>2455</v>
      </c>
      <c r="C171" s="85">
        <v>530</v>
      </c>
      <c r="D171" s="86">
        <v>176.1</v>
      </c>
      <c r="E171" s="87">
        <v>53</v>
      </c>
      <c r="F171" s="86">
        <v>147.5</v>
      </c>
      <c r="G171" s="17">
        <v>45</v>
      </c>
      <c r="H171" s="88">
        <v>18</v>
      </c>
      <c r="I171" s="89"/>
      <c r="J171" s="89"/>
      <c r="K171" s="89"/>
      <c r="L171" s="89"/>
      <c r="M171" s="90">
        <f t="shared" si="117"/>
        <v>0</v>
      </c>
      <c r="N171" s="4" t="str">
        <f t="shared" si="118"/>
        <v/>
      </c>
      <c r="O171" s="91">
        <f t="shared" si="119"/>
        <v>0</v>
      </c>
      <c r="P171" s="91">
        <f t="shared" si="120"/>
        <v>0</v>
      </c>
      <c r="Q171" s="77">
        <v>4</v>
      </c>
      <c r="R171" s="77">
        <v>2</v>
      </c>
      <c r="S171" s="77" t="s">
        <v>61</v>
      </c>
      <c r="T171" s="5" t="s">
        <v>162</v>
      </c>
      <c r="U171" s="9"/>
      <c r="W171" s="86">
        <f t="shared" si="121"/>
        <v>176.1</v>
      </c>
      <c r="X171" s="87">
        <f t="shared" si="121"/>
        <v>53</v>
      </c>
      <c r="Y171" s="92">
        <f t="shared" si="122"/>
        <v>18</v>
      </c>
      <c r="Z171" s="90">
        <f t="shared" si="122"/>
        <v>0</v>
      </c>
      <c r="AA171" s="90">
        <f t="shared" si="123"/>
        <v>0</v>
      </c>
      <c r="AB171" s="90">
        <f t="shared" si="135"/>
        <v>0</v>
      </c>
      <c r="AC171" s="4" t="str">
        <f t="shared" si="135"/>
        <v/>
      </c>
      <c r="AD171" s="91">
        <f t="shared" si="135"/>
        <v>0</v>
      </c>
      <c r="AE171" s="77" t="str">
        <f t="shared" si="124"/>
        <v>계</v>
      </c>
      <c r="AF171" s="77" t="str">
        <f t="shared" si="125"/>
        <v>4/2</v>
      </c>
      <c r="AH171" s="20" t="str">
        <f t="shared" si="97"/>
        <v>상수동 래미안밤섬리베뉴II</v>
      </c>
      <c r="AI171" s="87">
        <f t="shared" si="96"/>
        <v>53</v>
      </c>
      <c r="AJ171" s="77" t="str">
        <f t="shared" si="126"/>
        <v>A-</v>
      </c>
      <c r="AK171" s="77" t="s">
        <v>13</v>
      </c>
      <c r="AL171" s="77" t="s">
        <v>62</v>
      </c>
      <c r="AM171" s="77" t="s">
        <v>63</v>
      </c>
      <c r="AN171" s="77" t="str">
        <f t="shared" si="127"/>
        <v>C</v>
      </c>
      <c r="AO171" s="77" t="str">
        <f t="shared" si="128"/>
        <v/>
      </c>
      <c r="AP171" s="77" t="str">
        <f t="shared" si="129"/>
        <v/>
      </c>
      <c r="AQ171" s="77" t="str">
        <f t="shared" si="130"/>
        <v>O</v>
      </c>
      <c r="AR171" s="77" t="str">
        <f t="shared" si="131"/>
        <v>O</v>
      </c>
      <c r="AS171" s="77" t="s">
        <v>2</v>
      </c>
      <c r="AT171" s="77" t="str">
        <f t="shared" si="132"/>
        <v>X</v>
      </c>
      <c r="AU171" s="77" t="str">
        <f t="shared" si="133"/>
        <v>O</v>
      </c>
      <c r="AV171" s="77" t="str">
        <f t="shared" si="134"/>
        <v/>
      </c>
    </row>
    <row r="172" spans="1:48" s="37" customFormat="1" ht="12" x14ac:dyDescent="0.3">
      <c r="A172" s="78" t="s">
        <v>2457</v>
      </c>
      <c r="B172" s="79" t="s">
        <v>2456</v>
      </c>
      <c r="C172" s="85">
        <v>530</v>
      </c>
      <c r="D172" s="86">
        <v>176.1</v>
      </c>
      <c r="E172" s="87">
        <v>53</v>
      </c>
      <c r="F172" s="86">
        <v>147.6</v>
      </c>
      <c r="G172" s="17">
        <v>45</v>
      </c>
      <c r="H172" s="88">
        <v>18</v>
      </c>
      <c r="I172" s="89"/>
      <c r="J172" s="89"/>
      <c r="K172" s="89"/>
      <c r="L172" s="89"/>
      <c r="M172" s="90">
        <f t="shared" si="117"/>
        <v>0</v>
      </c>
      <c r="N172" s="4" t="str">
        <f t="shared" si="118"/>
        <v/>
      </c>
      <c r="O172" s="91">
        <f t="shared" si="119"/>
        <v>0</v>
      </c>
      <c r="P172" s="91">
        <f t="shared" si="120"/>
        <v>0</v>
      </c>
      <c r="Q172" s="77">
        <v>4</v>
      </c>
      <c r="R172" s="77">
        <v>2</v>
      </c>
      <c r="S172" s="77" t="s">
        <v>61</v>
      </c>
      <c r="T172" s="5" t="s">
        <v>163</v>
      </c>
      <c r="U172" s="9"/>
      <c r="W172" s="86">
        <f t="shared" si="121"/>
        <v>176.1</v>
      </c>
      <c r="X172" s="87">
        <f t="shared" si="121"/>
        <v>53</v>
      </c>
      <c r="Y172" s="92">
        <f t="shared" si="122"/>
        <v>18</v>
      </c>
      <c r="Z172" s="90">
        <f t="shared" si="122"/>
        <v>0</v>
      </c>
      <c r="AA172" s="90">
        <f t="shared" si="123"/>
        <v>0</v>
      </c>
      <c r="AB172" s="90">
        <f t="shared" si="135"/>
        <v>0</v>
      </c>
      <c r="AC172" s="4" t="str">
        <f t="shared" si="135"/>
        <v/>
      </c>
      <c r="AD172" s="91">
        <f t="shared" si="135"/>
        <v>0</v>
      </c>
      <c r="AE172" s="77" t="str">
        <f t="shared" si="124"/>
        <v>계</v>
      </c>
      <c r="AF172" s="77" t="str">
        <f t="shared" si="125"/>
        <v>4/2</v>
      </c>
      <c r="AH172" s="20" t="str">
        <f t="shared" si="97"/>
        <v>상수동 래미안밤섬리베뉴II</v>
      </c>
      <c r="AI172" s="87">
        <f t="shared" si="96"/>
        <v>53</v>
      </c>
      <c r="AJ172" s="77" t="str">
        <f t="shared" si="126"/>
        <v>A-</v>
      </c>
      <c r="AK172" s="77" t="s">
        <v>13</v>
      </c>
      <c r="AL172" s="77" t="s">
        <v>62</v>
      </c>
      <c r="AM172" s="77" t="s">
        <v>63</v>
      </c>
      <c r="AN172" s="77" t="str">
        <f t="shared" si="127"/>
        <v>C</v>
      </c>
      <c r="AO172" s="77" t="str">
        <f t="shared" si="128"/>
        <v/>
      </c>
      <c r="AP172" s="77" t="str">
        <f t="shared" si="129"/>
        <v/>
      </c>
      <c r="AQ172" s="77" t="str">
        <f t="shared" si="130"/>
        <v>O</v>
      </c>
      <c r="AR172" s="77" t="str">
        <f t="shared" si="131"/>
        <v>O</v>
      </c>
      <c r="AS172" s="77" t="s">
        <v>2</v>
      </c>
      <c r="AT172" s="77" t="str">
        <f t="shared" si="132"/>
        <v>X</v>
      </c>
      <c r="AU172" s="77" t="str">
        <f t="shared" si="133"/>
        <v>O</v>
      </c>
      <c r="AV172" s="77" t="str">
        <f t="shared" si="134"/>
        <v/>
      </c>
    </row>
    <row r="173" spans="1:48" s="37" customFormat="1" ht="12" x14ac:dyDescent="0.3">
      <c r="A173" s="78" t="s">
        <v>2459</v>
      </c>
      <c r="B173" s="79" t="s">
        <v>2460</v>
      </c>
      <c r="C173" s="85">
        <v>657</v>
      </c>
      <c r="D173" s="86">
        <v>69.8</v>
      </c>
      <c r="E173" s="87">
        <v>21</v>
      </c>
      <c r="F173" s="86">
        <v>49.8</v>
      </c>
      <c r="G173" s="17">
        <v>15</v>
      </c>
      <c r="H173" s="88">
        <v>38</v>
      </c>
      <c r="I173" s="89">
        <v>107000</v>
      </c>
      <c r="J173" s="89" t="s">
        <v>100</v>
      </c>
      <c r="K173" s="89">
        <v>50000</v>
      </c>
      <c r="L173" s="89" t="s">
        <v>72</v>
      </c>
      <c r="M173" s="90">
        <f t="shared" si="117"/>
        <v>57000</v>
      </c>
      <c r="N173" s="4">
        <f t="shared" si="118"/>
        <v>0.46728971962616822</v>
      </c>
      <c r="O173" s="91">
        <f t="shared" si="119"/>
        <v>5095.2380952380954</v>
      </c>
      <c r="P173" s="91">
        <f t="shared" si="120"/>
        <v>2380.9523809523807</v>
      </c>
      <c r="Q173" s="77">
        <v>2</v>
      </c>
      <c r="R173" s="77">
        <v>1</v>
      </c>
      <c r="S173" s="77" t="s">
        <v>61</v>
      </c>
      <c r="T173" s="5" t="s">
        <v>164</v>
      </c>
      <c r="U173" s="9"/>
      <c r="W173" s="86">
        <f t="shared" si="121"/>
        <v>69.8</v>
      </c>
      <c r="X173" s="87">
        <f t="shared" si="121"/>
        <v>21</v>
      </c>
      <c r="Y173" s="92">
        <f t="shared" si="122"/>
        <v>38</v>
      </c>
      <c r="Z173" s="90">
        <f t="shared" si="122"/>
        <v>107000</v>
      </c>
      <c r="AA173" s="90">
        <f t="shared" si="123"/>
        <v>50000</v>
      </c>
      <c r="AB173" s="90">
        <f t="shared" si="135"/>
        <v>57000</v>
      </c>
      <c r="AC173" s="4">
        <f t="shared" si="135"/>
        <v>0.46728971962616822</v>
      </c>
      <c r="AD173" s="91">
        <f t="shared" si="135"/>
        <v>5095.2380952380954</v>
      </c>
      <c r="AE173" s="77" t="str">
        <f t="shared" si="124"/>
        <v>계</v>
      </c>
      <c r="AF173" s="77" t="str">
        <f t="shared" si="125"/>
        <v>2/1</v>
      </c>
      <c r="AH173" s="20" t="str">
        <f t="shared" si="97"/>
        <v>상암동 상암월드컵파크2단지</v>
      </c>
      <c r="AI173" s="87">
        <f t="shared" si="96"/>
        <v>21</v>
      </c>
      <c r="AJ173" s="77" t="str">
        <f t="shared" si="126"/>
        <v>A-</v>
      </c>
      <c r="AK173" s="77" t="s">
        <v>13</v>
      </c>
      <c r="AL173" s="77" t="s">
        <v>62</v>
      </c>
      <c r="AM173" s="77" t="s">
        <v>63</v>
      </c>
      <c r="AN173" s="77" t="str">
        <f t="shared" si="127"/>
        <v>C</v>
      </c>
      <c r="AO173" s="77" t="str">
        <f t="shared" si="128"/>
        <v>X</v>
      </c>
      <c r="AP173" s="77" t="str">
        <f t="shared" si="129"/>
        <v>X</v>
      </c>
      <c r="AQ173" s="77" t="str">
        <f t="shared" si="130"/>
        <v>X</v>
      </c>
      <c r="AR173" s="77" t="str">
        <f t="shared" si="131"/>
        <v>X</v>
      </c>
      <c r="AS173" s="77" t="s">
        <v>2</v>
      </c>
      <c r="AT173" s="77" t="str">
        <f t="shared" si="132"/>
        <v>O</v>
      </c>
      <c r="AU173" s="77" t="str">
        <f t="shared" si="133"/>
        <v>O</v>
      </c>
      <c r="AV173" s="77" t="str">
        <f t="shared" si="134"/>
        <v>X</v>
      </c>
    </row>
    <row r="174" spans="1:48" s="37" customFormat="1" ht="12" x14ac:dyDescent="0.3">
      <c r="A174" s="78" t="s">
        <v>2459</v>
      </c>
      <c r="B174" s="79" t="s">
        <v>2460</v>
      </c>
      <c r="C174" s="85">
        <v>657</v>
      </c>
      <c r="D174" s="86">
        <v>69.900000000000006</v>
      </c>
      <c r="E174" s="87">
        <v>21</v>
      </c>
      <c r="F174" s="86">
        <v>49.9</v>
      </c>
      <c r="G174" s="17">
        <v>15</v>
      </c>
      <c r="H174" s="88">
        <v>37</v>
      </c>
      <c r="I174" s="89">
        <v>100000</v>
      </c>
      <c r="J174" s="89" t="s">
        <v>72</v>
      </c>
      <c r="K174" s="89"/>
      <c r="L174" s="89"/>
      <c r="M174" s="90">
        <f t="shared" si="117"/>
        <v>100000</v>
      </c>
      <c r="N174" s="4">
        <f t="shared" si="118"/>
        <v>0</v>
      </c>
      <c r="O174" s="91">
        <f t="shared" si="119"/>
        <v>4761.9047619047615</v>
      </c>
      <c r="P174" s="91">
        <f t="shared" si="120"/>
        <v>0</v>
      </c>
      <c r="Q174" s="77">
        <v>2</v>
      </c>
      <c r="R174" s="77">
        <v>1</v>
      </c>
      <c r="S174" s="77" t="s">
        <v>61</v>
      </c>
      <c r="T174" s="5" t="s">
        <v>165</v>
      </c>
      <c r="U174" s="9"/>
      <c r="W174" s="86">
        <f t="shared" ref="W174:X189" si="136">D174</f>
        <v>69.900000000000006</v>
      </c>
      <c r="X174" s="87">
        <f t="shared" si="136"/>
        <v>21</v>
      </c>
      <c r="Y174" s="92">
        <f t="shared" ref="Y174:Z189" si="137">H174</f>
        <v>37</v>
      </c>
      <c r="Z174" s="90">
        <f t="shared" si="137"/>
        <v>100000</v>
      </c>
      <c r="AA174" s="90">
        <f t="shared" si="123"/>
        <v>0</v>
      </c>
      <c r="AB174" s="90">
        <f t="shared" si="135"/>
        <v>100000</v>
      </c>
      <c r="AC174" s="4">
        <f t="shared" si="135"/>
        <v>0</v>
      </c>
      <c r="AD174" s="91">
        <f t="shared" si="135"/>
        <v>4761.9047619047615</v>
      </c>
      <c r="AE174" s="77" t="str">
        <f t="shared" si="124"/>
        <v>계</v>
      </c>
      <c r="AF174" s="77" t="str">
        <f t="shared" si="125"/>
        <v>2/1</v>
      </c>
      <c r="AH174" s="20" t="str">
        <f t="shared" si="97"/>
        <v>상암동 상암월드컵파크2단지</v>
      </c>
      <c r="AI174" s="87">
        <f t="shared" si="96"/>
        <v>21</v>
      </c>
      <c r="AJ174" s="77" t="str">
        <f t="shared" si="126"/>
        <v>A-</v>
      </c>
      <c r="AK174" s="77" t="s">
        <v>13</v>
      </c>
      <c r="AL174" s="77" t="s">
        <v>62</v>
      </c>
      <c r="AM174" s="77" t="s">
        <v>63</v>
      </c>
      <c r="AN174" s="77" t="str">
        <f t="shared" si="127"/>
        <v>C</v>
      </c>
      <c r="AO174" s="77" t="str">
        <f t="shared" si="128"/>
        <v>X</v>
      </c>
      <c r="AP174" s="77" t="str">
        <f t="shared" si="129"/>
        <v>X</v>
      </c>
      <c r="AQ174" s="77" t="str">
        <f t="shared" si="130"/>
        <v>X</v>
      </c>
      <c r="AR174" s="77" t="str">
        <f t="shared" si="131"/>
        <v>X</v>
      </c>
      <c r="AS174" s="77" t="s">
        <v>2</v>
      </c>
      <c r="AT174" s="77" t="str">
        <f t="shared" si="132"/>
        <v>O</v>
      </c>
      <c r="AU174" s="77" t="str">
        <f t="shared" si="133"/>
        <v>O</v>
      </c>
      <c r="AV174" s="77" t="str">
        <f t="shared" si="134"/>
        <v>X</v>
      </c>
    </row>
    <row r="175" spans="1:48" s="37" customFormat="1" ht="12" x14ac:dyDescent="0.3">
      <c r="A175" s="78" t="s">
        <v>2461</v>
      </c>
      <c r="B175" s="79" t="s">
        <v>2462</v>
      </c>
      <c r="C175" s="85">
        <v>657</v>
      </c>
      <c r="D175" s="86">
        <v>84</v>
      </c>
      <c r="E175" s="87">
        <v>25</v>
      </c>
      <c r="F175" s="86">
        <v>59.9</v>
      </c>
      <c r="G175" s="17">
        <v>18</v>
      </c>
      <c r="H175" s="88">
        <v>251</v>
      </c>
      <c r="I175" s="89">
        <v>107000</v>
      </c>
      <c r="J175" s="89" t="s">
        <v>100</v>
      </c>
      <c r="K175" s="89">
        <v>55000</v>
      </c>
      <c r="L175" s="89" t="s">
        <v>59</v>
      </c>
      <c r="M175" s="90">
        <f t="shared" si="117"/>
        <v>52000</v>
      </c>
      <c r="N175" s="4">
        <f t="shared" si="118"/>
        <v>0.51401869158878499</v>
      </c>
      <c r="O175" s="91">
        <f t="shared" si="119"/>
        <v>4280</v>
      </c>
      <c r="P175" s="91">
        <f t="shared" si="120"/>
        <v>2200</v>
      </c>
      <c r="Q175" s="77">
        <v>3</v>
      </c>
      <c r="R175" s="77">
        <v>2</v>
      </c>
      <c r="S175" s="77" t="s">
        <v>61</v>
      </c>
      <c r="T175" s="5" t="s">
        <v>166</v>
      </c>
      <c r="U175" s="9"/>
      <c r="W175" s="86">
        <f t="shared" si="136"/>
        <v>84</v>
      </c>
      <c r="X175" s="87">
        <f t="shared" si="136"/>
        <v>25</v>
      </c>
      <c r="Y175" s="92">
        <f t="shared" si="137"/>
        <v>251</v>
      </c>
      <c r="Z175" s="90">
        <f t="shared" si="137"/>
        <v>107000</v>
      </c>
      <c r="AA175" s="90">
        <f t="shared" si="123"/>
        <v>55000</v>
      </c>
      <c r="AB175" s="90">
        <f t="shared" si="135"/>
        <v>52000</v>
      </c>
      <c r="AC175" s="4">
        <f t="shared" si="135"/>
        <v>0.51401869158878499</v>
      </c>
      <c r="AD175" s="91">
        <f t="shared" si="135"/>
        <v>4280</v>
      </c>
      <c r="AE175" s="77" t="str">
        <f t="shared" si="124"/>
        <v>계</v>
      </c>
      <c r="AF175" s="77" t="str">
        <f t="shared" si="125"/>
        <v>3/2</v>
      </c>
      <c r="AH175" s="20" t="str">
        <f t="shared" si="97"/>
        <v>상암동 상암월드컵파크2단지</v>
      </c>
      <c r="AI175" s="87">
        <f t="shared" si="96"/>
        <v>25</v>
      </c>
      <c r="AJ175" s="77" t="str">
        <f t="shared" si="126"/>
        <v>A-</v>
      </c>
      <c r="AK175" s="77" t="s">
        <v>13</v>
      </c>
      <c r="AL175" s="77" t="s">
        <v>62</v>
      </c>
      <c r="AM175" s="77" t="s">
        <v>63</v>
      </c>
      <c r="AN175" s="77" t="str">
        <f t="shared" si="127"/>
        <v>C</v>
      </c>
      <c r="AO175" s="77" t="str">
        <f t="shared" si="128"/>
        <v>X</v>
      </c>
      <c r="AP175" s="77" t="str">
        <f t="shared" si="129"/>
        <v>X</v>
      </c>
      <c r="AQ175" s="77" t="str">
        <f t="shared" si="130"/>
        <v>X</v>
      </c>
      <c r="AR175" s="77" t="str">
        <f t="shared" si="131"/>
        <v>X</v>
      </c>
      <c r="AS175" s="77" t="s">
        <v>2</v>
      </c>
      <c r="AT175" s="77" t="str">
        <f t="shared" si="132"/>
        <v>O</v>
      </c>
      <c r="AU175" s="77" t="str">
        <f t="shared" si="133"/>
        <v>O</v>
      </c>
      <c r="AV175" s="77" t="str">
        <f t="shared" si="134"/>
        <v>X</v>
      </c>
    </row>
    <row r="176" spans="1:48" s="37" customFormat="1" ht="12" x14ac:dyDescent="0.3">
      <c r="A176" s="78" t="s">
        <v>2459</v>
      </c>
      <c r="B176" s="79" t="s">
        <v>2463</v>
      </c>
      <c r="C176" s="85">
        <v>657</v>
      </c>
      <c r="D176" s="86">
        <v>84</v>
      </c>
      <c r="E176" s="87">
        <v>25</v>
      </c>
      <c r="F176" s="86">
        <v>59.9</v>
      </c>
      <c r="G176" s="17">
        <v>18</v>
      </c>
      <c r="H176" s="88">
        <v>150</v>
      </c>
      <c r="I176" s="89">
        <v>107000</v>
      </c>
      <c r="J176" s="89" t="s">
        <v>100</v>
      </c>
      <c r="K176" s="89">
        <v>55000</v>
      </c>
      <c r="L176" s="89" t="s">
        <v>59</v>
      </c>
      <c r="M176" s="90">
        <f t="shared" si="117"/>
        <v>52000</v>
      </c>
      <c r="N176" s="4">
        <f t="shared" si="118"/>
        <v>0.51401869158878499</v>
      </c>
      <c r="O176" s="91">
        <f t="shared" si="119"/>
        <v>4280</v>
      </c>
      <c r="P176" s="91">
        <f t="shared" si="120"/>
        <v>2200</v>
      </c>
      <c r="Q176" s="77">
        <v>3</v>
      </c>
      <c r="R176" s="77">
        <v>2</v>
      </c>
      <c r="S176" s="77" t="s">
        <v>61</v>
      </c>
      <c r="T176" s="5" t="s">
        <v>167</v>
      </c>
      <c r="U176" s="9"/>
      <c r="W176" s="86">
        <f t="shared" si="136"/>
        <v>84</v>
      </c>
      <c r="X176" s="87">
        <f t="shared" si="136"/>
        <v>25</v>
      </c>
      <c r="Y176" s="92">
        <f t="shared" si="137"/>
        <v>150</v>
      </c>
      <c r="Z176" s="90">
        <f t="shared" si="137"/>
        <v>107000</v>
      </c>
      <c r="AA176" s="90">
        <f t="shared" si="123"/>
        <v>55000</v>
      </c>
      <c r="AB176" s="90">
        <f t="shared" si="135"/>
        <v>52000</v>
      </c>
      <c r="AC176" s="4">
        <f t="shared" si="135"/>
        <v>0.51401869158878499</v>
      </c>
      <c r="AD176" s="91">
        <f t="shared" si="135"/>
        <v>4280</v>
      </c>
      <c r="AE176" s="77" t="str">
        <f t="shared" si="124"/>
        <v>계</v>
      </c>
      <c r="AF176" s="77" t="str">
        <f t="shared" si="125"/>
        <v>3/2</v>
      </c>
      <c r="AH176" s="20" t="str">
        <f t="shared" si="97"/>
        <v>상암동 상암월드컵파크2단지</v>
      </c>
      <c r="AI176" s="87">
        <f t="shared" si="96"/>
        <v>25</v>
      </c>
      <c r="AJ176" s="77" t="str">
        <f t="shared" si="126"/>
        <v>A-</v>
      </c>
      <c r="AK176" s="77" t="s">
        <v>13</v>
      </c>
      <c r="AL176" s="77" t="s">
        <v>62</v>
      </c>
      <c r="AM176" s="77" t="s">
        <v>63</v>
      </c>
      <c r="AN176" s="77" t="str">
        <f t="shared" si="127"/>
        <v>C</v>
      </c>
      <c r="AO176" s="77" t="str">
        <f t="shared" si="128"/>
        <v>X</v>
      </c>
      <c r="AP176" s="77" t="str">
        <f t="shared" si="129"/>
        <v>X</v>
      </c>
      <c r="AQ176" s="77" t="str">
        <f t="shared" si="130"/>
        <v>X</v>
      </c>
      <c r="AR176" s="77" t="str">
        <f t="shared" si="131"/>
        <v>X</v>
      </c>
      <c r="AS176" s="77" t="s">
        <v>2</v>
      </c>
      <c r="AT176" s="77" t="str">
        <f t="shared" si="132"/>
        <v>O</v>
      </c>
      <c r="AU176" s="77" t="str">
        <f t="shared" si="133"/>
        <v>O</v>
      </c>
      <c r="AV176" s="77" t="str">
        <f t="shared" si="134"/>
        <v>X</v>
      </c>
    </row>
    <row r="177" spans="1:48" s="37" customFormat="1" ht="12" x14ac:dyDescent="0.3">
      <c r="A177" s="78" t="s">
        <v>2459</v>
      </c>
      <c r="B177" s="79" t="s">
        <v>2463</v>
      </c>
      <c r="C177" s="85">
        <v>657</v>
      </c>
      <c r="D177" s="86">
        <v>84</v>
      </c>
      <c r="E177" s="87">
        <v>25</v>
      </c>
      <c r="F177" s="86">
        <v>59.9</v>
      </c>
      <c r="G177" s="17">
        <v>18</v>
      </c>
      <c r="H177" s="88">
        <v>114</v>
      </c>
      <c r="I177" s="89">
        <v>107000</v>
      </c>
      <c r="J177" s="89" t="s">
        <v>100</v>
      </c>
      <c r="K177" s="89">
        <v>55000</v>
      </c>
      <c r="L177" s="89" t="s">
        <v>59</v>
      </c>
      <c r="M177" s="90">
        <f t="shared" si="117"/>
        <v>52000</v>
      </c>
      <c r="N177" s="4">
        <f t="shared" si="118"/>
        <v>0.51401869158878499</v>
      </c>
      <c r="O177" s="91">
        <f t="shared" si="119"/>
        <v>4280</v>
      </c>
      <c r="P177" s="91">
        <f t="shared" si="120"/>
        <v>2200</v>
      </c>
      <c r="Q177" s="77">
        <v>3</v>
      </c>
      <c r="R177" s="77">
        <v>2</v>
      </c>
      <c r="S177" s="77" t="s">
        <v>61</v>
      </c>
      <c r="T177" s="5" t="s">
        <v>168</v>
      </c>
      <c r="U177" s="9"/>
      <c r="W177" s="86">
        <f t="shared" si="136"/>
        <v>84</v>
      </c>
      <c r="X177" s="87">
        <f t="shared" si="136"/>
        <v>25</v>
      </c>
      <c r="Y177" s="92">
        <f t="shared" si="137"/>
        <v>114</v>
      </c>
      <c r="Z177" s="90">
        <f t="shared" si="137"/>
        <v>107000</v>
      </c>
      <c r="AA177" s="90">
        <f t="shared" si="123"/>
        <v>55000</v>
      </c>
      <c r="AB177" s="90">
        <f t="shared" si="135"/>
        <v>52000</v>
      </c>
      <c r="AC177" s="4">
        <f t="shared" si="135"/>
        <v>0.51401869158878499</v>
      </c>
      <c r="AD177" s="91">
        <f t="shared" si="135"/>
        <v>4280</v>
      </c>
      <c r="AE177" s="77" t="str">
        <f t="shared" si="124"/>
        <v>계</v>
      </c>
      <c r="AF177" s="77" t="str">
        <f t="shared" si="125"/>
        <v>3/2</v>
      </c>
      <c r="AH177" s="20" t="str">
        <f t="shared" si="97"/>
        <v>상암동 상암월드컵파크2단지</v>
      </c>
      <c r="AI177" s="87">
        <f t="shared" si="96"/>
        <v>25</v>
      </c>
      <c r="AJ177" s="77" t="str">
        <f t="shared" si="126"/>
        <v>A-</v>
      </c>
      <c r="AK177" s="77" t="s">
        <v>13</v>
      </c>
      <c r="AL177" s="77" t="s">
        <v>62</v>
      </c>
      <c r="AM177" s="77" t="s">
        <v>63</v>
      </c>
      <c r="AN177" s="77" t="str">
        <f t="shared" si="127"/>
        <v>C</v>
      </c>
      <c r="AO177" s="77" t="str">
        <f t="shared" si="128"/>
        <v>X</v>
      </c>
      <c r="AP177" s="77" t="str">
        <f t="shared" si="129"/>
        <v>X</v>
      </c>
      <c r="AQ177" s="77" t="str">
        <f t="shared" si="130"/>
        <v>X</v>
      </c>
      <c r="AR177" s="77" t="str">
        <f t="shared" si="131"/>
        <v>X</v>
      </c>
      <c r="AS177" s="77" t="s">
        <v>2</v>
      </c>
      <c r="AT177" s="77" t="str">
        <f t="shared" si="132"/>
        <v>O</v>
      </c>
      <c r="AU177" s="77" t="str">
        <f t="shared" si="133"/>
        <v>O</v>
      </c>
      <c r="AV177" s="77" t="str">
        <f t="shared" si="134"/>
        <v>X</v>
      </c>
    </row>
    <row r="178" spans="1:48" s="37" customFormat="1" ht="12" x14ac:dyDescent="0.3">
      <c r="A178" s="78" t="s">
        <v>2459</v>
      </c>
      <c r="B178" s="79" t="s">
        <v>2463</v>
      </c>
      <c r="C178" s="85">
        <v>657</v>
      </c>
      <c r="D178" s="86">
        <v>83.9</v>
      </c>
      <c r="E178" s="87">
        <v>25</v>
      </c>
      <c r="F178" s="86">
        <v>59.8</v>
      </c>
      <c r="G178" s="17">
        <v>18</v>
      </c>
      <c r="H178" s="88">
        <v>67</v>
      </c>
      <c r="I178" s="89"/>
      <c r="J178" s="89"/>
      <c r="K178" s="89"/>
      <c r="L178" s="89"/>
      <c r="M178" s="90">
        <f t="shared" si="117"/>
        <v>0</v>
      </c>
      <c r="N178" s="4" t="str">
        <f t="shared" si="118"/>
        <v/>
      </c>
      <c r="O178" s="91">
        <f t="shared" si="119"/>
        <v>0</v>
      </c>
      <c r="P178" s="91">
        <f t="shared" si="120"/>
        <v>0</v>
      </c>
      <c r="Q178" s="77">
        <v>3</v>
      </c>
      <c r="R178" s="77">
        <v>2</v>
      </c>
      <c r="S178" s="77" t="s">
        <v>61</v>
      </c>
      <c r="T178" s="5" t="s">
        <v>169</v>
      </c>
      <c r="U178" s="9"/>
      <c r="W178" s="86">
        <f t="shared" si="136"/>
        <v>83.9</v>
      </c>
      <c r="X178" s="87">
        <f t="shared" si="136"/>
        <v>25</v>
      </c>
      <c r="Y178" s="92">
        <f t="shared" si="137"/>
        <v>67</v>
      </c>
      <c r="Z178" s="90">
        <f t="shared" si="137"/>
        <v>0</v>
      </c>
      <c r="AA178" s="90">
        <f t="shared" si="123"/>
        <v>0</v>
      </c>
      <c r="AB178" s="90">
        <f t="shared" si="135"/>
        <v>0</v>
      </c>
      <c r="AC178" s="4" t="str">
        <f t="shared" si="135"/>
        <v/>
      </c>
      <c r="AD178" s="91">
        <f t="shared" si="135"/>
        <v>0</v>
      </c>
      <c r="AE178" s="77" t="str">
        <f t="shared" si="124"/>
        <v>계</v>
      </c>
      <c r="AF178" s="77" t="str">
        <f t="shared" si="125"/>
        <v>3/2</v>
      </c>
      <c r="AH178" s="20" t="str">
        <f t="shared" si="97"/>
        <v>상암동 상암월드컵파크2단지</v>
      </c>
      <c r="AI178" s="87">
        <f t="shared" si="96"/>
        <v>25</v>
      </c>
      <c r="AJ178" s="77" t="str">
        <f t="shared" si="126"/>
        <v>A-</v>
      </c>
      <c r="AK178" s="77" t="s">
        <v>13</v>
      </c>
      <c r="AL178" s="77" t="s">
        <v>62</v>
      </c>
      <c r="AM178" s="77" t="s">
        <v>63</v>
      </c>
      <c r="AN178" s="77" t="str">
        <f t="shared" si="127"/>
        <v>C</v>
      </c>
      <c r="AO178" s="77" t="str">
        <f t="shared" si="128"/>
        <v/>
      </c>
      <c r="AP178" s="77" t="str">
        <f t="shared" si="129"/>
        <v/>
      </c>
      <c r="AQ178" s="77" t="str">
        <f t="shared" si="130"/>
        <v>O</v>
      </c>
      <c r="AR178" s="77" t="str">
        <f t="shared" si="131"/>
        <v>O</v>
      </c>
      <c r="AS178" s="77" t="s">
        <v>2</v>
      </c>
      <c r="AT178" s="77" t="str">
        <f t="shared" si="132"/>
        <v>O</v>
      </c>
      <c r="AU178" s="77" t="str">
        <f t="shared" si="133"/>
        <v>O</v>
      </c>
      <c r="AV178" s="77" t="str">
        <f t="shared" si="134"/>
        <v/>
      </c>
    </row>
    <row r="179" spans="1:48" s="37" customFormat="1" ht="12" x14ac:dyDescent="0.3">
      <c r="A179" s="78" t="s">
        <v>2464</v>
      </c>
      <c r="B179" s="79" t="s">
        <v>2465</v>
      </c>
      <c r="C179" s="85">
        <v>733</v>
      </c>
      <c r="D179" s="86">
        <v>108.3</v>
      </c>
      <c r="E179" s="87">
        <v>33</v>
      </c>
      <c r="F179" s="86">
        <v>84.5</v>
      </c>
      <c r="G179" s="17">
        <v>26</v>
      </c>
      <c r="H179" s="88">
        <v>56</v>
      </c>
      <c r="I179" s="89"/>
      <c r="J179" s="89"/>
      <c r="K179" s="89"/>
      <c r="L179" s="89"/>
      <c r="M179" s="90">
        <f t="shared" si="117"/>
        <v>0</v>
      </c>
      <c r="N179" s="4" t="str">
        <f t="shared" si="118"/>
        <v/>
      </c>
      <c r="O179" s="91">
        <f t="shared" si="119"/>
        <v>0</v>
      </c>
      <c r="P179" s="91">
        <f t="shared" si="120"/>
        <v>0</v>
      </c>
      <c r="Q179" s="77">
        <v>3</v>
      </c>
      <c r="R179" s="77">
        <v>2</v>
      </c>
      <c r="S179" s="77" t="s">
        <v>61</v>
      </c>
      <c r="T179" s="5" t="s">
        <v>170</v>
      </c>
      <c r="U179" s="9"/>
      <c r="W179" s="86">
        <f t="shared" si="136"/>
        <v>108.3</v>
      </c>
      <c r="X179" s="87">
        <f t="shared" si="136"/>
        <v>33</v>
      </c>
      <c r="Y179" s="92">
        <f t="shared" si="137"/>
        <v>56</v>
      </c>
      <c r="Z179" s="90">
        <f t="shared" si="137"/>
        <v>0</v>
      </c>
      <c r="AA179" s="90">
        <f t="shared" si="123"/>
        <v>0</v>
      </c>
      <c r="AB179" s="90">
        <f t="shared" si="135"/>
        <v>0</v>
      </c>
      <c r="AC179" s="4" t="str">
        <f t="shared" si="135"/>
        <v/>
      </c>
      <c r="AD179" s="91">
        <f t="shared" si="135"/>
        <v>0</v>
      </c>
      <c r="AE179" s="77" t="str">
        <f t="shared" si="124"/>
        <v>계</v>
      </c>
      <c r="AF179" s="77" t="str">
        <f t="shared" si="125"/>
        <v>3/2</v>
      </c>
      <c r="AH179" s="20" t="str">
        <f t="shared" si="97"/>
        <v>상암동 상암월드컵파크7단지</v>
      </c>
      <c r="AI179" s="87">
        <f t="shared" si="96"/>
        <v>33</v>
      </c>
      <c r="AJ179" s="77" t="str">
        <f t="shared" si="126"/>
        <v>A-</v>
      </c>
      <c r="AK179" s="77" t="s">
        <v>13</v>
      </c>
      <c r="AL179" s="77" t="s">
        <v>62</v>
      </c>
      <c r="AM179" s="77" t="s">
        <v>63</v>
      </c>
      <c r="AN179" s="77" t="str">
        <f t="shared" si="127"/>
        <v>C</v>
      </c>
      <c r="AO179" s="77" t="str">
        <f t="shared" si="128"/>
        <v/>
      </c>
      <c r="AP179" s="77" t="str">
        <f t="shared" si="129"/>
        <v/>
      </c>
      <c r="AQ179" s="77" t="str">
        <f t="shared" si="130"/>
        <v>O</v>
      </c>
      <c r="AR179" s="77" t="str">
        <f t="shared" si="131"/>
        <v>O</v>
      </c>
      <c r="AS179" s="77" t="s">
        <v>2</v>
      </c>
      <c r="AT179" s="77" t="str">
        <f t="shared" si="132"/>
        <v>O</v>
      </c>
      <c r="AU179" s="77" t="str">
        <f t="shared" si="133"/>
        <v>O</v>
      </c>
      <c r="AV179" s="77" t="str">
        <f t="shared" si="134"/>
        <v/>
      </c>
    </row>
    <row r="180" spans="1:48" s="37" customFormat="1" ht="12" x14ac:dyDescent="0.3">
      <c r="A180" s="78" t="s">
        <v>2464</v>
      </c>
      <c r="B180" s="79" t="s">
        <v>2465</v>
      </c>
      <c r="C180" s="85">
        <v>733</v>
      </c>
      <c r="D180" s="86">
        <v>108.3</v>
      </c>
      <c r="E180" s="87">
        <v>33</v>
      </c>
      <c r="F180" s="86">
        <v>84.5</v>
      </c>
      <c r="G180" s="17">
        <v>26</v>
      </c>
      <c r="H180" s="88">
        <v>52</v>
      </c>
      <c r="I180" s="89"/>
      <c r="J180" s="89"/>
      <c r="K180" s="89"/>
      <c r="L180" s="89"/>
      <c r="M180" s="90">
        <f t="shared" si="117"/>
        <v>0</v>
      </c>
      <c r="N180" s="4" t="str">
        <f t="shared" si="118"/>
        <v/>
      </c>
      <c r="O180" s="91">
        <f t="shared" si="119"/>
        <v>0</v>
      </c>
      <c r="P180" s="91">
        <f t="shared" si="120"/>
        <v>0</v>
      </c>
      <c r="Q180" s="77">
        <v>3</v>
      </c>
      <c r="R180" s="77">
        <v>2</v>
      </c>
      <c r="S180" s="77" t="s">
        <v>61</v>
      </c>
      <c r="T180" s="5" t="s">
        <v>171</v>
      </c>
      <c r="U180" s="9"/>
      <c r="W180" s="86">
        <f t="shared" si="136"/>
        <v>108.3</v>
      </c>
      <c r="X180" s="87">
        <f t="shared" si="136"/>
        <v>33</v>
      </c>
      <c r="Y180" s="92">
        <f t="shared" si="137"/>
        <v>52</v>
      </c>
      <c r="Z180" s="90">
        <f t="shared" si="137"/>
        <v>0</v>
      </c>
      <c r="AA180" s="90">
        <f t="shared" si="123"/>
        <v>0</v>
      </c>
      <c r="AB180" s="90">
        <f t="shared" ref="AB180:AD195" si="138">M180</f>
        <v>0</v>
      </c>
      <c r="AC180" s="4" t="str">
        <f t="shared" si="138"/>
        <v/>
      </c>
      <c r="AD180" s="91">
        <f t="shared" si="138"/>
        <v>0</v>
      </c>
      <c r="AE180" s="77" t="str">
        <f t="shared" si="124"/>
        <v>계</v>
      </c>
      <c r="AF180" s="77" t="str">
        <f t="shared" si="125"/>
        <v>3/2</v>
      </c>
      <c r="AH180" s="20" t="str">
        <f t="shared" si="97"/>
        <v>상암동 상암월드컵파크7단지</v>
      </c>
      <c r="AI180" s="87">
        <f t="shared" si="96"/>
        <v>33</v>
      </c>
      <c r="AJ180" s="77" t="str">
        <f t="shared" si="126"/>
        <v>A-</v>
      </c>
      <c r="AK180" s="77" t="s">
        <v>13</v>
      </c>
      <c r="AL180" s="77" t="s">
        <v>62</v>
      </c>
      <c r="AM180" s="77" t="s">
        <v>63</v>
      </c>
      <c r="AN180" s="77" t="str">
        <f t="shared" si="127"/>
        <v>C</v>
      </c>
      <c r="AO180" s="77" t="str">
        <f t="shared" si="128"/>
        <v/>
      </c>
      <c r="AP180" s="77" t="str">
        <f t="shared" si="129"/>
        <v/>
      </c>
      <c r="AQ180" s="77" t="str">
        <f t="shared" si="130"/>
        <v>O</v>
      </c>
      <c r="AR180" s="77" t="str">
        <f t="shared" si="131"/>
        <v>O</v>
      </c>
      <c r="AS180" s="77" t="s">
        <v>2</v>
      </c>
      <c r="AT180" s="77" t="str">
        <f t="shared" si="132"/>
        <v>O</v>
      </c>
      <c r="AU180" s="77" t="str">
        <f t="shared" si="133"/>
        <v>O</v>
      </c>
      <c r="AV180" s="77" t="str">
        <f t="shared" si="134"/>
        <v/>
      </c>
    </row>
    <row r="181" spans="1:48" s="37" customFormat="1" ht="12" x14ac:dyDescent="0.3">
      <c r="A181" s="78" t="s">
        <v>2464</v>
      </c>
      <c r="B181" s="79" t="s">
        <v>2466</v>
      </c>
      <c r="C181" s="85">
        <v>733</v>
      </c>
      <c r="D181" s="86">
        <v>108.3</v>
      </c>
      <c r="E181" s="87">
        <v>33</v>
      </c>
      <c r="F181" s="86">
        <v>84.7</v>
      </c>
      <c r="G181" s="17">
        <v>26</v>
      </c>
      <c r="H181" s="88">
        <v>26</v>
      </c>
      <c r="I181" s="89">
        <v>145000</v>
      </c>
      <c r="J181" s="89" t="s">
        <v>75</v>
      </c>
      <c r="K181" s="89"/>
      <c r="L181" s="89"/>
      <c r="M181" s="90">
        <f t="shared" si="117"/>
        <v>145000</v>
      </c>
      <c r="N181" s="4">
        <f t="shared" si="118"/>
        <v>0</v>
      </c>
      <c r="O181" s="91">
        <f t="shared" si="119"/>
        <v>4393.939393939394</v>
      </c>
      <c r="P181" s="91">
        <f t="shared" si="120"/>
        <v>0</v>
      </c>
      <c r="Q181" s="77">
        <v>3</v>
      </c>
      <c r="R181" s="77">
        <v>2</v>
      </c>
      <c r="S181" s="77" t="s">
        <v>61</v>
      </c>
      <c r="T181" s="5" t="s">
        <v>172</v>
      </c>
      <c r="U181" s="9"/>
      <c r="W181" s="86">
        <f t="shared" si="136"/>
        <v>108.3</v>
      </c>
      <c r="X181" s="87">
        <f t="shared" si="136"/>
        <v>33</v>
      </c>
      <c r="Y181" s="92">
        <f t="shared" si="137"/>
        <v>26</v>
      </c>
      <c r="Z181" s="90">
        <f t="shared" si="137"/>
        <v>145000</v>
      </c>
      <c r="AA181" s="90">
        <f t="shared" si="123"/>
        <v>0</v>
      </c>
      <c r="AB181" s="90">
        <f t="shared" si="138"/>
        <v>145000</v>
      </c>
      <c r="AC181" s="4">
        <f t="shared" si="138"/>
        <v>0</v>
      </c>
      <c r="AD181" s="91">
        <f t="shared" si="138"/>
        <v>4393.939393939394</v>
      </c>
      <c r="AE181" s="77" t="str">
        <f t="shared" si="124"/>
        <v>계</v>
      </c>
      <c r="AF181" s="77" t="str">
        <f t="shared" si="125"/>
        <v>3/2</v>
      </c>
      <c r="AH181" s="20" t="str">
        <f t="shared" si="97"/>
        <v>상암동 상암월드컵파크7단지</v>
      </c>
      <c r="AI181" s="87">
        <f t="shared" si="96"/>
        <v>33</v>
      </c>
      <c r="AJ181" s="77" t="str">
        <f t="shared" si="126"/>
        <v>A-</v>
      </c>
      <c r="AK181" s="77" t="s">
        <v>13</v>
      </c>
      <c r="AL181" s="77" t="s">
        <v>62</v>
      </c>
      <c r="AM181" s="77" t="s">
        <v>63</v>
      </c>
      <c r="AN181" s="77" t="str">
        <f t="shared" si="127"/>
        <v>C</v>
      </c>
      <c r="AO181" s="77" t="str">
        <f t="shared" si="128"/>
        <v>X</v>
      </c>
      <c r="AP181" s="77" t="str">
        <f t="shared" si="129"/>
        <v>X</v>
      </c>
      <c r="AQ181" s="77" t="str">
        <f t="shared" si="130"/>
        <v>X</v>
      </c>
      <c r="AR181" s="77" t="str">
        <f t="shared" si="131"/>
        <v>X</v>
      </c>
      <c r="AS181" s="77" t="s">
        <v>2</v>
      </c>
      <c r="AT181" s="77" t="str">
        <f t="shared" si="132"/>
        <v>O</v>
      </c>
      <c r="AU181" s="77" t="str">
        <f t="shared" si="133"/>
        <v>O</v>
      </c>
      <c r="AV181" s="77" t="str">
        <f t="shared" si="134"/>
        <v>X</v>
      </c>
    </row>
    <row r="182" spans="1:48" s="37" customFormat="1" ht="12" x14ac:dyDescent="0.3">
      <c r="A182" s="78" t="s">
        <v>2467</v>
      </c>
      <c r="B182" s="79" t="s">
        <v>2466</v>
      </c>
      <c r="C182" s="85">
        <v>733</v>
      </c>
      <c r="D182" s="86">
        <v>109.3</v>
      </c>
      <c r="E182" s="87">
        <v>33</v>
      </c>
      <c r="F182" s="86">
        <v>84.9</v>
      </c>
      <c r="G182" s="17">
        <v>26</v>
      </c>
      <c r="H182" s="88">
        <v>285</v>
      </c>
      <c r="I182" s="89">
        <v>125000</v>
      </c>
      <c r="J182" s="89" t="s">
        <v>116</v>
      </c>
      <c r="K182" s="89">
        <v>70000</v>
      </c>
      <c r="L182" s="89" t="s">
        <v>64</v>
      </c>
      <c r="M182" s="90">
        <f t="shared" si="117"/>
        <v>55000</v>
      </c>
      <c r="N182" s="4">
        <f t="shared" si="118"/>
        <v>0.56000000000000005</v>
      </c>
      <c r="O182" s="91">
        <f t="shared" si="119"/>
        <v>3787.878787878788</v>
      </c>
      <c r="P182" s="91">
        <f t="shared" si="120"/>
        <v>2121.212121212121</v>
      </c>
      <c r="Q182" s="77">
        <v>3</v>
      </c>
      <c r="R182" s="77">
        <v>2</v>
      </c>
      <c r="S182" s="77" t="s">
        <v>61</v>
      </c>
      <c r="T182" s="5" t="s">
        <v>146</v>
      </c>
      <c r="U182" s="9"/>
      <c r="W182" s="86">
        <f t="shared" si="136"/>
        <v>109.3</v>
      </c>
      <c r="X182" s="87">
        <f t="shared" si="136"/>
        <v>33</v>
      </c>
      <c r="Y182" s="92">
        <f t="shared" si="137"/>
        <v>285</v>
      </c>
      <c r="Z182" s="90">
        <f t="shared" si="137"/>
        <v>125000</v>
      </c>
      <c r="AA182" s="90">
        <f t="shared" si="123"/>
        <v>70000</v>
      </c>
      <c r="AB182" s="90">
        <f t="shared" si="138"/>
        <v>55000</v>
      </c>
      <c r="AC182" s="4">
        <f t="shared" si="138"/>
        <v>0.56000000000000005</v>
      </c>
      <c r="AD182" s="91">
        <f t="shared" si="138"/>
        <v>3787.878787878788</v>
      </c>
      <c r="AE182" s="77" t="str">
        <f t="shared" si="124"/>
        <v>계</v>
      </c>
      <c r="AF182" s="77" t="str">
        <f t="shared" si="125"/>
        <v>3/2</v>
      </c>
      <c r="AH182" s="20" t="str">
        <f t="shared" si="97"/>
        <v>상암동 상암월드컵파크7단지</v>
      </c>
      <c r="AI182" s="87">
        <f t="shared" si="96"/>
        <v>33</v>
      </c>
      <c r="AJ182" s="77" t="str">
        <f t="shared" si="126"/>
        <v>A-</v>
      </c>
      <c r="AK182" s="77" t="s">
        <v>13</v>
      </c>
      <c r="AL182" s="77" t="s">
        <v>62</v>
      </c>
      <c r="AM182" s="77" t="s">
        <v>63</v>
      </c>
      <c r="AN182" s="77" t="str">
        <f t="shared" si="127"/>
        <v>C</v>
      </c>
      <c r="AO182" s="77" t="str">
        <f t="shared" si="128"/>
        <v>X</v>
      </c>
      <c r="AP182" s="77" t="str">
        <f t="shared" si="129"/>
        <v>X</v>
      </c>
      <c r="AQ182" s="77" t="str">
        <f t="shared" si="130"/>
        <v>X</v>
      </c>
      <c r="AR182" s="77" t="str">
        <f t="shared" si="131"/>
        <v>X</v>
      </c>
      <c r="AS182" s="77" t="s">
        <v>2</v>
      </c>
      <c r="AT182" s="77" t="str">
        <f t="shared" si="132"/>
        <v>O</v>
      </c>
      <c r="AU182" s="77" t="str">
        <f t="shared" si="133"/>
        <v>O</v>
      </c>
      <c r="AV182" s="77" t="str">
        <f t="shared" si="134"/>
        <v>X</v>
      </c>
    </row>
    <row r="183" spans="1:48" s="37" customFormat="1" ht="12" x14ac:dyDescent="0.3">
      <c r="A183" s="78" t="s">
        <v>2468</v>
      </c>
      <c r="B183" s="79" t="s">
        <v>2469</v>
      </c>
      <c r="C183" s="85">
        <v>733</v>
      </c>
      <c r="D183" s="86">
        <v>109.5</v>
      </c>
      <c r="E183" s="87">
        <v>33</v>
      </c>
      <c r="F183" s="86">
        <v>84.7</v>
      </c>
      <c r="G183" s="17">
        <v>26</v>
      </c>
      <c r="H183" s="88">
        <v>152</v>
      </c>
      <c r="I183" s="89">
        <v>120000</v>
      </c>
      <c r="J183" s="89" t="s">
        <v>74</v>
      </c>
      <c r="K183" s="89">
        <v>80000</v>
      </c>
      <c r="L183" s="89" t="s">
        <v>116</v>
      </c>
      <c r="M183" s="90">
        <f t="shared" si="117"/>
        <v>40000</v>
      </c>
      <c r="N183" s="4">
        <f t="shared" si="118"/>
        <v>0.66666666666666663</v>
      </c>
      <c r="O183" s="91">
        <f t="shared" si="119"/>
        <v>3636.3636363636365</v>
      </c>
      <c r="P183" s="91">
        <f t="shared" si="120"/>
        <v>2424.242424242424</v>
      </c>
      <c r="Q183" s="77">
        <v>3</v>
      </c>
      <c r="R183" s="77">
        <v>2</v>
      </c>
      <c r="S183" s="77" t="s">
        <v>61</v>
      </c>
      <c r="T183" s="5" t="s">
        <v>148</v>
      </c>
      <c r="U183" s="9"/>
      <c r="W183" s="86">
        <f t="shared" si="136"/>
        <v>109.5</v>
      </c>
      <c r="X183" s="87">
        <f t="shared" si="136"/>
        <v>33</v>
      </c>
      <c r="Y183" s="92">
        <f t="shared" si="137"/>
        <v>152</v>
      </c>
      <c r="Z183" s="90">
        <f t="shared" si="137"/>
        <v>120000</v>
      </c>
      <c r="AA183" s="90">
        <f t="shared" si="123"/>
        <v>80000</v>
      </c>
      <c r="AB183" s="90">
        <f t="shared" si="138"/>
        <v>40000</v>
      </c>
      <c r="AC183" s="4">
        <f t="shared" si="138"/>
        <v>0.66666666666666663</v>
      </c>
      <c r="AD183" s="91">
        <f t="shared" si="138"/>
        <v>3636.3636363636365</v>
      </c>
      <c r="AE183" s="77" t="str">
        <f t="shared" si="124"/>
        <v>계</v>
      </c>
      <c r="AF183" s="77" t="str">
        <f t="shared" si="125"/>
        <v>3/2</v>
      </c>
      <c r="AH183" s="20" t="str">
        <f t="shared" si="97"/>
        <v>상암동 상암월드컵파크7단지</v>
      </c>
      <c r="AI183" s="87">
        <f t="shared" si="96"/>
        <v>33</v>
      </c>
      <c r="AJ183" s="77" t="str">
        <f t="shared" si="126"/>
        <v>A-</v>
      </c>
      <c r="AK183" s="77" t="s">
        <v>13</v>
      </c>
      <c r="AL183" s="77" t="s">
        <v>62</v>
      </c>
      <c r="AM183" s="77" t="s">
        <v>63</v>
      </c>
      <c r="AN183" s="77" t="str">
        <f t="shared" si="127"/>
        <v>C</v>
      </c>
      <c r="AO183" s="77" t="str">
        <f t="shared" si="128"/>
        <v>X</v>
      </c>
      <c r="AP183" s="77" t="str">
        <f t="shared" si="129"/>
        <v>X</v>
      </c>
      <c r="AQ183" s="77" t="str">
        <f t="shared" si="130"/>
        <v>X</v>
      </c>
      <c r="AR183" s="77" t="str">
        <f t="shared" si="131"/>
        <v>X</v>
      </c>
      <c r="AS183" s="77" t="s">
        <v>2</v>
      </c>
      <c r="AT183" s="77" t="str">
        <f t="shared" si="132"/>
        <v>O</v>
      </c>
      <c r="AU183" s="77" t="str">
        <f t="shared" si="133"/>
        <v>O</v>
      </c>
      <c r="AV183" s="77" t="str">
        <f t="shared" si="134"/>
        <v>X</v>
      </c>
    </row>
    <row r="184" spans="1:48" s="37" customFormat="1" ht="12" x14ac:dyDescent="0.3">
      <c r="A184" s="78" t="s">
        <v>2470</v>
      </c>
      <c r="B184" s="79" t="s">
        <v>2469</v>
      </c>
      <c r="C184" s="85">
        <v>733</v>
      </c>
      <c r="D184" s="86">
        <v>133.5</v>
      </c>
      <c r="E184" s="87">
        <v>40</v>
      </c>
      <c r="F184" s="86">
        <v>104.8</v>
      </c>
      <c r="G184" s="17">
        <v>32</v>
      </c>
      <c r="H184" s="88">
        <v>112</v>
      </c>
      <c r="I184" s="89">
        <v>200000</v>
      </c>
      <c r="J184" s="89" t="s">
        <v>77</v>
      </c>
      <c r="K184" s="89">
        <v>90000</v>
      </c>
      <c r="L184" s="89" t="s">
        <v>74</v>
      </c>
      <c r="M184" s="90">
        <f t="shared" si="117"/>
        <v>110000</v>
      </c>
      <c r="N184" s="4">
        <f t="shared" si="118"/>
        <v>0.45</v>
      </c>
      <c r="O184" s="91">
        <f t="shared" si="119"/>
        <v>5000</v>
      </c>
      <c r="P184" s="91">
        <f t="shared" si="120"/>
        <v>2250</v>
      </c>
      <c r="Q184" s="77">
        <v>3</v>
      </c>
      <c r="R184" s="77">
        <v>2</v>
      </c>
      <c r="S184" s="77" t="s">
        <v>61</v>
      </c>
      <c r="T184" s="5" t="s">
        <v>173</v>
      </c>
      <c r="U184" s="9"/>
      <c r="W184" s="86">
        <f t="shared" si="136"/>
        <v>133.5</v>
      </c>
      <c r="X184" s="87">
        <f t="shared" si="136"/>
        <v>40</v>
      </c>
      <c r="Y184" s="92">
        <f t="shared" si="137"/>
        <v>112</v>
      </c>
      <c r="Z184" s="90">
        <f t="shared" si="137"/>
        <v>200000</v>
      </c>
      <c r="AA184" s="90">
        <f t="shared" si="123"/>
        <v>90000</v>
      </c>
      <c r="AB184" s="90">
        <f t="shared" si="138"/>
        <v>110000</v>
      </c>
      <c r="AC184" s="4">
        <f t="shared" si="138"/>
        <v>0.45</v>
      </c>
      <c r="AD184" s="91">
        <f t="shared" si="138"/>
        <v>5000</v>
      </c>
      <c r="AE184" s="77" t="str">
        <f t="shared" si="124"/>
        <v>계</v>
      </c>
      <c r="AF184" s="77" t="str">
        <f t="shared" si="125"/>
        <v>3/2</v>
      </c>
      <c r="AH184" s="20" t="str">
        <f t="shared" si="97"/>
        <v>상암동 상암월드컵파크7단지</v>
      </c>
      <c r="AI184" s="87">
        <f t="shared" si="96"/>
        <v>40</v>
      </c>
      <c r="AJ184" s="77" t="str">
        <f t="shared" si="126"/>
        <v>A-</v>
      </c>
      <c r="AK184" s="77" t="s">
        <v>13</v>
      </c>
      <c r="AL184" s="77" t="s">
        <v>62</v>
      </c>
      <c r="AM184" s="77" t="s">
        <v>63</v>
      </c>
      <c r="AN184" s="77" t="str">
        <f t="shared" si="127"/>
        <v>C</v>
      </c>
      <c r="AO184" s="77" t="str">
        <f t="shared" si="128"/>
        <v>X</v>
      </c>
      <c r="AP184" s="77" t="str">
        <f t="shared" si="129"/>
        <v>X</v>
      </c>
      <c r="AQ184" s="77" t="str">
        <f t="shared" si="130"/>
        <v>X</v>
      </c>
      <c r="AR184" s="77" t="str">
        <f t="shared" si="131"/>
        <v>X</v>
      </c>
      <c r="AS184" s="77" t="s">
        <v>2</v>
      </c>
      <c r="AT184" s="77" t="str">
        <f t="shared" si="132"/>
        <v>X</v>
      </c>
      <c r="AU184" s="77" t="str">
        <f t="shared" si="133"/>
        <v>O</v>
      </c>
      <c r="AV184" s="77" t="str">
        <f t="shared" si="134"/>
        <v>X</v>
      </c>
    </row>
    <row r="185" spans="1:48" s="37" customFormat="1" ht="12" x14ac:dyDescent="0.3">
      <c r="A185" s="78" t="s">
        <v>2471</v>
      </c>
      <c r="B185" s="79" t="s">
        <v>2472</v>
      </c>
      <c r="C185" s="85">
        <v>733</v>
      </c>
      <c r="D185" s="86">
        <v>133.80000000000001</v>
      </c>
      <c r="E185" s="87">
        <v>40</v>
      </c>
      <c r="F185" s="86">
        <v>104.7</v>
      </c>
      <c r="G185" s="17">
        <v>32</v>
      </c>
      <c r="H185" s="88">
        <v>50</v>
      </c>
      <c r="I185" s="89">
        <v>170000</v>
      </c>
      <c r="J185" s="89" t="s">
        <v>74</v>
      </c>
      <c r="K185" s="89"/>
      <c r="L185" s="89"/>
      <c r="M185" s="90">
        <f t="shared" si="117"/>
        <v>170000</v>
      </c>
      <c r="N185" s="4">
        <f t="shared" si="118"/>
        <v>0</v>
      </c>
      <c r="O185" s="91">
        <f t="shared" si="119"/>
        <v>4250</v>
      </c>
      <c r="P185" s="91">
        <f t="shared" si="120"/>
        <v>0</v>
      </c>
      <c r="Q185" s="77">
        <v>3</v>
      </c>
      <c r="R185" s="77">
        <v>2</v>
      </c>
      <c r="S185" s="77" t="s">
        <v>61</v>
      </c>
      <c r="T185" s="5" t="s">
        <v>174</v>
      </c>
      <c r="U185" s="9"/>
      <c r="W185" s="86">
        <f t="shared" si="136"/>
        <v>133.80000000000001</v>
      </c>
      <c r="X185" s="87">
        <f t="shared" si="136"/>
        <v>40</v>
      </c>
      <c r="Y185" s="92">
        <f t="shared" si="137"/>
        <v>50</v>
      </c>
      <c r="Z185" s="90">
        <f t="shared" si="137"/>
        <v>170000</v>
      </c>
      <c r="AA185" s="90">
        <f t="shared" si="123"/>
        <v>0</v>
      </c>
      <c r="AB185" s="90">
        <f t="shared" si="138"/>
        <v>170000</v>
      </c>
      <c r="AC185" s="4">
        <f t="shared" si="138"/>
        <v>0</v>
      </c>
      <c r="AD185" s="91">
        <f t="shared" si="138"/>
        <v>4250</v>
      </c>
      <c r="AE185" s="77" t="str">
        <f t="shared" si="124"/>
        <v>계</v>
      </c>
      <c r="AF185" s="77" t="str">
        <f t="shared" si="125"/>
        <v>3/2</v>
      </c>
      <c r="AH185" s="20" t="str">
        <f t="shared" si="97"/>
        <v>상암동 상암월드컵파크7단지</v>
      </c>
      <c r="AI185" s="87">
        <f t="shared" si="96"/>
        <v>40</v>
      </c>
      <c r="AJ185" s="77" t="str">
        <f t="shared" si="126"/>
        <v>A-</v>
      </c>
      <c r="AK185" s="77" t="s">
        <v>13</v>
      </c>
      <c r="AL185" s="77" t="s">
        <v>62</v>
      </c>
      <c r="AM185" s="77" t="s">
        <v>63</v>
      </c>
      <c r="AN185" s="77" t="str">
        <f t="shared" si="127"/>
        <v>C</v>
      </c>
      <c r="AO185" s="77" t="str">
        <f t="shared" si="128"/>
        <v>X</v>
      </c>
      <c r="AP185" s="77" t="str">
        <f t="shared" si="129"/>
        <v>X</v>
      </c>
      <c r="AQ185" s="77" t="str">
        <f t="shared" si="130"/>
        <v>X</v>
      </c>
      <c r="AR185" s="77" t="str">
        <f t="shared" si="131"/>
        <v>X</v>
      </c>
      <c r="AS185" s="77" t="s">
        <v>2</v>
      </c>
      <c r="AT185" s="77" t="str">
        <f t="shared" si="132"/>
        <v>X</v>
      </c>
      <c r="AU185" s="77" t="str">
        <f t="shared" si="133"/>
        <v>O</v>
      </c>
      <c r="AV185" s="77" t="str">
        <f t="shared" si="134"/>
        <v>X</v>
      </c>
    </row>
    <row r="186" spans="1:48" s="37" customFormat="1" ht="12" x14ac:dyDescent="0.3">
      <c r="A186" s="78" t="s">
        <v>2473</v>
      </c>
      <c r="B186" s="79" t="s">
        <v>2474</v>
      </c>
      <c r="C186" s="85">
        <v>380</v>
      </c>
      <c r="D186" s="86">
        <v>81.2</v>
      </c>
      <c r="E186" s="87">
        <v>25</v>
      </c>
      <c r="F186" s="86">
        <v>59.7</v>
      </c>
      <c r="G186" s="17">
        <v>18</v>
      </c>
      <c r="H186" s="88">
        <v>68</v>
      </c>
      <c r="I186" s="89">
        <v>105000</v>
      </c>
      <c r="J186" s="89" t="s">
        <v>60</v>
      </c>
      <c r="K186" s="89"/>
      <c r="L186" s="89"/>
      <c r="M186" s="90">
        <f t="shared" si="117"/>
        <v>105000</v>
      </c>
      <c r="N186" s="4">
        <f t="shared" si="118"/>
        <v>0</v>
      </c>
      <c r="O186" s="91">
        <f t="shared" si="119"/>
        <v>4200</v>
      </c>
      <c r="P186" s="91">
        <f t="shared" si="120"/>
        <v>0</v>
      </c>
      <c r="Q186" s="77">
        <v>3</v>
      </c>
      <c r="R186" s="77">
        <v>2</v>
      </c>
      <c r="S186" s="77" t="s">
        <v>61</v>
      </c>
      <c r="T186" s="5" t="s">
        <v>175</v>
      </c>
      <c r="U186" s="9"/>
      <c r="W186" s="86">
        <f t="shared" si="136"/>
        <v>81.2</v>
      </c>
      <c r="X186" s="87">
        <f t="shared" si="136"/>
        <v>25</v>
      </c>
      <c r="Y186" s="92">
        <f t="shared" si="137"/>
        <v>68</v>
      </c>
      <c r="Z186" s="90">
        <f t="shared" si="137"/>
        <v>105000</v>
      </c>
      <c r="AA186" s="90">
        <f t="shared" si="123"/>
        <v>0</v>
      </c>
      <c r="AB186" s="90">
        <f t="shared" si="138"/>
        <v>105000</v>
      </c>
      <c r="AC186" s="4">
        <f t="shared" si="138"/>
        <v>0</v>
      </c>
      <c r="AD186" s="91">
        <f t="shared" si="138"/>
        <v>4200</v>
      </c>
      <c r="AE186" s="77" t="str">
        <f t="shared" si="124"/>
        <v>계</v>
      </c>
      <c r="AF186" s="77" t="str">
        <f t="shared" si="125"/>
        <v>3/2</v>
      </c>
      <c r="AH186" s="20" t="str">
        <f t="shared" si="97"/>
        <v>상암동 상암월드컵파크12단지</v>
      </c>
      <c r="AI186" s="87">
        <f t="shared" si="96"/>
        <v>25</v>
      </c>
      <c r="AJ186" s="77" t="str">
        <f t="shared" si="126"/>
        <v>A-</v>
      </c>
      <c r="AK186" s="77" t="s">
        <v>13</v>
      </c>
      <c r="AL186" s="77" t="s">
        <v>62</v>
      </c>
      <c r="AM186" s="77" t="s">
        <v>63</v>
      </c>
      <c r="AN186" s="77" t="str">
        <f t="shared" si="127"/>
        <v>C</v>
      </c>
      <c r="AO186" s="77" t="str">
        <f t="shared" si="128"/>
        <v>X</v>
      </c>
      <c r="AP186" s="77" t="str">
        <f t="shared" si="129"/>
        <v>X</v>
      </c>
      <c r="AQ186" s="77" t="str">
        <f t="shared" si="130"/>
        <v>X</v>
      </c>
      <c r="AR186" s="77" t="str">
        <f t="shared" si="131"/>
        <v>X</v>
      </c>
      <c r="AS186" s="77" t="s">
        <v>2</v>
      </c>
      <c r="AT186" s="77" t="str">
        <f t="shared" si="132"/>
        <v>O</v>
      </c>
      <c r="AU186" s="77" t="str">
        <f t="shared" si="133"/>
        <v>O</v>
      </c>
      <c r="AV186" s="77" t="str">
        <f t="shared" si="134"/>
        <v>X</v>
      </c>
    </row>
    <row r="187" spans="1:48" s="37" customFormat="1" ht="12" x14ac:dyDescent="0.3">
      <c r="A187" s="78" t="s">
        <v>2475</v>
      </c>
      <c r="B187" s="79" t="s">
        <v>2476</v>
      </c>
      <c r="C187" s="85">
        <v>380</v>
      </c>
      <c r="D187" s="86">
        <v>113.5</v>
      </c>
      <c r="E187" s="87">
        <v>34</v>
      </c>
      <c r="F187" s="86">
        <v>84.9</v>
      </c>
      <c r="G187" s="17">
        <v>26</v>
      </c>
      <c r="H187" s="88">
        <v>64</v>
      </c>
      <c r="I187" s="89">
        <v>120000</v>
      </c>
      <c r="J187" s="89" t="s">
        <v>75</v>
      </c>
      <c r="K187" s="89">
        <v>75000</v>
      </c>
      <c r="L187" s="89" t="s">
        <v>75</v>
      </c>
      <c r="M187" s="90">
        <f t="shared" si="117"/>
        <v>45000</v>
      </c>
      <c r="N187" s="4">
        <f t="shared" si="118"/>
        <v>0.625</v>
      </c>
      <c r="O187" s="91">
        <f t="shared" si="119"/>
        <v>3529.4117647058824</v>
      </c>
      <c r="P187" s="91">
        <f t="shared" si="120"/>
        <v>2205.8823529411766</v>
      </c>
      <c r="Q187" s="77">
        <v>3</v>
      </c>
      <c r="R187" s="77">
        <v>2</v>
      </c>
      <c r="S187" s="77" t="s">
        <v>61</v>
      </c>
      <c r="T187" s="5" t="s">
        <v>176</v>
      </c>
      <c r="U187" s="9"/>
      <c r="W187" s="86">
        <f t="shared" si="136"/>
        <v>113.5</v>
      </c>
      <c r="X187" s="87">
        <f t="shared" si="136"/>
        <v>34</v>
      </c>
      <c r="Y187" s="92">
        <f t="shared" si="137"/>
        <v>64</v>
      </c>
      <c r="Z187" s="90">
        <f t="shared" si="137"/>
        <v>120000</v>
      </c>
      <c r="AA187" s="90">
        <f t="shared" si="123"/>
        <v>75000</v>
      </c>
      <c r="AB187" s="90">
        <f t="shared" si="138"/>
        <v>45000</v>
      </c>
      <c r="AC187" s="4">
        <f t="shared" si="138"/>
        <v>0.625</v>
      </c>
      <c r="AD187" s="91">
        <f t="shared" si="138"/>
        <v>3529.4117647058824</v>
      </c>
      <c r="AE187" s="77" t="str">
        <f t="shared" si="124"/>
        <v>계</v>
      </c>
      <c r="AF187" s="77" t="str">
        <f t="shared" si="125"/>
        <v>3/2</v>
      </c>
      <c r="AH187" s="20" t="str">
        <f t="shared" si="97"/>
        <v>상암동 상암월드컵파크12단지</v>
      </c>
      <c r="AI187" s="87">
        <f t="shared" si="96"/>
        <v>34</v>
      </c>
      <c r="AJ187" s="77" t="str">
        <f t="shared" si="126"/>
        <v>A-</v>
      </c>
      <c r="AK187" s="77" t="s">
        <v>13</v>
      </c>
      <c r="AL187" s="77" t="s">
        <v>62</v>
      </c>
      <c r="AM187" s="77" t="s">
        <v>63</v>
      </c>
      <c r="AN187" s="77" t="str">
        <f t="shared" si="127"/>
        <v>C</v>
      </c>
      <c r="AO187" s="77" t="str">
        <f t="shared" si="128"/>
        <v>X</v>
      </c>
      <c r="AP187" s="77" t="str">
        <f t="shared" si="129"/>
        <v>X</v>
      </c>
      <c r="AQ187" s="77" t="str">
        <f t="shared" si="130"/>
        <v>X</v>
      </c>
      <c r="AR187" s="77" t="str">
        <f t="shared" si="131"/>
        <v>X</v>
      </c>
      <c r="AS187" s="77" t="s">
        <v>2</v>
      </c>
      <c r="AT187" s="77" t="str">
        <f t="shared" si="132"/>
        <v>O</v>
      </c>
      <c r="AU187" s="77" t="str">
        <f t="shared" si="133"/>
        <v>O</v>
      </c>
      <c r="AV187" s="77" t="str">
        <f t="shared" si="134"/>
        <v>X</v>
      </c>
    </row>
    <row r="188" spans="1:48" s="37" customFormat="1" ht="12" x14ac:dyDescent="0.3">
      <c r="A188" s="78" t="s">
        <v>2475</v>
      </c>
      <c r="B188" s="79" t="s">
        <v>2476</v>
      </c>
      <c r="C188" s="85">
        <v>380</v>
      </c>
      <c r="D188" s="86">
        <v>113.3</v>
      </c>
      <c r="E188" s="87">
        <v>34</v>
      </c>
      <c r="F188" s="86">
        <v>84.7</v>
      </c>
      <c r="G188" s="17">
        <v>26</v>
      </c>
      <c r="H188" s="88">
        <v>22</v>
      </c>
      <c r="I188" s="89"/>
      <c r="J188" s="89"/>
      <c r="K188" s="89"/>
      <c r="L188" s="89"/>
      <c r="M188" s="90">
        <f t="shared" si="117"/>
        <v>0</v>
      </c>
      <c r="N188" s="4" t="str">
        <f t="shared" si="118"/>
        <v/>
      </c>
      <c r="O188" s="91">
        <f t="shared" si="119"/>
        <v>0</v>
      </c>
      <c r="P188" s="91">
        <f t="shared" si="120"/>
        <v>0</v>
      </c>
      <c r="Q188" s="77">
        <v>3</v>
      </c>
      <c r="R188" s="77">
        <v>2</v>
      </c>
      <c r="S188" s="77" t="s">
        <v>61</v>
      </c>
      <c r="T188" s="5" t="s">
        <v>86</v>
      </c>
      <c r="U188" s="9"/>
      <c r="W188" s="86">
        <f t="shared" si="136"/>
        <v>113.3</v>
      </c>
      <c r="X188" s="87">
        <f t="shared" si="136"/>
        <v>34</v>
      </c>
      <c r="Y188" s="92">
        <f t="shared" si="137"/>
        <v>22</v>
      </c>
      <c r="Z188" s="90">
        <f t="shared" si="137"/>
        <v>0</v>
      </c>
      <c r="AA188" s="90">
        <f t="shared" si="123"/>
        <v>0</v>
      </c>
      <c r="AB188" s="90">
        <f t="shared" si="138"/>
        <v>0</v>
      </c>
      <c r="AC188" s="4" t="str">
        <f t="shared" si="138"/>
        <v/>
      </c>
      <c r="AD188" s="91">
        <f t="shared" si="138"/>
        <v>0</v>
      </c>
      <c r="AE188" s="77" t="str">
        <f t="shared" si="124"/>
        <v>계</v>
      </c>
      <c r="AF188" s="77" t="str">
        <f t="shared" si="125"/>
        <v>3/2</v>
      </c>
      <c r="AH188" s="20" t="str">
        <f t="shared" si="97"/>
        <v>상암동 상암월드컵파크12단지</v>
      </c>
      <c r="AI188" s="87">
        <f t="shared" si="96"/>
        <v>34</v>
      </c>
      <c r="AJ188" s="77" t="str">
        <f t="shared" si="126"/>
        <v>A-</v>
      </c>
      <c r="AK188" s="77" t="s">
        <v>13</v>
      </c>
      <c r="AL188" s="77" t="s">
        <v>62</v>
      </c>
      <c r="AM188" s="77" t="s">
        <v>63</v>
      </c>
      <c r="AN188" s="77" t="str">
        <f t="shared" si="127"/>
        <v>C</v>
      </c>
      <c r="AO188" s="77" t="str">
        <f t="shared" si="128"/>
        <v/>
      </c>
      <c r="AP188" s="77" t="str">
        <f t="shared" si="129"/>
        <v/>
      </c>
      <c r="AQ188" s="77" t="str">
        <f t="shared" si="130"/>
        <v>O</v>
      </c>
      <c r="AR188" s="77" t="str">
        <f t="shared" si="131"/>
        <v>O</v>
      </c>
      <c r="AS188" s="77" t="s">
        <v>2</v>
      </c>
      <c r="AT188" s="77" t="str">
        <f t="shared" si="132"/>
        <v>O</v>
      </c>
      <c r="AU188" s="77" t="str">
        <f t="shared" si="133"/>
        <v>O</v>
      </c>
      <c r="AV188" s="77" t="str">
        <f t="shared" si="134"/>
        <v/>
      </c>
    </row>
    <row r="189" spans="1:48" s="37" customFormat="1" ht="12" x14ac:dyDescent="0.3">
      <c r="A189" s="78" t="s">
        <v>2475</v>
      </c>
      <c r="B189" s="79" t="s">
        <v>2476</v>
      </c>
      <c r="C189" s="85">
        <v>380</v>
      </c>
      <c r="D189" s="86">
        <v>151.80000000000001</v>
      </c>
      <c r="E189" s="87">
        <v>46</v>
      </c>
      <c r="F189" s="86">
        <v>114.3</v>
      </c>
      <c r="G189" s="17">
        <v>35</v>
      </c>
      <c r="H189" s="88">
        <v>12</v>
      </c>
      <c r="I189" s="89"/>
      <c r="J189" s="89"/>
      <c r="K189" s="89"/>
      <c r="L189" s="89"/>
      <c r="M189" s="90">
        <f t="shared" si="117"/>
        <v>0</v>
      </c>
      <c r="N189" s="4" t="str">
        <f t="shared" si="118"/>
        <v/>
      </c>
      <c r="O189" s="91">
        <f t="shared" si="119"/>
        <v>0</v>
      </c>
      <c r="P189" s="91">
        <f t="shared" si="120"/>
        <v>0</v>
      </c>
      <c r="Q189" s="77">
        <v>4</v>
      </c>
      <c r="R189" s="77">
        <v>2</v>
      </c>
      <c r="S189" s="77" t="s">
        <v>61</v>
      </c>
      <c r="T189" s="5" t="s">
        <v>177</v>
      </c>
      <c r="U189" s="9"/>
      <c r="W189" s="86">
        <f t="shared" si="136"/>
        <v>151.80000000000001</v>
      </c>
      <c r="X189" s="87">
        <f t="shared" si="136"/>
        <v>46</v>
      </c>
      <c r="Y189" s="92">
        <f t="shared" si="137"/>
        <v>12</v>
      </c>
      <c r="Z189" s="90">
        <f t="shared" si="137"/>
        <v>0</v>
      </c>
      <c r="AA189" s="90">
        <f t="shared" si="123"/>
        <v>0</v>
      </c>
      <c r="AB189" s="90">
        <f t="shared" si="138"/>
        <v>0</v>
      </c>
      <c r="AC189" s="4" t="str">
        <f t="shared" si="138"/>
        <v/>
      </c>
      <c r="AD189" s="91">
        <f t="shared" si="138"/>
        <v>0</v>
      </c>
      <c r="AE189" s="77" t="str">
        <f t="shared" si="124"/>
        <v>계</v>
      </c>
      <c r="AF189" s="77" t="str">
        <f t="shared" si="125"/>
        <v>4/2</v>
      </c>
      <c r="AH189" s="20" t="str">
        <f t="shared" si="97"/>
        <v>상암동 상암월드컵파크12단지</v>
      </c>
      <c r="AI189" s="87">
        <f t="shared" si="96"/>
        <v>46</v>
      </c>
      <c r="AJ189" s="77" t="str">
        <f t="shared" si="126"/>
        <v>A-</v>
      </c>
      <c r="AK189" s="77" t="s">
        <v>13</v>
      </c>
      <c r="AL189" s="77" t="s">
        <v>62</v>
      </c>
      <c r="AM189" s="77" t="s">
        <v>63</v>
      </c>
      <c r="AN189" s="77" t="str">
        <f t="shared" si="127"/>
        <v>C</v>
      </c>
      <c r="AO189" s="77" t="str">
        <f t="shared" si="128"/>
        <v/>
      </c>
      <c r="AP189" s="77" t="str">
        <f t="shared" si="129"/>
        <v/>
      </c>
      <c r="AQ189" s="77" t="str">
        <f t="shared" si="130"/>
        <v>O</v>
      </c>
      <c r="AR189" s="77" t="str">
        <f t="shared" si="131"/>
        <v>O</v>
      </c>
      <c r="AS189" s="77" t="s">
        <v>2</v>
      </c>
      <c r="AT189" s="77" t="str">
        <f t="shared" si="132"/>
        <v>X</v>
      </c>
      <c r="AU189" s="77" t="str">
        <f t="shared" si="133"/>
        <v>O</v>
      </c>
      <c r="AV189" s="77" t="str">
        <f t="shared" si="134"/>
        <v/>
      </c>
    </row>
    <row r="190" spans="1:48" s="37" customFormat="1" ht="12" x14ac:dyDescent="0.3">
      <c r="A190" s="78" t="s">
        <v>2475</v>
      </c>
      <c r="B190" s="79" t="s">
        <v>2477</v>
      </c>
      <c r="C190" s="85">
        <v>380</v>
      </c>
      <c r="D190" s="86">
        <v>153</v>
      </c>
      <c r="E190" s="87">
        <v>46</v>
      </c>
      <c r="F190" s="86">
        <v>114.7</v>
      </c>
      <c r="G190" s="17">
        <v>35</v>
      </c>
      <c r="H190" s="88">
        <v>25</v>
      </c>
      <c r="I190" s="89"/>
      <c r="J190" s="89"/>
      <c r="K190" s="89"/>
      <c r="L190" s="89"/>
      <c r="M190" s="90">
        <f t="shared" si="117"/>
        <v>0</v>
      </c>
      <c r="N190" s="4" t="str">
        <f t="shared" si="118"/>
        <v/>
      </c>
      <c r="O190" s="91">
        <f t="shared" si="119"/>
        <v>0</v>
      </c>
      <c r="P190" s="91">
        <f t="shared" si="120"/>
        <v>0</v>
      </c>
      <c r="Q190" s="77">
        <v>4</v>
      </c>
      <c r="R190" s="77">
        <v>2</v>
      </c>
      <c r="S190" s="77" t="s">
        <v>61</v>
      </c>
      <c r="T190" s="5" t="s">
        <v>178</v>
      </c>
      <c r="U190" s="9"/>
      <c r="W190" s="86">
        <f t="shared" ref="W190:X191" si="139">D190</f>
        <v>153</v>
      </c>
      <c r="X190" s="87">
        <f t="shared" si="139"/>
        <v>46</v>
      </c>
      <c r="Y190" s="92">
        <f t="shared" ref="Y190:Z191" si="140">H190</f>
        <v>25</v>
      </c>
      <c r="Z190" s="90">
        <f t="shared" si="140"/>
        <v>0</v>
      </c>
      <c r="AA190" s="90">
        <f t="shared" si="123"/>
        <v>0</v>
      </c>
      <c r="AB190" s="90">
        <f t="shared" si="138"/>
        <v>0</v>
      </c>
      <c r="AC190" s="4" t="str">
        <f t="shared" si="138"/>
        <v/>
      </c>
      <c r="AD190" s="91">
        <f t="shared" si="138"/>
        <v>0</v>
      </c>
      <c r="AE190" s="77" t="str">
        <f t="shared" si="124"/>
        <v>계</v>
      </c>
      <c r="AF190" s="77" t="str">
        <f t="shared" si="125"/>
        <v>4/2</v>
      </c>
      <c r="AH190" s="20" t="str">
        <f t="shared" si="97"/>
        <v>상암동 상암월드컵파크12단지</v>
      </c>
      <c r="AI190" s="87">
        <f t="shared" si="96"/>
        <v>46</v>
      </c>
      <c r="AJ190" s="77" t="str">
        <f t="shared" si="126"/>
        <v>A-</v>
      </c>
      <c r="AK190" s="77" t="s">
        <v>13</v>
      </c>
      <c r="AL190" s="77" t="s">
        <v>62</v>
      </c>
      <c r="AM190" s="77" t="s">
        <v>63</v>
      </c>
      <c r="AN190" s="77" t="str">
        <f t="shared" si="127"/>
        <v>C</v>
      </c>
      <c r="AO190" s="77" t="str">
        <f t="shared" si="128"/>
        <v/>
      </c>
      <c r="AP190" s="77" t="str">
        <f t="shared" si="129"/>
        <v/>
      </c>
      <c r="AQ190" s="77" t="str">
        <f t="shared" si="130"/>
        <v>O</v>
      </c>
      <c r="AR190" s="77" t="str">
        <f t="shared" si="131"/>
        <v>O</v>
      </c>
      <c r="AS190" s="77" t="s">
        <v>2</v>
      </c>
      <c r="AT190" s="77" t="str">
        <f t="shared" si="132"/>
        <v>X</v>
      </c>
      <c r="AU190" s="77" t="str">
        <f t="shared" si="133"/>
        <v>O</v>
      </c>
      <c r="AV190" s="77" t="str">
        <f t="shared" si="134"/>
        <v/>
      </c>
    </row>
    <row r="191" spans="1:48" s="37" customFormat="1" ht="12" x14ac:dyDescent="0.3">
      <c r="A191" s="78" t="s">
        <v>2475</v>
      </c>
      <c r="B191" s="79" t="s">
        <v>2476</v>
      </c>
      <c r="C191" s="85">
        <v>380</v>
      </c>
      <c r="D191" s="86">
        <v>153.19999999999999</v>
      </c>
      <c r="E191" s="87">
        <v>46</v>
      </c>
      <c r="F191" s="86">
        <v>114.5</v>
      </c>
      <c r="G191" s="17">
        <v>35</v>
      </c>
      <c r="H191" s="88">
        <v>23</v>
      </c>
      <c r="I191" s="89">
        <v>160000</v>
      </c>
      <c r="J191" s="89" t="s">
        <v>68</v>
      </c>
      <c r="K191" s="89"/>
      <c r="L191" s="89"/>
      <c r="M191" s="90">
        <f t="shared" si="117"/>
        <v>160000</v>
      </c>
      <c r="N191" s="4">
        <f t="shared" si="118"/>
        <v>0</v>
      </c>
      <c r="O191" s="91">
        <f t="shared" si="119"/>
        <v>3478.2608695652175</v>
      </c>
      <c r="P191" s="91">
        <f t="shared" si="120"/>
        <v>0</v>
      </c>
      <c r="Q191" s="77">
        <v>4</v>
      </c>
      <c r="R191" s="77">
        <v>2</v>
      </c>
      <c r="S191" s="77" t="s">
        <v>61</v>
      </c>
      <c r="T191" s="5" t="s">
        <v>123</v>
      </c>
      <c r="U191" s="9"/>
      <c r="W191" s="86">
        <f t="shared" si="139"/>
        <v>153.19999999999999</v>
      </c>
      <c r="X191" s="87">
        <f t="shared" si="139"/>
        <v>46</v>
      </c>
      <c r="Y191" s="92">
        <f t="shared" si="140"/>
        <v>23</v>
      </c>
      <c r="Z191" s="90">
        <f t="shared" si="140"/>
        <v>160000</v>
      </c>
      <c r="AA191" s="90">
        <f t="shared" si="123"/>
        <v>0</v>
      </c>
      <c r="AB191" s="90">
        <f t="shared" si="138"/>
        <v>160000</v>
      </c>
      <c r="AC191" s="4">
        <f t="shared" si="138"/>
        <v>0</v>
      </c>
      <c r="AD191" s="91">
        <f t="shared" si="138"/>
        <v>3478.2608695652175</v>
      </c>
      <c r="AE191" s="77" t="str">
        <f t="shared" si="124"/>
        <v>계</v>
      </c>
      <c r="AF191" s="77" t="str">
        <f t="shared" si="125"/>
        <v>4/2</v>
      </c>
      <c r="AH191" s="20" t="str">
        <f t="shared" si="97"/>
        <v>상암동 상암월드컵파크12단지</v>
      </c>
      <c r="AI191" s="87">
        <f t="shared" si="96"/>
        <v>46</v>
      </c>
      <c r="AJ191" s="77" t="str">
        <f t="shared" si="126"/>
        <v>A-</v>
      </c>
      <c r="AK191" s="77" t="s">
        <v>13</v>
      </c>
      <c r="AL191" s="77" t="s">
        <v>62</v>
      </c>
      <c r="AM191" s="77" t="s">
        <v>63</v>
      </c>
      <c r="AN191" s="77" t="str">
        <f t="shared" si="127"/>
        <v>C</v>
      </c>
      <c r="AO191" s="77" t="str">
        <f t="shared" si="128"/>
        <v>X</v>
      </c>
      <c r="AP191" s="77" t="str">
        <f t="shared" si="129"/>
        <v>X</v>
      </c>
      <c r="AQ191" s="77" t="str">
        <f t="shared" si="130"/>
        <v>X</v>
      </c>
      <c r="AR191" s="77" t="str">
        <f t="shared" si="131"/>
        <v>X</v>
      </c>
      <c r="AS191" s="77" t="s">
        <v>2</v>
      </c>
      <c r="AT191" s="77" t="str">
        <f t="shared" si="132"/>
        <v>X</v>
      </c>
      <c r="AU191" s="77" t="str">
        <f t="shared" si="133"/>
        <v>O</v>
      </c>
      <c r="AV191" s="77" t="str">
        <f t="shared" si="134"/>
        <v>X</v>
      </c>
    </row>
    <row r="192" spans="1:48" s="37" customFormat="1" ht="12" x14ac:dyDescent="0.3">
      <c r="A192" s="78" t="s">
        <v>2478</v>
      </c>
      <c r="B192" s="79" t="s">
        <v>2479</v>
      </c>
      <c r="C192" s="85">
        <v>588</v>
      </c>
      <c r="D192" s="86">
        <v>114.3</v>
      </c>
      <c r="E192" s="87">
        <v>35</v>
      </c>
      <c r="F192" s="86">
        <v>84.9</v>
      </c>
      <c r="G192" s="17">
        <v>26</v>
      </c>
      <c r="H192" s="88">
        <v>50</v>
      </c>
      <c r="I192" s="89">
        <v>130000</v>
      </c>
      <c r="J192" s="89" t="s">
        <v>60</v>
      </c>
      <c r="K192" s="89"/>
      <c r="L192" s="89"/>
      <c r="M192" s="90">
        <f>I192-K192</f>
        <v>130000</v>
      </c>
      <c r="N192" s="4">
        <f>IF(ISERROR(K192/I192),"",K192/I192)</f>
        <v>0</v>
      </c>
      <c r="O192" s="91">
        <f>I192/E192</f>
        <v>3714.2857142857142</v>
      </c>
      <c r="P192" s="91">
        <f>K192/E192</f>
        <v>0</v>
      </c>
      <c r="Q192" s="77">
        <v>3</v>
      </c>
      <c r="R192" s="77">
        <v>2</v>
      </c>
      <c r="S192" s="77" t="s">
        <v>61</v>
      </c>
      <c r="T192" s="5" t="s">
        <v>91</v>
      </c>
      <c r="U192" s="9"/>
      <c r="W192" s="86">
        <f>D192</f>
        <v>114.3</v>
      </c>
      <c r="X192" s="87">
        <f>E192</f>
        <v>35</v>
      </c>
      <c r="Y192" s="92">
        <f>H192</f>
        <v>50</v>
      </c>
      <c r="Z192" s="90">
        <f>I192</f>
        <v>130000</v>
      </c>
      <c r="AA192" s="90">
        <f>K192</f>
        <v>0</v>
      </c>
      <c r="AB192" s="90">
        <f t="shared" si="138"/>
        <v>130000</v>
      </c>
      <c r="AC192" s="4">
        <f t="shared" si="138"/>
        <v>0</v>
      </c>
      <c r="AD192" s="91">
        <f t="shared" si="138"/>
        <v>3714.2857142857142</v>
      </c>
      <c r="AE192" s="77" t="str">
        <f>S192</f>
        <v>계</v>
      </c>
      <c r="AF192" s="77" t="str">
        <f>Q192&amp;"/"&amp;R192</f>
        <v>3/2</v>
      </c>
      <c r="AH192" s="20" t="str">
        <f t="shared" si="97"/>
        <v>상암동 상암월드컵파크11단지</v>
      </c>
      <c r="AI192" s="87">
        <f t="shared" si="96"/>
        <v>35</v>
      </c>
      <c r="AJ192" s="77" t="str">
        <f>IF(AI192="","",$AJ$2)</f>
        <v>A-</v>
      </c>
      <c r="AK192" s="77" t="s">
        <v>13</v>
      </c>
      <c r="AL192" s="77" t="s">
        <v>62</v>
      </c>
      <c r="AM192" s="77" t="s">
        <v>63</v>
      </c>
      <c r="AN192" s="77" t="str">
        <f>IF(AI192="","",$AN$2)</f>
        <v>C</v>
      </c>
      <c r="AO192" s="77" t="str">
        <f>IF(N192="","",IF(N192&gt;=$AO$1/100,"O","X"))</f>
        <v>X</v>
      </c>
      <c r="AP192" s="77" t="str">
        <f>IF(I192="","",IF(I192&lt;=$AP$1,"O","X"))</f>
        <v>X</v>
      </c>
      <c r="AQ192" s="77" t="str">
        <f>IF(O192="","",IF(O192&lt;=$AQ$1,"O","X"))</f>
        <v>X</v>
      </c>
      <c r="AR192" s="77" t="str">
        <f>IF(M192="","",IF(M192&lt;=$AR$1,"O","X"))</f>
        <v>X</v>
      </c>
      <c r="AS192" s="77" t="s">
        <v>2</v>
      </c>
      <c r="AT192" s="77" t="str">
        <f>IF(OR(F192="",AI192=""),"",IF(AND((F192&lt;=85),(AI192&gt;=15)),"O","X"))</f>
        <v>O</v>
      </c>
      <c r="AU192" s="77" t="str">
        <f>IF(C192="","",IF(C192&gt;=$AU$1,"O","X"))</f>
        <v>O</v>
      </c>
      <c r="AV192" s="77" t="str">
        <f>IF(AO192="","",IF(AND(AO192="O",AP192="O",AR192="O",AT192="O",AU192="O"),"후보","X"))</f>
        <v>X</v>
      </c>
    </row>
    <row r="193" spans="1:48" s="37" customFormat="1" ht="12" x14ac:dyDescent="0.3">
      <c r="A193" s="78" t="s">
        <v>2478</v>
      </c>
      <c r="B193" s="79" t="s">
        <v>2480</v>
      </c>
      <c r="C193" s="85">
        <v>588</v>
      </c>
      <c r="D193" s="86">
        <v>114.1</v>
      </c>
      <c r="E193" s="87">
        <v>35</v>
      </c>
      <c r="F193" s="86">
        <v>84.7</v>
      </c>
      <c r="G193" s="17">
        <v>26</v>
      </c>
      <c r="H193" s="88">
        <v>8</v>
      </c>
      <c r="I193" s="89">
        <v>129000</v>
      </c>
      <c r="J193" s="89" t="s">
        <v>74</v>
      </c>
      <c r="K193" s="89"/>
      <c r="L193" s="89"/>
      <c r="M193" s="90">
        <f>I193-K193</f>
        <v>129000</v>
      </c>
      <c r="N193" s="4">
        <f>IF(ISERROR(K193/I193),"",K193/I193)</f>
        <v>0</v>
      </c>
      <c r="O193" s="91">
        <f>I193/E193</f>
        <v>3685.7142857142858</v>
      </c>
      <c r="P193" s="91">
        <f>K193/E193</f>
        <v>0</v>
      </c>
      <c r="Q193" s="77">
        <v>3</v>
      </c>
      <c r="R193" s="77">
        <v>2</v>
      </c>
      <c r="S193" s="77" t="s">
        <v>61</v>
      </c>
      <c r="T193" s="5" t="s">
        <v>179</v>
      </c>
      <c r="U193" s="9"/>
      <c r="W193" s="86">
        <f>D193</f>
        <v>114.1</v>
      </c>
      <c r="X193" s="87">
        <f>E193</f>
        <v>35</v>
      </c>
      <c r="Y193" s="92">
        <f>H193</f>
        <v>8</v>
      </c>
      <c r="Z193" s="90">
        <f>I193</f>
        <v>129000</v>
      </c>
      <c r="AA193" s="90">
        <f>K193</f>
        <v>0</v>
      </c>
      <c r="AB193" s="90">
        <f t="shared" si="138"/>
        <v>129000</v>
      </c>
      <c r="AC193" s="4">
        <f t="shared" si="138"/>
        <v>0</v>
      </c>
      <c r="AD193" s="91">
        <f t="shared" si="138"/>
        <v>3685.7142857142858</v>
      </c>
      <c r="AE193" s="77" t="str">
        <f>S193</f>
        <v>계</v>
      </c>
      <c r="AF193" s="77" t="str">
        <f>Q193&amp;"/"&amp;R193</f>
        <v>3/2</v>
      </c>
      <c r="AH193" s="20" t="str">
        <f t="shared" si="97"/>
        <v>상암동 상암월드컵파크11단지</v>
      </c>
      <c r="AI193" s="87">
        <f t="shared" si="96"/>
        <v>35</v>
      </c>
      <c r="AJ193" s="77" t="str">
        <f>IF(AI193="","",$AJ$2)</f>
        <v>A-</v>
      </c>
      <c r="AK193" s="77" t="s">
        <v>13</v>
      </c>
      <c r="AL193" s="77" t="s">
        <v>62</v>
      </c>
      <c r="AM193" s="77" t="s">
        <v>63</v>
      </c>
      <c r="AN193" s="77" t="str">
        <f>IF(AI193="","",$AN$2)</f>
        <v>C</v>
      </c>
      <c r="AO193" s="77" t="str">
        <f>IF(N193="","",IF(N193&gt;=$AO$1/100,"O","X"))</f>
        <v>X</v>
      </c>
      <c r="AP193" s="77" t="str">
        <f>IF(I193="","",IF(I193&lt;=$AP$1,"O","X"))</f>
        <v>X</v>
      </c>
      <c r="AQ193" s="77" t="str">
        <f>IF(O193="","",IF(O193&lt;=$AQ$1,"O","X"))</f>
        <v>X</v>
      </c>
      <c r="AR193" s="77" t="str">
        <f>IF(M193="","",IF(M193&lt;=$AR$1,"O","X"))</f>
        <v>X</v>
      </c>
      <c r="AS193" s="77" t="s">
        <v>2</v>
      </c>
      <c r="AT193" s="77" t="str">
        <f>IF(OR(F193="",AI193=""),"",IF(AND((F193&lt;=85),(AI193&gt;=15)),"O","X"))</f>
        <v>O</v>
      </c>
      <c r="AU193" s="77" t="str">
        <f>IF(C193="","",IF(C193&gt;=$AU$1,"O","X"))</f>
        <v>O</v>
      </c>
      <c r="AV193" s="77" t="str">
        <f>IF(AO193="","",IF(AND(AO193="O",AP193="O",AR193="O",AT193="O",AU193="O"),"후보","X"))</f>
        <v>X</v>
      </c>
    </row>
    <row r="194" spans="1:48" s="37" customFormat="1" ht="12" x14ac:dyDescent="0.3">
      <c r="A194" s="78" t="s">
        <v>2481</v>
      </c>
      <c r="B194" s="79" t="s">
        <v>2482</v>
      </c>
      <c r="C194" s="85">
        <v>861</v>
      </c>
      <c r="D194" s="86">
        <v>80.8</v>
      </c>
      <c r="E194" s="87">
        <v>24</v>
      </c>
      <c r="F194" s="86">
        <v>59.7</v>
      </c>
      <c r="G194" s="17">
        <v>18</v>
      </c>
      <c r="H194" s="88">
        <v>24</v>
      </c>
      <c r="I194" s="89">
        <v>110000</v>
      </c>
      <c r="J194" s="89" t="s">
        <v>74</v>
      </c>
      <c r="K194" s="89">
        <v>60000</v>
      </c>
      <c r="L194" s="89" t="s">
        <v>75</v>
      </c>
      <c r="M194" s="90">
        <f>I194-K194</f>
        <v>50000</v>
      </c>
      <c r="N194" s="4">
        <f>IF(ISERROR(K194/I194),"",K194/I194)</f>
        <v>0.54545454545454541</v>
      </c>
      <c r="O194" s="91">
        <f>I194/E194</f>
        <v>4583.333333333333</v>
      </c>
      <c r="P194" s="91">
        <f>K194/E194</f>
        <v>2500</v>
      </c>
      <c r="Q194" s="77">
        <v>3</v>
      </c>
      <c r="R194" s="77">
        <v>2</v>
      </c>
      <c r="S194" s="77" t="s">
        <v>61</v>
      </c>
      <c r="T194" s="5" t="s">
        <v>96</v>
      </c>
      <c r="U194" s="9"/>
      <c r="W194" s="86">
        <f t="shared" ref="W194:X209" si="141">D194</f>
        <v>80.8</v>
      </c>
      <c r="X194" s="87">
        <f t="shared" si="141"/>
        <v>24</v>
      </c>
      <c r="Y194" s="92">
        <f t="shared" ref="Y194:Z209" si="142">H194</f>
        <v>24</v>
      </c>
      <c r="Z194" s="90">
        <f t="shared" si="142"/>
        <v>110000</v>
      </c>
      <c r="AA194" s="90">
        <f>K194</f>
        <v>60000</v>
      </c>
      <c r="AB194" s="90">
        <f t="shared" si="138"/>
        <v>50000</v>
      </c>
      <c r="AC194" s="4">
        <f t="shared" si="138"/>
        <v>0.54545454545454541</v>
      </c>
      <c r="AD194" s="91">
        <f t="shared" si="138"/>
        <v>4583.333333333333</v>
      </c>
      <c r="AE194" s="77" t="str">
        <f>S194</f>
        <v>계</v>
      </c>
      <c r="AF194" s="77" t="str">
        <f>Q194&amp;"/"&amp;R194</f>
        <v>3/2</v>
      </c>
      <c r="AH194" s="20" t="str">
        <f t="shared" si="97"/>
        <v>상암동 상암월드컵파크10단지</v>
      </c>
      <c r="AI194" s="87">
        <f t="shared" si="96"/>
        <v>24</v>
      </c>
      <c r="AJ194" s="77" t="str">
        <f>IF(AI194="","",$AJ$2)</f>
        <v>A-</v>
      </c>
      <c r="AK194" s="77" t="s">
        <v>13</v>
      </c>
      <c r="AL194" s="77" t="s">
        <v>62</v>
      </c>
      <c r="AM194" s="77" t="s">
        <v>63</v>
      </c>
      <c r="AN194" s="77" t="str">
        <f>IF(AI194="","",$AN$2)</f>
        <v>C</v>
      </c>
      <c r="AO194" s="77" t="str">
        <f>IF(N194="","",IF(N194&gt;=$AO$1/100,"O","X"))</f>
        <v>X</v>
      </c>
      <c r="AP194" s="77" t="str">
        <f>IF(I194="","",IF(I194&lt;=$AP$1,"O","X"))</f>
        <v>X</v>
      </c>
      <c r="AQ194" s="77" t="str">
        <f>IF(O194="","",IF(O194&lt;=$AQ$1,"O","X"))</f>
        <v>X</v>
      </c>
      <c r="AR194" s="77" t="str">
        <f>IF(M194="","",IF(M194&lt;=$AR$1,"O","X"))</f>
        <v>X</v>
      </c>
      <c r="AS194" s="77" t="s">
        <v>2</v>
      </c>
      <c r="AT194" s="77" t="str">
        <f>IF(OR(F194="",AI194=""),"",IF(AND((F194&lt;=85),(AI194&gt;=15)),"O","X"))</f>
        <v>O</v>
      </c>
      <c r="AU194" s="77" t="str">
        <f>IF(C194="","",IF(C194&gt;=$AU$1,"O","X"))</f>
        <v>O</v>
      </c>
      <c r="AV194" s="77" t="str">
        <f>IF(AO194="","",IF(AND(AO194="O",AP194="O",AR194="O",AT194="O",AU194="O"),"후보","X"))</f>
        <v>X</v>
      </c>
    </row>
    <row r="195" spans="1:48" s="37" customFormat="1" ht="12" x14ac:dyDescent="0.3">
      <c r="A195" s="78" t="s">
        <v>2483</v>
      </c>
      <c r="B195" s="79" t="s">
        <v>2484</v>
      </c>
      <c r="C195" s="85">
        <v>861</v>
      </c>
      <c r="D195" s="86">
        <v>112.8</v>
      </c>
      <c r="E195" s="87">
        <v>34</v>
      </c>
      <c r="F195" s="86">
        <v>84.9</v>
      </c>
      <c r="G195" s="17">
        <v>26</v>
      </c>
      <c r="H195" s="88">
        <v>90</v>
      </c>
      <c r="I195" s="89">
        <v>130000</v>
      </c>
      <c r="J195" s="89" t="s">
        <v>74</v>
      </c>
      <c r="K195" s="89">
        <v>70000</v>
      </c>
      <c r="L195" s="89" t="s">
        <v>98</v>
      </c>
      <c r="M195" s="90">
        <f>I195-K195</f>
        <v>60000</v>
      </c>
      <c r="N195" s="4">
        <f>IF(ISERROR(K195/I195),"",K195/I195)</f>
        <v>0.53846153846153844</v>
      </c>
      <c r="O195" s="91">
        <f>I195/E195</f>
        <v>3823.5294117647059</v>
      </c>
      <c r="P195" s="91">
        <f>K195/E195</f>
        <v>2058.8235294117649</v>
      </c>
      <c r="Q195" s="77">
        <v>3</v>
      </c>
      <c r="R195" s="77">
        <v>2</v>
      </c>
      <c r="S195" s="77" t="s">
        <v>61</v>
      </c>
      <c r="T195" s="5" t="s">
        <v>102</v>
      </c>
      <c r="U195" s="9"/>
      <c r="W195" s="86">
        <f t="shared" si="141"/>
        <v>112.8</v>
      </c>
      <c r="X195" s="87">
        <f t="shared" si="141"/>
        <v>34</v>
      </c>
      <c r="Y195" s="92">
        <f t="shared" si="142"/>
        <v>90</v>
      </c>
      <c r="Z195" s="90">
        <f t="shared" si="142"/>
        <v>130000</v>
      </c>
      <c r="AA195" s="90">
        <f>K195</f>
        <v>70000</v>
      </c>
      <c r="AB195" s="90">
        <f t="shared" si="138"/>
        <v>60000</v>
      </c>
      <c r="AC195" s="4">
        <f t="shared" si="138"/>
        <v>0.53846153846153844</v>
      </c>
      <c r="AD195" s="91">
        <f t="shared" si="138"/>
        <v>3823.5294117647059</v>
      </c>
      <c r="AE195" s="77" t="str">
        <f>S195</f>
        <v>계</v>
      </c>
      <c r="AF195" s="77" t="str">
        <f>Q195&amp;"/"&amp;R195</f>
        <v>3/2</v>
      </c>
      <c r="AH195" s="20" t="str">
        <f t="shared" si="97"/>
        <v>상암동 상암월드컵파크10단지</v>
      </c>
      <c r="AI195" s="87">
        <f t="shared" si="96"/>
        <v>34</v>
      </c>
      <c r="AJ195" s="77" t="str">
        <f>IF(AI195="","",$AJ$2)</f>
        <v>A-</v>
      </c>
      <c r="AK195" s="77" t="s">
        <v>13</v>
      </c>
      <c r="AL195" s="77" t="s">
        <v>62</v>
      </c>
      <c r="AM195" s="77" t="s">
        <v>63</v>
      </c>
      <c r="AN195" s="77" t="str">
        <f>IF(AI195="","",$AN$2)</f>
        <v>C</v>
      </c>
      <c r="AO195" s="77" t="str">
        <f>IF(N195="","",IF(N195&gt;=$AO$1/100,"O","X"))</f>
        <v>X</v>
      </c>
      <c r="AP195" s="77" t="str">
        <f>IF(I195="","",IF(I195&lt;=$AP$1,"O","X"))</f>
        <v>X</v>
      </c>
      <c r="AQ195" s="77" t="str">
        <f>IF(O195="","",IF(O195&lt;=$AQ$1,"O","X"))</f>
        <v>X</v>
      </c>
      <c r="AR195" s="77" t="str">
        <f>IF(M195="","",IF(M195&lt;=$AR$1,"O","X"))</f>
        <v>X</v>
      </c>
      <c r="AS195" s="77" t="s">
        <v>2</v>
      </c>
      <c r="AT195" s="77" t="str">
        <f>IF(OR(F195="",AI195=""),"",IF(AND((F195&lt;=85),(AI195&gt;=15)),"O","X"))</f>
        <v>O</v>
      </c>
      <c r="AU195" s="77" t="str">
        <f>IF(C195="","",IF(C195&gt;=$AU$1,"O","X"))</f>
        <v>O</v>
      </c>
      <c r="AV195" s="77" t="str">
        <f>IF(AO195="","",IF(AND(AO195="O",AP195="O",AR195="O",AT195="O",AU195="O"),"후보","X"))</f>
        <v>X</v>
      </c>
    </row>
    <row r="196" spans="1:48" s="37" customFormat="1" ht="12" x14ac:dyDescent="0.3">
      <c r="A196" s="78" t="s">
        <v>2483</v>
      </c>
      <c r="B196" s="79" t="s">
        <v>2485</v>
      </c>
      <c r="C196" s="85">
        <v>861</v>
      </c>
      <c r="D196" s="86">
        <v>112.6</v>
      </c>
      <c r="E196" s="87">
        <v>34</v>
      </c>
      <c r="F196" s="86">
        <v>84.7</v>
      </c>
      <c r="G196" s="17">
        <v>26</v>
      </c>
      <c r="H196" s="88">
        <v>28</v>
      </c>
      <c r="I196" s="89">
        <v>125000</v>
      </c>
      <c r="J196" s="89" t="s">
        <v>74</v>
      </c>
      <c r="K196" s="89">
        <v>65000</v>
      </c>
      <c r="L196" s="89" t="s">
        <v>74</v>
      </c>
      <c r="M196" s="90">
        <f>I196-K196</f>
        <v>60000</v>
      </c>
      <c r="N196" s="4">
        <f>IF(ISERROR(K196/I196),"",K196/I196)</f>
        <v>0.52</v>
      </c>
      <c r="O196" s="91">
        <f>I196/E196</f>
        <v>3676.4705882352941</v>
      </c>
      <c r="P196" s="91">
        <f>K196/E196</f>
        <v>1911.7647058823529</v>
      </c>
      <c r="Q196" s="77">
        <v>3</v>
      </c>
      <c r="R196" s="77">
        <v>2</v>
      </c>
      <c r="S196" s="77" t="s">
        <v>61</v>
      </c>
      <c r="T196" s="5" t="s">
        <v>93</v>
      </c>
      <c r="U196" s="9"/>
      <c r="W196" s="86">
        <f t="shared" si="141"/>
        <v>112.6</v>
      </c>
      <c r="X196" s="87">
        <f t="shared" si="141"/>
        <v>34</v>
      </c>
      <c r="Y196" s="92">
        <f t="shared" si="142"/>
        <v>28</v>
      </c>
      <c r="Z196" s="90">
        <f t="shared" si="142"/>
        <v>125000</v>
      </c>
      <c r="AA196" s="90">
        <f>K196</f>
        <v>65000</v>
      </c>
      <c r="AB196" s="90">
        <f t="shared" ref="AB196:AD211" si="143">M196</f>
        <v>60000</v>
      </c>
      <c r="AC196" s="4">
        <f t="shared" si="143"/>
        <v>0.52</v>
      </c>
      <c r="AD196" s="91">
        <f t="shared" si="143"/>
        <v>3676.4705882352941</v>
      </c>
      <c r="AE196" s="77" t="str">
        <f>S196</f>
        <v>계</v>
      </c>
      <c r="AF196" s="77" t="str">
        <f>Q196&amp;"/"&amp;R196</f>
        <v>3/2</v>
      </c>
      <c r="AH196" s="20" t="str">
        <f t="shared" si="97"/>
        <v>상암동 상암월드컵파크10단지</v>
      </c>
      <c r="AI196" s="87">
        <f t="shared" ref="AI196:AI259" si="144">IF(E196="","",E196)</f>
        <v>34</v>
      </c>
      <c r="AJ196" s="77" t="str">
        <f>IF(AI196="","",$AJ$2)</f>
        <v>A-</v>
      </c>
      <c r="AK196" s="77" t="s">
        <v>13</v>
      </c>
      <c r="AL196" s="77" t="s">
        <v>62</v>
      </c>
      <c r="AM196" s="77" t="s">
        <v>63</v>
      </c>
      <c r="AN196" s="77" t="str">
        <f>IF(AI196="","",$AN$2)</f>
        <v>C</v>
      </c>
      <c r="AO196" s="77" t="str">
        <f>IF(N196="","",IF(N196&gt;=$AO$1/100,"O","X"))</f>
        <v>X</v>
      </c>
      <c r="AP196" s="77" t="str">
        <f>IF(I196="","",IF(I196&lt;=$AP$1,"O","X"))</f>
        <v>X</v>
      </c>
      <c r="AQ196" s="77" t="str">
        <f>IF(O196="","",IF(O196&lt;=$AQ$1,"O","X"))</f>
        <v>X</v>
      </c>
      <c r="AR196" s="77" t="str">
        <f>IF(M196="","",IF(M196&lt;=$AR$1,"O","X"))</f>
        <v>X</v>
      </c>
      <c r="AS196" s="77" t="s">
        <v>2</v>
      </c>
      <c r="AT196" s="77" t="str">
        <f>IF(OR(F196="",AI196=""),"",IF(AND((F196&lt;=85),(AI196&gt;=15)),"O","X"))</f>
        <v>O</v>
      </c>
      <c r="AU196" s="77" t="str">
        <f>IF(C196="","",IF(C196&gt;=$AU$1,"O","X"))</f>
        <v>O</v>
      </c>
      <c r="AV196" s="77" t="str">
        <f>IF(AO196="","",IF(AND(AO196="O",AP196="O",AR196="O",AT196="O",AU196="O"),"후보","X"))</f>
        <v>X</v>
      </c>
    </row>
    <row r="197" spans="1:48" s="37" customFormat="1" ht="12" x14ac:dyDescent="0.3">
      <c r="A197" s="78" t="s">
        <v>2486</v>
      </c>
      <c r="B197" s="79" t="s">
        <v>2487</v>
      </c>
      <c r="C197" s="85">
        <v>761</v>
      </c>
      <c r="D197" s="86">
        <v>109.7</v>
      </c>
      <c r="E197" s="87">
        <v>33</v>
      </c>
      <c r="F197" s="86">
        <v>84.7</v>
      </c>
      <c r="G197" s="17">
        <v>26</v>
      </c>
      <c r="H197" s="88">
        <v>196</v>
      </c>
      <c r="I197" s="89">
        <v>140000</v>
      </c>
      <c r="J197" s="89" t="s">
        <v>2325</v>
      </c>
      <c r="K197" s="89">
        <v>70000</v>
      </c>
      <c r="L197" s="89" t="s">
        <v>64</v>
      </c>
      <c r="M197" s="90">
        <f t="shared" ref="M197:M208" si="145">I197-K197</f>
        <v>70000</v>
      </c>
      <c r="N197" s="4">
        <f t="shared" ref="N197:N208" si="146">IF(ISERROR(K197/I197),"",K197/I197)</f>
        <v>0.5</v>
      </c>
      <c r="O197" s="91">
        <f t="shared" ref="O197:O208" si="147">I197/E197</f>
        <v>4242.424242424242</v>
      </c>
      <c r="P197" s="91">
        <f t="shared" ref="P197:P208" si="148">K197/E197</f>
        <v>2121.212121212121</v>
      </c>
      <c r="Q197" s="77">
        <v>3</v>
      </c>
      <c r="R197" s="77">
        <v>2</v>
      </c>
      <c r="S197" s="77" t="s">
        <v>61</v>
      </c>
      <c r="T197" s="5" t="s">
        <v>180</v>
      </c>
      <c r="U197" s="9"/>
      <c r="W197" s="86">
        <f t="shared" si="141"/>
        <v>109.7</v>
      </c>
      <c r="X197" s="87">
        <f t="shared" si="141"/>
        <v>33</v>
      </c>
      <c r="Y197" s="92">
        <f t="shared" si="142"/>
        <v>196</v>
      </c>
      <c r="Z197" s="90">
        <f t="shared" si="142"/>
        <v>140000</v>
      </c>
      <c r="AA197" s="90">
        <f t="shared" ref="AA197:AA208" si="149">K197</f>
        <v>70000</v>
      </c>
      <c r="AB197" s="90">
        <f t="shared" si="143"/>
        <v>70000</v>
      </c>
      <c r="AC197" s="4">
        <f t="shared" si="143"/>
        <v>0.5</v>
      </c>
      <c r="AD197" s="91">
        <f t="shared" si="143"/>
        <v>4242.424242424242</v>
      </c>
      <c r="AE197" s="77" t="str">
        <f t="shared" ref="AE197:AE208" si="150">S197</f>
        <v>계</v>
      </c>
      <c r="AF197" s="77" t="str">
        <f t="shared" ref="AF197:AF208" si="151">Q197&amp;"/"&amp;R197</f>
        <v>3/2</v>
      </c>
      <c r="AH197" s="20" t="str">
        <f t="shared" si="97"/>
        <v>상암동 상암월드컵파크4단지</v>
      </c>
      <c r="AI197" s="87">
        <f t="shared" si="144"/>
        <v>33</v>
      </c>
      <c r="AJ197" s="77" t="str">
        <f t="shared" ref="AJ197:AJ208" si="152">IF(AI197="","",$AJ$2)</f>
        <v>A-</v>
      </c>
      <c r="AK197" s="77" t="s">
        <v>13</v>
      </c>
      <c r="AL197" s="77" t="s">
        <v>62</v>
      </c>
      <c r="AM197" s="77" t="s">
        <v>63</v>
      </c>
      <c r="AN197" s="77" t="str">
        <f t="shared" ref="AN197:AN208" si="153">IF(AI197="","",$AN$2)</f>
        <v>C</v>
      </c>
      <c r="AO197" s="77" t="str">
        <f t="shared" ref="AO197:AO208" si="154">IF(N197="","",IF(N197&gt;=$AO$1/100,"O","X"))</f>
        <v>X</v>
      </c>
      <c r="AP197" s="77" t="str">
        <f t="shared" ref="AP197:AP208" si="155">IF(I197="","",IF(I197&lt;=$AP$1,"O","X"))</f>
        <v>X</v>
      </c>
      <c r="AQ197" s="77" t="str">
        <f t="shared" ref="AQ197:AQ208" si="156">IF(O197="","",IF(O197&lt;=$AQ$1,"O","X"))</f>
        <v>X</v>
      </c>
      <c r="AR197" s="77" t="str">
        <f t="shared" ref="AR197:AR208" si="157">IF(M197="","",IF(M197&lt;=$AR$1,"O","X"))</f>
        <v>X</v>
      </c>
      <c r="AS197" s="77" t="s">
        <v>2</v>
      </c>
      <c r="AT197" s="77" t="str">
        <f t="shared" ref="AT197:AT208" si="158">IF(OR(F197="",AI197=""),"",IF(AND((F197&lt;=85),(AI197&gt;=15)),"O","X"))</f>
        <v>O</v>
      </c>
      <c r="AU197" s="77" t="str">
        <f t="shared" ref="AU197:AU208" si="159">IF(C197="","",IF(C197&gt;=$AU$1,"O","X"))</f>
        <v>O</v>
      </c>
      <c r="AV197" s="77" t="str">
        <f t="shared" ref="AV197:AV208" si="160">IF(AO197="","",IF(AND(AO197="O",AP197="O",AR197="O",AT197="O",AU197="O"),"후보","X"))</f>
        <v>X</v>
      </c>
    </row>
    <row r="198" spans="1:48" s="37" customFormat="1" ht="12" x14ac:dyDescent="0.3">
      <c r="A198" s="78" t="s">
        <v>2486</v>
      </c>
      <c r="B198" s="79" t="s">
        <v>2488</v>
      </c>
      <c r="C198" s="85">
        <v>761</v>
      </c>
      <c r="D198" s="86">
        <v>109.6</v>
      </c>
      <c r="E198" s="87">
        <v>33</v>
      </c>
      <c r="F198" s="86">
        <v>84.8</v>
      </c>
      <c r="G198" s="17">
        <v>26</v>
      </c>
      <c r="H198" s="88">
        <v>97</v>
      </c>
      <c r="I198" s="89">
        <v>147000</v>
      </c>
      <c r="J198" s="89" t="s">
        <v>74</v>
      </c>
      <c r="K198" s="89">
        <v>78000</v>
      </c>
      <c r="L198" s="89" t="s">
        <v>227</v>
      </c>
      <c r="M198" s="90">
        <f t="shared" si="145"/>
        <v>69000</v>
      </c>
      <c r="N198" s="4">
        <f t="shared" si="146"/>
        <v>0.53061224489795922</v>
      </c>
      <c r="O198" s="91">
        <f t="shared" si="147"/>
        <v>4454.545454545455</v>
      </c>
      <c r="P198" s="91">
        <f t="shared" si="148"/>
        <v>2363.6363636363635</v>
      </c>
      <c r="Q198" s="77">
        <v>3</v>
      </c>
      <c r="R198" s="77">
        <v>2</v>
      </c>
      <c r="S198" s="77" t="s">
        <v>61</v>
      </c>
      <c r="T198" s="5" t="s">
        <v>181</v>
      </c>
      <c r="U198" s="9"/>
      <c r="W198" s="86">
        <f t="shared" si="141"/>
        <v>109.6</v>
      </c>
      <c r="X198" s="87">
        <f t="shared" si="141"/>
        <v>33</v>
      </c>
      <c r="Y198" s="92">
        <f t="shared" si="142"/>
        <v>97</v>
      </c>
      <c r="Z198" s="90">
        <f t="shared" si="142"/>
        <v>147000</v>
      </c>
      <c r="AA198" s="90">
        <f t="shared" si="149"/>
        <v>78000</v>
      </c>
      <c r="AB198" s="90">
        <f t="shared" si="143"/>
        <v>69000</v>
      </c>
      <c r="AC198" s="4">
        <f t="shared" si="143"/>
        <v>0.53061224489795922</v>
      </c>
      <c r="AD198" s="91">
        <f t="shared" si="143"/>
        <v>4454.545454545455</v>
      </c>
      <c r="AE198" s="77" t="str">
        <f t="shared" si="150"/>
        <v>계</v>
      </c>
      <c r="AF198" s="77" t="str">
        <f t="shared" si="151"/>
        <v>3/2</v>
      </c>
      <c r="AH198" s="20" t="str">
        <f t="shared" si="97"/>
        <v>상암동 상암월드컵파크4단지</v>
      </c>
      <c r="AI198" s="87">
        <f t="shared" si="144"/>
        <v>33</v>
      </c>
      <c r="AJ198" s="77" t="str">
        <f t="shared" si="152"/>
        <v>A-</v>
      </c>
      <c r="AK198" s="77" t="s">
        <v>13</v>
      </c>
      <c r="AL198" s="77" t="s">
        <v>62</v>
      </c>
      <c r="AM198" s="77" t="s">
        <v>63</v>
      </c>
      <c r="AN198" s="77" t="str">
        <f t="shared" si="153"/>
        <v>C</v>
      </c>
      <c r="AO198" s="77" t="str">
        <f t="shared" si="154"/>
        <v>X</v>
      </c>
      <c r="AP198" s="77" t="str">
        <f t="shared" si="155"/>
        <v>X</v>
      </c>
      <c r="AQ198" s="77" t="str">
        <f t="shared" si="156"/>
        <v>X</v>
      </c>
      <c r="AR198" s="77" t="str">
        <f t="shared" si="157"/>
        <v>X</v>
      </c>
      <c r="AS198" s="77" t="s">
        <v>2</v>
      </c>
      <c r="AT198" s="77" t="str">
        <f t="shared" si="158"/>
        <v>O</v>
      </c>
      <c r="AU198" s="77" t="str">
        <f t="shared" si="159"/>
        <v>O</v>
      </c>
      <c r="AV198" s="77" t="str">
        <f t="shared" si="160"/>
        <v>X</v>
      </c>
    </row>
    <row r="199" spans="1:48" s="37" customFormat="1" ht="12" x14ac:dyDescent="0.3">
      <c r="A199" s="78" t="s">
        <v>2486</v>
      </c>
      <c r="B199" s="79" t="s">
        <v>2488</v>
      </c>
      <c r="C199" s="85">
        <v>761</v>
      </c>
      <c r="D199" s="86">
        <v>110.4</v>
      </c>
      <c r="E199" s="87">
        <v>33</v>
      </c>
      <c r="F199" s="86">
        <v>84.8</v>
      </c>
      <c r="G199" s="17">
        <v>26</v>
      </c>
      <c r="H199" s="88">
        <v>174</v>
      </c>
      <c r="I199" s="89">
        <v>140000</v>
      </c>
      <c r="J199" s="89" t="s">
        <v>116</v>
      </c>
      <c r="K199" s="89">
        <v>80000</v>
      </c>
      <c r="L199" s="89" t="s">
        <v>100</v>
      </c>
      <c r="M199" s="90">
        <f t="shared" si="145"/>
        <v>60000</v>
      </c>
      <c r="N199" s="4">
        <f t="shared" si="146"/>
        <v>0.5714285714285714</v>
      </c>
      <c r="O199" s="91">
        <f t="shared" si="147"/>
        <v>4242.424242424242</v>
      </c>
      <c r="P199" s="91">
        <f t="shared" si="148"/>
        <v>2424.242424242424</v>
      </c>
      <c r="Q199" s="77">
        <v>3</v>
      </c>
      <c r="R199" s="77">
        <v>2</v>
      </c>
      <c r="S199" s="77" t="s">
        <v>61</v>
      </c>
      <c r="T199" s="5" t="s">
        <v>115</v>
      </c>
      <c r="U199" s="9"/>
      <c r="W199" s="86">
        <f t="shared" si="141"/>
        <v>110.4</v>
      </c>
      <c r="X199" s="87">
        <f t="shared" si="141"/>
        <v>33</v>
      </c>
      <c r="Y199" s="92">
        <f t="shared" si="142"/>
        <v>174</v>
      </c>
      <c r="Z199" s="90">
        <f t="shared" si="142"/>
        <v>140000</v>
      </c>
      <c r="AA199" s="90">
        <f t="shared" si="149"/>
        <v>80000</v>
      </c>
      <c r="AB199" s="90">
        <f t="shared" si="143"/>
        <v>60000</v>
      </c>
      <c r="AC199" s="4">
        <f t="shared" si="143"/>
        <v>0.5714285714285714</v>
      </c>
      <c r="AD199" s="91">
        <f t="shared" si="143"/>
        <v>4242.424242424242</v>
      </c>
      <c r="AE199" s="77" t="str">
        <f t="shared" si="150"/>
        <v>계</v>
      </c>
      <c r="AF199" s="77" t="str">
        <f t="shared" si="151"/>
        <v>3/2</v>
      </c>
      <c r="AH199" s="20" t="str">
        <f t="shared" si="97"/>
        <v>상암동 상암월드컵파크4단지</v>
      </c>
      <c r="AI199" s="87">
        <f t="shared" si="144"/>
        <v>33</v>
      </c>
      <c r="AJ199" s="77" t="str">
        <f t="shared" si="152"/>
        <v>A-</v>
      </c>
      <c r="AK199" s="77" t="s">
        <v>13</v>
      </c>
      <c r="AL199" s="77" t="s">
        <v>62</v>
      </c>
      <c r="AM199" s="77" t="s">
        <v>63</v>
      </c>
      <c r="AN199" s="77" t="str">
        <f t="shared" si="153"/>
        <v>C</v>
      </c>
      <c r="AO199" s="77" t="str">
        <f t="shared" si="154"/>
        <v>X</v>
      </c>
      <c r="AP199" s="77" t="str">
        <f t="shared" si="155"/>
        <v>X</v>
      </c>
      <c r="AQ199" s="77" t="str">
        <f t="shared" si="156"/>
        <v>X</v>
      </c>
      <c r="AR199" s="77" t="str">
        <f t="shared" si="157"/>
        <v>X</v>
      </c>
      <c r="AS199" s="77" t="s">
        <v>2</v>
      </c>
      <c r="AT199" s="77" t="str">
        <f t="shared" si="158"/>
        <v>O</v>
      </c>
      <c r="AU199" s="77" t="str">
        <f t="shared" si="159"/>
        <v>O</v>
      </c>
      <c r="AV199" s="77" t="str">
        <f t="shared" si="160"/>
        <v>X</v>
      </c>
    </row>
    <row r="200" spans="1:48" s="37" customFormat="1" ht="12" x14ac:dyDescent="0.3">
      <c r="A200" s="78" t="s">
        <v>2486</v>
      </c>
      <c r="B200" s="79" t="s">
        <v>2487</v>
      </c>
      <c r="C200" s="85">
        <v>761</v>
      </c>
      <c r="D200" s="86">
        <v>110</v>
      </c>
      <c r="E200" s="87">
        <v>33</v>
      </c>
      <c r="F200" s="86">
        <v>84.9</v>
      </c>
      <c r="G200" s="17">
        <v>26</v>
      </c>
      <c r="H200" s="88">
        <v>94</v>
      </c>
      <c r="I200" s="89">
        <v>140000</v>
      </c>
      <c r="J200" s="89" t="s">
        <v>116</v>
      </c>
      <c r="K200" s="89"/>
      <c r="L200" s="89"/>
      <c r="M200" s="90">
        <f t="shared" si="145"/>
        <v>140000</v>
      </c>
      <c r="N200" s="4">
        <f t="shared" si="146"/>
        <v>0</v>
      </c>
      <c r="O200" s="91">
        <f t="shared" si="147"/>
        <v>4242.424242424242</v>
      </c>
      <c r="P200" s="91">
        <f t="shared" si="148"/>
        <v>0</v>
      </c>
      <c r="Q200" s="77">
        <v>3</v>
      </c>
      <c r="R200" s="77">
        <v>2</v>
      </c>
      <c r="S200" s="77" t="s">
        <v>61</v>
      </c>
      <c r="T200" s="5" t="s">
        <v>182</v>
      </c>
      <c r="U200" s="9"/>
      <c r="W200" s="86">
        <f t="shared" si="141"/>
        <v>110</v>
      </c>
      <c r="X200" s="87">
        <f t="shared" si="141"/>
        <v>33</v>
      </c>
      <c r="Y200" s="92">
        <f t="shared" si="142"/>
        <v>94</v>
      </c>
      <c r="Z200" s="90">
        <f t="shared" si="142"/>
        <v>140000</v>
      </c>
      <c r="AA200" s="90">
        <f t="shared" si="149"/>
        <v>0</v>
      </c>
      <c r="AB200" s="90">
        <f t="shared" si="143"/>
        <v>140000</v>
      </c>
      <c r="AC200" s="4">
        <f t="shared" si="143"/>
        <v>0</v>
      </c>
      <c r="AD200" s="91">
        <f t="shared" si="143"/>
        <v>4242.424242424242</v>
      </c>
      <c r="AE200" s="77" t="str">
        <f t="shared" si="150"/>
        <v>계</v>
      </c>
      <c r="AF200" s="77" t="str">
        <f t="shared" si="151"/>
        <v>3/2</v>
      </c>
      <c r="AH200" s="20" t="str">
        <f t="shared" si="97"/>
        <v>상암동 상암월드컵파크4단지</v>
      </c>
      <c r="AI200" s="87">
        <f t="shared" si="144"/>
        <v>33</v>
      </c>
      <c r="AJ200" s="77" t="str">
        <f t="shared" si="152"/>
        <v>A-</v>
      </c>
      <c r="AK200" s="77" t="s">
        <v>13</v>
      </c>
      <c r="AL200" s="77" t="s">
        <v>62</v>
      </c>
      <c r="AM200" s="77" t="s">
        <v>63</v>
      </c>
      <c r="AN200" s="77" t="str">
        <f t="shared" si="153"/>
        <v>C</v>
      </c>
      <c r="AO200" s="77" t="str">
        <f t="shared" si="154"/>
        <v>X</v>
      </c>
      <c r="AP200" s="77" t="str">
        <f t="shared" si="155"/>
        <v>X</v>
      </c>
      <c r="AQ200" s="77" t="str">
        <f t="shared" si="156"/>
        <v>X</v>
      </c>
      <c r="AR200" s="77" t="str">
        <f t="shared" si="157"/>
        <v>X</v>
      </c>
      <c r="AS200" s="77" t="s">
        <v>2</v>
      </c>
      <c r="AT200" s="77" t="str">
        <f t="shared" si="158"/>
        <v>O</v>
      </c>
      <c r="AU200" s="77" t="str">
        <f t="shared" si="159"/>
        <v>O</v>
      </c>
      <c r="AV200" s="77" t="str">
        <f t="shared" si="160"/>
        <v>X</v>
      </c>
    </row>
    <row r="201" spans="1:48" s="37" customFormat="1" ht="12" x14ac:dyDescent="0.3">
      <c r="A201" s="78" t="s">
        <v>2486</v>
      </c>
      <c r="B201" s="79" t="s">
        <v>2487</v>
      </c>
      <c r="C201" s="85">
        <v>761</v>
      </c>
      <c r="D201" s="86">
        <v>110.1</v>
      </c>
      <c r="E201" s="87">
        <v>33</v>
      </c>
      <c r="F201" s="86">
        <v>84.7</v>
      </c>
      <c r="G201" s="17">
        <v>26</v>
      </c>
      <c r="H201" s="88">
        <v>44</v>
      </c>
      <c r="I201" s="89"/>
      <c r="J201" s="89"/>
      <c r="K201" s="89"/>
      <c r="L201" s="89"/>
      <c r="M201" s="90">
        <f t="shared" si="145"/>
        <v>0</v>
      </c>
      <c r="N201" s="4" t="str">
        <f t="shared" si="146"/>
        <v/>
      </c>
      <c r="O201" s="91">
        <f t="shared" si="147"/>
        <v>0</v>
      </c>
      <c r="P201" s="91">
        <f t="shared" si="148"/>
        <v>0</v>
      </c>
      <c r="Q201" s="77">
        <v>3</v>
      </c>
      <c r="R201" s="77">
        <v>2</v>
      </c>
      <c r="S201" s="77" t="s">
        <v>61</v>
      </c>
      <c r="T201" s="5" t="s">
        <v>183</v>
      </c>
      <c r="U201" s="9"/>
      <c r="W201" s="86">
        <f t="shared" si="141"/>
        <v>110.1</v>
      </c>
      <c r="X201" s="87">
        <f t="shared" si="141"/>
        <v>33</v>
      </c>
      <c r="Y201" s="92">
        <f t="shared" si="142"/>
        <v>44</v>
      </c>
      <c r="Z201" s="90">
        <f t="shared" si="142"/>
        <v>0</v>
      </c>
      <c r="AA201" s="90">
        <f t="shared" si="149"/>
        <v>0</v>
      </c>
      <c r="AB201" s="90">
        <f t="shared" si="143"/>
        <v>0</v>
      </c>
      <c r="AC201" s="4" t="str">
        <f t="shared" si="143"/>
        <v/>
      </c>
      <c r="AD201" s="91">
        <f t="shared" si="143"/>
        <v>0</v>
      </c>
      <c r="AE201" s="77" t="str">
        <f t="shared" si="150"/>
        <v>계</v>
      </c>
      <c r="AF201" s="77" t="str">
        <f t="shared" si="151"/>
        <v>3/2</v>
      </c>
      <c r="AH201" s="20" t="str">
        <f t="shared" si="97"/>
        <v>상암동 상암월드컵파크4단지</v>
      </c>
      <c r="AI201" s="87">
        <f t="shared" si="144"/>
        <v>33</v>
      </c>
      <c r="AJ201" s="77" t="str">
        <f t="shared" si="152"/>
        <v>A-</v>
      </c>
      <c r="AK201" s="77" t="s">
        <v>13</v>
      </c>
      <c r="AL201" s="77" t="s">
        <v>62</v>
      </c>
      <c r="AM201" s="77" t="s">
        <v>63</v>
      </c>
      <c r="AN201" s="77" t="str">
        <f t="shared" si="153"/>
        <v>C</v>
      </c>
      <c r="AO201" s="77" t="str">
        <f t="shared" si="154"/>
        <v/>
      </c>
      <c r="AP201" s="77" t="str">
        <f t="shared" si="155"/>
        <v/>
      </c>
      <c r="AQ201" s="77" t="str">
        <f t="shared" si="156"/>
        <v>O</v>
      </c>
      <c r="AR201" s="77" t="str">
        <f t="shared" si="157"/>
        <v>O</v>
      </c>
      <c r="AS201" s="77" t="s">
        <v>2</v>
      </c>
      <c r="AT201" s="77" t="str">
        <f t="shared" si="158"/>
        <v>O</v>
      </c>
      <c r="AU201" s="77" t="str">
        <f t="shared" si="159"/>
        <v>O</v>
      </c>
      <c r="AV201" s="77" t="str">
        <f t="shared" si="160"/>
        <v/>
      </c>
    </row>
    <row r="202" spans="1:48" s="37" customFormat="1" ht="12" x14ac:dyDescent="0.3">
      <c r="A202" s="78" t="s">
        <v>2489</v>
      </c>
      <c r="B202" s="79" t="s">
        <v>2490</v>
      </c>
      <c r="C202" s="85">
        <v>761</v>
      </c>
      <c r="D202" s="86">
        <v>134.9</v>
      </c>
      <c r="E202" s="87">
        <v>41</v>
      </c>
      <c r="F202" s="86">
        <v>104.8</v>
      </c>
      <c r="G202" s="17">
        <v>32</v>
      </c>
      <c r="H202" s="88">
        <v>156</v>
      </c>
      <c r="I202" s="89">
        <v>168000</v>
      </c>
      <c r="J202" s="89" t="s">
        <v>100</v>
      </c>
      <c r="K202" s="89">
        <v>100000</v>
      </c>
      <c r="L202" s="89" t="s">
        <v>116</v>
      </c>
      <c r="M202" s="90">
        <f t="shared" si="145"/>
        <v>68000</v>
      </c>
      <c r="N202" s="4">
        <f t="shared" si="146"/>
        <v>0.59523809523809523</v>
      </c>
      <c r="O202" s="91">
        <f t="shared" si="147"/>
        <v>4097.5609756097565</v>
      </c>
      <c r="P202" s="91">
        <f t="shared" si="148"/>
        <v>2439.0243902439024</v>
      </c>
      <c r="Q202" s="77">
        <v>3</v>
      </c>
      <c r="R202" s="77">
        <v>2</v>
      </c>
      <c r="S202" s="77" t="s">
        <v>61</v>
      </c>
      <c r="T202" s="5">
        <v>134</v>
      </c>
      <c r="U202" s="9"/>
      <c r="W202" s="86">
        <f t="shared" si="141"/>
        <v>134.9</v>
      </c>
      <c r="X202" s="87">
        <f t="shared" si="141"/>
        <v>41</v>
      </c>
      <c r="Y202" s="92">
        <f t="shared" si="142"/>
        <v>156</v>
      </c>
      <c r="Z202" s="90">
        <f t="shared" si="142"/>
        <v>168000</v>
      </c>
      <c r="AA202" s="90">
        <f t="shared" si="149"/>
        <v>100000</v>
      </c>
      <c r="AB202" s="90">
        <f t="shared" si="143"/>
        <v>68000</v>
      </c>
      <c r="AC202" s="4">
        <f t="shared" si="143"/>
        <v>0.59523809523809523</v>
      </c>
      <c r="AD202" s="91">
        <f t="shared" si="143"/>
        <v>4097.5609756097565</v>
      </c>
      <c r="AE202" s="77" t="str">
        <f t="shared" si="150"/>
        <v>계</v>
      </c>
      <c r="AF202" s="77" t="str">
        <f t="shared" si="151"/>
        <v>3/2</v>
      </c>
      <c r="AH202" s="20" t="str">
        <f t="shared" si="97"/>
        <v>상암동 상암월드컵파크4단지</v>
      </c>
      <c r="AI202" s="87">
        <f t="shared" si="144"/>
        <v>41</v>
      </c>
      <c r="AJ202" s="77" t="str">
        <f t="shared" si="152"/>
        <v>A-</v>
      </c>
      <c r="AK202" s="77" t="s">
        <v>13</v>
      </c>
      <c r="AL202" s="77" t="s">
        <v>62</v>
      </c>
      <c r="AM202" s="77" t="s">
        <v>63</v>
      </c>
      <c r="AN202" s="77" t="str">
        <f t="shared" si="153"/>
        <v>C</v>
      </c>
      <c r="AO202" s="77" t="str">
        <f t="shared" si="154"/>
        <v>X</v>
      </c>
      <c r="AP202" s="77" t="str">
        <f t="shared" si="155"/>
        <v>X</v>
      </c>
      <c r="AQ202" s="77" t="str">
        <f t="shared" si="156"/>
        <v>X</v>
      </c>
      <c r="AR202" s="77" t="str">
        <f t="shared" si="157"/>
        <v>X</v>
      </c>
      <c r="AS202" s="77" t="s">
        <v>2</v>
      </c>
      <c r="AT202" s="77" t="str">
        <f t="shared" si="158"/>
        <v>X</v>
      </c>
      <c r="AU202" s="77" t="str">
        <f t="shared" si="159"/>
        <v>O</v>
      </c>
      <c r="AV202" s="77" t="str">
        <f t="shared" si="160"/>
        <v>X</v>
      </c>
    </row>
    <row r="203" spans="1:48" s="37" customFormat="1" ht="12" x14ac:dyDescent="0.3">
      <c r="A203" s="78" t="s">
        <v>2491</v>
      </c>
      <c r="B203" s="79" t="s">
        <v>2492</v>
      </c>
      <c r="C203" s="85">
        <v>240</v>
      </c>
      <c r="D203" s="86">
        <v>118.6</v>
      </c>
      <c r="E203" s="87">
        <v>36</v>
      </c>
      <c r="F203" s="86">
        <v>84.8</v>
      </c>
      <c r="G203" s="17">
        <v>26</v>
      </c>
      <c r="H203" s="88">
        <v>58</v>
      </c>
      <c r="I203" s="89"/>
      <c r="J203" s="89"/>
      <c r="K203" s="89"/>
      <c r="L203" s="89"/>
      <c r="M203" s="90">
        <f t="shared" si="145"/>
        <v>0</v>
      </c>
      <c r="N203" s="4" t="str">
        <f t="shared" si="146"/>
        <v/>
      </c>
      <c r="O203" s="91">
        <f t="shared" si="147"/>
        <v>0</v>
      </c>
      <c r="P203" s="91">
        <f t="shared" si="148"/>
        <v>0</v>
      </c>
      <c r="Q203" s="77">
        <v>2</v>
      </c>
      <c r="R203" s="77">
        <v>2</v>
      </c>
      <c r="S203" s="77" t="s">
        <v>61</v>
      </c>
      <c r="T203" s="5">
        <v>118</v>
      </c>
      <c r="U203" s="9"/>
      <c r="W203" s="86">
        <f t="shared" si="141"/>
        <v>118.6</v>
      </c>
      <c r="X203" s="87">
        <f t="shared" si="141"/>
        <v>36</v>
      </c>
      <c r="Y203" s="92">
        <f t="shared" si="142"/>
        <v>58</v>
      </c>
      <c r="Z203" s="90">
        <f t="shared" si="142"/>
        <v>0</v>
      </c>
      <c r="AA203" s="90">
        <f t="shared" si="149"/>
        <v>0</v>
      </c>
      <c r="AB203" s="90">
        <f t="shared" si="143"/>
        <v>0</v>
      </c>
      <c r="AC203" s="4" t="str">
        <f t="shared" si="143"/>
        <v/>
      </c>
      <c r="AD203" s="91">
        <f t="shared" si="143"/>
        <v>0</v>
      </c>
      <c r="AE203" s="77" t="str">
        <f t="shared" si="150"/>
        <v>계</v>
      </c>
      <c r="AF203" s="77" t="str">
        <f t="shared" si="151"/>
        <v>2/2</v>
      </c>
      <c r="AH203" s="20" t="str">
        <f t="shared" si="97"/>
        <v>상암동 상암카이저팰리스클래식</v>
      </c>
      <c r="AI203" s="87">
        <f t="shared" si="144"/>
        <v>36</v>
      </c>
      <c r="AJ203" s="77" t="str">
        <f t="shared" si="152"/>
        <v>A-</v>
      </c>
      <c r="AK203" s="77" t="s">
        <v>13</v>
      </c>
      <c r="AL203" s="77" t="s">
        <v>62</v>
      </c>
      <c r="AM203" s="77" t="s">
        <v>63</v>
      </c>
      <c r="AN203" s="77" t="str">
        <f t="shared" si="153"/>
        <v>C</v>
      </c>
      <c r="AO203" s="77" t="str">
        <f t="shared" si="154"/>
        <v/>
      </c>
      <c r="AP203" s="77" t="str">
        <f t="shared" si="155"/>
        <v/>
      </c>
      <c r="AQ203" s="77" t="str">
        <f t="shared" si="156"/>
        <v>O</v>
      </c>
      <c r="AR203" s="77" t="str">
        <f t="shared" si="157"/>
        <v>O</v>
      </c>
      <c r="AS203" s="77" t="s">
        <v>2</v>
      </c>
      <c r="AT203" s="77" t="str">
        <f t="shared" si="158"/>
        <v>O</v>
      </c>
      <c r="AU203" s="77" t="str">
        <f t="shared" si="159"/>
        <v>X</v>
      </c>
      <c r="AV203" s="77" t="str">
        <f t="shared" si="160"/>
        <v/>
      </c>
    </row>
    <row r="204" spans="1:48" s="37" customFormat="1" ht="12" x14ac:dyDescent="0.3">
      <c r="A204" s="78" t="s">
        <v>2493</v>
      </c>
      <c r="B204" s="79" t="s">
        <v>2494</v>
      </c>
      <c r="C204" s="85">
        <v>240</v>
      </c>
      <c r="D204" s="86">
        <v>162.69999999999999</v>
      </c>
      <c r="E204" s="87">
        <v>49</v>
      </c>
      <c r="F204" s="86">
        <v>118.6</v>
      </c>
      <c r="G204" s="17">
        <v>36</v>
      </c>
      <c r="H204" s="88">
        <v>58</v>
      </c>
      <c r="I204" s="89"/>
      <c r="J204" s="89"/>
      <c r="K204" s="89"/>
      <c r="L204" s="89"/>
      <c r="M204" s="90">
        <f t="shared" si="145"/>
        <v>0</v>
      </c>
      <c r="N204" s="4" t="str">
        <f t="shared" si="146"/>
        <v/>
      </c>
      <c r="O204" s="91">
        <f t="shared" si="147"/>
        <v>0</v>
      </c>
      <c r="P204" s="91">
        <f t="shared" si="148"/>
        <v>0</v>
      </c>
      <c r="Q204" s="77">
        <v>3</v>
      </c>
      <c r="R204" s="77">
        <v>2</v>
      </c>
      <c r="S204" s="77" t="s">
        <v>61</v>
      </c>
      <c r="T204" s="5">
        <v>162</v>
      </c>
      <c r="U204" s="9"/>
      <c r="W204" s="86">
        <f t="shared" si="141"/>
        <v>162.69999999999999</v>
      </c>
      <c r="X204" s="87">
        <f t="shared" si="141"/>
        <v>49</v>
      </c>
      <c r="Y204" s="92">
        <f t="shared" si="142"/>
        <v>58</v>
      </c>
      <c r="Z204" s="90">
        <f t="shared" si="142"/>
        <v>0</v>
      </c>
      <c r="AA204" s="90">
        <f t="shared" si="149"/>
        <v>0</v>
      </c>
      <c r="AB204" s="90">
        <f t="shared" si="143"/>
        <v>0</v>
      </c>
      <c r="AC204" s="4" t="str">
        <f t="shared" si="143"/>
        <v/>
      </c>
      <c r="AD204" s="91">
        <f t="shared" si="143"/>
        <v>0</v>
      </c>
      <c r="AE204" s="77" t="str">
        <f t="shared" si="150"/>
        <v>계</v>
      </c>
      <c r="AF204" s="77" t="str">
        <f t="shared" si="151"/>
        <v>3/2</v>
      </c>
      <c r="AH204" s="20" t="str">
        <f t="shared" si="97"/>
        <v>상암동 상암카이저팰리스클래식</v>
      </c>
      <c r="AI204" s="87">
        <f t="shared" si="144"/>
        <v>49</v>
      </c>
      <c r="AJ204" s="77" t="str">
        <f t="shared" si="152"/>
        <v>A-</v>
      </c>
      <c r="AK204" s="77" t="s">
        <v>13</v>
      </c>
      <c r="AL204" s="77" t="s">
        <v>62</v>
      </c>
      <c r="AM204" s="77" t="s">
        <v>63</v>
      </c>
      <c r="AN204" s="77" t="str">
        <f t="shared" si="153"/>
        <v>C</v>
      </c>
      <c r="AO204" s="77" t="str">
        <f t="shared" si="154"/>
        <v/>
      </c>
      <c r="AP204" s="77" t="str">
        <f t="shared" si="155"/>
        <v/>
      </c>
      <c r="AQ204" s="77" t="str">
        <f t="shared" si="156"/>
        <v>O</v>
      </c>
      <c r="AR204" s="77" t="str">
        <f t="shared" si="157"/>
        <v>O</v>
      </c>
      <c r="AS204" s="77" t="s">
        <v>2</v>
      </c>
      <c r="AT204" s="77" t="str">
        <f t="shared" si="158"/>
        <v>X</v>
      </c>
      <c r="AU204" s="77" t="str">
        <f t="shared" si="159"/>
        <v>X</v>
      </c>
      <c r="AV204" s="77" t="str">
        <f t="shared" si="160"/>
        <v/>
      </c>
    </row>
    <row r="205" spans="1:48" s="37" customFormat="1" ht="12" x14ac:dyDescent="0.3">
      <c r="A205" s="78" t="s">
        <v>2495</v>
      </c>
      <c r="B205" s="79" t="s">
        <v>2494</v>
      </c>
      <c r="C205" s="85">
        <v>240</v>
      </c>
      <c r="D205" s="86">
        <v>163.80000000000001</v>
      </c>
      <c r="E205" s="87">
        <v>50</v>
      </c>
      <c r="F205" s="86">
        <v>118.4</v>
      </c>
      <c r="G205" s="17">
        <v>36</v>
      </c>
      <c r="H205" s="88">
        <v>60</v>
      </c>
      <c r="I205" s="89"/>
      <c r="J205" s="89"/>
      <c r="K205" s="89"/>
      <c r="L205" s="89"/>
      <c r="M205" s="90">
        <f t="shared" si="145"/>
        <v>0</v>
      </c>
      <c r="N205" s="4" t="str">
        <f t="shared" si="146"/>
        <v/>
      </c>
      <c r="O205" s="91">
        <f t="shared" si="147"/>
        <v>0</v>
      </c>
      <c r="P205" s="91">
        <f t="shared" si="148"/>
        <v>0</v>
      </c>
      <c r="Q205" s="77">
        <v>3</v>
      </c>
      <c r="R205" s="77">
        <v>2</v>
      </c>
      <c r="S205" s="77" t="s">
        <v>61</v>
      </c>
      <c r="T205" s="5">
        <v>163</v>
      </c>
      <c r="U205" s="9"/>
      <c r="W205" s="86">
        <f t="shared" si="141"/>
        <v>163.80000000000001</v>
      </c>
      <c r="X205" s="87">
        <f t="shared" si="141"/>
        <v>50</v>
      </c>
      <c r="Y205" s="92">
        <f t="shared" si="142"/>
        <v>60</v>
      </c>
      <c r="Z205" s="90">
        <f t="shared" si="142"/>
        <v>0</v>
      </c>
      <c r="AA205" s="90">
        <f t="shared" si="149"/>
        <v>0</v>
      </c>
      <c r="AB205" s="90">
        <f t="shared" si="143"/>
        <v>0</v>
      </c>
      <c r="AC205" s="4" t="str">
        <f t="shared" si="143"/>
        <v/>
      </c>
      <c r="AD205" s="91">
        <f t="shared" si="143"/>
        <v>0</v>
      </c>
      <c r="AE205" s="77" t="str">
        <f t="shared" si="150"/>
        <v>계</v>
      </c>
      <c r="AF205" s="77" t="str">
        <f t="shared" si="151"/>
        <v>3/2</v>
      </c>
      <c r="AH205" s="20" t="str">
        <f t="shared" ref="AH205:AH268" si="161">IF(A205="","",A205)</f>
        <v>상암동 상암카이저팰리스클래식</v>
      </c>
      <c r="AI205" s="87">
        <f t="shared" si="144"/>
        <v>50</v>
      </c>
      <c r="AJ205" s="77" t="str">
        <f t="shared" si="152"/>
        <v>A-</v>
      </c>
      <c r="AK205" s="77" t="s">
        <v>13</v>
      </c>
      <c r="AL205" s="77" t="s">
        <v>62</v>
      </c>
      <c r="AM205" s="77" t="s">
        <v>63</v>
      </c>
      <c r="AN205" s="77" t="str">
        <f t="shared" si="153"/>
        <v>C</v>
      </c>
      <c r="AO205" s="77" t="str">
        <f t="shared" si="154"/>
        <v/>
      </c>
      <c r="AP205" s="77" t="str">
        <f t="shared" si="155"/>
        <v/>
      </c>
      <c r="AQ205" s="77" t="str">
        <f t="shared" si="156"/>
        <v>O</v>
      </c>
      <c r="AR205" s="77" t="str">
        <f t="shared" si="157"/>
        <v>O</v>
      </c>
      <c r="AS205" s="77" t="s">
        <v>2</v>
      </c>
      <c r="AT205" s="77" t="str">
        <f t="shared" si="158"/>
        <v>X</v>
      </c>
      <c r="AU205" s="77" t="str">
        <f t="shared" si="159"/>
        <v>X</v>
      </c>
      <c r="AV205" s="77" t="str">
        <f t="shared" si="160"/>
        <v/>
      </c>
    </row>
    <row r="206" spans="1:48" s="37" customFormat="1" ht="12" x14ac:dyDescent="0.3">
      <c r="A206" s="78" t="s">
        <v>2493</v>
      </c>
      <c r="B206" s="79" t="s">
        <v>2494</v>
      </c>
      <c r="C206" s="85">
        <v>240</v>
      </c>
      <c r="D206" s="86">
        <v>192.5</v>
      </c>
      <c r="E206" s="87">
        <v>58</v>
      </c>
      <c r="F206" s="86">
        <v>140</v>
      </c>
      <c r="G206" s="17">
        <v>42</v>
      </c>
      <c r="H206" s="88">
        <v>60</v>
      </c>
      <c r="I206" s="89"/>
      <c r="J206" s="89"/>
      <c r="K206" s="89"/>
      <c r="L206" s="89"/>
      <c r="M206" s="90">
        <f t="shared" si="145"/>
        <v>0</v>
      </c>
      <c r="N206" s="4" t="str">
        <f t="shared" si="146"/>
        <v/>
      </c>
      <c r="O206" s="91">
        <f t="shared" si="147"/>
        <v>0</v>
      </c>
      <c r="P206" s="91">
        <f t="shared" si="148"/>
        <v>0</v>
      </c>
      <c r="Q206" s="77">
        <v>3</v>
      </c>
      <c r="R206" s="77">
        <v>2</v>
      </c>
      <c r="S206" s="77" t="s">
        <v>61</v>
      </c>
      <c r="T206" s="5">
        <v>192</v>
      </c>
      <c r="U206" s="9"/>
      <c r="W206" s="86">
        <f t="shared" si="141"/>
        <v>192.5</v>
      </c>
      <c r="X206" s="87">
        <f t="shared" si="141"/>
        <v>58</v>
      </c>
      <c r="Y206" s="92">
        <f t="shared" si="142"/>
        <v>60</v>
      </c>
      <c r="Z206" s="90">
        <f t="shared" si="142"/>
        <v>0</v>
      </c>
      <c r="AA206" s="90">
        <f t="shared" si="149"/>
        <v>0</v>
      </c>
      <c r="AB206" s="90">
        <f t="shared" si="143"/>
        <v>0</v>
      </c>
      <c r="AC206" s="4" t="str">
        <f t="shared" si="143"/>
        <v/>
      </c>
      <c r="AD206" s="91">
        <f t="shared" si="143"/>
        <v>0</v>
      </c>
      <c r="AE206" s="77" t="str">
        <f t="shared" si="150"/>
        <v>계</v>
      </c>
      <c r="AF206" s="77" t="str">
        <f t="shared" si="151"/>
        <v>3/2</v>
      </c>
      <c r="AH206" s="20" t="str">
        <f t="shared" si="161"/>
        <v>상암동 상암카이저팰리스클래식</v>
      </c>
      <c r="AI206" s="87">
        <f t="shared" si="144"/>
        <v>58</v>
      </c>
      <c r="AJ206" s="77" t="str">
        <f t="shared" si="152"/>
        <v>A-</v>
      </c>
      <c r="AK206" s="77" t="s">
        <v>13</v>
      </c>
      <c r="AL206" s="77" t="s">
        <v>62</v>
      </c>
      <c r="AM206" s="77" t="s">
        <v>63</v>
      </c>
      <c r="AN206" s="77" t="str">
        <f t="shared" si="153"/>
        <v>C</v>
      </c>
      <c r="AO206" s="77" t="str">
        <f t="shared" si="154"/>
        <v/>
      </c>
      <c r="AP206" s="77" t="str">
        <f t="shared" si="155"/>
        <v/>
      </c>
      <c r="AQ206" s="77" t="str">
        <f t="shared" si="156"/>
        <v>O</v>
      </c>
      <c r="AR206" s="77" t="str">
        <f t="shared" si="157"/>
        <v>O</v>
      </c>
      <c r="AS206" s="77" t="s">
        <v>2</v>
      </c>
      <c r="AT206" s="77" t="str">
        <f t="shared" si="158"/>
        <v>X</v>
      </c>
      <c r="AU206" s="77" t="str">
        <f t="shared" si="159"/>
        <v>X</v>
      </c>
      <c r="AV206" s="77" t="str">
        <f t="shared" si="160"/>
        <v/>
      </c>
    </row>
    <row r="207" spans="1:48" s="37" customFormat="1" ht="12" x14ac:dyDescent="0.3">
      <c r="A207" s="78" t="s">
        <v>2493</v>
      </c>
      <c r="B207" s="79" t="s">
        <v>2494</v>
      </c>
      <c r="C207" s="85">
        <v>240</v>
      </c>
      <c r="D207" s="86">
        <v>309.10000000000002</v>
      </c>
      <c r="E207" s="87">
        <v>94</v>
      </c>
      <c r="F207" s="86">
        <v>220.4</v>
      </c>
      <c r="G207" s="17">
        <v>67</v>
      </c>
      <c r="H207" s="88">
        <v>2</v>
      </c>
      <c r="I207" s="89"/>
      <c r="J207" s="89"/>
      <c r="K207" s="89"/>
      <c r="L207" s="89"/>
      <c r="M207" s="90">
        <f t="shared" si="145"/>
        <v>0</v>
      </c>
      <c r="N207" s="4" t="str">
        <f t="shared" si="146"/>
        <v/>
      </c>
      <c r="O207" s="91">
        <f t="shared" si="147"/>
        <v>0</v>
      </c>
      <c r="P207" s="91">
        <f t="shared" si="148"/>
        <v>0</v>
      </c>
      <c r="Q207" s="77">
        <v>5</v>
      </c>
      <c r="R207" s="77">
        <v>2</v>
      </c>
      <c r="S207" s="77" t="s">
        <v>61</v>
      </c>
      <c r="T207" s="5">
        <v>309</v>
      </c>
      <c r="U207" s="9"/>
      <c r="W207" s="86">
        <f t="shared" si="141"/>
        <v>309.10000000000002</v>
      </c>
      <c r="X207" s="87">
        <f t="shared" si="141"/>
        <v>94</v>
      </c>
      <c r="Y207" s="92">
        <f t="shared" si="142"/>
        <v>2</v>
      </c>
      <c r="Z207" s="90">
        <f t="shared" si="142"/>
        <v>0</v>
      </c>
      <c r="AA207" s="90">
        <f t="shared" si="149"/>
        <v>0</v>
      </c>
      <c r="AB207" s="90">
        <f t="shared" si="143"/>
        <v>0</v>
      </c>
      <c r="AC207" s="4" t="str">
        <f t="shared" si="143"/>
        <v/>
      </c>
      <c r="AD207" s="91">
        <f t="shared" si="143"/>
        <v>0</v>
      </c>
      <c r="AE207" s="77" t="str">
        <f t="shared" si="150"/>
        <v>계</v>
      </c>
      <c r="AF207" s="77" t="str">
        <f t="shared" si="151"/>
        <v>5/2</v>
      </c>
      <c r="AH207" s="20" t="str">
        <f t="shared" si="161"/>
        <v>상암동 상암카이저팰리스클래식</v>
      </c>
      <c r="AI207" s="87">
        <f t="shared" si="144"/>
        <v>94</v>
      </c>
      <c r="AJ207" s="77" t="str">
        <f t="shared" si="152"/>
        <v>A-</v>
      </c>
      <c r="AK207" s="77" t="s">
        <v>13</v>
      </c>
      <c r="AL207" s="77" t="s">
        <v>62</v>
      </c>
      <c r="AM207" s="77" t="s">
        <v>63</v>
      </c>
      <c r="AN207" s="77" t="str">
        <f t="shared" si="153"/>
        <v>C</v>
      </c>
      <c r="AO207" s="77" t="str">
        <f t="shared" si="154"/>
        <v/>
      </c>
      <c r="AP207" s="77" t="str">
        <f t="shared" si="155"/>
        <v/>
      </c>
      <c r="AQ207" s="77" t="str">
        <f t="shared" si="156"/>
        <v>O</v>
      </c>
      <c r="AR207" s="77" t="str">
        <f t="shared" si="157"/>
        <v>O</v>
      </c>
      <c r="AS207" s="77" t="s">
        <v>2</v>
      </c>
      <c r="AT207" s="77" t="str">
        <f t="shared" si="158"/>
        <v>X</v>
      </c>
      <c r="AU207" s="77" t="str">
        <f t="shared" si="159"/>
        <v>X</v>
      </c>
      <c r="AV207" s="77" t="str">
        <f t="shared" si="160"/>
        <v/>
      </c>
    </row>
    <row r="208" spans="1:48" s="37" customFormat="1" ht="12" x14ac:dyDescent="0.3">
      <c r="A208" s="78" t="s">
        <v>2496</v>
      </c>
      <c r="B208" s="79" t="s">
        <v>2494</v>
      </c>
      <c r="C208" s="85">
        <v>240</v>
      </c>
      <c r="D208" s="86">
        <v>326.89999999999998</v>
      </c>
      <c r="E208" s="87">
        <v>99</v>
      </c>
      <c r="F208" s="86">
        <v>233.1</v>
      </c>
      <c r="G208" s="17">
        <v>71</v>
      </c>
      <c r="H208" s="88">
        <v>2</v>
      </c>
      <c r="I208" s="89"/>
      <c r="J208" s="89"/>
      <c r="K208" s="89"/>
      <c r="L208" s="89"/>
      <c r="M208" s="90">
        <f t="shared" si="145"/>
        <v>0</v>
      </c>
      <c r="N208" s="4" t="str">
        <f t="shared" si="146"/>
        <v/>
      </c>
      <c r="O208" s="91">
        <f t="shared" si="147"/>
        <v>0</v>
      </c>
      <c r="P208" s="91">
        <f t="shared" si="148"/>
        <v>0</v>
      </c>
      <c r="Q208" s="77">
        <v>5</v>
      </c>
      <c r="R208" s="77">
        <v>4</v>
      </c>
      <c r="S208" s="77" t="s">
        <v>61</v>
      </c>
      <c r="T208" s="5">
        <v>326</v>
      </c>
      <c r="U208" s="9"/>
      <c r="W208" s="86">
        <f t="shared" si="141"/>
        <v>326.89999999999998</v>
      </c>
      <c r="X208" s="87">
        <f t="shared" si="141"/>
        <v>99</v>
      </c>
      <c r="Y208" s="92">
        <f t="shared" si="142"/>
        <v>2</v>
      </c>
      <c r="Z208" s="90">
        <f t="shared" si="142"/>
        <v>0</v>
      </c>
      <c r="AA208" s="90">
        <f t="shared" si="149"/>
        <v>0</v>
      </c>
      <c r="AB208" s="90">
        <f t="shared" si="143"/>
        <v>0</v>
      </c>
      <c r="AC208" s="4" t="str">
        <f t="shared" si="143"/>
        <v/>
      </c>
      <c r="AD208" s="91">
        <f t="shared" si="143"/>
        <v>0</v>
      </c>
      <c r="AE208" s="77" t="str">
        <f t="shared" si="150"/>
        <v>계</v>
      </c>
      <c r="AF208" s="77" t="str">
        <f t="shared" si="151"/>
        <v>5/4</v>
      </c>
      <c r="AH208" s="20" t="str">
        <f t="shared" si="161"/>
        <v>상암동 상암카이저팰리스클래식</v>
      </c>
      <c r="AI208" s="87">
        <f t="shared" si="144"/>
        <v>99</v>
      </c>
      <c r="AJ208" s="77" t="str">
        <f t="shared" si="152"/>
        <v>A-</v>
      </c>
      <c r="AK208" s="77" t="s">
        <v>13</v>
      </c>
      <c r="AL208" s="77" t="s">
        <v>62</v>
      </c>
      <c r="AM208" s="77" t="s">
        <v>63</v>
      </c>
      <c r="AN208" s="77" t="str">
        <f t="shared" si="153"/>
        <v>C</v>
      </c>
      <c r="AO208" s="77" t="str">
        <f t="shared" si="154"/>
        <v/>
      </c>
      <c r="AP208" s="77" t="str">
        <f t="shared" si="155"/>
        <v/>
      </c>
      <c r="AQ208" s="77" t="str">
        <f t="shared" si="156"/>
        <v>O</v>
      </c>
      <c r="AR208" s="77" t="str">
        <f t="shared" si="157"/>
        <v>O</v>
      </c>
      <c r="AS208" s="77" t="s">
        <v>2</v>
      </c>
      <c r="AT208" s="77" t="str">
        <f t="shared" si="158"/>
        <v>X</v>
      </c>
      <c r="AU208" s="77" t="str">
        <f t="shared" si="159"/>
        <v>X</v>
      </c>
      <c r="AV208" s="77" t="str">
        <f t="shared" si="160"/>
        <v/>
      </c>
    </row>
    <row r="209" spans="1:48" s="37" customFormat="1" ht="12" x14ac:dyDescent="0.3">
      <c r="A209" s="78" t="s">
        <v>2497</v>
      </c>
      <c r="B209" s="79" t="s">
        <v>2477</v>
      </c>
      <c r="C209" s="85">
        <v>1036</v>
      </c>
      <c r="D209" s="86">
        <v>113.9</v>
      </c>
      <c r="E209" s="87">
        <v>34</v>
      </c>
      <c r="F209" s="86">
        <v>84.7</v>
      </c>
      <c r="G209" s="17">
        <v>26</v>
      </c>
      <c r="H209" s="88">
        <v>15</v>
      </c>
      <c r="I209" s="89"/>
      <c r="J209" s="89"/>
      <c r="K209" s="89">
        <v>52500</v>
      </c>
      <c r="L209" s="89" t="s">
        <v>75</v>
      </c>
      <c r="M209" s="90">
        <f>I209-K209</f>
        <v>-52500</v>
      </c>
      <c r="N209" s="4" t="str">
        <f>IF(ISERROR(K209/I209),"",K209/I209)</f>
        <v/>
      </c>
      <c r="O209" s="91">
        <f>I209/E209</f>
        <v>0</v>
      </c>
      <c r="P209" s="91">
        <f>K209/E209</f>
        <v>1544.1176470588234</v>
      </c>
      <c r="Q209" s="77">
        <v>3</v>
      </c>
      <c r="R209" s="77">
        <v>2</v>
      </c>
      <c r="S209" s="77" t="s">
        <v>61</v>
      </c>
      <c r="T209" s="5" t="s">
        <v>86</v>
      </c>
      <c r="U209" s="9"/>
      <c r="W209" s="86">
        <f t="shared" si="141"/>
        <v>113.9</v>
      </c>
      <c r="X209" s="87">
        <f t="shared" si="141"/>
        <v>34</v>
      </c>
      <c r="Y209" s="92">
        <f t="shared" si="142"/>
        <v>15</v>
      </c>
      <c r="Z209" s="90">
        <f t="shared" si="142"/>
        <v>0</v>
      </c>
      <c r="AA209" s="90">
        <f>K209</f>
        <v>52500</v>
      </c>
      <c r="AB209" s="90">
        <f t="shared" si="143"/>
        <v>-52500</v>
      </c>
      <c r="AC209" s="4" t="str">
        <f t="shared" si="143"/>
        <v/>
      </c>
      <c r="AD209" s="91">
        <f t="shared" si="143"/>
        <v>0</v>
      </c>
      <c r="AE209" s="77" t="str">
        <f>S209</f>
        <v>계</v>
      </c>
      <c r="AF209" s="77" t="str">
        <f>Q209&amp;"/"&amp;R209</f>
        <v>3/2</v>
      </c>
      <c r="AH209" s="20" t="str">
        <f t="shared" si="161"/>
        <v>상암동 상암월드컵파크9단지</v>
      </c>
      <c r="AI209" s="87">
        <f t="shared" si="144"/>
        <v>34</v>
      </c>
      <c r="AJ209" s="77" t="str">
        <f>IF(AI209="","",$AJ$2)</f>
        <v>A-</v>
      </c>
      <c r="AK209" s="77" t="s">
        <v>13</v>
      </c>
      <c r="AL209" s="77" t="s">
        <v>62</v>
      </c>
      <c r="AM209" s="77" t="s">
        <v>63</v>
      </c>
      <c r="AN209" s="77" t="str">
        <f>IF(AI209="","",$AN$2)</f>
        <v>C</v>
      </c>
      <c r="AO209" s="77" t="str">
        <f>IF(N209="","",IF(N209&gt;=$AO$1/100,"O","X"))</f>
        <v/>
      </c>
      <c r="AP209" s="77" t="str">
        <f>IF(I209="","",IF(I209&lt;=$AP$1,"O","X"))</f>
        <v/>
      </c>
      <c r="AQ209" s="77" t="str">
        <f>IF(O209="","",IF(O209&lt;=$AQ$1,"O","X"))</f>
        <v>O</v>
      </c>
      <c r="AR209" s="77" t="str">
        <f>IF(M209="","",IF(M209&lt;=$AR$1,"O","X"))</f>
        <v>O</v>
      </c>
      <c r="AS209" s="77" t="s">
        <v>2</v>
      </c>
      <c r="AT209" s="77" t="str">
        <f>IF(OR(F209="",AI209=""),"",IF(AND((F209&lt;=85),(AI209&gt;=15)),"O","X"))</f>
        <v>O</v>
      </c>
      <c r="AU209" s="77" t="str">
        <f>IF(C209="","",IF(C209&gt;=$AU$1,"O","X"))</f>
        <v>O</v>
      </c>
      <c r="AV209" s="77" t="str">
        <f>IF(AO209="","",IF(AND(AO209="O",AP209="O",AR209="O",AT209="O",AU209="O"),"후보","X"))</f>
        <v/>
      </c>
    </row>
    <row r="210" spans="1:48" s="37" customFormat="1" ht="12" x14ac:dyDescent="0.3">
      <c r="A210" s="78" t="s">
        <v>2498</v>
      </c>
      <c r="B210" s="79" t="s">
        <v>2499</v>
      </c>
      <c r="C210" s="85">
        <v>1036</v>
      </c>
      <c r="D210" s="86">
        <v>114.1</v>
      </c>
      <c r="E210" s="87">
        <v>35</v>
      </c>
      <c r="F210" s="86">
        <v>84.9</v>
      </c>
      <c r="G210" s="17">
        <v>26</v>
      </c>
      <c r="H210" s="88">
        <v>83</v>
      </c>
      <c r="I210" s="89">
        <v>123000</v>
      </c>
      <c r="J210" s="89" t="s">
        <v>74</v>
      </c>
      <c r="K210" s="89">
        <v>70000</v>
      </c>
      <c r="L210" s="89" t="s">
        <v>68</v>
      </c>
      <c r="M210" s="90">
        <f>I210-K210</f>
        <v>53000</v>
      </c>
      <c r="N210" s="4">
        <f>IF(ISERROR(K210/I210),"",K210/I210)</f>
        <v>0.56910569105691056</v>
      </c>
      <c r="O210" s="91">
        <f>I210/E210</f>
        <v>3514.2857142857142</v>
      </c>
      <c r="P210" s="91">
        <f>K210/E210</f>
        <v>2000</v>
      </c>
      <c r="Q210" s="77">
        <v>3</v>
      </c>
      <c r="R210" s="77">
        <v>2</v>
      </c>
      <c r="S210" s="77" t="s">
        <v>61</v>
      </c>
      <c r="T210" s="5" t="s">
        <v>91</v>
      </c>
      <c r="U210" s="9"/>
      <c r="W210" s="86">
        <f t="shared" ref="W210:X212" si="162">D210</f>
        <v>114.1</v>
      </c>
      <c r="X210" s="87">
        <f t="shared" si="162"/>
        <v>35</v>
      </c>
      <c r="Y210" s="92">
        <f t="shared" ref="Y210:Z212" si="163">H210</f>
        <v>83</v>
      </c>
      <c r="Z210" s="90">
        <f t="shared" si="163"/>
        <v>123000</v>
      </c>
      <c r="AA210" s="90">
        <f>K210</f>
        <v>70000</v>
      </c>
      <c r="AB210" s="90">
        <f t="shared" si="143"/>
        <v>53000</v>
      </c>
      <c r="AC210" s="4">
        <f t="shared" si="143"/>
        <v>0.56910569105691056</v>
      </c>
      <c r="AD210" s="91">
        <f t="shared" si="143"/>
        <v>3514.2857142857142</v>
      </c>
      <c r="AE210" s="77" t="str">
        <f>S210</f>
        <v>계</v>
      </c>
      <c r="AF210" s="77" t="str">
        <f>Q210&amp;"/"&amp;R210</f>
        <v>3/2</v>
      </c>
      <c r="AH210" s="20" t="str">
        <f t="shared" si="161"/>
        <v>상암동 상암월드컵파크9단지</v>
      </c>
      <c r="AI210" s="87">
        <f t="shared" si="144"/>
        <v>35</v>
      </c>
      <c r="AJ210" s="77" t="str">
        <f>IF(AI210="","",$AJ$2)</f>
        <v>A-</v>
      </c>
      <c r="AK210" s="77" t="s">
        <v>13</v>
      </c>
      <c r="AL210" s="77" t="s">
        <v>62</v>
      </c>
      <c r="AM210" s="77" t="s">
        <v>63</v>
      </c>
      <c r="AN210" s="77" t="str">
        <f>IF(AI210="","",$AN$2)</f>
        <v>C</v>
      </c>
      <c r="AO210" s="77" t="str">
        <f>IF(N210="","",IF(N210&gt;=$AO$1/100,"O","X"))</f>
        <v>X</v>
      </c>
      <c r="AP210" s="77" t="str">
        <f>IF(I210="","",IF(I210&lt;=$AP$1,"O","X"))</f>
        <v>X</v>
      </c>
      <c r="AQ210" s="77" t="str">
        <f>IF(O210="","",IF(O210&lt;=$AQ$1,"O","X"))</f>
        <v>X</v>
      </c>
      <c r="AR210" s="77" t="str">
        <f>IF(M210="","",IF(M210&lt;=$AR$1,"O","X"))</f>
        <v>X</v>
      </c>
      <c r="AS210" s="77" t="s">
        <v>2</v>
      </c>
      <c r="AT210" s="77" t="str">
        <f>IF(OR(F210="",AI210=""),"",IF(AND((F210&lt;=85),(AI210&gt;=15)),"O","X"))</f>
        <v>O</v>
      </c>
      <c r="AU210" s="77" t="str">
        <f>IF(C210="","",IF(C210&gt;=$AU$1,"O","X"))</f>
        <v>O</v>
      </c>
      <c r="AV210" s="77" t="str">
        <f>IF(AO210="","",IF(AND(AO210="O",AP210="O",AR210="O",AT210="O",AU210="O"),"후보","X"))</f>
        <v>X</v>
      </c>
    </row>
    <row r="211" spans="1:48" s="37" customFormat="1" ht="12" x14ac:dyDescent="0.3">
      <c r="A211" s="78" t="s">
        <v>2498</v>
      </c>
      <c r="B211" s="79" t="s">
        <v>2500</v>
      </c>
      <c r="C211" s="85">
        <v>1036</v>
      </c>
      <c r="D211" s="86">
        <v>114.8</v>
      </c>
      <c r="E211" s="87">
        <v>35</v>
      </c>
      <c r="F211" s="86">
        <v>84.9</v>
      </c>
      <c r="G211" s="17">
        <v>26</v>
      </c>
      <c r="H211" s="88">
        <v>82</v>
      </c>
      <c r="I211" s="89">
        <v>110000</v>
      </c>
      <c r="J211" s="89" t="s">
        <v>68</v>
      </c>
      <c r="K211" s="89">
        <v>70000</v>
      </c>
      <c r="L211" s="89" t="s">
        <v>98</v>
      </c>
      <c r="M211" s="90">
        <f>I211-K211</f>
        <v>40000</v>
      </c>
      <c r="N211" s="4">
        <f>IF(ISERROR(K211/I211),"",K211/I211)</f>
        <v>0.63636363636363635</v>
      </c>
      <c r="O211" s="91">
        <f>I211/E211</f>
        <v>3142.8571428571427</v>
      </c>
      <c r="P211" s="91">
        <f>K211/E211</f>
        <v>2000</v>
      </c>
      <c r="Q211" s="77">
        <v>3</v>
      </c>
      <c r="R211" s="77">
        <v>2</v>
      </c>
      <c r="S211" s="77" t="s">
        <v>61</v>
      </c>
      <c r="T211" s="5" t="s">
        <v>89</v>
      </c>
      <c r="U211" s="9"/>
      <c r="W211" s="86">
        <f t="shared" si="162"/>
        <v>114.8</v>
      </c>
      <c r="X211" s="87">
        <f t="shared" si="162"/>
        <v>35</v>
      </c>
      <c r="Y211" s="92">
        <f t="shared" si="163"/>
        <v>82</v>
      </c>
      <c r="Z211" s="90">
        <f t="shared" si="163"/>
        <v>110000</v>
      </c>
      <c r="AA211" s="90">
        <f>K211</f>
        <v>70000</v>
      </c>
      <c r="AB211" s="90">
        <f t="shared" si="143"/>
        <v>40000</v>
      </c>
      <c r="AC211" s="4">
        <f t="shared" si="143"/>
        <v>0.63636363636363635</v>
      </c>
      <c r="AD211" s="91">
        <f t="shared" si="143"/>
        <v>3142.8571428571427</v>
      </c>
      <c r="AE211" s="77" t="str">
        <f>S211</f>
        <v>계</v>
      </c>
      <c r="AF211" s="77" t="str">
        <f>Q211&amp;"/"&amp;R211</f>
        <v>3/2</v>
      </c>
      <c r="AH211" s="20" t="str">
        <f t="shared" si="161"/>
        <v>상암동 상암월드컵파크9단지</v>
      </c>
      <c r="AI211" s="87">
        <f t="shared" si="144"/>
        <v>35</v>
      </c>
      <c r="AJ211" s="77" t="str">
        <f>IF(AI211="","",$AJ$2)</f>
        <v>A-</v>
      </c>
      <c r="AK211" s="77" t="s">
        <v>13</v>
      </c>
      <c r="AL211" s="77" t="s">
        <v>62</v>
      </c>
      <c r="AM211" s="77" t="s">
        <v>63</v>
      </c>
      <c r="AN211" s="77" t="str">
        <f>IF(AI211="","",$AN$2)</f>
        <v>C</v>
      </c>
      <c r="AO211" s="77" t="str">
        <f>IF(N211="","",IF(N211&gt;=$AO$1/100,"O","X"))</f>
        <v>X</v>
      </c>
      <c r="AP211" s="77" t="str">
        <f>IF(I211="","",IF(I211&lt;=$AP$1,"O","X"))</f>
        <v>X</v>
      </c>
      <c r="AQ211" s="77" t="str">
        <f>IF(O211="","",IF(O211&lt;=$AQ$1,"O","X"))</f>
        <v>X</v>
      </c>
      <c r="AR211" s="77" t="str">
        <f>IF(M211="","",IF(M211&lt;=$AR$1,"O","X"))</f>
        <v>X</v>
      </c>
      <c r="AS211" s="77" t="s">
        <v>2</v>
      </c>
      <c r="AT211" s="77" t="str">
        <f>IF(OR(F211="",AI211=""),"",IF(AND((F211&lt;=85),(AI211&gt;=15)),"O","X"))</f>
        <v>O</v>
      </c>
      <c r="AU211" s="77" t="str">
        <f>IF(C211="","",IF(C211&gt;=$AU$1,"O","X"))</f>
        <v>O</v>
      </c>
      <c r="AV211" s="77" t="str">
        <f>IF(AO211="","",IF(AND(AO211="O",AP211="O",AR211="O",AT211="O",AU211="O"),"후보","X"))</f>
        <v>X</v>
      </c>
    </row>
    <row r="212" spans="1:48" s="37" customFormat="1" ht="12" x14ac:dyDescent="0.3">
      <c r="A212" s="78" t="s">
        <v>2498</v>
      </c>
      <c r="B212" s="79" t="s">
        <v>2477</v>
      </c>
      <c r="C212" s="85">
        <v>1036</v>
      </c>
      <c r="D212" s="86">
        <v>116.4</v>
      </c>
      <c r="E212" s="87">
        <v>35</v>
      </c>
      <c r="F212" s="86">
        <v>85</v>
      </c>
      <c r="G212" s="17">
        <v>26</v>
      </c>
      <c r="H212" s="88">
        <v>90</v>
      </c>
      <c r="I212" s="89">
        <v>135000</v>
      </c>
      <c r="J212" s="89" t="s">
        <v>100</v>
      </c>
      <c r="K212" s="89">
        <v>65000</v>
      </c>
      <c r="L212" s="89" t="s">
        <v>76</v>
      </c>
      <c r="M212" s="90">
        <f>I212-K212</f>
        <v>70000</v>
      </c>
      <c r="N212" s="4">
        <f>IF(ISERROR(K212/I212),"",K212/I212)</f>
        <v>0.48148148148148145</v>
      </c>
      <c r="O212" s="91">
        <f>I212/E212</f>
        <v>3857.1428571428573</v>
      </c>
      <c r="P212" s="91">
        <f>K212/E212</f>
        <v>1857.1428571428571</v>
      </c>
      <c r="Q212" s="77">
        <v>3</v>
      </c>
      <c r="R212" s="77">
        <v>2</v>
      </c>
      <c r="S212" s="77" t="s">
        <v>61</v>
      </c>
      <c r="T212" s="5" t="s">
        <v>184</v>
      </c>
      <c r="U212" s="9"/>
      <c r="W212" s="86">
        <f t="shared" si="162"/>
        <v>116.4</v>
      </c>
      <c r="X212" s="87">
        <f t="shared" si="162"/>
        <v>35</v>
      </c>
      <c r="Y212" s="92">
        <f t="shared" si="163"/>
        <v>90</v>
      </c>
      <c r="Z212" s="90">
        <f t="shared" si="163"/>
        <v>135000</v>
      </c>
      <c r="AA212" s="90">
        <f>K212</f>
        <v>65000</v>
      </c>
      <c r="AB212" s="90">
        <f t="shared" ref="AB212:AD227" si="164">M212</f>
        <v>70000</v>
      </c>
      <c r="AC212" s="4">
        <f t="shared" si="164"/>
        <v>0.48148148148148145</v>
      </c>
      <c r="AD212" s="91">
        <f t="shared" si="164"/>
        <v>3857.1428571428573</v>
      </c>
      <c r="AE212" s="77" t="str">
        <f>S212</f>
        <v>계</v>
      </c>
      <c r="AF212" s="77" t="str">
        <f>Q212&amp;"/"&amp;R212</f>
        <v>3/2</v>
      </c>
      <c r="AH212" s="20" t="str">
        <f t="shared" si="161"/>
        <v>상암동 상암월드컵파크9단지</v>
      </c>
      <c r="AI212" s="87">
        <f t="shared" si="144"/>
        <v>35</v>
      </c>
      <c r="AJ212" s="77" t="str">
        <f>IF(AI212="","",$AJ$2)</f>
        <v>A-</v>
      </c>
      <c r="AK212" s="77" t="s">
        <v>13</v>
      </c>
      <c r="AL212" s="77" t="s">
        <v>62</v>
      </c>
      <c r="AM212" s="77" t="s">
        <v>63</v>
      </c>
      <c r="AN212" s="77" t="str">
        <f>IF(AI212="","",$AN$2)</f>
        <v>C</v>
      </c>
      <c r="AO212" s="77" t="str">
        <f>IF(N212="","",IF(N212&gt;=$AO$1/100,"O","X"))</f>
        <v>X</v>
      </c>
      <c r="AP212" s="77" t="str">
        <f>IF(I212="","",IF(I212&lt;=$AP$1,"O","X"))</f>
        <v>X</v>
      </c>
      <c r="AQ212" s="77" t="str">
        <f>IF(O212="","",IF(O212&lt;=$AQ$1,"O","X"))</f>
        <v>X</v>
      </c>
      <c r="AR212" s="77" t="str">
        <f>IF(M212="","",IF(M212&lt;=$AR$1,"O","X"))</f>
        <v>X</v>
      </c>
      <c r="AS212" s="77" t="s">
        <v>2</v>
      </c>
      <c r="AT212" s="77" t="str">
        <f>IF(OR(F212="",AI212=""),"",IF(AND((F212&lt;=85),(AI212&gt;=15)),"O","X"))</f>
        <v>O</v>
      </c>
      <c r="AU212" s="77" t="str">
        <f>IF(C212="","",IF(C212&gt;=$AU$1,"O","X"))</f>
        <v>O</v>
      </c>
      <c r="AV212" s="77" t="str">
        <f>IF(AO212="","",IF(AND(AO212="O",AP212="O",AR212="O",AT212="O",AU212="O"),"후보","X"))</f>
        <v>X</v>
      </c>
    </row>
    <row r="213" spans="1:48" s="37" customFormat="1" ht="12" x14ac:dyDescent="0.3">
      <c r="A213" s="78" t="s">
        <v>2501</v>
      </c>
      <c r="B213" s="79" t="s">
        <v>2502</v>
      </c>
      <c r="C213" s="85">
        <v>484</v>
      </c>
      <c r="D213" s="86">
        <v>108</v>
      </c>
      <c r="E213" s="87">
        <v>33</v>
      </c>
      <c r="F213" s="86">
        <v>84.5</v>
      </c>
      <c r="G213" s="17">
        <v>26</v>
      </c>
      <c r="H213" s="88">
        <v>158</v>
      </c>
      <c r="I213" s="89">
        <v>135000</v>
      </c>
      <c r="J213" s="89" t="s">
        <v>75</v>
      </c>
      <c r="K213" s="89">
        <v>85000</v>
      </c>
      <c r="L213" s="89" t="s">
        <v>64</v>
      </c>
      <c r="M213" s="90">
        <f>I213-K213</f>
        <v>50000</v>
      </c>
      <c r="N213" s="4">
        <f>IF(ISERROR(K213/I213),"",K213/I213)</f>
        <v>0.62962962962962965</v>
      </c>
      <c r="O213" s="91">
        <f>I213/E213</f>
        <v>4090.909090909091</v>
      </c>
      <c r="P213" s="91">
        <f>K213/E213</f>
        <v>2575.757575757576</v>
      </c>
      <c r="Q213" s="77">
        <v>3</v>
      </c>
      <c r="R213" s="77">
        <v>2</v>
      </c>
      <c r="S213" s="77" t="s">
        <v>61</v>
      </c>
      <c r="T213" s="5">
        <v>108</v>
      </c>
      <c r="U213" s="9"/>
      <c r="W213" s="86">
        <f>D213</f>
        <v>108</v>
      </c>
      <c r="X213" s="87">
        <f>E213</f>
        <v>33</v>
      </c>
      <c r="Y213" s="92">
        <f>H213</f>
        <v>158</v>
      </c>
      <c r="Z213" s="90">
        <f>I213</f>
        <v>135000</v>
      </c>
      <c r="AA213" s="90">
        <f>K213</f>
        <v>85000</v>
      </c>
      <c r="AB213" s="90">
        <f t="shared" si="164"/>
        <v>50000</v>
      </c>
      <c r="AC213" s="4">
        <f t="shared" si="164"/>
        <v>0.62962962962962965</v>
      </c>
      <c r="AD213" s="91">
        <f t="shared" si="164"/>
        <v>4090.909090909091</v>
      </c>
      <c r="AE213" s="77" t="str">
        <f>S213</f>
        <v>계</v>
      </c>
      <c r="AF213" s="77" t="str">
        <f>Q213&amp;"/"&amp;R213</f>
        <v>3/2</v>
      </c>
      <c r="AH213" s="20" t="str">
        <f t="shared" si="161"/>
        <v>상암동 상암월드컵파크6단지</v>
      </c>
      <c r="AI213" s="87">
        <f t="shared" si="144"/>
        <v>33</v>
      </c>
      <c r="AJ213" s="77" t="str">
        <f>IF(AI213="","",$AJ$2)</f>
        <v>A-</v>
      </c>
      <c r="AK213" s="77" t="s">
        <v>13</v>
      </c>
      <c r="AL213" s="77" t="s">
        <v>62</v>
      </c>
      <c r="AM213" s="77" t="s">
        <v>63</v>
      </c>
      <c r="AN213" s="77" t="str">
        <f>IF(AI213="","",$AN$2)</f>
        <v>C</v>
      </c>
      <c r="AO213" s="77" t="str">
        <f>IF(N213="","",IF(N213&gt;=$AO$1/100,"O","X"))</f>
        <v>X</v>
      </c>
      <c r="AP213" s="77" t="str">
        <f>IF(I213="","",IF(I213&lt;=$AP$1,"O","X"))</f>
        <v>X</v>
      </c>
      <c r="AQ213" s="77" t="str">
        <f>IF(O213="","",IF(O213&lt;=$AQ$1,"O","X"))</f>
        <v>X</v>
      </c>
      <c r="AR213" s="77" t="str">
        <f>IF(M213="","",IF(M213&lt;=$AR$1,"O","X"))</f>
        <v>X</v>
      </c>
      <c r="AS213" s="77" t="s">
        <v>2</v>
      </c>
      <c r="AT213" s="77" t="str">
        <f>IF(OR(F213="",AI213=""),"",IF(AND((F213&lt;=85),(AI213&gt;=15)),"O","X"))</f>
        <v>O</v>
      </c>
      <c r="AU213" s="77" t="str">
        <f>IF(C213="","",IF(C213&gt;=$AU$1,"O","X"))</f>
        <v>O</v>
      </c>
      <c r="AV213" s="77" t="str">
        <f>IF(AO213="","",IF(AND(AO213="O",AP213="O",AR213="O",AT213="O",AU213="O"),"후보","X"))</f>
        <v>X</v>
      </c>
    </row>
    <row r="214" spans="1:48" s="37" customFormat="1" ht="12" x14ac:dyDescent="0.3">
      <c r="A214" s="78" t="s">
        <v>2501</v>
      </c>
      <c r="B214" s="79" t="s">
        <v>2502</v>
      </c>
      <c r="C214" s="85">
        <v>484</v>
      </c>
      <c r="D214" s="86">
        <v>132.30000000000001</v>
      </c>
      <c r="E214" s="87">
        <v>40</v>
      </c>
      <c r="F214" s="86">
        <v>104.3</v>
      </c>
      <c r="G214" s="17">
        <v>32</v>
      </c>
      <c r="H214" s="88">
        <v>326</v>
      </c>
      <c r="I214" s="89">
        <v>160000</v>
      </c>
      <c r="J214" s="89" t="s">
        <v>98</v>
      </c>
      <c r="K214" s="89">
        <v>90000</v>
      </c>
      <c r="L214" s="89" t="s">
        <v>64</v>
      </c>
      <c r="M214" s="90">
        <f>I214-K214</f>
        <v>70000</v>
      </c>
      <c r="N214" s="4">
        <f>IF(ISERROR(K214/I214),"",K214/I214)</f>
        <v>0.5625</v>
      </c>
      <c r="O214" s="91">
        <f>I214/E214</f>
        <v>4000</v>
      </c>
      <c r="P214" s="91">
        <f>K214/E214</f>
        <v>2250</v>
      </c>
      <c r="Q214" s="77">
        <v>3</v>
      </c>
      <c r="R214" s="77">
        <v>2</v>
      </c>
      <c r="S214" s="77" t="s">
        <v>61</v>
      </c>
      <c r="T214" s="5">
        <v>132</v>
      </c>
      <c r="U214" s="9"/>
      <c r="W214" s="86">
        <f>D214</f>
        <v>132.30000000000001</v>
      </c>
      <c r="X214" s="87">
        <f>E214</f>
        <v>40</v>
      </c>
      <c r="Y214" s="92">
        <f>H214</f>
        <v>326</v>
      </c>
      <c r="Z214" s="90">
        <f>I214</f>
        <v>160000</v>
      </c>
      <c r="AA214" s="90">
        <f>K214</f>
        <v>90000</v>
      </c>
      <c r="AB214" s="90">
        <f t="shared" si="164"/>
        <v>70000</v>
      </c>
      <c r="AC214" s="4">
        <f t="shared" si="164"/>
        <v>0.5625</v>
      </c>
      <c r="AD214" s="91">
        <f t="shared" si="164"/>
        <v>4000</v>
      </c>
      <c r="AE214" s="77" t="str">
        <f>S214</f>
        <v>계</v>
      </c>
      <c r="AF214" s="77" t="str">
        <f>Q214&amp;"/"&amp;R214</f>
        <v>3/2</v>
      </c>
      <c r="AH214" s="20" t="str">
        <f t="shared" si="161"/>
        <v>상암동 상암월드컵파크6단지</v>
      </c>
      <c r="AI214" s="87">
        <f t="shared" si="144"/>
        <v>40</v>
      </c>
      <c r="AJ214" s="77" t="str">
        <f>IF(AI214="","",$AJ$2)</f>
        <v>A-</v>
      </c>
      <c r="AK214" s="77" t="s">
        <v>13</v>
      </c>
      <c r="AL214" s="77" t="s">
        <v>62</v>
      </c>
      <c r="AM214" s="77" t="s">
        <v>63</v>
      </c>
      <c r="AN214" s="77" t="str">
        <f>IF(AI214="","",$AN$2)</f>
        <v>C</v>
      </c>
      <c r="AO214" s="77" t="str">
        <f>IF(N214="","",IF(N214&gt;=$AO$1/100,"O","X"))</f>
        <v>X</v>
      </c>
      <c r="AP214" s="77" t="str">
        <f>IF(I214="","",IF(I214&lt;=$AP$1,"O","X"))</f>
        <v>X</v>
      </c>
      <c r="AQ214" s="77" t="str">
        <f>IF(O214="","",IF(O214&lt;=$AQ$1,"O","X"))</f>
        <v>X</v>
      </c>
      <c r="AR214" s="77" t="str">
        <f>IF(M214="","",IF(M214&lt;=$AR$1,"O","X"))</f>
        <v>X</v>
      </c>
      <c r="AS214" s="77" t="s">
        <v>2</v>
      </c>
      <c r="AT214" s="77" t="str">
        <f>IF(OR(F214="",AI214=""),"",IF(AND((F214&lt;=85),(AI214&gt;=15)),"O","X"))</f>
        <v>X</v>
      </c>
      <c r="AU214" s="77" t="str">
        <f>IF(C214="","",IF(C214&gt;=$AU$1,"O","X"))</f>
        <v>O</v>
      </c>
      <c r="AV214" s="77" t="str">
        <f>IF(AO214="","",IF(AND(AO214="O",AP214="O",AR214="O",AT214="O",AU214="O"),"후보","X"))</f>
        <v>X</v>
      </c>
    </row>
    <row r="215" spans="1:48" s="37" customFormat="1" ht="12" x14ac:dyDescent="0.3">
      <c r="A215" s="78" t="s">
        <v>2503</v>
      </c>
      <c r="B215" s="79" t="s">
        <v>2504</v>
      </c>
      <c r="C215" s="85">
        <v>213</v>
      </c>
      <c r="D215" s="86">
        <v>108.6</v>
      </c>
      <c r="E215" s="87">
        <v>33</v>
      </c>
      <c r="F215" s="86">
        <v>84.9</v>
      </c>
      <c r="G215" s="17">
        <v>26</v>
      </c>
      <c r="H215" s="88">
        <v>193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7">
        <v>3</v>
      </c>
      <c r="R215" s="77">
        <v>2</v>
      </c>
      <c r="S215" s="77" t="s">
        <v>61</v>
      </c>
      <c r="T215" s="5">
        <v>108</v>
      </c>
      <c r="U215" s="9"/>
      <c r="W215" s="86">
        <f>D215</f>
        <v>108.6</v>
      </c>
      <c r="X215" s="87">
        <f>E215</f>
        <v>33</v>
      </c>
      <c r="Y215" s="92">
        <f>H215</f>
        <v>193</v>
      </c>
      <c r="Z215" s="90">
        <f>I215</f>
        <v>0</v>
      </c>
      <c r="AA215" s="90">
        <f>K215</f>
        <v>0</v>
      </c>
      <c r="AB215" s="90">
        <f t="shared" si="164"/>
        <v>0</v>
      </c>
      <c r="AC215" s="4" t="str">
        <f t="shared" si="164"/>
        <v/>
      </c>
      <c r="AD215" s="91">
        <f t="shared" si="164"/>
        <v>0</v>
      </c>
      <c r="AE215" s="77" t="str">
        <f>S215</f>
        <v>계</v>
      </c>
      <c r="AF215" s="77" t="str">
        <f>Q215&amp;"/"&amp;R215</f>
        <v>3/2</v>
      </c>
      <c r="AH215" s="20" t="str">
        <f t="shared" si="161"/>
        <v>상암동 휴먼시아1단지</v>
      </c>
      <c r="AI215" s="87">
        <f t="shared" si="144"/>
        <v>33</v>
      </c>
      <c r="AJ215" s="77" t="str">
        <f>IF(AI215="","",$AJ$2)</f>
        <v>A-</v>
      </c>
      <c r="AK215" s="77" t="s">
        <v>13</v>
      </c>
      <c r="AL215" s="77" t="s">
        <v>62</v>
      </c>
      <c r="AM215" s="77" t="s">
        <v>63</v>
      </c>
      <c r="AN215" s="77" t="str">
        <f>IF(AI215="","",$AN$2)</f>
        <v>C</v>
      </c>
      <c r="AO215" s="77" t="str">
        <f>IF(N215="","",IF(N215&gt;=$AO$1/100,"O","X"))</f>
        <v/>
      </c>
      <c r="AP215" s="77" t="str">
        <f>IF(I215="","",IF(I215&lt;=$AP$1,"O","X"))</f>
        <v/>
      </c>
      <c r="AQ215" s="77" t="str">
        <f>IF(O215="","",IF(O215&lt;=$AQ$1,"O","X"))</f>
        <v>O</v>
      </c>
      <c r="AR215" s="77" t="str">
        <f>IF(M215="","",IF(M215&lt;=$AR$1,"O","X"))</f>
        <v>O</v>
      </c>
      <c r="AS215" s="77" t="s">
        <v>2</v>
      </c>
      <c r="AT215" s="77" t="str">
        <f>IF(OR(F215="",AI215=""),"",IF(AND((F215&lt;=85),(AI215&gt;=15)),"O","X"))</f>
        <v>O</v>
      </c>
      <c r="AU215" s="77" t="str">
        <f>IF(C215="","",IF(C215&gt;=$AU$1,"O","X"))</f>
        <v>X</v>
      </c>
      <c r="AV215" s="77" t="str">
        <f>IF(AO215="","",IF(AND(AO215="O",AP215="O",AR215="O",AT215="O",AU215="O"),"후보","X"))</f>
        <v/>
      </c>
    </row>
    <row r="216" spans="1:48" s="37" customFormat="1" ht="12" x14ac:dyDescent="0.3">
      <c r="A216" s="78" t="s">
        <v>2503</v>
      </c>
      <c r="B216" s="79" t="s">
        <v>2504</v>
      </c>
      <c r="C216" s="85">
        <v>213</v>
      </c>
      <c r="D216" s="86">
        <v>145.69999999999999</v>
      </c>
      <c r="E216" s="87">
        <v>44</v>
      </c>
      <c r="F216" s="86">
        <v>113.9</v>
      </c>
      <c r="G216" s="17">
        <v>34</v>
      </c>
      <c r="H216" s="88">
        <v>20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7">
        <v>4</v>
      </c>
      <c r="R216" s="77">
        <v>2</v>
      </c>
      <c r="S216" s="77" t="s">
        <v>61</v>
      </c>
      <c r="T216" s="5">
        <v>145</v>
      </c>
      <c r="U216" s="9"/>
      <c r="W216" s="86">
        <f>D216</f>
        <v>145.69999999999999</v>
      </c>
      <c r="X216" s="87">
        <f>E216</f>
        <v>44</v>
      </c>
      <c r="Y216" s="92">
        <f>H216</f>
        <v>20</v>
      </c>
      <c r="Z216" s="90">
        <f>I216</f>
        <v>0</v>
      </c>
      <c r="AA216" s="90">
        <f>K216</f>
        <v>0</v>
      </c>
      <c r="AB216" s="90">
        <f t="shared" si="164"/>
        <v>0</v>
      </c>
      <c r="AC216" s="4" t="str">
        <f t="shared" si="164"/>
        <v/>
      </c>
      <c r="AD216" s="91">
        <f t="shared" si="164"/>
        <v>0</v>
      </c>
      <c r="AE216" s="77" t="str">
        <f>S216</f>
        <v>계</v>
      </c>
      <c r="AF216" s="77" t="str">
        <f>Q216&amp;"/"&amp;R216</f>
        <v>4/2</v>
      </c>
      <c r="AH216" s="20" t="str">
        <f t="shared" si="161"/>
        <v>상암동 휴먼시아1단지</v>
      </c>
      <c r="AI216" s="87">
        <f t="shared" si="144"/>
        <v>44</v>
      </c>
      <c r="AJ216" s="77" t="str">
        <f>IF(AI216="","",$AJ$2)</f>
        <v>A-</v>
      </c>
      <c r="AK216" s="77" t="s">
        <v>13</v>
      </c>
      <c r="AL216" s="77" t="s">
        <v>62</v>
      </c>
      <c r="AM216" s="77" t="s">
        <v>63</v>
      </c>
      <c r="AN216" s="77" t="str">
        <f>IF(AI216="","",$AN$2)</f>
        <v>C</v>
      </c>
      <c r="AO216" s="77" t="str">
        <f>IF(N216="","",IF(N216&gt;=$AO$1/100,"O","X"))</f>
        <v/>
      </c>
      <c r="AP216" s="77" t="str">
        <f>IF(I216="","",IF(I216&lt;=$AP$1,"O","X"))</f>
        <v/>
      </c>
      <c r="AQ216" s="77" t="str">
        <f>IF(O216="","",IF(O216&lt;=$AQ$1,"O","X"))</f>
        <v>O</v>
      </c>
      <c r="AR216" s="77" t="str">
        <f>IF(M216="","",IF(M216&lt;=$AR$1,"O","X"))</f>
        <v>O</v>
      </c>
      <c r="AS216" s="77" t="s">
        <v>2</v>
      </c>
      <c r="AT216" s="77" t="str">
        <f>IF(OR(F216="",AI216=""),"",IF(AND((F216&lt;=85),(AI216&gt;=15)),"O","X"))</f>
        <v>X</v>
      </c>
      <c r="AU216" s="77" t="str">
        <f>IF(C216="","",IF(C216&gt;=$AU$1,"O","X"))</f>
        <v>X</v>
      </c>
      <c r="AV216" s="77" t="str">
        <f>IF(AO216="","",IF(AND(AO216="O",AP216="O",AR216="O",AT216="O",AU216="O"),"후보","X"))</f>
        <v/>
      </c>
    </row>
    <row r="217" spans="1:48" s="37" customFormat="1" ht="12" x14ac:dyDescent="0.3">
      <c r="A217" s="78" t="s">
        <v>2505</v>
      </c>
      <c r="B217" s="79" t="s">
        <v>2506</v>
      </c>
      <c r="C217" s="85">
        <v>436</v>
      </c>
      <c r="D217" s="86">
        <v>108.7</v>
      </c>
      <c r="E217" s="87">
        <v>33</v>
      </c>
      <c r="F217" s="86">
        <v>84.7</v>
      </c>
      <c r="G217" s="17">
        <v>26</v>
      </c>
      <c r="H217" s="88">
        <v>154</v>
      </c>
      <c r="I217" s="89">
        <v>135000</v>
      </c>
      <c r="J217" s="89" t="s">
        <v>74</v>
      </c>
      <c r="K217" s="89">
        <v>75000</v>
      </c>
      <c r="L217" s="89" t="s">
        <v>75</v>
      </c>
      <c r="M217" s="90">
        <f>I217-K217</f>
        <v>60000</v>
      </c>
      <c r="N217" s="4">
        <f>IF(ISERROR(K217/I217),"",K217/I217)</f>
        <v>0.55555555555555558</v>
      </c>
      <c r="O217" s="91">
        <f>I217/E217</f>
        <v>4090.909090909091</v>
      </c>
      <c r="P217" s="91">
        <f>K217/E217</f>
        <v>2272.7272727272725</v>
      </c>
      <c r="Q217" s="77">
        <v>3</v>
      </c>
      <c r="R217" s="77">
        <v>2</v>
      </c>
      <c r="S217" s="77" t="s">
        <v>61</v>
      </c>
      <c r="T217" s="5" t="s">
        <v>170</v>
      </c>
      <c r="U217" s="9"/>
      <c r="W217" s="86">
        <f t="shared" ref="W217:X220" si="165">D217</f>
        <v>108.7</v>
      </c>
      <c r="X217" s="87">
        <f t="shared" si="165"/>
        <v>33</v>
      </c>
      <c r="Y217" s="92">
        <f t="shared" ref="Y217:Z220" si="166">H217</f>
        <v>154</v>
      </c>
      <c r="Z217" s="90">
        <f t="shared" si="166"/>
        <v>135000</v>
      </c>
      <c r="AA217" s="90">
        <f>K217</f>
        <v>75000</v>
      </c>
      <c r="AB217" s="90">
        <f t="shared" si="164"/>
        <v>60000</v>
      </c>
      <c r="AC217" s="4">
        <f t="shared" si="164"/>
        <v>0.55555555555555558</v>
      </c>
      <c r="AD217" s="91">
        <f t="shared" si="164"/>
        <v>4090.909090909091</v>
      </c>
      <c r="AE217" s="77" t="str">
        <f>S217</f>
        <v>계</v>
      </c>
      <c r="AF217" s="77" t="str">
        <f>Q217&amp;"/"&amp;R217</f>
        <v>3/2</v>
      </c>
      <c r="AH217" s="20" t="str">
        <f t="shared" si="161"/>
        <v>상암동 상암월드컵파크5단지</v>
      </c>
      <c r="AI217" s="87">
        <f t="shared" si="144"/>
        <v>33</v>
      </c>
      <c r="AJ217" s="77" t="str">
        <f>IF(AI217="","",$AJ$2)</f>
        <v>A-</v>
      </c>
      <c r="AK217" s="77" t="s">
        <v>13</v>
      </c>
      <c r="AL217" s="77" t="s">
        <v>62</v>
      </c>
      <c r="AM217" s="77" t="s">
        <v>63</v>
      </c>
      <c r="AN217" s="77" t="str">
        <f>IF(AI217="","",$AN$2)</f>
        <v>C</v>
      </c>
      <c r="AO217" s="77" t="str">
        <f>IF(N217="","",IF(N217&gt;=$AO$1/100,"O","X"))</f>
        <v>X</v>
      </c>
      <c r="AP217" s="77" t="str">
        <f>IF(I217="","",IF(I217&lt;=$AP$1,"O","X"))</f>
        <v>X</v>
      </c>
      <c r="AQ217" s="77" t="str">
        <f>IF(O217="","",IF(O217&lt;=$AQ$1,"O","X"))</f>
        <v>X</v>
      </c>
      <c r="AR217" s="77" t="str">
        <f>IF(M217="","",IF(M217&lt;=$AR$1,"O","X"))</f>
        <v>X</v>
      </c>
      <c r="AS217" s="77" t="s">
        <v>2</v>
      </c>
      <c r="AT217" s="77" t="str">
        <f>IF(OR(F217="",AI217=""),"",IF(AND((F217&lt;=85),(AI217&gt;=15)),"O","X"))</f>
        <v>O</v>
      </c>
      <c r="AU217" s="77" t="str">
        <f>IF(C217="","",IF(C217&gt;=$AU$1,"O","X"))</f>
        <v>O</v>
      </c>
      <c r="AV217" s="77" t="str">
        <f>IF(AO217="","",IF(AND(AO217="O",AP217="O",AR217="O",AT217="O",AU217="O"),"후보","X"))</f>
        <v>X</v>
      </c>
    </row>
    <row r="218" spans="1:48" s="37" customFormat="1" ht="12" x14ac:dyDescent="0.3">
      <c r="A218" s="78" t="s">
        <v>2505</v>
      </c>
      <c r="B218" s="79" t="s">
        <v>2507</v>
      </c>
      <c r="C218" s="85">
        <v>436</v>
      </c>
      <c r="D218" s="86">
        <v>108.6</v>
      </c>
      <c r="E218" s="87">
        <v>33</v>
      </c>
      <c r="F218" s="86">
        <v>84.8</v>
      </c>
      <c r="G218" s="17">
        <v>26</v>
      </c>
      <c r="H218" s="88">
        <v>74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7">
        <v>3</v>
      </c>
      <c r="R218" s="77">
        <v>2</v>
      </c>
      <c r="S218" s="77" t="s">
        <v>61</v>
      </c>
      <c r="T218" s="5" t="s">
        <v>172</v>
      </c>
      <c r="U218" s="9"/>
      <c r="W218" s="86">
        <f t="shared" si="165"/>
        <v>108.6</v>
      </c>
      <c r="X218" s="87">
        <f t="shared" si="165"/>
        <v>33</v>
      </c>
      <c r="Y218" s="92">
        <f t="shared" si="166"/>
        <v>74</v>
      </c>
      <c r="Z218" s="90">
        <f t="shared" si="166"/>
        <v>0</v>
      </c>
      <c r="AA218" s="90">
        <f>K218</f>
        <v>0</v>
      </c>
      <c r="AB218" s="90">
        <f t="shared" si="164"/>
        <v>0</v>
      </c>
      <c r="AC218" s="4" t="str">
        <f t="shared" si="164"/>
        <v/>
      </c>
      <c r="AD218" s="91">
        <f t="shared" si="164"/>
        <v>0</v>
      </c>
      <c r="AE218" s="77" t="str">
        <f>S218</f>
        <v>계</v>
      </c>
      <c r="AF218" s="77" t="str">
        <f>Q218&amp;"/"&amp;R218</f>
        <v>3/2</v>
      </c>
      <c r="AH218" s="20" t="str">
        <f t="shared" si="161"/>
        <v>상암동 상암월드컵파크5단지</v>
      </c>
      <c r="AI218" s="87">
        <f t="shared" si="144"/>
        <v>33</v>
      </c>
      <c r="AJ218" s="77" t="str">
        <f>IF(AI218="","",$AJ$2)</f>
        <v>A-</v>
      </c>
      <c r="AK218" s="77" t="s">
        <v>13</v>
      </c>
      <c r="AL218" s="77" t="s">
        <v>62</v>
      </c>
      <c r="AM218" s="77" t="s">
        <v>63</v>
      </c>
      <c r="AN218" s="77" t="str">
        <f>IF(AI218="","",$AN$2)</f>
        <v>C</v>
      </c>
      <c r="AO218" s="77" t="str">
        <f>IF(N218="","",IF(N218&gt;=$AO$1/100,"O","X"))</f>
        <v/>
      </c>
      <c r="AP218" s="77" t="str">
        <f>IF(I218="","",IF(I218&lt;=$AP$1,"O","X"))</f>
        <v/>
      </c>
      <c r="AQ218" s="77" t="str">
        <f>IF(O218="","",IF(O218&lt;=$AQ$1,"O","X"))</f>
        <v>O</v>
      </c>
      <c r="AR218" s="77" t="str">
        <f>IF(M218="","",IF(M218&lt;=$AR$1,"O","X"))</f>
        <v>O</v>
      </c>
      <c r="AS218" s="77" t="s">
        <v>2</v>
      </c>
      <c r="AT218" s="77" t="str">
        <f>IF(OR(F218="",AI218=""),"",IF(AND((F218&lt;=85),(AI218&gt;=15)),"O","X"))</f>
        <v>O</v>
      </c>
      <c r="AU218" s="77" t="str">
        <f>IF(C218="","",IF(C218&gt;=$AU$1,"O","X"))</f>
        <v>O</v>
      </c>
      <c r="AV218" s="77" t="str">
        <f>IF(AO218="","",IF(AND(AO218="O",AP218="O",AR218="O",AT218="O",AU218="O"),"후보","X"))</f>
        <v/>
      </c>
    </row>
    <row r="219" spans="1:48" s="37" customFormat="1" ht="12" x14ac:dyDescent="0.3">
      <c r="A219" s="78" t="s">
        <v>2505</v>
      </c>
      <c r="B219" s="79" t="s">
        <v>2508</v>
      </c>
      <c r="C219" s="85">
        <v>436</v>
      </c>
      <c r="D219" s="86">
        <v>109.3</v>
      </c>
      <c r="E219" s="87">
        <v>33</v>
      </c>
      <c r="F219" s="86">
        <v>84.7</v>
      </c>
      <c r="G219" s="17">
        <v>26</v>
      </c>
      <c r="H219" s="88">
        <v>101</v>
      </c>
      <c r="I219" s="89">
        <v>135000</v>
      </c>
      <c r="J219" s="89" t="s">
        <v>72</v>
      </c>
      <c r="K219" s="89">
        <v>80000</v>
      </c>
      <c r="L219" s="89" t="s">
        <v>75</v>
      </c>
      <c r="M219" s="90">
        <f>I219-K219</f>
        <v>55000</v>
      </c>
      <c r="N219" s="4">
        <f>IF(ISERROR(K219/I219),"",K219/I219)</f>
        <v>0.59259259259259256</v>
      </c>
      <c r="O219" s="91">
        <f>I219/E219</f>
        <v>4090.909090909091</v>
      </c>
      <c r="P219" s="91">
        <f>K219/E219</f>
        <v>2424.242424242424</v>
      </c>
      <c r="Q219" s="77">
        <v>3</v>
      </c>
      <c r="R219" s="77">
        <v>2</v>
      </c>
      <c r="S219" s="77" t="s">
        <v>61</v>
      </c>
      <c r="T219" s="5" t="s">
        <v>146</v>
      </c>
      <c r="U219" s="9"/>
      <c r="W219" s="86">
        <f t="shared" si="165"/>
        <v>109.3</v>
      </c>
      <c r="X219" s="87">
        <f t="shared" si="165"/>
        <v>33</v>
      </c>
      <c r="Y219" s="92">
        <f t="shared" si="166"/>
        <v>101</v>
      </c>
      <c r="Z219" s="90">
        <f t="shared" si="166"/>
        <v>135000</v>
      </c>
      <c r="AA219" s="90">
        <f>K219</f>
        <v>80000</v>
      </c>
      <c r="AB219" s="90">
        <f t="shared" si="164"/>
        <v>55000</v>
      </c>
      <c r="AC219" s="4">
        <f t="shared" si="164"/>
        <v>0.59259259259259256</v>
      </c>
      <c r="AD219" s="91">
        <f t="shared" si="164"/>
        <v>4090.909090909091</v>
      </c>
      <c r="AE219" s="77" t="str">
        <f>S219</f>
        <v>계</v>
      </c>
      <c r="AF219" s="77" t="str">
        <f>Q219&amp;"/"&amp;R219</f>
        <v>3/2</v>
      </c>
      <c r="AH219" s="20" t="str">
        <f t="shared" si="161"/>
        <v>상암동 상암월드컵파크5단지</v>
      </c>
      <c r="AI219" s="87">
        <f t="shared" si="144"/>
        <v>33</v>
      </c>
      <c r="AJ219" s="77" t="str">
        <f>IF(AI219="","",$AJ$2)</f>
        <v>A-</v>
      </c>
      <c r="AK219" s="77" t="s">
        <v>13</v>
      </c>
      <c r="AL219" s="77" t="s">
        <v>62</v>
      </c>
      <c r="AM219" s="77" t="s">
        <v>63</v>
      </c>
      <c r="AN219" s="77" t="str">
        <f>IF(AI219="","",$AN$2)</f>
        <v>C</v>
      </c>
      <c r="AO219" s="77" t="str">
        <f>IF(N219="","",IF(N219&gt;=$AO$1/100,"O","X"))</f>
        <v>X</v>
      </c>
      <c r="AP219" s="77" t="str">
        <f>IF(I219="","",IF(I219&lt;=$AP$1,"O","X"))</f>
        <v>X</v>
      </c>
      <c r="AQ219" s="77" t="str">
        <f>IF(O219="","",IF(O219&lt;=$AQ$1,"O","X"))</f>
        <v>X</v>
      </c>
      <c r="AR219" s="77" t="str">
        <f>IF(M219="","",IF(M219&lt;=$AR$1,"O","X"))</f>
        <v>X</v>
      </c>
      <c r="AS219" s="77" t="s">
        <v>2</v>
      </c>
      <c r="AT219" s="77" t="str">
        <f>IF(OR(F219="",AI219=""),"",IF(AND((F219&lt;=85),(AI219&gt;=15)),"O","X"))</f>
        <v>O</v>
      </c>
      <c r="AU219" s="77" t="str">
        <f>IF(C219="","",IF(C219&gt;=$AU$1,"O","X"))</f>
        <v>O</v>
      </c>
      <c r="AV219" s="77" t="str">
        <f>IF(AO219="","",IF(AND(AO219="O",AP219="O",AR219="O",AT219="O",AU219="O"),"후보","X"))</f>
        <v>X</v>
      </c>
    </row>
    <row r="220" spans="1:48" s="37" customFormat="1" ht="12" x14ac:dyDescent="0.3">
      <c r="A220" s="78" t="s">
        <v>2505</v>
      </c>
      <c r="B220" s="79" t="s">
        <v>2508</v>
      </c>
      <c r="C220" s="85">
        <v>436</v>
      </c>
      <c r="D220" s="86">
        <v>134</v>
      </c>
      <c r="E220" s="87">
        <v>41</v>
      </c>
      <c r="F220" s="86">
        <v>104.7</v>
      </c>
      <c r="G220" s="17">
        <v>32</v>
      </c>
      <c r="H220" s="88">
        <v>107</v>
      </c>
      <c r="I220" s="89">
        <v>158000</v>
      </c>
      <c r="J220" s="89" t="s">
        <v>121</v>
      </c>
      <c r="K220" s="89"/>
      <c r="L220" s="89"/>
      <c r="M220" s="90">
        <f>I220-K220</f>
        <v>158000</v>
      </c>
      <c r="N220" s="4">
        <f>IF(ISERROR(K220/I220),"",K220/I220)</f>
        <v>0</v>
      </c>
      <c r="O220" s="91">
        <f>I220/E220</f>
        <v>3853.6585365853657</v>
      </c>
      <c r="P220" s="91">
        <f>K220/E220</f>
        <v>0</v>
      </c>
      <c r="Q220" s="77">
        <v>3</v>
      </c>
      <c r="R220" s="77">
        <v>2</v>
      </c>
      <c r="S220" s="77" t="s">
        <v>61</v>
      </c>
      <c r="T220" s="5">
        <v>134</v>
      </c>
      <c r="U220" s="9"/>
      <c r="W220" s="86">
        <f t="shared" si="165"/>
        <v>134</v>
      </c>
      <c r="X220" s="87">
        <f t="shared" si="165"/>
        <v>41</v>
      </c>
      <c r="Y220" s="92">
        <f t="shared" si="166"/>
        <v>107</v>
      </c>
      <c r="Z220" s="90">
        <f t="shared" si="166"/>
        <v>158000</v>
      </c>
      <c r="AA220" s="90">
        <f>K220</f>
        <v>0</v>
      </c>
      <c r="AB220" s="90">
        <f t="shared" si="164"/>
        <v>158000</v>
      </c>
      <c r="AC220" s="4">
        <f t="shared" si="164"/>
        <v>0</v>
      </c>
      <c r="AD220" s="91">
        <f t="shared" si="164"/>
        <v>3853.6585365853657</v>
      </c>
      <c r="AE220" s="77" t="str">
        <f>S220</f>
        <v>계</v>
      </c>
      <c r="AF220" s="77" t="str">
        <f>Q220&amp;"/"&amp;R220</f>
        <v>3/2</v>
      </c>
      <c r="AH220" s="20" t="str">
        <f t="shared" si="161"/>
        <v>상암동 상암월드컵파크5단지</v>
      </c>
      <c r="AI220" s="87">
        <f t="shared" si="144"/>
        <v>41</v>
      </c>
      <c r="AJ220" s="77" t="str">
        <f>IF(AI220="","",$AJ$2)</f>
        <v>A-</v>
      </c>
      <c r="AK220" s="77" t="s">
        <v>13</v>
      </c>
      <c r="AL220" s="77" t="s">
        <v>62</v>
      </c>
      <c r="AM220" s="77" t="s">
        <v>63</v>
      </c>
      <c r="AN220" s="77" t="str">
        <f>IF(AI220="","",$AN$2)</f>
        <v>C</v>
      </c>
      <c r="AO220" s="77" t="str">
        <f>IF(N220="","",IF(N220&gt;=$AO$1/100,"O","X"))</f>
        <v>X</v>
      </c>
      <c r="AP220" s="77" t="str">
        <f>IF(I220="","",IF(I220&lt;=$AP$1,"O","X"))</f>
        <v>X</v>
      </c>
      <c r="AQ220" s="77" t="str">
        <f>IF(O220="","",IF(O220&lt;=$AQ$1,"O","X"))</f>
        <v>X</v>
      </c>
      <c r="AR220" s="77" t="str">
        <f>IF(M220="","",IF(M220&lt;=$AR$1,"O","X"))</f>
        <v>X</v>
      </c>
      <c r="AS220" s="77" t="s">
        <v>2</v>
      </c>
      <c r="AT220" s="77" t="str">
        <f>IF(OR(F220="",AI220=""),"",IF(AND((F220&lt;=85),(AI220&gt;=15)),"O","X"))</f>
        <v>X</v>
      </c>
      <c r="AU220" s="77" t="str">
        <f>IF(C220="","",IF(C220&gt;=$AU$1,"O","X"))</f>
        <v>O</v>
      </c>
      <c r="AV220" s="77" t="str">
        <f>IF(AO220="","",IF(AND(AO220="O",AP220="O",AR220="O",AT220="O",AU220="O"),"후보","X"))</f>
        <v>X</v>
      </c>
    </row>
    <row r="221" spans="1:48" s="37" customFormat="1" ht="12" x14ac:dyDescent="0.3">
      <c r="A221" s="78" t="s">
        <v>2509</v>
      </c>
      <c r="B221" s="79" t="s">
        <v>2510</v>
      </c>
      <c r="C221" s="85">
        <v>540</v>
      </c>
      <c r="D221" s="86">
        <v>108.6</v>
      </c>
      <c r="E221" s="87">
        <v>33</v>
      </c>
      <c r="F221" s="86">
        <v>84.9</v>
      </c>
      <c r="G221" s="17">
        <v>26</v>
      </c>
      <c r="H221" s="88">
        <v>276</v>
      </c>
      <c r="I221" s="89">
        <v>130000</v>
      </c>
      <c r="J221" s="89" t="s">
        <v>76</v>
      </c>
      <c r="K221" s="89">
        <v>70000</v>
      </c>
      <c r="L221" s="89" t="s">
        <v>60</v>
      </c>
      <c r="M221" s="90">
        <f>I221-K221</f>
        <v>60000</v>
      </c>
      <c r="N221" s="4">
        <f>IF(ISERROR(K221/I221),"",K221/I221)</f>
        <v>0.53846153846153844</v>
      </c>
      <c r="O221" s="91">
        <f>I221/E221</f>
        <v>3939.3939393939395</v>
      </c>
      <c r="P221" s="91">
        <f>K221/E221</f>
        <v>2121.212121212121</v>
      </c>
      <c r="Q221" s="77">
        <v>3</v>
      </c>
      <c r="R221" s="77">
        <v>2</v>
      </c>
      <c r="S221" s="77" t="s">
        <v>61</v>
      </c>
      <c r="T221" s="5" t="s">
        <v>151</v>
      </c>
      <c r="U221" s="9"/>
      <c r="W221" s="86">
        <f>D221</f>
        <v>108.6</v>
      </c>
      <c r="X221" s="87">
        <f>E221</f>
        <v>33</v>
      </c>
      <c r="Y221" s="92">
        <f>H221</f>
        <v>276</v>
      </c>
      <c r="Z221" s="90">
        <f>I221</f>
        <v>130000</v>
      </c>
      <c r="AA221" s="90">
        <f>K221</f>
        <v>70000</v>
      </c>
      <c r="AB221" s="90">
        <f t="shared" si="164"/>
        <v>60000</v>
      </c>
      <c r="AC221" s="4">
        <f t="shared" si="164"/>
        <v>0.53846153846153844</v>
      </c>
      <c r="AD221" s="91">
        <f t="shared" si="164"/>
        <v>3939.3939393939395</v>
      </c>
      <c r="AE221" s="77" t="str">
        <f>S221</f>
        <v>계</v>
      </c>
      <c r="AF221" s="77" t="str">
        <f>Q221&amp;"/"&amp;R221</f>
        <v>3/2</v>
      </c>
      <c r="AH221" s="20" t="str">
        <f t="shared" si="161"/>
        <v>상암동 상암월드컵파크3단지</v>
      </c>
      <c r="AI221" s="87">
        <f t="shared" si="144"/>
        <v>33</v>
      </c>
      <c r="AJ221" s="77" t="str">
        <f>IF(AI221="","",$AJ$2)</f>
        <v>A-</v>
      </c>
      <c r="AK221" s="77" t="s">
        <v>13</v>
      </c>
      <c r="AL221" s="77" t="s">
        <v>62</v>
      </c>
      <c r="AM221" s="77" t="s">
        <v>63</v>
      </c>
      <c r="AN221" s="77" t="str">
        <f>IF(AI221="","",$AN$2)</f>
        <v>C</v>
      </c>
      <c r="AO221" s="77" t="str">
        <f>IF(N221="","",IF(N221&gt;=$AO$1/100,"O","X"))</f>
        <v>X</v>
      </c>
      <c r="AP221" s="77" t="str">
        <f>IF(I221="","",IF(I221&lt;=$AP$1,"O","X"))</f>
        <v>X</v>
      </c>
      <c r="AQ221" s="77" t="str">
        <f>IF(O221="","",IF(O221&lt;=$AQ$1,"O","X"))</f>
        <v>X</v>
      </c>
      <c r="AR221" s="77" t="str">
        <f>IF(M221="","",IF(M221&lt;=$AR$1,"O","X"))</f>
        <v>X</v>
      </c>
      <c r="AS221" s="77" t="s">
        <v>2</v>
      </c>
      <c r="AT221" s="77" t="str">
        <f>IF(OR(F221="",AI221=""),"",IF(AND((F221&lt;=85),(AI221&gt;=15)),"O","X"))</f>
        <v>O</v>
      </c>
      <c r="AU221" s="77" t="str">
        <f>IF(C221="","",IF(C221&gt;=$AU$1,"O","X"))</f>
        <v>O</v>
      </c>
      <c r="AV221" s="77" t="str">
        <f>IF(AO221="","",IF(AND(AO221="O",AP221="O",AR221="O",AT221="O",AU221="O"),"후보","X"))</f>
        <v>X</v>
      </c>
    </row>
    <row r="222" spans="1:48" s="37" customFormat="1" ht="12" x14ac:dyDescent="0.3">
      <c r="A222" s="78" t="s">
        <v>2509</v>
      </c>
      <c r="B222" s="79" t="s">
        <v>2511</v>
      </c>
      <c r="C222" s="85">
        <v>540</v>
      </c>
      <c r="D222" s="86">
        <v>108.5</v>
      </c>
      <c r="E222" s="87">
        <v>33</v>
      </c>
      <c r="F222" s="86">
        <v>84.8</v>
      </c>
      <c r="G222" s="17">
        <v>26</v>
      </c>
      <c r="H222" s="88">
        <v>264</v>
      </c>
      <c r="I222" s="89">
        <v>130000</v>
      </c>
      <c r="J222" s="89" t="s">
        <v>64</v>
      </c>
      <c r="K222" s="89">
        <v>75000</v>
      </c>
      <c r="L222" s="89" t="s">
        <v>68</v>
      </c>
      <c r="M222" s="90">
        <f>I222-K222</f>
        <v>55000</v>
      </c>
      <c r="N222" s="4">
        <f>IF(ISERROR(K222/I222),"",K222/I222)</f>
        <v>0.57692307692307687</v>
      </c>
      <c r="O222" s="91">
        <f>I222/E222</f>
        <v>3939.3939393939395</v>
      </c>
      <c r="P222" s="91">
        <f>K222/E222</f>
        <v>2272.7272727272725</v>
      </c>
      <c r="Q222" s="77">
        <v>3</v>
      </c>
      <c r="R222" s="77">
        <v>2</v>
      </c>
      <c r="S222" s="77" t="s">
        <v>61</v>
      </c>
      <c r="T222" s="5" t="s">
        <v>152</v>
      </c>
      <c r="U222" s="9"/>
      <c r="W222" s="86">
        <f>D222</f>
        <v>108.5</v>
      </c>
      <c r="X222" s="87">
        <f>E222</f>
        <v>33</v>
      </c>
      <c r="Y222" s="92">
        <f>H222</f>
        <v>264</v>
      </c>
      <c r="Z222" s="90">
        <f>I222</f>
        <v>130000</v>
      </c>
      <c r="AA222" s="90">
        <f>K222</f>
        <v>75000</v>
      </c>
      <c r="AB222" s="90">
        <f t="shared" si="164"/>
        <v>55000</v>
      </c>
      <c r="AC222" s="4">
        <f t="shared" si="164"/>
        <v>0.57692307692307687</v>
      </c>
      <c r="AD222" s="91">
        <f t="shared" si="164"/>
        <v>3939.3939393939395</v>
      </c>
      <c r="AE222" s="77" t="str">
        <f>S222</f>
        <v>계</v>
      </c>
      <c r="AF222" s="77" t="str">
        <f>Q222&amp;"/"&amp;R222</f>
        <v>3/2</v>
      </c>
      <c r="AH222" s="20" t="str">
        <f t="shared" si="161"/>
        <v>상암동 상암월드컵파크3단지</v>
      </c>
      <c r="AI222" s="87">
        <f t="shared" si="144"/>
        <v>33</v>
      </c>
      <c r="AJ222" s="77" t="str">
        <f>IF(AI222="","",$AJ$2)</f>
        <v>A-</v>
      </c>
      <c r="AK222" s="77" t="s">
        <v>13</v>
      </c>
      <c r="AL222" s="77" t="s">
        <v>62</v>
      </c>
      <c r="AM222" s="77" t="s">
        <v>63</v>
      </c>
      <c r="AN222" s="77" t="str">
        <f>IF(AI222="","",$AN$2)</f>
        <v>C</v>
      </c>
      <c r="AO222" s="77" t="str">
        <f>IF(N222="","",IF(N222&gt;=$AO$1/100,"O","X"))</f>
        <v>X</v>
      </c>
      <c r="AP222" s="77" t="str">
        <f>IF(I222="","",IF(I222&lt;=$AP$1,"O","X"))</f>
        <v>X</v>
      </c>
      <c r="AQ222" s="77" t="str">
        <f>IF(O222="","",IF(O222&lt;=$AQ$1,"O","X"))</f>
        <v>X</v>
      </c>
      <c r="AR222" s="77" t="str">
        <f>IF(M222="","",IF(M222&lt;=$AR$1,"O","X"))</f>
        <v>X</v>
      </c>
      <c r="AS222" s="77" t="s">
        <v>2</v>
      </c>
      <c r="AT222" s="77" t="str">
        <f>IF(OR(F222="",AI222=""),"",IF(AND((F222&lt;=85),(AI222&gt;=15)),"O","X"))</f>
        <v>O</v>
      </c>
      <c r="AU222" s="77" t="str">
        <f>IF(C222="","",IF(C222&gt;=$AU$1,"O","X"))</f>
        <v>O</v>
      </c>
      <c r="AV222" s="77" t="str">
        <f>IF(AO222="","",IF(AND(AO222="O",AP222="O",AR222="O",AT222="O",AU222="O"),"후보","X"))</f>
        <v>X</v>
      </c>
    </row>
    <row r="223" spans="1:48" s="37" customFormat="1" ht="12" x14ac:dyDescent="0.3">
      <c r="A223" s="78" t="s">
        <v>2512</v>
      </c>
      <c r="B223" s="79" t="s">
        <v>2513</v>
      </c>
      <c r="C223" s="85">
        <v>617</v>
      </c>
      <c r="D223" s="86">
        <v>163.19999999999999</v>
      </c>
      <c r="E223" s="87">
        <v>49</v>
      </c>
      <c r="F223" s="86">
        <v>122.9</v>
      </c>
      <c r="G223" s="17">
        <v>37</v>
      </c>
      <c r="H223" s="88">
        <v>178</v>
      </c>
      <c r="I223" s="89"/>
      <c r="J223" s="89"/>
      <c r="K223" s="89"/>
      <c r="L223" s="89"/>
      <c r="M223" s="90">
        <f>I223-K223</f>
        <v>0</v>
      </c>
      <c r="N223" s="4" t="str">
        <f>IF(ISERROR(K223/I223),"",K223/I223)</f>
        <v/>
      </c>
      <c r="O223" s="91">
        <f>I223/E223</f>
        <v>0</v>
      </c>
      <c r="P223" s="91">
        <f>K223/E223</f>
        <v>0</v>
      </c>
      <c r="Q223" s="77">
        <v>3</v>
      </c>
      <c r="R223" s="77">
        <v>2</v>
      </c>
      <c r="S223" s="77" t="s">
        <v>61</v>
      </c>
      <c r="T223" s="5">
        <v>163</v>
      </c>
      <c r="U223" s="9"/>
      <c r="W223" s="86">
        <f t="shared" ref="W223:X238" si="167">D223</f>
        <v>163.19999999999999</v>
      </c>
      <c r="X223" s="87">
        <f t="shared" si="167"/>
        <v>49</v>
      </c>
      <c r="Y223" s="92">
        <f t="shared" ref="Y223:Z238" si="168">H223</f>
        <v>178</v>
      </c>
      <c r="Z223" s="90">
        <f t="shared" si="168"/>
        <v>0</v>
      </c>
      <c r="AA223" s="90">
        <f>K223</f>
        <v>0</v>
      </c>
      <c r="AB223" s="90">
        <f t="shared" si="164"/>
        <v>0</v>
      </c>
      <c r="AC223" s="4" t="str">
        <f t="shared" si="164"/>
        <v/>
      </c>
      <c r="AD223" s="91">
        <f t="shared" si="164"/>
        <v>0</v>
      </c>
      <c r="AE223" s="77" t="str">
        <f>S223</f>
        <v>계</v>
      </c>
      <c r="AF223" s="77" t="str">
        <f>Q223&amp;"/"&amp;R223</f>
        <v>3/2</v>
      </c>
      <c r="AH223" s="20" t="str">
        <f t="shared" si="161"/>
        <v>서교동 메세나폴리스</v>
      </c>
      <c r="AI223" s="87">
        <f t="shared" si="144"/>
        <v>49</v>
      </c>
      <c r="AJ223" s="77" t="str">
        <f>IF(AI223="","",$AJ$2)</f>
        <v>A-</v>
      </c>
      <c r="AK223" s="77" t="s">
        <v>13</v>
      </c>
      <c r="AL223" s="77" t="s">
        <v>62</v>
      </c>
      <c r="AM223" s="77" t="s">
        <v>63</v>
      </c>
      <c r="AN223" s="77" t="str">
        <f>IF(AI223="","",$AN$2)</f>
        <v>C</v>
      </c>
      <c r="AO223" s="77" t="str">
        <f>IF(N223="","",IF(N223&gt;=$AO$1/100,"O","X"))</f>
        <v/>
      </c>
      <c r="AP223" s="77" t="str">
        <f>IF(I223="","",IF(I223&lt;=$AP$1,"O","X"))</f>
        <v/>
      </c>
      <c r="AQ223" s="77" t="str">
        <f>IF(O223="","",IF(O223&lt;=$AQ$1,"O","X"))</f>
        <v>O</v>
      </c>
      <c r="AR223" s="77" t="str">
        <f>IF(M223="","",IF(M223&lt;=$AR$1,"O","X"))</f>
        <v>O</v>
      </c>
      <c r="AS223" s="77" t="s">
        <v>2</v>
      </c>
      <c r="AT223" s="77" t="str">
        <f>IF(OR(F223="",AI223=""),"",IF(AND((F223&lt;=85),(AI223&gt;=15)),"O","X"))</f>
        <v>X</v>
      </c>
      <c r="AU223" s="77" t="str">
        <f>IF(C223="","",IF(C223&gt;=$AU$1,"O","X"))</f>
        <v>O</v>
      </c>
      <c r="AV223" s="77" t="str">
        <f>IF(AO223="","",IF(AND(AO223="O",AP223="O",AR223="O",AT223="O",AU223="O"),"후보","X"))</f>
        <v/>
      </c>
    </row>
    <row r="224" spans="1:48" s="37" customFormat="1" ht="12" x14ac:dyDescent="0.3">
      <c r="A224" s="78" t="s">
        <v>2514</v>
      </c>
      <c r="B224" s="79" t="s">
        <v>2515</v>
      </c>
      <c r="C224" s="85">
        <v>617</v>
      </c>
      <c r="D224" s="86">
        <v>190.2</v>
      </c>
      <c r="E224" s="87">
        <v>58</v>
      </c>
      <c r="F224" s="86">
        <v>142</v>
      </c>
      <c r="G224" s="17">
        <v>43</v>
      </c>
      <c r="H224" s="88">
        <v>178</v>
      </c>
      <c r="I224" s="89"/>
      <c r="J224" s="89"/>
      <c r="K224" s="89"/>
      <c r="L224" s="89"/>
      <c r="M224" s="90">
        <f>I224-K224</f>
        <v>0</v>
      </c>
      <c r="N224" s="4" t="str">
        <f>IF(ISERROR(K224/I224),"",K224/I224)</f>
        <v/>
      </c>
      <c r="O224" s="91">
        <f>I224/E224</f>
        <v>0</v>
      </c>
      <c r="P224" s="91">
        <f>K224/E224</f>
        <v>0</v>
      </c>
      <c r="Q224" s="77">
        <v>3</v>
      </c>
      <c r="R224" s="77">
        <v>2</v>
      </c>
      <c r="S224" s="77" t="s">
        <v>61</v>
      </c>
      <c r="T224" s="5">
        <v>190</v>
      </c>
      <c r="U224" s="9"/>
      <c r="W224" s="86">
        <f t="shared" si="167"/>
        <v>190.2</v>
      </c>
      <c r="X224" s="87">
        <f t="shared" si="167"/>
        <v>58</v>
      </c>
      <c r="Y224" s="92">
        <f t="shared" si="168"/>
        <v>178</v>
      </c>
      <c r="Z224" s="90">
        <f t="shared" si="168"/>
        <v>0</v>
      </c>
      <c r="AA224" s="90">
        <f>K224</f>
        <v>0</v>
      </c>
      <c r="AB224" s="90">
        <f t="shared" si="164"/>
        <v>0</v>
      </c>
      <c r="AC224" s="4" t="str">
        <f t="shared" si="164"/>
        <v/>
      </c>
      <c r="AD224" s="91">
        <f t="shared" si="164"/>
        <v>0</v>
      </c>
      <c r="AE224" s="77" t="str">
        <f>S224</f>
        <v>계</v>
      </c>
      <c r="AF224" s="77" t="str">
        <f>Q224&amp;"/"&amp;R224</f>
        <v>3/2</v>
      </c>
      <c r="AH224" s="20" t="str">
        <f t="shared" si="161"/>
        <v>서교동 메세나폴리스</v>
      </c>
      <c r="AI224" s="87">
        <f t="shared" si="144"/>
        <v>58</v>
      </c>
      <c r="AJ224" s="77" t="str">
        <f>IF(AI224="","",$AJ$2)</f>
        <v>A-</v>
      </c>
      <c r="AK224" s="77" t="s">
        <v>13</v>
      </c>
      <c r="AL224" s="77" t="s">
        <v>62</v>
      </c>
      <c r="AM224" s="77" t="s">
        <v>63</v>
      </c>
      <c r="AN224" s="77" t="str">
        <f>IF(AI224="","",$AN$2)</f>
        <v>C</v>
      </c>
      <c r="AO224" s="77" t="str">
        <f>IF(N224="","",IF(N224&gt;=$AO$1/100,"O","X"))</f>
        <v/>
      </c>
      <c r="AP224" s="77" t="str">
        <f>IF(I224="","",IF(I224&lt;=$AP$1,"O","X"))</f>
        <v/>
      </c>
      <c r="AQ224" s="77" t="str">
        <f>IF(O224="","",IF(O224&lt;=$AQ$1,"O","X"))</f>
        <v>O</v>
      </c>
      <c r="AR224" s="77" t="str">
        <f>IF(M224="","",IF(M224&lt;=$AR$1,"O","X"))</f>
        <v>O</v>
      </c>
      <c r="AS224" s="77" t="s">
        <v>2</v>
      </c>
      <c r="AT224" s="77" t="str">
        <f>IF(OR(F224="",AI224=""),"",IF(AND((F224&lt;=85),(AI224&gt;=15)),"O","X"))</f>
        <v>X</v>
      </c>
      <c r="AU224" s="77" t="str">
        <f>IF(C224="","",IF(C224&gt;=$AU$1,"O","X"))</f>
        <v>O</v>
      </c>
      <c r="AV224" s="77" t="str">
        <f>IF(AO224="","",IF(AND(AO224="O",AP224="O",AR224="O",AT224="O",AU224="O"),"후보","X"))</f>
        <v/>
      </c>
    </row>
    <row r="225" spans="1:48" s="37" customFormat="1" ht="12" x14ac:dyDescent="0.3">
      <c r="A225" s="78" t="s">
        <v>2514</v>
      </c>
      <c r="B225" s="79" t="s">
        <v>2515</v>
      </c>
      <c r="C225" s="85">
        <v>617</v>
      </c>
      <c r="D225" s="86">
        <v>198.2</v>
      </c>
      <c r="E225" s="87">
        <v>60</v>
      </c>
      <c r="F225" s="86">
        <v>149</v>
      </c>
      <c r="G225" s="17">
        <v>45</v>
      </c>
      <c r="H225" s="88">
        <v>178</v>
      </c>
      <c r="I225" s="89"/>
      <c r="J225" s="89"/>
      <c r="K225" s="89"/>
      <c r="L225" s="89"/>
      <c r="M225" s="90">
        <f>I225-K225</f>
        <v>0</v>
      </c>
      <c r="N225" s="4" t="str">
        <f>IF(ISERROR(K225/I225),"",K225/I225)</f>
        <v/>
      </c>
      <c r="O225" s="91">
        <f>I225/E225</f>
        <v>0</v>
      </c>
      <c r="P225" s="91">
        <f>K225/E225</f>
        <v>0</v>
      </c>
      <c r="Q225" s="77">
        <v>4</v>
      </c>
      <c r="R225" s="77">
        <v>2</v>
      </c>
      <c r="S225" s="77" t="s">
        <v>61</v>
      </c>
      <c r="T225" s="5">
        <v>198</v>
      </c>
      <c r="U225" s="9"/>
      <c r="W225" s="86">
        <f t="shared" si="167"/>
        <v>198.2</v>
      </c>
      <c r="X225" s="87">
        <f t="shared" si="167"/>
        <v>60</v>
      </c>
      <c r="Y225" s="92">
        <f t="shared" si="168"/>
        <v>178</v>
      </c>
      <c r="Z225" s="90">
        <f t="shared" si="168"/>
        <v>0</v>
      </c>
      <c r="AA225" s="90">
        <f>K225</f>
        <v>0</v>
      </c>
      <c r="AB225" s="90">
        <f t="shared" si="164"/>
        <v>0</v>
      </c>
      <c r="AC225" s="4" t="str">
        <f t="shared" si="164"/>
        <v/>
      </c>
      <c r="AD225" s="91">
        <f t="shared" si="164"/>
        <v>0</v>
      </c>
      <c r="AE225" s="77" t="str">
        <f>S225</f>
        <v>계</v>
      </c>
      <c r="AF225" s="77" t="str">
        <f>Q225&amp;"/"&amp;R225</f>
        <v>4/2</v>
      </c>
      <c r="AH225" s="20" t="str">
        <f t="shared" si="161"/>
        <v>서교동 메세나폴리스</v>
      </c>
      <c r="AI225" s="87">
        <f t="shared" si="144"/>
        <v>60</v>
      </c>
      <c r="AJ225" s="77" t="str">
        <f>IF(AI225="","",$AJ$2)</f>
        <v>A-</v>
      </c>
      <c r="AK225" s="77" t="s">
        <v>13</v>
      </c>
      <c r="AL225" s="77" t="s">
        <v>62</v>
      </c>
      <c r="AM225" s="77" t="s">
        <v>63</v>
      </c>
      <c r="AN225" s="77" t="str">
        <f>IF(AI225="","",$AN$2)</f>
        <v>C</v>
      </c>
      <c r="AO225" s="77" t="str">
        <f>IF(N225="","",IF(N225&gt;=$AO$1/100,"O","X"))</f>
        <v/>
      </c>
      <c r="AP225" s="77" t="str">
        <f>IF(I225="","",IF(I225&lt;=$AP$1,"O","X"))</f>
        <v/>
      </c>
      <c r="AQ225" s="77" t="str">
        <f>IF(O225="","",IF(O225&lt;=$AQ$1,"O","X"))</f>
        <v>O</v>
      </c>
      <c r="AR225" s="77" t="str">
        <f>IF(M225="","",IF(M225&lt;=$AR$1,"O","X"))</f>
        <v>O</v>
      </c>
      <c r="AS225" s="77" t="s">
        <v>2</v>
      </c>
      <c r="AT225" s="77" t="str">
        <f>IF(OR(F225="",AI225=""),"",IF(AND((F225&lt;=85),(AI225&gt;=15)),"O","X"))</f>
        <v>X</v>
      </c>
      <c r="AU225" s="77" t="str">
        <f>IF(C225="","",IF(C225&gt;=$AU$1,"O","X"))</f>
        <v>O</v>
      </c>
      <c r="AV225" s="77" t="str">
        <f>IF(AO225="","",IF(AND(AO225="O",AP225="O",AR225="O",AT225="O",AU225="O"),"후보","X"))</f>
        <v/>
      </c>
    </row>
    <row r="226" spans="1:48" s="37" customFormat="1" ht="12" x14ac:dyDescent="0.3">
      <c r="A226" s="78" t="s">
        <v>2514</v>
      </c>
      <c r="B226" s="79" t="s">
        <v>2515</v>
      </c>
      <c r="C226" s="85">
        <v>617</v>
      </c>
      <c r="D226" s="86">
        <v>294.7</v>
      </c>
      <c r="E226" s="87">
        <v>89</v>
      </c>
      <c r="F226" s="86">
        <v>223.3</v>
      </c>
      <c r="G226" s="17">
        <v>68</v>
      </c>
      <c r="H226" s="88">
        <v>4</v>
      </c>
      <c r="I226" s="89"/>
      <c r="J226" s="89"/>
      <c r="K226" s="89"/>
      <c r="L226" s="89"/>
      <c r="M226" s="90">
        <f>I226-K226</f>
        <v>0</v>
      </c>
      <c r="N226" s="4" t="str">
        <f>IF(ISERROR(K226/I226),"",K226/I226)</f>
        <v/>
      </c>
      <c r="O226" s="91">
        <f>I226/E226</f>
        <v>0</v>
      </c>
      <c r="P226" s="91">
        <f>K226/E226</f>
        <v>0</v>
      </c>
      <c r="Q226" s="77">
        <v>4</v>
      </c>
      <c r="R226" s="77">
        <v>4</v>
      </c>
      <c r="S226" s="77" t="s">
        <v>61</v>
      </c>
      <c r="T226" s="5">
        <v>294</v>
      </c>
      <c r="U226" s="9"/>
      <c r="W226" s="86">
        <f t="shared" si="167"/>
        <v>294.7</v>
      </c>
      <c r="X226" s="87">
        <f t="shared" si="167"/>
        <v>89</v>
      </c>
      <c r="Y226" s="92">
        <f t="shared" si="168"/>
        <v>4</v>
      </c>
      <c r="Z226" s="90">
        <f t="shared" si="168"/>
        <v>0</v>
      </c>
      <c r="AA226" s="90">
        <f>K226</f>
        <v>0</v>
      </c>
      <c r="AB226" s="90">
        <f t="shared" si="164"/>
        <v>0</v>
      </c>
      <c r="AC226" s="4" t="str">
        <f t="shared" si="164"/>
        <v/>
      </c>
      <c r="AD226" s="91">
        <f t="shared" si="164"/>
        <v>0</v>
      </c>
      <c r="AE226" s="77" t="str">
        <f>S226</f>
        <v>계</v>
      </c>
      <c r="AF226" s="77" t="str">
        <f>Q226&amp;"/"&amp;R226</f>
        <v>4/4</v>
      </c>
      <c r="AH226" s="20" t="str">
        <f t="shared" si="161"/>
        <v>서교동 메세나폴리스</v>
      </c>
      <c r="AI226" s="87">
        <f t="shared" si="144"/>
        <v>89</v>
      </c>
      <c r="AJ226" s="77" t="str">
        <f>IF(AI226="","",$AJ$2)</f>
        <v>A-</v>
      </c>
      <c r="AK226" s="77" t="s">
        <v>13</v>
      </c>
      <c r="AL226" s="77" t="s">
        <v>62</v>
      </c>
      <c r="AM226" s="77" t="s">
        <v>63</v>
      </c>
      <c r="AN226" s="77" t="str">
        <f>IF(AI226="","",$AN$2)</f>
        <v>C</v>
      </c>
      <c r="AO226" s="77" t="str">
        <f>IF(N226="","",IF(N226&gt;=$AO$1/100,"O","X"))</f>
        <v/>
      </c>
      <c r="AP226" s="77" t="str">
        <f>IF(I226="","",IF(I226&lt;=$AP$1,"O","X"))</f>
        <v/>
      </c>
      <c r="AQ226" s="77" t="str">
        <f>IF(O226="","",IF(O226&lt;=$AQ$1,"O","X"))</f>
        <v>O</v>
      </c>
      <c r="AR226" s="77" t="str">
        <f>IF(M226="","",IF(M226&lt;=$AR$1,"O","X"))</f>
        <v>O</v>
      </c>
      <c r="AS226" s="77" t="s">
        <v>2</v>
      </c>
      <c r="AT226" s="77" t="str">
        <f>IF(OR(F226="",AI226=""),"",IF(AND((F226&lt;=85),(AI226&gt;=15)),"O","X"))</f>
        <v>X</v>
      </c>
      <c r="AU226" s="77" t="str">
        <f>IF(C226="","",IF(C226&gt;=$AU$1,"O","X"))</f>
        <v>O</v>
      </c>
      <c r="AV226" s="77" t="str">
        <f>IF(AO226="","",IF(AND(AO226="O",AP226="O",AR226="O",AT226="O",AU226="O"),"후보","X"))</f>
        <v/>
      </c>
    </row>
    <row r="227" spans="1:48" s="37" customFormat="1" ht="12" x14ac:dyDescent="0.3">
      <c r="A227" s="78" t="s">
        <v>2514</v>
      </c>
      <c r="B227" s="79" t="s">
        <v>2516</v>
      </c>
      <c r="C227" s="85">
        <v>617</v>
      </c>
      <c r="D227" s="86">
        <v>322.10000000000002</v>
      </c>
      <c r="E227" s="87">
        <v>97</v>
      </c>
      <c r="F227" s="86">
        <v>244.7</v>
      </c>
      <c r="G227" s="17">
        <v>74</v>
      </c>
      <c r="H227" s="88">
        <v>2</v>
      </c>
      <c r="I227" s="89"/>
      <c r="J227" s="89"/>
      <c r="K227" s="89"/>
      <c r="L227" s="89"/>
      <c r="M227" s="90">
        <f>I227-K227</f>
        <v>0</v>
      </c>
      <c r="N227" s="4" t="str">
        <f>IF(ISERROR(K227/I227),"",K227/I227)</f>
        <v/>
      </c>
      <c r="O227" s="91">
        <f>I227/E227</f>
        <v>0</v>
      </c>
      <c r="P227" s="91">
        <f>K227/E227</f>
        <v>0</v>
      </c>
      <c r="Q227" s="77">
        <v>4</v>
      </c>
      <c r="R227" s="77">
        <v>4</v>
      </c>
      <c r="S227" s="77" t="s">
        <v>61</v>
      </c>
      <c r="T227" s="5">
        <v>322</v>
      </c>
      <c r="U227" s="9"/>
      <c r="W227" s="86">
        <f t="shared" si="167"/>
        <v>322.10000000000002</v>
      </c>
      <c r="X227" s="87">
        <f t="shared" si="167"/>
        <v>97</v>
      </c>
      <c r="Y227" s="92">
        <f t="shared" si="168"/>
        <v>2</v>
      </c>
      <c r="Z227" s="90">
        <f t="shared" si="168"/>
        <v>0</v>
      </c>
      <c r="AA227" s="90">
        <f>K227</f>
        <v>0</v>
      </c>
      <c r="AB227" s="90">
        <f t="shared" si="164"/>
        <v>0</v>
      </c>
      <c r="AC227" s="4" t="str">
        <f t="shared" si="164"/>
        <v/>
      </c>
      <c r="AD227" s="91">
        <f t="shared" si="164"/>
        <v>0</v>
      </c>
      <c r="AE227" s="77" t="str">
        <f>S227</f>
        <v>계</v>
      </c>
      <c r="AF227" s="77" t="str">
        <f>Q227&amp;"/"&amp;R227</f>
        <v>4/4</v>
      </c>
      <c r="AH227" s="20" t="str">
        <f t="shared" si="161"/>
        <v>서교동 메세나폴리스</v>
      </c>
      <c r="AI227" s="87">
        <f t="shared" si="144"/>
        <v>97</v>
      </c>
      <c r="AJ227" s="77" t="str">
        <f>IF(AI227="","",$AJ$2)</f>
        <v>A-</v>
      </c>
      <c r="AK227" s="77" t="s">
        <v>13</v>
      </c>
      <c r="AL227" s="77" t="s">
        <v>62</v>
      </c>
      <c r="AM227" s="77" t="s">
        <v>63</v>
      </c>
      <c r="AN227" s="77" t="str">
        <f>IF(AI227="","",$AN$2)</f>
        <v>C</v>
      </c>
      <c r="AO227" s="77" t="str">
        <f>IF(N227="","",IF(N227&gt;=$AO$1/100,"O","X"))</f>
        <v/>
      </c>
      <c r="AP227" s="77" t="str">
        <f>IF(I227="","",IF(I227&lt;=$AP$1,"O","X"))</f>
        <v/>
      </c>
      <c r="AQ227" s="77" t="str">
        <f>IF(O227="","",IF(O227&lt;=$AQ$1,"O","X"))</f>
        <v>O</v>
      </c>
      <c r="AR227" s="77" t="str">
        <f>IF(M227="","",IF(M227&lt;=$AR$1,"O","X"))</f>
        <v>O</v>
      </c>
      <c r="AS227" s="77" t="s">
        <v>2</v>
      </c>
      <c r="AT227" s="77" t="str">
        <f>IF(OR(F227="",AI227=""),"",IF(AND((F227&lt;=85),(AI227&gt;=15)),"O","X"))</f>
        <v>X</v>
      </c>
      <c r="AU227" s="77" t="str">
        <f>IF(C227="","",IF(C227&gt;=$AU$1,"O","X"))</f>
        <v>O</v>
      </c>
      <c r="AV227" s="77" t="str">
        <f>IF(AO227="","",IF(AND(AO227="O",AP227="O",AR227="O",AT227="O",AU227="O"),"후보","X"))</f>
        <v/>
      </c>
    </row>
    <row r="228" spans="1:48" s="37" customFormat="1" ht="12" x14ac:dyDescent="0.3">
      <c r="A228" s="78" t="s">
        <v>2517</v>
      </c>
      <c r="B228" s="79" t="s">
        <v>2518</v>
      </c>
      <c r="C228" s="85">
        <v>366</v>
      </c>
      <c r="D228" s="86">
        <v>33.299999999999997</v>
      </c>
      <c r="E228" s="87">
        <v>10</v>
      </c>
      <c r="F228" s="86">
        <v>25.2</v>
      </c>
      <c r="G228" s="17">
        <v>8</v>
      </c>
      <c r="H228" s="88">
        <v>1</v>
      </c>
      <c r="I228" s="89"/>
      <c r="J228" s="89"/>
      <c r="K228" s="89"/>
      <c r="L228" s="89"/>
      <c r="M228" s="90">
        <f t="shared" ref="M228:M248" si="169">I228-K228</f>
        <v>0</v>
      </c>
      <c r="N228" s="4" t="str">
        <f t="shared" ref="N228:N248" si="170">IF(ISERROR(K228/I228),"",K228/I228)</f>
        <v/>
      </c>
      <c r="O228" s="91">
        <f t="shared" ref="O228:O248" si="171">I228/E228</f>
        <v>0</v>
      </c>
      <c r="P228" s="91">
        <f t="shared" ref="P228:P248" si="172">K228/E228</f>
        <v>0</v>
      </c>
      <c r="Q228" s="77">
        <v>1</v>
      </c>
      <c r="R228" s="77">
        <v>1</v>
      </c>
      <c r="S228" s="77" t="s">
        <v>78</v>
      </c>
      <c r="T228" s="5" t="s">
        <v>185</v>
      </c>
      <c r="U228" s="9"/>
      <c r="W228" s="86">
        <f t="shared" si="167"/>
        <v>33.299999999999997</v>
      </c>
      <c r="X228" s="87">
        <f t="shared" si="167"/>
        <v>10</v>
      </c>
      <c r="Y228" s="92">
        <f t="shared" si="168"/>
        <v>1</v>
      </c>
      <c r="Z228" s="90">
        <f t="shared" si="168"/>
        <v>0</v>
      </c>
      <c r="AA228" s="90">
        <f t="shared" ref="AA228:AA248" si="173">K228</f>
        <v>0</v>
      </c>
      <c r="AB228" s="90">
        <f t="shared" ref="AB228:AD243" si="174">M228</f>
        <v>0</v>
      </c>
      <c r="AC228" s="4" t="str">
        <f t="shared" si="174"/>
        <v/>
      </c>
      <c r="AD228" s="91">
        <f t="shared" si="174"/>
        <v>0</v>
      </c>
      <c r="AE228" s="77" t="str">
        <f t="shared" ref="AE228:AE248" si="175">S228</f>
        <v>복</v>
      </c>
      <c r="AF228" s="77" t="str">
        <f t="shared" ref="AF228:AF248" si="176">Q228&amp;"/"&amp;R228</f>
        <v>1/1</v>
      </c>
      <c r="AH228" s="20" t="str">
        <f t="shared" si="161"/>
        <v>서교동 서교대우미래사랑</v>
      </c>
      <c r="AI228" s="87">
        <f t="shared" si="144"/>
        <v>10</v>
      </c>
      <c r="AJ228" s="77" t="str">
        <f t="shared" ref="AJ228:AJ248" si="177">IF(AI228="","",$AJ$2)</f>
        <v>A-</v>
      </c>
      <c r="AK228" s="77" t="s">
        <v>13</v>
      </c>
      <c r="AL228" s="77" t="s">
        <v>62</v>
      </c>
      <c r="AM228" s="77" t="s">
        <v>63</v>
      </c>
      <c r="AN228" s="77" t="str">
        <f t="shared" ref="AN228:AN248" si="178">IF(AI228="","",$AN$2)</f>
        <v>C</v>
      </c>
      <c r="AO228" s="77" t="str">
        <f t="shared" ref="AO228:AO248" si="179">IF(N228="","",IF(N228&gt;=$AO$1/100,"O","X"))</f>
        <v/>
      </c>
      <c r="AP228" s="77" t="str">
        <f t="shared" ref="AP228:AP248" si="180">IF(I228="","",IF(I228&lt;=$AP$1,"O","X"))</f>
        <v/>
      </c>
      <c r="AQ228" s="77" t="str">
        <f t="shared" ref="AQ228:AQ248" si="181">IF(O228="","",IF(O228&lt;=$AQ$1,"O","X"))</f>
        <v>O</v>
      </c>
      <c r="AR228" s="77" t="str">
        <f t="shared" ref="AR228:AR248" si="182">IF(M228="","",IF(M228&lt;=$AR$1,"O","X"))</f>
        <v>O</v>
      </c>
      <c r="AS228" s="77" t="s">
        <v>2</v>
      </c>
      <c r="AT228" s="77" t="str">
        <f t="shared" ref="AT228:AT248" si="183">IF(OR(F228="",AI228=""),"",IF(AND((F228&lt;=85),(AI228&gt;=15)),"O","X"))</f>
        <v>X</v>
      </c>
      <c r="AU228" s="77" t="str">
        <f t="shared" ref="AU228:AU248" si="184">IF(C228="","",IF(C228&gt;=$AU$1,"O","X"))</f>
        <v>O</v>
      </c>
      <c r="AV228" s="77" t="str">
        <f t="shared" ref="AV228:AV248" si="185">IF(AO228="","",IF(AND(AO228="O",AP228="O",AR228="O",AT228="O",AU228="O"),"후보","X"))</f>
        <v/>
      </c>
    </row>
    <row r="229" spans="1:48" s="37" customFormat="1" ht="12" x14ac:dyDescent="0.3">
      <c r="A229" s="78" t="s">
        <v>2517</v>
      </c>
      <c r="B229" s="79" t="s">
        <v>2519</v>
      </c>
      <c r="C229" s="85">
        <v>366</v>
      </c>
      <c r="D229" s="86">
        <v>37.799999999999997</v>
      </c>
      <c r="E229" s="87">
        <v>11</v>
      </c>
      <c r="F229" s="86">
        <v>28.6</v>
      </c>
      <c r="G229" s="17">
        <v>9</v>
      </c>
      <c r="H229" s="88">
        <v>1</v>
      </c>
      <c r="I229" s="89"/>
      <c r="J229" s="89"/>
      <c r="K229" s="89"/>
      <c r="L229" s="89"/>
      <c r="M229" s="90">
        <f t="shared" si="169"/>
        <v>0</v>
      </c>
      <c r="N229" s="4" t="str">
        <f t="shared" si="170"/>
        <v/>
      </c>
      <c r="O229" s="91">
        <f t="shared" si="171"/>
        <v>0</v>
      </c>
      <c r="P229" s="91">
        <f t="shared" si="172"/>
        <v>0</v>
      </c>
      <c r="Q229" s="77">
        <v>1</v>
      </c>
      <c r="R229" s="77">
        <v>1</v>
      </c>
      <c r="S229" s="77" t="s">
        <v>78</v>
      </c>
      <c r="T229" s="5" t="s">
        <v>186</v>
      </c>
      <c r="U229" s="9"/>
      <c r="W229" s="86">
        <f t="shared" si="167"/>
        <v>37.799999999999997</v>
      </c>
      <c r="X229" s="87">
        <f t="shared" si="167"/>
        <v>11</v>
      </c>
      <c r="Y229" s="92">
        <f t="shared" si="168"/>
        <v>1</v>
      </c>
      <c r="Z229" s="90">
        <f t="shared" si="168"/>
        <v>0</v>
      </c>
      <c r="AA229" s="90">
        <f t="shared" si="173"/>
        <v>0</v>
      </c>
      <c r="AB229" s="90">
        <f t="shared" si="174"/>
        <v>0</v>
      </c>
      <c r="AC229" s="4" t="str">
        <f t="shared" si="174"/>
        <v/>
      </c>
      <c r="AD229" s="91">
        <f t="shared" si="174"/>
        <v>0</v>
      </c>
      <c r="AE229" s="77" t="str">
        <f t="shared" si="175"/>
        <v>복</v>
      </c>
      <c r="AF229" s="77" t="str">
        <f t="shared" si="176"/>
        <v>1/1</v>
      </c>
      <c r="AH229" s="20" t="str">
        <f t="shared" si="161"/>
        <v>서교동 서교대우미래사랑</v>
      </c>
      <c r="AI229" s="87">
        <f t="shared" si="144"/>
        <v>11</v>
      </c>
      <c r="AJ229" s="77" t="str">
        <f t="shared" si="177"/>
        <v>A-</v>
      </c>
      <c r="AK229" s="77" t="s">
        <v>13</v>
      </c>
      <c r="AL229" s="77" t="s">
        <v>62</v>
      </c>
      <c r="AM229" s="77" t="s">
        <v>63</v>
      </c>
      <c r="AN229" s="77" t="str">
        <f t="shared" si="178"/>
        <v>C</v>
      </c>
      <c r="AO229" s="77" t="str">
        <f t="shared" si="179"/>
        <v/>
      </c>
      <c r="AP229" s="77" t="str">
        <f t="shared" si="180"/>
        <v/>
      </c>
      <c r="AQ229" s="77" t="str">
        <f t="shared" si="181"/>
        <v>O</v>
      </c>
      <c r="AR229" s="77" t="str">
        <f t="shared" si="182"/>
        <v>O</v>
      </c>
      <c r="AS229" s="77" t="s">
        <v>2</v>
      </c>
      <c r="AT229" s="77" t="str">
        <f t="shared" si="183"/>
        <v>X</v>
      </c>
      <c r="AU229" s="77" t="str">
        <f t="shared" si="184"/>
        <v>O</v>
      </c>
      <c r="AV229" s="77" t="str">
        <f t="shared" si="185"/>
        <v/>
      </c>
    </row>
    <row r="230" spans="1:48" s="37" customFormat="1" ht="12" x14ac:dyDescent="0.3">
      <c r="A230" s="78" t="s">
        <v>2517</v>
      </c>
      <c r="B230" s="79" t="s">
        <v>2518</v>
      </c>
      <c r="C230" s="85">
        <v>366</v>
      </c>
      <c r="D230" s="86">
        <v>38.799999999999997</v>
      </c>
      <c r="E230" s="87">
        <v>12</v>
      </c>
      <c r="F230" s="86">
        <v>29.4</v>
      </c>
      <c r="G230" s="17">
        <v>9</v>
      </c>
      <c r="H230" s="88">
        <v>12</v>
      </c>
      <c r="I230" s="89"/>
      <c r="J230" s="89"/>
      <c r="K230" s="89"/>
      <c r="L230" s="89"/>
      <c r="M230" s="90">
        <f t="shared" si="169"/>
        <v>0</v>
      </c>
      <c r="N230" s="4" t="str">
        <f t="shared" si="170"/>
        <v/>
      </c>
      <c r="O230" s="91">
        <f t="shared" si="171"/>
        <v>0</v>
      </c>
      <c r="P230" s="91">
        <f t="shared" si="172"/>
        <v>0</v>
      </c>
      <c r="Q230" s="77">
        <v>1</v>
      </c>
      <c r="R230" s="77">
        <v>1</v>
      </c>
      <c r="S230" s="77" t="s">
        <v>78</v>
      </c>
      <c r="T230" s="5">
        <v>38</v>
      </c>
      <c r="U230" s="9"/>
      <c r="W230" s="86">
        <f t="shared" si="167"/>
        <v>38.799999999999997</v>
      </c>
      <c r="X230" s="87">
        <f t="shared" si="167"/>
        <v>12</v>
      </c>
      <c r="Y230" s="92">
        <f t="shared" si="168"/>
        <v>12</v>
      </c>
      <c r="Z230" s="90">
        <f t="shared" si="168"/>
        <v>0</v>
      </c>
      <c r="AA230" s="90">
        <f t="shared" si="173"/>
        <v>0</v>
      </c>
      <c r="AB230" s="90">
        <f t="shared" si="174"/>
        <v>0</v>
      </c>
      <c r="AC230" s="4" t="str">
        <f t="shared" si="174"/>
        <v/>
      </c>
      <c r="AD230" s="91">
        <f t="shared" si="174"/>
        <v>0</v>
      </c>
      <c r="AE230" s="77" t="str">
        <f t="shared" si="175"/>
        <v>복</v>
      </c>
      <c r="AF230" s="77" t="str">
        <f t="shared" si="176"/>
        <v>1/1</v>
      </c>
      <c r="AH230" s="20" t="str">
        <f t="shared" si="161"/>
        <v>서교동 서교대우미래사랑</v>
      </c>
      <c r="AI230" s="87">
        <f t="shared" si="144"/>
        <v>12</v>
      </c>
      <c r="AJ230" s="77" t="str">
        <f t="shared" si="177"/>
        <v>A-</v>
      </c>
      <c r="AK230" s="77" t="s">
        <v>13</v>
      </c>
      <c r="AL230" s="77" t="s">
        <v>62</v>
      </c>
      <c r="AM230" s="77" t="s">
        <v>63</v>
      </c>
      <c r="AN230" s="77" t="str">
        <f t="shared" si="178"/>
        <v>C</v>
      </c>
      <c r="AO230" s="77" t="str">
        <f t="shared" si="179"/>
        <v/>
      </c>
      <c r="AP230" s="77" t="str">
        <f t="shared" si="180"/>
        <v/>
      </c>
      <c r="AQ230" s="77" t="str">
        <f t="shared" si="181"/>
        <v>O</v>
      </c>
      <c r="AR230" s="77" t="str">
        <f t="shared" si="182"/>
        <v>O</v>
      </c>
      <c r="AS230" s="77" t="s">
        <v>2</v>
      </c>
      <c r="AT230" s="77" t="str">
        <f t="shared" si="183"/>
        <v>X</v>
      </c>
      <c r="AU230" s="77" t="str">
        <f t="shared" si="184"/>
        <v>O</v>
      </c>
      <c r="AV230" s="77" t="str">
        <f t="shared" si="185"/>
        <v/>
      </c>
    </row>
    <row r="231" spans="1:48" s="37" customFormat="1" ht="12" x14ac:dyDescent="0.3">
      <c r="A231" s="78" t="s">
        <v>2517</v>
      </c>
      <c r="B231" s="79" t="s">
        <v>2519</v>
      </c>
      <c r="C231" s="85">
        <v>366</v>
      </c>
      <c r="D231" s="86">
        <v>42.8</v>
      </c>
      <c r="E231" s="87">
        <v>13</v>
      </c>
      <c r="F231" s="86">
        <v>32.4</v>
      </c>
      <c r="G231" s="17">
        <v>10</v>
      </c>
      <c r="H231" s="88">
        <v>5</v>
      </c>
      <c r="I231" s="89"/>
      <c r="J231" s="89"/>
      <c r="K231" s="89"/>
      <c r="L231" s="89"/>
      <c r="M231" s="90">
        <f t="shared" si="169"/>
        <v>0</v>
      </c>
      <c r="N231" s="4" t="str">
        <f t="shared" si="170"/>
        <v/>
      </c>
      <c r="O231" s="91">
        <f t="shared" si="171"/>
        <v>0</v>
      </c>
      <c r="P231" s="91">
        <f t="shared" si="172"/>
        <v>0</v>
      </c>
      <c r="Q231" s="77">
        <v>1</v>
      </c>
      <c r="R231" s="77">
        <v>1</v>
      </c>
      <c r="S231" s="77" t="s">
        <v>78</v>
      </c>
      <c r="T231" s="5" t="s">
        <v>187</v>
      </c>
      <c r="U231" s="9"/>
      <c r="W231" s="86">
        <f t="shared" si="167"/>
        <v>42.8</v>
      </c>
      <c r="X231" s="87">
        <f t="shared" si="167"/>
        <v>13</v>
      </c>
      <c r="Y231" s="92">
        <f t="shared" si="168"/>
        <v>5</v>
      </c>
      <c r="Z231" s="90">
        <f t="shared" si="168"/>
        <v>0</v>
      </c>
      <c r="AA231" s="90">
        <f t="shared" si="173"/>
        <v>0</v>
      </c>
      <c r="AB231" s="90">
        <f t="shared" si="174"/>
        <v>0</v>
      </c>
      <c r="AC231" s="4" t="str">
        <f t="shared" si="174"/>
        <v/>
      </c>
      <c r="AD231" s="91">
        <f t="shared" si="174"/>
        <v>0</v>
      </c>
      <c r="AE231" s="77" t="str">
        <f t="shared" si="175"/>
        <v>복</v>
      </c>
      <c r="AF231" s="77" t="str">
        <f t="shared" si="176"/>
        <v>1/1</v>
      </c>
      <c r="AH231" s="20" t="str">
        <f t="shared" si="161"/>
        <v>서교동 서교대우미래사랑</v>
      </c>
      <c r="AI231" s="87">
        <f t="shared" si="144"/>
        <v>13</v>
      </c>
      <c r="AJ231" s="77" t="str">
        <f t="shared" si="177"/>
        <v>A-</v>
      </c>
      <c r="AK231" s="77" t="s">
        <v>13</v>
      </c>
      <c r="AL231" s="77" t="s">
        <v>62</v>
      </c>
      <c r="AM231" s="77" t="s">
        <v>63</v>
      </c>
      <c r="AN231" s="77" t="str">
        <f t="shared" si="178"/>
        <v>C</v>
      </c>
      <c r="AO231" s="77" t="str">
        <f t="shared" si="179"/>
        <v/>
      </c>
      <c r="AP231" s="77" t="str">
        <f t="shared" si="180"/>
        <v/>
      </c>
      <c r="AQ231" s="77" t="str">
        <f t="shared" si="181"/>
        <v>O</v>
      </c>
      <c r="AR231" s="77" t="str">
        <f t="shared" si="182"/>
        <v>O</v>
      </c>
      <c r="AS231" s="77" t="s">
        <v>2</v>
      </c>
      <c r="AT231" s="77" t="str">
        <f t="shared" si="183"/>
        <v>X</v>
      </c>
      <c r="AU231" s="77" t="str">
        <f t="shared" si="184"/>
        <v>O</v>
      </c>
      <c r="AV231" s="77" t="str">
        <f t="shared" si="185"/>
        <v/>
      </c>
    </row>
    <row r="232" spans="1:48" s="37" customFormat="1" ht="12" x14ac:dyDescent="0.3">
      <c r="A232" s="78" t="s">
        <v>2520</v>
      </c>
      <c r="B232" s="79" t="s">
        <v>2521</v>
      </c>
      <c r="C232" s="85">
        <v>366</v>
      </c>
      <c r="D232" s="86">
        <v>44.7</v>
      </c>
      <c r="E232" s="87">
        <v>14</v>
      </c>
      <c r="F232" s="86">
        <v>33.799999999999997</v>
      </c>
      <c r="G232" s="17">
        <v>10</v>
      </c>
      <c r="H232" s="88">
        <v>4</v>
      </c>
      <c r="I232" s="89"/>
      <c r="J232" s="89"/>
      <c r="K232" s="89"/>
      <c r="L232" s="89"/>
      <c r="M232" s="90">
        <f t="shared" si="169"/>
        <v>0</v>
      </c>
      <c r="N232" s="4" t="str">
        <f t="shared" si="170"/>
        <v/>
      </c>
      <c r="O232" s="91">
        <f t="shared" si="171"/>
        <v>0</v>
      </c>
      <c r="P232" s="91">
        <f t="shared" si="172"/>
        <v>0</v>
      </c>
      <c r="Q232" s="77">
        <v>1</v>
      </c>
      <c r="R232" s="77">
        <v>1</v>
      </c>
      <c r="S232" s="77" t="s">
        <v>78</v>
      </c>
      <c r="T232" s="5" t="s">
        <v>188</v>
      </c>
      <c r="U232" s="9"/>
      <c r="W232" s="86">
        <f t="shared" si="167"/>
        <v>44.7</v>
      </c>
      <c r="X232" s="87">
        <f t="shared" si="167"/>
        <v>14</v>
      </c>
      <c r="Y232" s="92">
        <f t="shared" si="168"/>
        <v>4</v>
      </c>
      <c r="Z232" s="90">
        <f t="shared" si="168"/>
        <v>0</v>
      </c>
      <c r="AA232" s="90">
        <f t="shared" si="173"/>
        <v>0</v>
      </c>
      <c r="AB232" s="90">
        <f t="shared" si="174"/>
        <v>0</v>
      </c>
      <c r="AC232" s="4" t="str">
        <f t="shared" si="174"/>
        <v/>
      </c>
      <c r="AD232" s="91">
        <f t="shared" si="174"/>
        <v>0</v>
      </c>
      <c r="AE232" s="77" t="str">
        <f t="shared" si="175"/>
        <v>복</v>
      </c>
      <c r="AF232" s="77" t="str">
        <f t="shared" si="176"/>
        <v>1/1</v>
      </c>
      <c r="AH232" s="20" t="str">
        <f t="shared" si="161"/>
        <v>서교동 서교대우미래사랑</v>
      </c>
      <c r="AI232" s="87">
        <f t="shared" si="144"/>
        <v>14</v>
      </c>
      <c r="AJ232" s="77" t="str">
        <f t="shared" si="177"/>
        <v>A-</v>
      </c>
      <c r="AK232" s="77" t="s">
        <v>13</v>
      </c>
      <c r="AL232" s="77" t="s">
        <v>62</v>
      </c>
      <c r="AM232" s="77" t="s">
        <v>63</v>
      </c>
      <c r="AN232" s="77" t="str">
        <f t="shared" si="178"/>
        <v>C</v>
      </c>
      <c r="AO232" s="77" t="str">
        <f t="shared" si="179"/>
        <v/>
      </c>
      <c r="AP232" s="77" t="str">
        <f t="shared" si="180"/>
        <v/>
      </c>
      <c r="AQ232" s="77" t="str">
        <f t="shared" si="181"/>
        <v>O</v>
      </c>
      <c r="AR232" s="77" t="str">
        <f t="shared" si="182"/>
        <v>O</v>
      </c>
      <c r="AS232" s="77" t="s">
        <v>2</v>
      </c>
      <c r="AT232" s="77" t="str">
        <f t="shared" si="183"/>
        <v>X</v>
      </c>
      <c r="AU232" s="77" t="str">
        <f t="shared" si="184"/>
        <v>O</v>
      </c>
      <c r="AV232" s="77" t="str">
        <f t="shared" si="185"/>
        <v/>
      </c>
    </row>
    <row r="233" spans="1:48" s="37" customFormat="1" ht="12" x14ac:dyDescent="0.3">
      <c r="A233" s="78" t="s">
        <v>2522</v>
      </c>
      <c r="B233" s="79" t="s">
        <v>2523</v>
      </c>
      <c r="C233" s="85">
        <v>366</v>
      </c>
      <c r="D233" s="86">
        <v>45.4</v>
      </c>
      <c r="E233" s="87">
        <v>14</v>
      </c>
      <c r="F233" s="86">
        <v>34.299999999999997</v>
      </c>
      <c r="G233" s="17">
        <v>10</v>
      </c>
      <c r="H233" s="88">
        <v>189</v>
      </c>
      <c r="I233" s="89"/>
      <c r="J233" s="89"/>
      <c r="K233" s="89"/>
      <c r="L233" s="89"/>
      <c r="M233" s="90">
        <f t="shared" si="169"/>
        <v>0</v>
      </c>
      <c r="N233" s="4" t="str">
        <f t="shared" si="170"/>
        <v/>
      </c>
      <c r="O233" s="91">
        <f t="shared" si="171"/>
        <v>0</v>
      </c>
      <c r="P233" s="91">
        <f t="shared" si="172"/>
        <v>0</v>
      </c>
      <c r="Q233" s="77">
        <v>1</v>
      </c>
      <c r="R233" s="77">
        <v>1</v>
      </c>
      <c r="S233" s="77" t="s">
        <v>78</v>
      </c>
      <c r="T233" s="5" t="s">
        <v>189</v>
      </c>
      <c r="U233" s="9"/>
      <c r="W233" s="86">
        <f t="shared" si="167"/>
        <v>45.4</v>
      </c>
      <c r="X233" s="87">
        <f t="shared" si="167"/>
        <v>14</v>
      </c>
      <c r="Y233" s="92">
        <f t="shared" si="168"/>
        <v>189</v>
      </c>
      <c r="Z233" s="90">
        <f t="shared" si="168"/>
        <v>0</v>
      </c>
      <c r="AA233" s="90">
        <f t="shared" si="173"/>
        <v>0</v>
      </c>
      <c r="AB233" s="90">
        <f t="shared" si="174"/>
        <v>0</v>
      </c>
      <c r="AC233" s="4" t="str">
        <f t="shared" si="174"/>
        <v/>
      </c>
      <c r="AD233" s="91">
        <f t="shared" si="174"/>
        <v>0</v>
      </c>
      <c r="AE233" s="77" t="str">
        <f t="shared" si="175"/>
        <v>복</v>
      </c>
      <c r="AF233" s="77" t="str">
        <f t="shared" si="176"/>
        <v>1/1</v>
      </c>
      <c r="AH233" s="20" t="str">
        <f t="shared" si="161"/>
        <v>서교동 서교대우미래사랑</v>
      </c>
      <c r="AI233" s="87">
        <f t="shared" si="144"/>
        <v>14</v>
      </c>
      <c r="AJ233" s="77" t="str">
        <f t="shared" si="177"/>
        <v>A-</v>
      </c>
      <c r="AK233" s="77" t="s">
        <v>13</v>
      </c>
      <c r="AL233" s="77" t="s">
        <v>62</v>
      </c>
      <c r="AM233" s="77" t="s">
        <v>63</v>
      </c>
      <c r="AN233" s="77" t="str">
        <f t="shared" si="178"/>
        <v>C</v>
      </c>
      <c r="AO233" s="77" t="str">
        <f t="shared" si="179"/>
        <v/>
      </c>
      <c r="AP233" s="77" t="str">
        <f t="shared" si="180"/>
        <v/>
      </c>
      <c r="AQ233" s="77" t="str">
        <f t="shared" si="181"/>
        <v>O</v>
      </c>
      <c r="AR233" s="77" t="str">
        <f t="shared" si="182"/>
        <v>O</v>
      </c>
      <c r="AS233" s="77" t="s">
        <v>2</v>
      </c>
      <c r="AT233" s="77" t="str">
        <f t="shared" si="183"/>
        <v>X</v>
      </c>
      <c r="AU233" s="77" t="str">
        <f t="shared" si="184"/>
        <v>O</v>
      </c>
      <c r="AV233" s="77" t="str">
        <f t="shared" si="185"/>
        <v/>
      </c>
    </row>
    <row r="234" spans="1:48" s="37" customFormat="1" ht="12" x14ac:dyDescent="0.3">
      <c r="A234" s="78" t="s">
        <v>2522</v>
      </c>
      <c r="B234" s="79" t="s">
        <v>2523</v>
      </c>
      <c r="C234" s="85">
        <v>366</v>
      </c>
      <c r="D234" s="86">
        <v>53.2</v>
      </c>
      <c r="E234" s="87">
        <v>16</v>
      </c>
      <c r="F234" s="86">
        <v>40.9</v>
      </c>
      <c r="G234" s="17">
        <v>12</v>
      </c>
      <c r="H234" s="88">
        <v>1</v>
      </c>
      <c r="I234" s="89"/>
      <c r="J234" s="89"/>
      <c r="K234" s="89"/>
      <c r="L234" s="89"/>
      <c r="M234" s="90">
        <f t="shared" si="169"/>
        <v>0</v>
      </c>
      <c r="N234" s="4" t="str">
        <f t="shared" si="170"/>
        <v/>
      </c>
      <c r="O234" s="91">
        <f t="shared" si="171"/>
        <v>0</v>
      </c>
      <c r="P234" s="91">
        <f t="shared" si="172"/>
        <v>0</v>
      </c>
      <c r="Q234" s="77">
        <v>1</v>
      </c>
      <c r="R234" s="77">
        <v>1</v>
      </c>
      <c r="S234" s="77" t="s">
        <v>78</v>
      </c>
      <c r="T234" s="5">
        <v>5300</v>
      </c>
      <c r="U234" s="9"/>
      <c r="W234" s="86">
        <f t="shared" si="167"/>
        <v>53.2</v>
      </c>
      <c r="X234" s="87">
        <f t="shared" si="167"/>
        <v>16</v>
      </c>
      <c r="Y234" s="92">
        <f t="shared" si="168"/>
        <v>1</v>
      </c>
      <c r="Z234" s="90">
        <f t="shared" si="168"/>
        <v>0</v>
      </c>
      <c r="AA234" s="90">
        <f t="shared" si="173"/>
        <v>0</v>
      </c>
      <c r="AB234" s="90">
        <f t="shared" si="174"/>
        <v>0</v>
      </c>
      <c r="AC234" s="4" t="str">
        <f t="shared" si="174"/>
        <v/>
      </c>
      <c r="AD234" s="91">
        <f t="shared" si="174"/>
        <v>0</v>
      </c>
      <c r="AE234" s="77" t="str">
        <f t="shared" si="175"/>
        <v>복</v>
      </c>
      <c r="AF234" s="77" t="str">
        <f t="shared" si="176"/>
        <v>1/1</v>
      </c>
      <c r="AH234" s="20" t="str">
        <f t="shared" si="161"/>
        <v>서교동 서교대우미래사랑</v>
      </c>
      <c r="AI234" s="87">
        <f t="shared" si="144"/>
        <v>16</v>
      </c>
      <c r="AJ234" s="77" t="str">
        <f t="shared" si="177"/>
        <v>A-</v>
      </c>
      <c r="AK234" s="77" t="s">
        <v>13</v>
      </c>
      <c r="AL234" s="77" t="s">
        <v>62</v>
      </c>
      <c r="AM234" s="77" t="s">
        <v>63</v>
      </c>
      <c r="AN234" s="77" t="str">
        <f t="shared" si="178"/>
        <v>C</v>
      </c>
      <c r="AO234" s="77" t="str">
        <f t="shared" si="179"/>
        <v/>
      </c>
      <c r="AP234" s="77" t="str">
        <f t="shared" si="180"/>
        <v/>
      </c>
      <c r="AQ234" s="77" t="str">
        <f t="shared" si="181"/>
        <v>O</v>
      </c>
      <c r="AR234" s="77" t="str">
        <f t="shared" si="182"/>
        <v>O</v>
      </c>
      <c r="AS234" s="77" t="s">
        <v>2</v>
      </c>
      <c r="AT234" s="77" t="str">
        <f t="shared" si="183"/>
        <v>O</v>
      </c>
      <c r="AU234" s="77" t="str">
        <f t="shared" si="184"/>
        <v>O</v>
      </c>
      <c r="AV234" s="77" t="str">
        <f t="shared" si="185"/>
        <v/>
      </c>
    </row>
    <row r="235" spans="1:48" s="37" customFormat="1" ht="12" x14ac:dyDescent="0.3">
      <c r="A235" s="78" t="s">
        <v>2522</v>
      </c>
      <c r="B235" s="79" t="s">
        <v>2523</v>
      </c>
      <c r="C235" s="85">
        <v>366</v>
      </c>
      <c r="D235" s="86">
        <v>54.9</v>
      </c>
      <c r="E235" s="87">
        <v>17</v>
      </c>
      <c r="F235" s="86">
        <v>41.5</v>
      </c>
      <c r="G235" s="17">
        <v>13</v>
      </c>
      <c r="H235" s="88">
        <v>1</v>
      </c>
      <c r="I235" s="89"/>
      <c r="J235" s="89"/>
      <c r="K235" s="89"/>
      <c r="L235" s="89"/>
      <c r="M235" s="90">
        <f t="shared" si="169"/>
        <v>0</v>
      </c>
      <c r="N235" s="4" t="str">
        <f t="shared" si="170"/>
        <v/>
      </c>
      <c r="O235" s="91">
        <f t="shared" si="171"/>
        <v>0</v>
      </c>
      <c r="P235" s="91">
        <f t="shared" si="172"/>
        <v>0</v>
      </c>
      <c r="Q235" s="77">
        <v>1</v>
      </c>
      <c r="R235" s="77">
        <v>1</v>
      </c>
      <c r="S235" s="77" t="s">
        <v>78</v>
      </c>
      <c r="T235" s="5" t="s">
        <v>190</v>
      </c>
      <c r="U235" s="9"/>
      <c r="W235" s="86">
        <f t="shared" si="167"/>
        <v>54.9</v>
      </c>
      <c r="X235" s="87">
        <f t="shared" si="167"/>
        <v>17</v>
      </c>
      <c r="Y235" s="92">
        <f t="shared" si="168"/>
        <v>1</v>
      </c>
      <c r="Z235" s="90">
        <f t="shared" si="168"/>
        <v>0</v>
      </c>
      <c r="AA235" s="90">
        <f t="shared" si="173"/>
        <v>0</v>
      </c>
      <c r="AB235" s="90">
        <f t="shared" si="174"/>
        <v>0</v>
      </c>
      <c r="AC235" s="4" t="str">
        <f t="shared" si="174"/>
        <v/>
      </c>
      <c r="AD235" s="91">
        <f t="shared" si="174"/>
        <v>0</v>
      </c>
      <c r="AE235" s="77" t="str">
        <f t="shared" si="175"/>
        <v>복</v>
      </c>
      <c r="AF235" s="77" t="str">
        <f t="shared" si="176"/>
        <v>1/1</v>
      </c>
      <c r="AH235" s="20" t="str">
        <f t="shared" si="161"/>
        <v>서교동 서교대우미래사랑</v>
      </c>
      <c r="AI235" s="87">
        <f t="shared" si="144"/>
        <v>17</v>
      </c>
      <c r="AJ235" s="77" t="str">
        <f t="shared" si="177"/>
        <v>A-</v>
      </c>
      <c r="AK235" s="77" t="s">
        <v>13</v>
      </c>
      <c r="AL235" s="77" t="s">
        <v>62</v>
      </c>
      <c r="AM235" s="77" t="s">
        <v>63</v>
      </c>
      <c r="AN235" s="77" t="str">
        <f t="shared" si="178"/>
        <v>C</v>
      </c>
      <c r="AO235" s="77" t="str">
        <f t="shared" si="179"/>
        <v/>
      </c>
      <c r="AP235" s="77" t="str">
        <f t="shared" si="180"/>
        <v/>
      </c>
      <c r="AQ235" s="77" t="str">
        <f t="shared" si="181"/>
        <v>O</v>
      </c>
      <c r="AR235" s="77" t="str">
        <f t="shared" si="182"/>
        <v>O</v>
      </c>
      <c r="AS235" s="77" t="s">
        <v>2</v>
      </c>
      <c r="AT235" s="77" t="str">
        <f t="shared" si="183"/>
        <v>O</v>
      </c>
      <c r="AU235" s="77" t="str">
        <f t="shared" si="184"/>
        <v>O</v>
      </c>
      <c r="AV235" s="77" t="str">
        <f t="shared" si="185"/>
        <v/>
      </c>
    </row>
    <row r="236" spans="1:48" s="37" customFormat="1" ht="12" x14ac:dyDescent="0.3">
      <c r="A236" s="78" t="s">
        <v>2522</v>
      </c>
      <c r="B236" s="79" t="s">
        <v>2523</v>
      </c>
      <c r="C236" s="85">
        <v>366</v>
      </c>
      <c r="D236" s="86">
        <v>57.8</v>
      </c>
      <c r="E236" s="87">
        <v>17</v>
      </c>
      <c r="F236" s="86">
        <v>43.7</v>
      </c>
      <c r="G236" s="17">
        <v>13</v>
      </c>
      <c r="H236" s="88">
        <v>6</v>
      </c>
      <c r="I236" s="89"/>
      <c r="J236" s="89"/>
      <c r="K236" s="89"/>
      <c r="L236" s="89"/>
      <c r="M236" s="90">
        <f t="shared" si="169"/>
        <v>0</v>
      </c>
      <c r="N236" s="4" t="str">
        <f t="shared" si="170"/>
        <v/>
      </c>
      <c r="O236" s="91">
        <f t="shared" si="171"/>
        <v>0</v>
      </c>
      <c r="P236" s="91">
        <f t="shared" si="172"/>
        <v>0</v>
      </c>
      <c r="Q236" s="77">
        <v>1</v>
      </c>
      <c r="R236" s="77">
        <v>1</v>
      </c>
      <c r="S236" s="77" t="s">
        <v>78</v>
      </c>
      <c r="T236" s="5" t="s">
        <v>191</v>
      </c>
      <c r="U236" s="9"/>
      <c r="W236" s="86">
        <f t="shared" si="167"/>
        <v>57.8</v>
      </c>
      <c r="X236" s="87">
        <f t="shared" si="167"/>
        <v>17</v>
      </c>
      <c r="Y236" s="92">
        <f t="shared" si="168"/>
        <v>6</v>
      </c>
      <c r="Z236" s="90">
        <f t="shared" si="168"/>
        <v>0</v>
      </c>
      <c r="AA236" s="90">
        <f t="shared" si="173"/>
        <v>0</v>
      </c>
      <c r="AB236" s="90">
        <f t="shared" si="174"/>
        <v>0</v>
      </c>
      <c r="AC236" s="4" t="str">
        <f t="shared" si="174"/>
        <v/>
      </c>
      <c r="AD236" s="91">
        <f t="shared" si="174"/>
        <v>0</v>
      </c>
      <c r="AE236" s="77" t="str">
        <f t="shared" si="175"/>
        <v>복</v>
      </c>
      <c r="AF236" s="77" t="str">
        <f t="shared" si="176"/>
        <v>1/1</v>
      </c>
      <c r="AH236" s="20" t="str">
        <f t="shared" si="161"/>
        <v>서교동 서교대우미래사랑</v>
      </c>
      <c r="AI236" s="87">
        <f t="shared" si="144"/>
        <v>17</v>
      </c>
      <c r="AJ236" s="77" t="str">
        <f t="shared" si="177"/>
        <v>A-</v>
      </c>
      <c r="AK236" s="77" t="s">
        <v>13</v>
      </c>
      <c r="AL236" s="77" t="s">
        <v>62</v>
      </c>
      <c r="AM236" s="77" t="s">
        <v>63</v>
      </c>
      <c r="AN236" s="77" t="str">
        <f t="shared" si="178"/>
        <v>C</v>
      </c>
      <c r="AO236" s="77" t="str">
        <f t="shared" si="179"/>
        <v/>
      </c>
      <c r="AP236" s="77" t="str">
        <f t="shared" si="180"/>
        <v/>
      </c>
      <c r="AQ236" s="77" t="str">
        <f t="shared" si="181"/>
        <v>O</v>
      </c>
      <c r="AR236" s="77" t="str">
        <f t="shared" si="182"/>
        <v>O</v>
      </c>
      <c r="AS236" s="77" t="s">
        <v>2</v>
      </c>
      <c r="AT236" s="77" t="str">
        <f t="shared" si="183"/>
        <v>O</v>
      </c>
      <c r="AU236" s="77" t="str">
        <f t="shared" si="184"/>
        <v>O</v>
      </c>
      <c r="AV236" s="77" t="str">
        <f t="shared" si="185"/>
        <v/>
      </c>
    </row>
    <row r="237" spans="1:48" s="37" customFormat="1" ht="12" x14ac:dyDescent="0.3">
      <c r="A237" s="78" t="s">
        <v>2524</v>
      </c>
      <c r="B237" s="79" t="s">
        <v>2523</v>
      </c>
      <c r="C237" s="85">
        <v>366</v>
      </c>
      <c r="D237" s="86">
        <v>59.8</v>
      </c>
      <c r="E237" s="87">
        <v>18</v>
      </c>
      <c r="F237" s="86">
        <v>45.2</v>
      </c>
      <c r="G237" s="17">
        <v>14</v>
      </c>
      <c r="H237" s="88">
        <v>11</v>
      </c>
      <c r="I237" s="89"/>
      <c r="J237" s="89"/>
      <c r="K237" s="89"/>
      <c r="L237" s="89"/>
      <c r="M237" s="90">
        <f t="shared" si="169"/>
        <v>0</v>
      </c>
      <c r="N237" s="4" t="str">
        <f t="shared" si="170"/>
        <v/>
      </c>
      <c r="O237" s="91">
        <f t="shared" si="171"/>
        <v>0</v>
      </c>
      <c r="P237" s="91">
        <f t="shared" si="172"/>
        <v>0</v>
      </c>
      <c r="Q237" s="77">
        <v>1</v>
      </c>
      <c r="R237" s="77">
        <v>1</v>
      </c>
      <c r="S237" s="77" t="s">
        <v>78</v>
      </c>
      <c r="T237" s="5" t="s">
        <v>192</v>
      </c>
      <c r="U237" s="9"/>
      <c r="W237" s="86">
        <f t="shared" si="167"/>
        <v>59.8</v>
      </c>
      <c r="X237" s="87">
        <f t="shared" si="167"/>
        <v>18</v>
      </c>
      <c r="Y237" s="92">
        <f t="shared" si="168"/>
        <v>11</v>
      </c>
      <c r="Z237" s="90">
        <f t="shared" si="168"/>
        <v>0</v>
      </c>
      <c r="AA237" s="90">
        <f t="shared" si="173"/>
        <v>0</v>
      </c>
      <c r="AB237" s="90">
        <f t="shared" si="174"/>
        <v>0</v>
      </c>
      <c r="AC237" s="4" t="str">
        <f t="shared" si="174"/>
        <v/>
      </c>
      <c r="AD237" s="91">
        <f t="shared" si="174"/>
        <v>0</v>
      </c>
      <c r="AE237" s="77" t="str">
        <f t="shared" si="175"/>
        <v>복</v>
      </c>
      <c r="AF237" s="77" t="str">
        <f t="shared" si="176"/>
        <v>1/1</v>
      </c>
      <c r="AH237" s="20" t="str">
        <f t="shared" si="161"/>
        <v>서교동 서교대우미래사랑</v>
      </c>
      <c r="AI237" s="87">
        <f t="shared" si="144"/>
        <v>18</v>
      </c>
      <c r="AJ237" s="77" t="str">
        <f t="shared" si="177"/>
        <v>A-</v>
      </c>
      <c r="AK237" s="77" t="s">
        <v>13</v>
      </c>
      <c r="AL237" s="77" t="s">
        <v>62</v>
      </c>
      <c r="AM237" s="77" t="s">
        <v>63</v>
      </c>
      <c r="AN237" s="77" t="str">
        <f t="shared" si="178"/>
        <v>C</v>
      </c>
      <c r="AO237" s="77" t="str">
        <f t="shared" si="179"/>
        <v/>
      </c>
      <c r="AP237" s="77" t="str">
        <f t="shared" si="180"/>
        <v/>
      </c>
      <c r="AQ237" s="77" t="str">
        <f t="shared" si="181"/>
        <v>O</v>
      </c>
      <c r="AR237" s="77" t="str">
        <f t="shared" si="182"/>
        <v>O</v>
      </c>
      <c r="AS237" s="77" t="s">
        <v>2</v>
      </c>
      <c r="AT237" s="77" t="str">
        <f t="shared" si="183"/>
        <v>O</v>
      </c>
      <c r="AU237" s="77" t="str">
        <f t="shared" si="184"/>
        <v>O</v>
      </c>
      <c r="AV237" s="77" t="str">
        <f t="shared" si="185"/>
        <v/>
      </c>
    </row>
    <row r="238" spans="1:48" s="37" customFormat="1" ht="12" x14ac:dyDescent="0.3">
      <c r="A238" s="78" t="s">
        <v>2524</v>
      </c>
      <c r="B238" s="79" t="s">
        <v>2525</v>
      </c>
      <c r="C238" s="85">
        <v>366</v>
      </c>
      <c r="D238" s="86">
        <v>62.8</v>
      </c>
      <c r="E238" s="87">
        <v>19</v>
      </c>
      <c r="F238" s="86">
        <v>47.5</v>
      </c>
      <c r="G238" s="17">
        <v>14</v>
      </c>
      <c r="H238" s="88">
        <v>5</v>
      </c>
      <c r="I238" s="89"/>
      <c r="J238" s="89"/>
      <c r="K238" s="89"/>
      <c r="L238" s="89"/>
      <c r="M238" s="90">
        <f t="shared" si="169"/>
        <v>0</v>
      </c>
      <c r="N238" s="4" t="str">
        <f t="shared" si="170"/>
        <v/>
      </c>
      <c r="O238" s="91">
        <f t="shared" si="171"/>
        <v>0</v>
      </c>
      <c r="P238" s="91">
        <f t="shared" si="172"/>
        <v>0</v>
      </c>
      <c r="Q238" s="77">
        <v>1</v>
      </c>
      <c r="R238" s="77">
        <v>1</v>
      </c>
      <c r="S238" s="77" t="s">
        <v>78</v>
      </c>
      <c r="T238" s="5" t="s">
        <v>193</v>
      </c>
      <c r="U238" s="9"/>
      <c r="W238" s="86">
        <f t="shared" si="167"/>
        <v>62.8</v>
      </c>
      <c r="X238" s="87">
        <f t="shared" si="167"/>
        <v>19</v>
      </c>
      <c r="Y238" s="92">
        <f t="shared" si="168"/>
        <v>5</v>
      </c>
      <c r="Z238" s="90">
        <f t="shared" si="168"/>
        <v>0</v>
      </c>
      <c r="AA238" s="90">
        <f t="shared" si="173"/>
        <v>0</v>
      </c>
      <c r="AB238" s="90">
        <f t="shared" si="174"/>
        <v>0</v>
      </c>
      <c r="AC238" s="4" t="str">
        <f t="shared" si="174"/>
        <v/>
      </c>
      <c r="AD238" s="91">
        <f t="shared" si="174"/>
        <v>0</v>
      </c>
      <c r="AE238" s="77" t="str">
        <f t="shared" si="175"/>
        <v>복</v>
      </c>
      <c r="AF238" s="77" t="str">
        <f t="shared" si="176"/>
        <v>1/1</v>
      </c>
      <c r="AH238" s="20" t="str">
        <f t="shared" si="161"/>
        <v>서교동 서교대우미래사랑</v>
      </c>
      <c r="AI238" s="87">
        <f t="shared" si="144"/>
        <v>19</v>
      </c>
      <c r="AJ238" s="77" t="str">
        <f t="shared" si="177"/>
        <v>A-</v>
      </c>
      <c r="AK238" s="77" t="s">
        <v>13</v>
      </c>
      <c r="AL238" s="77" t="s">
        <v>62</v>
      </c>
      <c r="AM238" s="77" t="s">
        <v>63</v>
      </c>
      <c r="AN238" s="77" t="str">
        <f t="shared" si="178"/>
        <v>C</v>
      </c>
      <c r="AO238" s="77" t="str">
        <f t="shared" si="179"/>
        <v/>
      </c>
      <c r="AP238" s="77" t="str">
        <f t="shared" si="180"/>
        <v/>
      </c>
      <c r="AQ238" s="77" t="str">
        <f t="shared" si="181"/>
        <v>O</v>
      </c>
      <c r="AR238" s="77" t="str">
        <f t="shared" si="182"/>
        <v>O</v>
      </c>
      <c r="AS238" s="77" t="s">
        <v>2</v>
      </c>
      <c r="AT238" s="77" t="str">
        <f t="shared" si="183"/>
        <v>O</v>
      </c>
      <c r="AU238" s="77" t="str">
        <f t="shared" si="184"/>
        <v>O</v>
      </c>
      <c r="AV238" s="77" t="str">
        <f t="shared" si="185"/>
        <v/>
      </c>
    </row>
    <row r="239" spans="1:48" s="37" customFormat="1" ht="12" x14ac:dyDescent="0.3">
      <c r="A239" s="78" t="s">
        <v>2524</v>
      </c>
      <c r="B239" s="79" t="s">
        <v>2525</v>
      </c>
      <c r="C239" s="85">
        <v>366</v>
      </c>
      <c r="D239" s="86">
        <v>70.599999999999994</v>
      </c>
      <c r="E239" s="87">
        <v>21</v>
      </c>
      <c r="F239" s="86">
        <v>53.4</v>
      </c>
      <c r="G239" s="17">
        <v>16</v>
      </c>
      <c r="H239" s="88">
        <v>1</v>
      </c>
      <c r="I239" s="89"/>
      <c r="J239" s="89"/>
      <c r="K239" s="89"/>
      <c r="L239" s="89"/>
      <c r="M239" s="90">
        <f t="shared" si="169"/>
        <v>0</v>
      </c>
      <c r="N239" s="4" t="str">
        <f t="shared" si="170"/>
        <v/>
      </c>
      <c r="O239" s="91">
        <f t="shared" si="171"/>
        <v>0</v>
      </c>
      <c r="P239" s="91">
        <f t="shared" si="172"/>
        <v>0</v>
      </c>
      <c r="Q239" s="77">
        <v>2</v>
      </c>
      <c r="R239" s="77">
        <v>1</v>
      </c>
      <c r="S239" s="77" t="s">
        <v>78</v>
      </c>
      <c r="T239" s="5" t="s">
        <v>194</v>
      </c>
      <c r="U239" s="9"/>
      <c r="W239" s="86">
        <f t="shared" ref="W239:X254" si="186">D239</f>
        <v>70.599999999999994</v>
      </c>
      <c r="X239" s="87">
        <f t="shared" si="186"/>
        <v>21</v>
      </c>
      <c r="Y239" s="92">
        <f t="shared" ref="Y239:Z254" si="187">H239</f>
        <v>1</v>
      </c>
      <c r="Z239" s="90">
        <f t="shared" si="187"/>
        <v>0</v>
      </c>
      <c r="AA239" s="90">
        <f t="shared" si="173"/>
        <v>0</v>
      </c>
      <c r="AB239" s="90">
        <f t="shared" si="174"/>
        <v>0</v>
      </c>
      <c r="AC239" s="4" t="str">
        <f t="shared" si="174"/>
        <v/>
      </c>
      <c r="AD239" s="91">
        <f t="shared" si="174"/>
        <v>0</v>
      </c>
      <c r="AE239" s="77" t="str">
        <f t="shared" si="175"/>
        <v>복</v>
      </c>
      <c r="AF239" s="77" t="str">
        <f t="shared" si="176"/>
        <v>2/1</v>
      </c>
      <c r="AH239" s="20" t="str">
        <f t="shared" si="161"/>
        <v>서교동 서교대우미래사랑</v>
      </c>
      <c r="AI239" s="87">
        <f t="shared" si="144"/>
        <v>21</v>
      </c>
      <c r="AJ239" s="77" t="str">
        <f t="shared" si="177"/>
        <v>A-</v>
      </c>
      <c r="AK239" s="77" t="s">
        <v>13</v>
      </c>
      <c r="AL239" s="77" t="s">
        <v>62</v>
      </c>
      <c r="AM239" s="77" t="s">
        <v>63</v>
      </c>
      <c r="AN239" s="77" t="str">
        <f t="shared" si="178"/>
        <v>C</v>
      </c>
      <c r="AO239" s="77" t="str">
        <f t="shared" si="179"/>
        <v/>
      </c>
      <c r="AP239" s="77" t="str">
        <f t="shared" si="180"/>
        <v/>
      </c>
      <c r="AQ239" s="77" t="str">
        <f t="shared" si="181"/>
        <v>O</v>
      </c>
      <c r="AR239" s="77" t="str">
        <f t="shared" si="182"/>
        <v>O</v>
      </c>
      <c r="AS239" s="77" t="s">
        <v>2</v>
      </c>
      <c r="AT239" s="77" t="str">
        <f t="shared" si="183"/>
        <v>O</v>
      </c>
      <c r="AU239" s="77" t="str">
        <f t="shared" si="184"/>
        <v>O</v>
      </c>
      <c r="AV239" s="77" t="str">
        <f t="shared" si="185"/>
        <v/>
      </c>
    </row>
    <row r="240" spans="1:48" s="37" customFormat="1" ht="12" x14ac:dyDescent="0.3">
      <c r="A240" s="78" t="s">
        <v>2524</v>
      </c>
      <c r="B240" s="79" t="s">
        <v>2525</v>
      </c>
      <c r="C240" s="85">
        <v>366</v>
      </c>
      <c r="D240" s="86">
        <v>75</v>
      </c>
      <c r="E240" s="87">
        <v>23</v>
      </c>
      <c r="F240" s="86">
        <v>56.7</v>
      </c>
      <c r="G240" s="17">
        <v>17</v>
      </c>
      <c r="H240" s="88">
        <v>1</v>
      </c>
      <c r="I240" s="89"/>
      <c r="J240" s="89"/>
      <c r="K240" s="89"/>
      <c r="L240" s="89"/>
      <c r="M240" s="90">
        <f t="shared" si="169"/>
        <v>0</v>
      </c>
      <c r="N240" s="4" t="str">
        <f t="shared" si="170"/>
        <v/>
      </c>
      <c r="O240" s="91">
        <f t="shared" si="171"/>
        <v>0</v>
      </c>
      <c r="P240" s="91">
        <f t="shared" si="172"/>
        <v>0</v>
      </c>
      <c r="Q240" s="77">
        <v>1</v>
      </c>
      <c r="R240" s="77">
        <v>1</v>
      </c>
      <c r="S240" s="77" t="s">
        <v>78</v>
      </c>
      <c r="T240" s="5" t="s">
        <v>195</v>
      </c>
      <c r="U240" s="9"/>
      <c r="W240" s="86">
        <f t="shared" si="186"/>
        <v>75</v>
      </c>
      <c r="X240" s="87">
        <f t="shared" si="186"/>
        <v>23</v>
      </c>
      <c r="Y240" s="92">
        <f t="shared" si="187"/>
        <v>1</v>
      </c>
      <c r="Z240" s="90">
        <f t="shared" si="187"/>
        <v>0</v>
      </c>
      <c r="AA240" s="90">
        <f t="shared" si="173"/>
        <v>0</v>
      </c>
      <c r="AB240" s="90">
        <f t="shared" si="174"/>
        <v>0</v>
      </c>
      <c r="AC240" s="4" t="str">
        <f t="shared" si="174"/>
        <v/>
      </c>
      <c r="AD240" s="91">
        <f t="shared" si="174"/>
        <v>0</v>
      </c>
      <c r="AE240" s="77" t="str">
        <f t="shared" si="175"/>
        <v>복</v>
      </c>
      <c r="AF240" s="77" t="str">
        <f t="shared" si="176"/>
        <v>1/1</v>
      </c>
      <c r="AH240" s="20" t="str">
        <f t="shared" si="161"/>
        <v>서교동 서교대우미래사랑</v>
      </c>
      <c r="AI240" s="87">
        <f t="shared" si="144"/>
        <v>23</v>
      </c>
      <c r="AJ240" s="77" t="str">
        <f t="shared" si="177"/>
        <v>A-</v>
      </c>
      <c r="AK240" s="77" t="s">
        <v>13</v>
      </c>
      <c r="AL240" s="77" t="s">
        <v>62</v>
      </c>
      <c r="AM240" s="77" t="s">
        <v>63</v>
      </c>
      <c r="AN240" s="77" t="str">
        <f t="shared" si="178"/>
        <v>C</v>
      </c>
      <c r="AO240" s="77" t="str">
        <f t="shared" si="179"/>
        <v/>
      </c>
      <c r="AP240" s="77" t="str">
        <f t="shared" si="180"/>
        <v/>
      </c>
      <c r="AQ240" s="77" t="str">
        <f t="shared" si="181"/>
        <v>O</v>
      </c>
      <c r="AR240" s="77" t="str">
        <f t="shared" si="182"/>
        <v>O</v>
      </c>
      <c r="AS240" s="77" t="s">
        <v>2</v>
      </c>
      <c r="AT240" s="77" t="str">
        <f t="shared" si="183"/>
        <v>O</v>
      </c>
      <c r="AU240" s="77" t="str">
        <f t="shared" si="184"/>
        <v>O</v>
      </c>
      <c r="AV240" s="77" t="str">
        <f t="shared" si="185"/>
        <v/>
      </c>
    </row>
    <row r="241" spans="1:48" s="37" customFormat="1" ht="12" x14ac:dyDescent="0.3">
      <c r="A241" s="78" t="s">
        <v>2524</v>
      </c>
      <c r="B241" s="79" t="s">
        <v>2525</v>
      </c>
      <c r="C241" s="85">
        <v>366</v>
      </c>
      <c r="D241" s="86">
        <v>75.900000000000006</v>
      </c>
      <c r="E241" s="87">
        <v>23</v>
      </c>
      <c r="F241" s="86">
        <v>57.4</v>
      </c>
      <c r="G241" s="17">
        <v>17</v>
      </c>
      <c r="H241" s="88">
        <v>46</v>
      </c>
      <c r="I241" s="89"/>
      <c r="J241" s="89"/>
      <c r="K241" s="89"/>
      <c r="L241" s="89"/>
      <c r="M241" s="90">
        <f t="shared" si="169"/>
        <v>0</v>
      </c>
      <c r="N241" s="4" t="str">
        <f t="shared" si="170"/>
        <v/>
      </c>
      <c r="O241" s="91">
        <f t="shared" si="171"/>
        <v>0</v>
      </c>
      <c r="P241" s="91">
        <f t="shared" si="172"/>
        <v>0</v>
      </c>
      <c r="Q241" s="77">
        <v>2</v>
      </c>
      <c r="R241" s="77">
        <v>1</v>
      </c>
      <c r="S241" s="77" t="s">
        <v>78</v>
      </c>
      <c r="T241" s="5" t="s">
        <v>196</v>
      </c>
      <c r="U241" s="9"/>
      <c r="W241" s="86">
        <f t="shared" si="186"/>
        <v>75.900000000000006</v>
      </c>
      <c r="X241" s="87">
        <f t="shared" si="186"/>
        <v>23</v>
      </c>
      <c r="Y241" s="92">
        <f t="shared" si="187"/>
        <v>46</v>
      </c>
      <c r="Z241" s="90">
        <f t="shared" si="187"/>
        <v>0</v>
      </c>
      <c r="AA241" s="90">
        <f t="shared" si="173"/>
        <v>0</v>
      </c>
      <c r="AB241" s="90">
        <f t="shared" si="174"/>
        <v>0</v>
      </c>
      <c r="AC241" s="4" t="str">
        <f t="shared" si="174"/>
        <v/>
      </c>
      <c r="AD241" s="91">
        <f t="shared" si="174"/>
        <v>0</v>
      </c>
      <c r="AE241" s="77" t="str">
        <f t="shared" si="175"/>
        <v>복</v>
      </c>
      <c r="AF241" s="77" t="str">
        <f t="shared" si="176"/>
        <v>2/1</v>
      </c>
      <c r="AH241" s="20" t="str">
        <f t="shared" si="161"/>
        <v>서교동 서교대우미래사랑</v>
      </c>
      <c r="AI241" s="87">
        <f t="shared" si="144"/>
        <v>23</v>
      </c>
      <c r="AJ241" s="77" t="str">
        <f t="shared" si="177"/>
        <v>A-</v>
      </c>
      <c r="AK241" s="77" t="s">
        <v>13</v>
      </c>
      <c r="AL241" s="77" t="s">
        <v>62</v>
      </c>
      <c r="AM241" s="77" t="s">
        <v>63</v>
      </c>
      <c r="AN241" s="77" t="str">
        <f t="shared" si="178"/>
        <v>C</v>
      </c>
      <c r="AO241" s="77" t="str">
        <f t="shared" si="179"/>
        <v/>
      </c>
      <c r="AP241" s="77" t="str">
        <f t="shared" si="180"/>
        <v/>
      </c>
      <c r="AQ241" s="77" t="str">
        <f t="shared" si="181"/>
        <v>O</v>
      </c>
      <c r="AR241" s="77" t="str">
        <f t="shared" si="182"/>
        <v>O</v>
      </c>
      <c r="AS241" s="77" t="s">
        <v>2</v>
      </c>
      <c r="AT241" s="77" t="str">
        <f t="shared" si="183"/>
        <v>O</v>
      </c>
      <c r="AU241" s="77" t="str">
        <f t="shared" si="184"/>
        <v>O</v>
      </c>
      <c r="AV241" s="77" t="str">
        <f t="shared" si="185"/>
        <v/>
      </c>
    </row>
    <row r="242" spans="1:48" s="37" customFormat="1" ht="12" x14ac:dyDescent="0.3">
      <c r="A242" s="78" t="s">
        <v>2524</v>
      </c>
      <c r="B242" s="79" t="s">
        <v>2519</v>
      </c>
      <c r="C242" s="85">
        <v>366</v>
      </c>
      <c r="D242" s="86">
        <v>76.099999999999994</v>
      </c>
      <c r="E242" s="87">
        <v>23</v>
      </c>
      <c r="F242" s="86">
        <v>57.5</v>
      </c>
      <c r="G242" s="17">
        <v>17</v>
      </c>
      <c r="H242" s="88">
        <v>1</v>
      </c>
      <c r="I242" s="89"/>
      <c r="J242" s="89"/>
      <c r="K242" s="89"/>
      <c r="L242" s="89"/>
      <c r="M242" s="90">
        <f t="shared" si="169"/>
        <v>0</v>
      </c>
      <c r="N242" s="4" t="str">
        <f t="shared" si="170"/>
        <v/>
      </c>
      <c r="O242" s="91">
        <f t="shared" si="171"/>
        <v>0</v>
      </c>
      <c r="P242" s="91">
        <f t="shared" si="172"/>
        <v>0</v>
      </c>
      <c r="Q242" s="77">
        <v>2</v>
      </c>
      <c r="R242" s="77">
        <v>1</v>
      </c>
      <c r="S242" s="77" t="s">
        <v>78</v>
      </c>
      <c r="T242" s="5" t="s">
        <v>149</v>
      </c>
      <c r="U242" s="9"/>
      <c r="W242" s="86">
        <f t="shared" si="186"/>
        <v>76.099999999999994</v>
      </c>
      <c r="X242" s="87">
        <f t="shared" si="186"/>
        <v>23</v>
      </c>
      <c r="Y242" s="92">
        <f t="shared" si="187"/>
        <v>1</v>
      </c>
      <c r="Z242" s="90">
        <f t="shared" si="187"/>
        <v>0</v>
      </c>
      <c r="AA242" s="90">
        <f t="shared" si="173"/>
        <v>0</v>
      </c>
      <c r="AB242" s="90">
        <f t="shared" si="174"/>
        <v>0</v>
      </c>
      <c r="AC242" s="4" t="str">
        <f t="shared" si="174"/>
        <v/>
      </c>
      <c r="AD242" s="91">
        <f t="shared" si="174"/>
        <v>0</v>
      </c>
      <c r="AE242" s="77" t="str">
        <f t="shared" si="175"/>
        <v>복</v>
      </c>
      <c r="AF242" s="77" t="str">
        <f t="shared" si="176"/>
        <v>2/1</v>
      </c>
      <c r="AH242" s="20" t="str">
        <f t="shared" si="161"/>
        <v>서교동 서교대우미래사랑</v>
      </c>
      <c r="AI242" s="87">
        <f t="shared" si="144"/>
        <v>23</v>
      </c>
      <c r="AJ242" s="77" t="str">
        <f t="shared" si="177"/>
        <v>A-</v>
      </c>
      <c r="AK242" s="77" t="s">
        <v>13</v>
      </c>
      <c r="AL242" s="77" t="s">
        <v>62</v>
      </c>
      <c r="AM242" s="77" t="s">
        <v>63</v>
      </c>
      <c r="AN242" s="77" t="str">
        <f t="shared" si="178"/>
        <v>C</v>
      </c>
      <c r="AO242" s="77" t="str">
        <f t="shared" si="179"/>
        <v/>
      </c>
      <c r="AP242" s="77" t="str">
        <f t="shared" si="180"/>
        <v/>
      </c>
      <c r="AQ242" s="77" t="str">
        <f t="shared" si="181"/>
        <v>O</v>
      </c>
      <c r="AR242" s="77" t="str">
        <f t="shared" si="182"/>
        <v>O</v>
      </c>
      <c r="AS242" s="77" t="s">
        <v>2</v>
      </c>
      <c r="AT242" s="77" t="str">
        <f t="shared" si="183"/>
        <v>O</v>
      </c>
      <c r="AU242" s="77" t="str">
        <f t="shared" si="184"/>
        <v>O</v>
      </c>
      <c r="AV242" s="77" t="str">
        <f t="shared" si="185"/>
        <v/>
      </c>
    </row>
    <row r="243" spans="1:48" s="37" customFormat="1" ht="12" x14ac:dyDescent="0.3">
      <c r="A243" s="78" t="s">
        <v>2526</v>
      </c>
      <c r="B243" s="79" t="s">
        <v>2527</v>
      </c>
      <c r="C243" s="85">
        <v>366</v>
      </c>
      <c r="D243" s="86">
        <v>86.1</v>
      </c>
      <c r="E243" s="87">
        <v>26</v>
      </c>
      <c r="F243" s="86">
        <v>65.099999999999994</v>
      </c>
      <c r="G243" s="17">
        <v>20</v>
      </c>
      <c r="H243" s="88">
        <v>1</v>
      </c>
      <c r="I243" s="89"/>
      <c r="J243" s="89"/>
      <c r="K243" s="89"/>
      <c r="L243" s="89"/>
      <c r="M243" s="90">
        <f t="shared" si="169"/>
        <v>0</v>
      </c>
      <c r="N243" s="4" t="str">
        <f t="shared" si="170"/>
        <v/>
      </c>
      <c r="O243" s="91">
        <f t="shared" si="171"/>
        <v>0</v>
      </c>
      <c r="P243" s="91">
        <f t="shared" si="172"/>
        <v>0</v>
      </c>
      <c r="Q243" s="77">
        <v>2</v>
      </c>
      <c r="R243" s="77">
        <v>1</v>
      </c>
      <c r="S243" s="77" t="s">
        <v>78</v>
      </c>
      <c r="T243" s="5" t="s">
        <v>197</v>
      </c>
      <c r="U243" s="9"/>
      <c r="W243" s="86">
        <f t="shared" si="186"/>
        <v>86.1</v>
      </c>
      <c r="X243" s="87">
        <f t="shared" si="186"/>
        <v>26</v>
      </c>
      <c r="Y243" s="92">
        <f t="shared" si="187"/>
        <v>1</v>
      </c>
      <c r="Z243" s="90">
        <f t="shared" si="187"/>
        <v>0</v>
      </c>
      <c r="AA243" s="90">
        <f t="shared" si="173"/>
        <v>0</v>
      </c>
      <c r="AB243" s="90">
        <f t="shared" si="174"/>
        <v>0</v>
      </c>
      <c r="AC243" s="4" t="str">
        <f t="shared" si="174"/>
        <v/>
      </c>
      <c r="AD243" s="91">
        <f t="shared" si="174"/>
        <v>0</v>
      </c>
      <c r="AE243" s="77" t="str">
        <f t="shared" si="175"/>
        <v>복</v>
      </c>
      <c r="AF243" s="77" t="str">
        <f t="shared" si="176"/>
        <v>2/1</v>
      </c>
      <c r="AH243" s="20" t="str">
        <f t="shared" si="161"/>
        <v>서교동 서교대우미래사랑</v>
      </c>
      <c r="AI243" s="87">
        <f t="shared" si="144"/>
        <v>26</v>
      </c>
      <c r="AJ243" s="77" t="str">
        <f t="shared" si="177"/>
        <v>A-</v>
      </c>
      <c r="AK243" s="77" t="s">
        <v>13</v>
      </c>
      <c r="AL243" s="77" t="s">
        <v>62</v>
      </c>
      <c r="AM243" s="77" t="s">
        <v>63</v>
      </c>
      <c r="AN243" s="77" t="str">
        <f t="shared" si="178"/>
        <v>C</v>
      </c>
      <c r="AO243" s="77" t="str">
        <f t="shared" si="179"/>
        <v/>
      </c>
      <c r="AP243" s="77" t="str">
        <f t="shared" si="180"/>
        <v/>
      </c>
      <c r="AQ243" s="77" t="str">
        <f t="shared" si="181"/>
        <v>O</v>
      </c>
      <c r="AR243" s="77" t="str">
        <f t="shared" si="182"/>
        <v>O</v>
      </c>
      <c r="AS243" s="77" t="s">
        <v>2</v>
      </c>
      <c r="AT243" s="77" t="str">
        <f t="shared" si="183"/>
        <v>O</v>
      </c>
      <c r="AU243" s="77" t="str">
        <f t="shared" si="184"/>
        <v>O</v>
      </c>
      <c r="AV243" s="77" t="str">
        <f t="shared" si="185"/>
        <v/>
      </c>
    </row>
    <row r="244" spans="1:48" s="37" customFormat="1" ht="12" x14ac:dyDescent="0.3">
      <c r="A244" s="78" t="s">
        <v>2526</v>
      </c>
      <c r="B244" s="79" t="s">
        <v>2519</v>
      </c>
      <c r="C244" s="85">
        <v>366</v>
      </c>
      <c r="D244" s="86">
        <v>90</v>
      </c>
      <c r="E244" s="87">
        <v>27</v>
      </c>
      <c r="F244" s="86">
        <v>68</v>
      </c>
      <c r="G244" s="17">
        <v>21</v>
      </c>
      <c r="H244" s="88">
        <v>44</v>
      </c>
      <c r="I244" s="89"/>
      <c r="J244" s="89"/>
      <c r="K244" s="89"/>
      <c r="L244" s="89"/>
      <c r="M244" s="90">
        <f t="shared" si="169"/>
        <v>0</v>
      </c>
      <c r="N244" s="4" t="str">
        <f t="shared" si="170"/>
        <v/>
      </c>
      <c r="O244" s="91">
        <f t="shared" si="171"/>
        <v>0</v>
      </c>
      <c r="P244" s="91">
        <f t="shared" si="172"/>
        <v>0</v>
      </c>
      <c r="Q244" s="77">
        <v>2</v>
      </c>
      <c r="R244" s="77">
        <v>1</v>
      </c>
      <c r="S244" s="77" t="s">
        <v>78</v>
      </c>
      <c r="T244" s="5" t="s">
        <v>198</v>
      </c>
      <c r="U244" s="9"/>
      <c r="W244" s="86">
        <f t="shared" si="186"/>
        <v>90</v>
      </c>
      <c r="X244" s="87">
        <f t="shared" si="186"/>
        <v>27</v>
      </c>
      <c r="Y244" s="92">
        <f t="shared" si="187"/>
        <v>44</v>
      </c>
      <c r="Z244" s="90">
        <f t="shared" si="187"/>
        <v>0</v>
      </c>
      <c r="AA244" s="90">
        <f t="shared" si="173"/>
        <v>0</v>
      </c>
      <c r="AB244" s="90">
        <f t="shared" ref="AB244:AD259" si="188">M244</f>
        <v>0</v>
      </c>
      <c r="AC244" s="4" t="str">
        <f t="shared" si="188"/>
        <v/>
      </c>
      <c r="AD244" s="91">
        <f t="shared" si="188"/>
        <v>0</v>
      </c>
      <c r="AE244" s="77" t="str">
        <f t="shared" si="175"/>
        <v>복</v>
      </c>
      <c r="AF244" s="77" t="str">
        <f t="shared" si="176"/>
        <v>2/1</v>
      </c>
      <c r="AH244" s="20" t="str">
        <f t="shared" si="161"/>
        <v>서교동 서교대우미래사랑</v>
      </c>
      <c r="AI244" s="87">
        <f t="shared" si="144"/>
        <v>27</v>
      </c>
      <c r="AJ244" s="77" t="str">
        <f t="shared" si="177"/>
        <v>A-</v>
      </c>
      <c r="AK244" s="77" t="s">
        <v>13</v>
      </c>
      <c r="AL244" s="77" t="s">
        <v>62</v>
      </c>
      <c r="AM244" s="77" t="s">
        <v>63</v>
      </c>
      <c r="AN244" s="77" t="str">
        <f t="shared" si="178"/>
        <v>C</v>
      </c>
      <c r="AO244" s="77" t="str">
        <f t="shared" si="179"/>
        <v/>
      </c>
      <c r="AP244" s="77" t="str">
        <f t="shared" si="180"/>
        <v/>
      </c>
      <c r="AQ244" s="77" t="str">
        <f t="shared" si="181"/>
        <v>O</v>
      </c>
      <c r="AR244" s="77" t="str">
        <f t="shared" si="182"/>
        <v>O</v>
      </c>
      <c r="AS244" s="77" t="s">
        <v>2</v>
      </c>
      <c r="AT244" s="77" t="str">
        <f t="shared" si="183"/>
        <v>O</v>
      </c>
      <c r="AU244" s="77" t="str">
        <f t="shared" si="184"/>
        <v>O</v>
      </c>
      <c r="AV244" s="77" t="str">
        <f t="shared" si="185"/>
        <v/>
      </c>
    </row>
    <row r="245" spans="1:48" s="37" customFormat="1" ht="12" x14ac:dyDescent="0.3">
      <c r="A245" s="78" t="s">
        <v>2526</v>
      </c>
      <c r="B245" s="79" t="s">
        <v>2527</v>
      </c>
      <c r="C245" s="85">
        <v>366</v>
      </c>
      <c r="D245" s="86">
        <v>89.2</v>
      </c>
      <c r="E245" s="87">
        <v>27</v>
      </c>
      <c r="F245" s="86">
        <v>67.400000000000006</v>
      </c>
      <c r="G245" s="17">
        <v>20</v>
      </c>
      <c r="H245" s="88">
        <v>1</v>
      </c>
      <c r="I245" s="89"/>
      <c r="J245" s="89"/>
      <c r="K245" s="89"/>
      <c r="L245" s="89"/>
      <c r="M245" s="90">
        <f t="shared" si="169"/>
        <v>0</v>
      </c>
      <c r="N245" s="4" t="str">
        <f t="shared" si="170"/>
        <v/>
      </c>
      <c r="O245" s="91">
        <f t="shared" si="171"/>
        <v>0</v>
      </c>
      <c r="P245" s="91">
        <f t="shared" si="172"/>
        <v>0</v>
      </c>
      <c r="Q245" s="77">
        <v>2</v>
      </c>
      <c r="R245" s="77">
        <v>1</v>
      </c>
      <c r="S245" s="77" t="s">
        <v>78</v>
      </c>
      <c r="T245" s="5" t="s">
        <v>199</v>
      </c>
      <c r="U245" s="9"/>
      <c r="W245" s="86">
        <f t="shared" si="186"/>
        <v>89.2</v>
      </c>
      <c r="X245" s="87">
        <f t="shared" si="186"/>
        <v>27</v>
      </c>
      <c r="Y245" s="92">
        <f t="shared" si="187"/>
        <v>1</v>
      </c>
      <c r="Z245" s="90">
        <f t="shared" si="187"/>
        <v>0</v>
      </c>
      <c r="AA245" s="90">
        <f t="shared" si="173"/>
        <v>0</v>
      </c>
      <c r="AB245" s="90">
        <f t="shared" si="188"/>
        <v>0</v>
      </c>
      <c r="AC245" s="4" t="str">
        <f t="shared" si="188"/>
        <v/>
      </c>
      <c r="AD245" s="91">
        <f t="shared" si="188"/>
        <v>0</v>
      </c>
      <c r="AE245" s="77" t="str">
        <f t="shared" si="175"/>
        <v>복</v>
      </c>
      <c r="AF245" s="77" t="str">
        <f t="shared" si="176"/>
        <v>2/1</v>
      </c>
      <c r="AH245" s="20" t="str">
        <f t="shared" si="161"/>
        <v>서교동 서교대우미래사랑</v>
      </c>
      <c r="AI245" s="87">
        <f t="shared" si="144"/>
        <v>27</v>
      </c>
      <c r="AJ245" s="77" t="str">
        <f t="shared" si="177"/>
        <v>A-</v>
      </c>
      <c r="AK245" s="77" t="s">
        <v>13</v>
      </c>
      <c r="AL245" s="77" t="s">
        <v>62</v>
      </c>
      <c r="AM245" s="77" t="s">
        <v>63</v>
      </c>
      <c r="AN245" s="77" t="str">
        <f t="shared" si="178"/>
        <v>C</v>
      </c>
      <c r="AO245" s="77" t="str">
        <f t="shared" si="179"/>
        <v/>
      </c>
      <c r="AP245" s="77" t="str">
        <f t="shared" si="180"/>
        <v/>
      </c>
      <c r="AQ245" s="77" t="str">
        <f t="shared" si="181"/>
        <v>O</v>
      </c>
      <c r="AR245" s="77" t="str">
        <f t="shared" si="182"/>
        <v>O</v>
      </c>
      <c r="AS245" s="77" t="s">
        <v>2</v>
      </c>
      <c r="AT245" s="77" t="str">
        <f t="shared" si="183"/>
        <v>O</v>
      </c>
      <c r="AU245" s="77" t="str">
        <f t="shared" si="184"/>
        <v>O</v>
      </c>
      <c r="AV245" s="77" t="str">
        <f t="shared" si="185"/>
        <v/>
      </c>
    </row>
    <row r="246" spans="1:48" s="37" customFormat="1" ht="12" x14ac:dyDescent="0.3">
      <c r="A246" s="78" t="s">
        <v>2526</v>
      </c>
      <c r="B246" s="79" t="s">
        <v>2528</v>
      </c>
      <c r="C246" s="85">
        <v>366</v>
      </c>
      <c r="D246" s="86">
        <v>90.1</v>
      </c>
      <c r="E246" s="87">
        <v>27</v>
      </c>
      <c r="F246" s="86">
        <v>68.099999999999994</v>
      </c>
      <c r="G246" s="17">
        <v>21</v>
      </c>
      <c r="H246" s="88">
        <v>23</v>
      </c>
      <c r="I246" s="89"/>
      <c r="J246" s="89"/>
      <c r="K246" s="89"/>
      <c r="L246" s="89"/>
      <c r="M246" s="90">
        <f t="shared" si="169"/>
        <v>0</v>
      </c>
      <c r="N246" s="4" t="str">
        <f t="shared" si="170"/>
        <v/>
      </c>
      <c r="O246" s="91">
        <f t="shared" si="171"/>
        <v>0</v>
      </c>
      <c r="P246" s="91">
        <f t="shared" si="172"/>
        <v>0</v>
      </c>
      <c r="Q246" s="77">
        <v>2</v>
      </c>
      <c r="R246" s="77">
        <v>1</v>
      </c>
      <c r="S246" s="77" t="s">
        <v>78</v>
      </c>
      <c r="T246" s="5" t="s">
        <v>200</v>
      </c>
      <c r="U246" s="9"/>
      <c r="W246" s="86">
        <f t="shared" si="186"/>
        <v>90.1</v>
      </c>
      <c r="X246" s="87">
        <f t="shared" si="186"/>
        <v>27</v>
      </c>
      <c r="Y246" s="92">
        <f t="shared" si="187"/>
        <v>23</v>
      </c>
      <c r="Z246" s="90">
        <f t="shared" si="187"/>
        <v>0</v>
      </c>
      <c r="AA246" s="90">
        <f t="shared" si="173"/>
        <v>0</v>
      </c>
      <c r="AB246" s="90">
        <f t="shared" si="188"/>
        <v>0</v>
      </c>
      <c r="AC246" s="4" t="str">
        <f t="shared" si="188"/>
        <v/>
      </c>
      <c r="AD246" s="91">
        <f t="shared" si="188"/>
        <v>0</v>
      </c>
      <c r="AE246" s="77" t="str">
        <f t="shared" si="175"/>
        <v>복</v>
      </c>
      <c r="AF246" s="77" t="str">
        <f t="shared" si="176"/>
        <v>2/1</v>
      </c>
      <c r="AH246" s="20" t="str">
        <f t="shared" si="161"/>
        <v>서교동 서교대우미래사랑</v>
      </c>
      <c r="AI246" s="87">
        <f t="shared" si="144"/>
        <v>27</v>
      </c>
      <c r="AJ246" s="77" t="str">
        <f t="shared" si="177"/>
        <v>A-</v>
      </c>
      <c r="AK246" s="77" t="s">
        <v>13</v>
      </c>
      <c r="AL246" s="77" t="s">
        <v>62</v>
      </c>
      <c r="AM246" s="77" t="s">
        <v>63</v>
      </c>
      <c r="AN246" s="77" t="str">
        <f t="shared" si="178"/>
        <v>C</v>
      </c>
      <c r="AO246" s="77" t="str">
        <f t="shared" si="179"/>
        <v/>
      </c>
      <c r="AP246" s="77" t="str">
        <f t="shared" si="180"/>
        <v/>
      </c>
      <c r="AQ246" s="77" t="str">
        <f t="shared" si="181"/>
        <v>O</v>
      </c>
      <c r="AR246" s="77" t="str">
        <f t="shared" si="182"/>
        <v>O</v>
      </c>
      <c r="AS246" s="77" t="s">
        <v>2</v>
      </c>
      <c r="AT246" s="77" t="str">
        <f t="shared" si="183"/>
        <v>O</v>
      </c>
      <c r="AU246" s="77" t="str">
        <f t="shared" si="184"/>
        <v>O</v>
      </c>
      <c r="AV246" s="77" t="str">
        <f t="shared" si="185"/>
        <v/>
      </c>
    </row>
    <row r="247" spans="1:48" s="37" customFormat="1" ht="12" x14ac:dyDescent="0.3">
      <c r="A247" s="78" t="s">
        <v>2529</v>
      </c>
      <c r="B247" s="79" t="s">
        <v>2527</v>
      </c>
      <c r="C247" s="85">
        <v>366</v>
      </c>
      <c r="D247" s="86">
        <v>111.5</v>
      </c>
      <c r="E247" s="87">
        <v>34</v>
      </c>
      <c r="F247" s="86">
        <v>84.3</v>
      </c>
      <c r="G247" s="17">
        <v>26</v>
      </c>
      <c r="H247" s="88">
        <v>2</v>
      </c>
      <c r="I247" s="89"/>
      <c r="J247" s="89"/>
      <c r="K247" s="89"/>
      <c r="L247" s="89"/>
      <c r="M247" s="90">
        <f t="shared" si="169"/>
        <v>0</v>
      </c>
      <c r="N247" s="4" t="str">
        <f t="shared" si="170"/>
        <v/>
      </c>
      <c r="O247" s="91">
        <f t="shared" si="171"/>
        <v>0</v>
      </c>
      <c r="P247" s="91">
        <f t="shared" si="172"/>
        <v>0</v>
      </c>
      <c r="Q247" s="77">
        <v>3</v>
      </c>
      <c r="R247" s="77">
        <v>2</v>
      </c>
      <c r="S247" s="77" t="s">
        <v>78</v>
      </c>
      <c r="T247" s="5" t="s">
        <v>201</v>
      </c>
      <c r="U247" s="9"/>
      <c r="W247" s="86">
        <f t="shared" si="186"/>
        <v>111.5</v>
      </c>
      <c r="X247" s="87">
        <f t="shared" si="186"/>
        <v>34</v>
      </c>
      <c r="Y247" s="92">
        <f t="shared" si="187"/>
        <v>2</v>
      </c>
      <c r="Z247" s="90">
        <f t="shared" si="187"/>
        <v>0</v>
      </c>
      <c r="AA247" s="90">
        <f t="shared" si="173"/>
        <v>0</v>
      </c>
      <c r="AB247" s="90">
        <f t="shared" si="188"/>
        <v>0</v>
      </c>
      <c r="AC247" s="4" t="str">
        <f t="shared" si="188"/>
        <v/>
      </c>
      <c r="AD247" s="91">
        <f t="shared" si="188"/>
        <v>0</v>
      </c>
      <c r="AE247" s="77" t="str">
        <f t="shared" si="175"/>
        <v>복</v>
      </c>
      <c r="AF247" s="77" t="str">
        <f t="shared" si="176"/>
        <v>3/2</v>
      </c>
      <c r="AH247" s="20" t="str">
        <f t="shared" si="161"/>
        <v>서교동 서교대우미래사랑</v>
      </c>
      <c r="AI247" s="87">
        <f t="shared" si="144"/>
        <v>34</v>
      </c>
      <c r="AJ247" s="77" t="str">
        <f t="shared" si="177"/>
        <v>A-</v>
      </c>
      <c r="AK247" s="77" t="s">
        <v>13</v>
      </c>
      <c r="AL247" s="77" t="s">
        <v>62</v>
      </c>
      <c r="AM247" s="77" t="s">
        <v>63</v>
      </c>
      <c r="AN247" s="77" t="str">
        <f t="shared" si="178"/>
        <v>C</v>
      </c>
      <c r="AO247" s="77" t="str">
        <f t="shared" si="179"/>
        <v/>
      </c>
      <c r="AP247" s="77" t="str">
        <f t="shared" si="180"/>
        <v/>
      </c>
      <c r="AQ247" s="77" t="str">
        <f t="shared" si="181"/>
        <v>O</v>
      </c>
      <c r="AR247" s="77" t="str">
        <f t="shared" si="182"/>
        <v>O</v>
      </c>
      <c r="AS247" s="77" t="s">
        <v>2</v>
      </c>
      <c r="AT247" s="77" t="str">
        <f t="shared" si="183"/>
        <v>O</v>
      </c>
      <c r="AU247" s="77" t="str">
        <f t="shared" si="184"/>
        <v>O</v>
      </c>
      <c r="AV247" s="77" t="str">
        <f t="shared" si="185"/>
        <v/>
      </c>
    </row>
    <row r="248" spans="1:48" s="37" customFormat="1" ht="12" x14ac:dyDescent="0.3">
      <c r="A248" s="78" t="s">
        <v>2529</v>
      </c>
      <c r="B248" s="79" t="s">
        <v>2528</v>
      </c>
      <c r="C248" s="85">
        <v>366</v>
      </c>
      <c r="D248" s="86">
        <v>112.3</v>
      </c>
      <c r="E248" s="87">
        <v>34</v>
      </c>
      <c r="F248" s="86">
        <v>85</v>
      </c>
      <c r="G248" s="17">
        <v>26</v>
      </c>
      <c r="H248" s="88">
        <v>10</v>
      </c>
      <c r="I248" s="89"/>
      <c r="J248" s="89"/>
      <c r="K248" s="89"/>
      <c r="L248" s="89"/>
      <c r="M248" s="90">
        <f t="shared" si="169"/>
        <v>0</v>
      </c>
      <c r="N248" s="4" t="str">
        <f t="shared" si="170"/>
        <v/>
      </c>
      <c r="O248" s="91">
        <f t="shared" si="171"/>
        <v>0</v>
      </c>
      <c r="P248" s="91">
        <f t="shared" si="172"/>
        <v>0</v>
      </c>
      <c r="Q248" s="77">
        <v>3</v>
      </c>
      <c r="R248" s="77">
        <v>2</v>
      </c>
      <c r="S248" s="77" t="s">
        <v>78</v>
      </c>
      <c r="T248" s="5" t="s">
        <v>103</v>
      </c>
      <c r="U248" s="9"/>
      <c r="W248" s="86">
        <f t="shared" si="186"/>
        <v>112.3</v>
      </c>
      <c r="X248" s="87">
        <f t="shared" si="186"/>
        <v>34</v>
      </c>
      <c r="Y248" s="92">
        <f t="shared" si="187"/>
        <v>10</v>
      </c>
      <c r="Z248" s="90">
        <f t="shared" si="187"/>
        <v>0</v>
      </c>
      <c r="AA248" s="90">
        <f t="shared" si="173"/>
        <v>0</v>
      </c>
      <c r="AB248" s="90">
        <f t="shared" si="188"/>
        <v>0</v>
      </c>
      <c r="AC248" s="4" t="str">
        <f t="shared" si="188"/>
        <v/>
      </c>
      <c r="AD248" s="91">
        <f t="shared" si="188"/>
        <v>0</v>
      </c>
      <c r="AE248" s="77" t="str">
        <f t="shared" si="175"/>
        <v>복</v>
      </c>
      <c r="AF248" s="77" t="str">
        <f t="shared" si="176"/>
        <v>3/2</v>
      </c>
      <c r="AH248" s="20" t="str">
        <f t="shared" si="161"/>
        <v>서교동 서교대우미래사랑</v>
      </c>
      <c r="AI248" s="87">
        <f t="shared" si="144"/>
        <v>34</v>
      </c>
      <c r="AJ248" s="77" t="str">
        <f t="shared" si="177"/>
        <v>A-</v>
      </c>
      <c r="AK248" s="77" t="s">
        <v>13</v>
      </c>
      <c r="AL248" s="77" t="s">
        <v>62</v>
      </c>
      <c r="AM248" s="77" t="s">
        <v>63</v>
      </c>
      <c r="AN248" s="77" t="str">
        <f t="shared" si="178"/>
        <v>C</v>
      </c>
      <c r="AO248" s="77" t="str">
        <f t="shared" si="179"/>
        <v/>
      </c>
      <c r="AP248" s="77" t="str">
        <f t="shared" si="180"/>
        <v/>
      </c>
      <c r="AQ248" s="77" t="str">
        <f t="shared" si="181"/>
        <v>O</v>
      </c>
      <c r="AR248" s="77" t="str">
        <f t="shared" si="182"/>
        <v>O</v>
      </c>
      <c r="AS248" s="77" t="s">
        <v>2</v>
      </c>
      <c r="AT248" s="77" t="str">
        <f t="shared" si="183"/>
        <v>O</v>
      </c>
      <c r="AU248" s="77" t="str">
        <f t="shared" si="184"/>
        <v>O</v>
      </c>
      <c r="AV248" s="77" t="str">
        <f t="shared" si="185"/>
        <v/>
      </c>
    </row>
    <row r="249" spans="1:48" s="37" customFormat="1" ht="12" x14ac:dyDescent="0.3">
      <c r="A249" s="78" t="s">
        <v>2530</v>
      </c>
      <c r="B249" s="79" t="s">
        <v>2531</v>
      </c>
      <c r="C249" s="85">
        <v>3710</v>
      </c>
      <c r="D249" s="86">
        <v>66.2</v>
      </c>
      <c r="E249" s="87">
        <v>20</v>
      </c>
      <c r="F249" s="86">
        <v>50</v>
      </c>
      <c r="G249" s="17">
        <v>15</v>
      </c>
      <c r="H249" s="88">
        <v>1330</v>
      </c>
      <c r="I249" s="89">
        <v>101000</v>
      </c>
      <c r="J249" s="89" t="s">
        <v>64</v>
      </c>
      <c r="K249" s="89">
        <v>32000</v>
      </c>
      <c r="L249" s="89" t="s">
        <v>70</v>
      </c>
      <c r="M249" s="90">
        <f>I249-K249</f>
        <v>69000</v>
      </c>
      <c r="N249" s="4">
        <f>IF(ISERROR(K249/I249),"",K249/I249)</f>
        <v>0.31683168316831684</v>
      </c>
      <c r="O249" s="91">
        <f>I249/E249</f>
        <v>5050</v>
      </c>
      <c r="P249" s="91">
        <f>K249/E249</f>
        <v>1600</v>
      </c>
      <c r="Q249" s="77">
        <v>2</v>
      </c>
      <c r="R249" s="77">
        <v>1</v>
      </c>
      <c r="S249" s="77" t="s">
        <v>78</v>
      </c>
      <c r="T249" s="5">
        <v>66</v>
      </c>
      <c r="U249" s="9"/>
      <c r="W249" s="86">
        <f t="shared" si="186"/>
        <v>66.2</v>
      </c>
      <c r="X249" s="87">
        <f t="shared" si="186"/>
        <v>20</v>
      </c>
      <c r="Y249" s="92">
        <f t="shared" si="187"/>
        <v>1330</v>
      </c>
      <c r="Z249" s="90">
        <f t="shared" si="187"/>
        <v>101000</v>
      </c>
      <c r="AA249" s="90">
        <f>K249</f>
        <v>32000</v>
      </c>
      <c r="AB249" s="90">
        <f t="shared" si="188"/>
        <v>69000</v>
      </c>
      <c r="AC249" s="4">
        <f t="shared" si="188"/>
        <v>0.31683168316831684</v>
      </c>
      <c r="AD249" s="91">
        <f t="shared" si="188"/>
        <v>5050</v>
      </c>
      <c r="AE249" s="77" t="str">
        <f>S249</f>
        <v>복</v>
      </c>
      <c r="AF249" s="77" t="str">
        <f>Q249&amp;"/"&amp;R249</f>
        <v>2/1</v>
      </c>
      <c r="AH249" s="20" t="str">
        <f t="shared" si="161"/>
        <v>성산동 성산시영</v>
      </c>
      <c r="AI249" s="87">
        <f t="shared" si="144"/>
        <v>20</v>
      </c>
      <c r="AJ249" s="77" t="str">
        <f>IF(AI249="","",$AJ$2)</f>
        <v>A-</v>
      </c>
      <c r="AK249" s="77" t="s">
        <v>13</v>
      </c>
      <c r="AL249" s="77" t="s">
        <v>62</v>
      </c>
      <c r="AM249" s="77" t="s">
        <v>63</v>
      </c>
      <c r="AN249" s="77" t="str">
        <f>IF(AI249="","",$AN$2)</f>
        <v>C</v>
      </c>
      <c r="AO249" s="77" t="str">
        <f>IF(N249="","",IF(N249&gt;=$AO$1/100,"O","X"))</f>
        <v>X</v>
      </c>
      <c r="AP249" s="77" t="str">
        <f>IF(I249="","",IF(I249&lt;=$AP$1,"O","X"))</f>
        <v>X</v>
      </c>
      <c r="AQ249" s="77" t="str">
        <f>IF(O249="","",IF(O249&lt;=$AQ$1,"O","X"))</f>
        <v>X</v>
      </c>
      <c r="AR249" s="77" t="str">
        <f>IF(M249="","",IF(M249&lt;=$AR$1,"O","X"))</f>
        <v>X</v>
      </c>
      <c r="AS249" s="77" t="s">
        <v>2</v>
      </c>
      <c r="AT249" s="77" t="str">
        <f>IF(OR(F249="",AI249=""),"",IF(AND((F249&lt;=85),(AI249&gt;=15)),"O","X"))</f>
        <v>O</v>
      </c>
      <c r="AU249" s="77" t="str">
        <f>IF(C249="","",IF(C249&gt;=$AU$1,"O","X"))</f>
        <v>O</v>
      </c>
      <c r="AV249" s="77" t="str">
        <f>IF(AO249="","",IF(AND(AO249="O",AP249="O",AR249="O",AT249="O",AU249="O"),"후보","X"))</f>
        <v>X</v>
      </c>
    </row>
    <row r="250" spans="1:48" s="37" customFormat="1" ht="12" x14ac:dyDescent="0.3">
      <c r="A250" s="78" t="s">
        <v>2530</v>
      </c>
      <c r="B250" s="79" t="s">
        <v>2532</v>
      </c>
      <c r="C250" s="85">
        <v>3710</v>
      </c>
      <c r="D250" s="86">
        <v>71.8</v>
      </c>
      <c r="E250" s="87">
        <v>22</v>
      </c>
      <c r="F250" s="86">
        <v>50.5</v>
      </c>
      <c r="G250" s="17">
        <v>15</v>
      </c>
      <c r="H250" s="88">
        <v>1120</v>
      </c>
      <c r="I250" s="89">
        <v>116000</v>
      </c>
      <c r="J250" s="89" t="s">
        <v>74</v>
      </c>
      <c r="K250" s="89">
        <v>32000</v>
      </c>
      <c r="L250" s="89" t="s">
        <v>68</v>
      </c>
      <c r="M250" s="90">
        <f>I250-K250</f>
        <v>84000</v>
      </c>
      <c r="N250" s="4">
        <f>IF(ISERROR(K250/I250),"",K250/I250)</f>
        <v>0.27586206896551724</v>
      </c>
      <c r="O250" s="91">
        <f>I250/E250</f>
        <v>5272.727272727273</v>
      </c>
      <c r="P250" s="91">
        <f>K250/E250</f>
        <v>1454.5454545454545</v>
      </c>
      <c r="Q250" s="77">
        <v>3</v>
      </c>
      <c r="R250" s="77">
        <v>1</v>
      </c>
      <c r="S250" s="77" t="s">
        <v>78</v>
      </c>
      <c r="T250" s="5">
        <v>71</v>
      </c>
      <c r="U250" s="9"/>
      <c r="W250" s="86">
        <f t="shared" si="186"/>
        <v>71.8</v>
      </c>
      <c r="X250" s="87">
        <f t="shared" si="186"/>
        <v>22</v>
      </c>
      <c r="Y250" s="92">
        <f t="shared" si="187"/>
        <v>1120</v>
      </c>
      <c r="Z250" s="90">
        <f t="shared" si="187"/>
        <v>116000</v>
      </c>
      <c r="AA250" s="90">
        <f>K250</f>
        <v>32000</v>
      </c>
      <c r="AB250" s="90">
        <f t="shared" si="188"/>
        <v>84000</v>
      </c>
      <c r="AC250" s="4">
        <f t="shared" si="188"/>
        <v>0.27586206896551724</v>
      </c>
      <c r="AD250" s="91">
        <f t="shared" si="188"/>
        <v>5272.727272727273</v>
      </c>
      <c r="AE250" s="77" t="str">
        <f>S250</f>
        <v>복</v>
      </c>
      <c r="AF250" s="77" t="str">
        <f>Q250&amp;"/"&amp;R250</f>
        <v>3/1</v>
      </c>
      <c r="AH250" s="20" t="str">
        <f t="shared" si="161"/>
        <v>성산동 성산시영</v>
      </c>
      <c r="AI250" s="87">
        <f t="shared" si="144"/>
        <v>22</v>
      </c>
      <c r="AJ250" s="77" t="str">
        <f>IF(AI250="","",$AJ$2)</f>
        <v>A-</v>
      </c>
      <c r="AK250" s="77" t="s">
        <v>13</v>
      </c>
      <c r="AL250" s="77" t="s">
        <v>62</v>
      </c>
      <c r="AM250" s="77" t="s">
        <v>63</v>
      </c>
      <c r="AN250" s="77" t="str">
        <f>IF(AI250="","",$AN$2)</f>
        <v>C</v>
      </c>
      <c r="AO250" s="77" t="str">
        <f>IF(N250="","",IF(N250&gt;=$AO$1/100,"O","X"))</f>
        <v>X</v>
      </c>
      <c r="AP250" s="77" t="str">
        <f>IF(I250="","",IF(I250&lt;=$AP$1,"O","X"))</f>
        <v>X</v>
      </c>
      <c r="AQ250" s="77" t="str">
        <f>IF(O250="","",IF(O250&lt;=$AQ$1,"O","X"))</f>
        <v>X</v>
      </c>
      <c r="AR250" s="77" t="str">
        <f>IF(M250="","",IF(M250&lt;=$AR$1,"O","X"))</f>
        <v>X</v>
      </c>
      <c r="AS250" s="77" t="s">
        <v>2</v>
      </c>
      <c r="AT250" s="77" t="str">
        <f>IF(OR(F250="",AI250=""),"",IF(AND((F250&lt;=85),(AI250&gt;=15)),"O","X"))</f>
        <v>O</v>
      </c>
      <c r="AU250" s="77" t="str">
        <f>IF(C250="","",IF(C250&gt;=$AU$1,"O","X"))</f>
        <v>O</v>
      </c>
      <c r="AV250" s="77" t="str">
        <f>IF(AO250="","",IF(AND(AO250="O",AP250="O",AR250="O",AT250="O",AU250="O"),"후보","X"))</f>
        <v>X</v>
      </c>
    </row>
    <row r="251" spans="1:48" s="37" customFormat="1" ht="12" x14ac:dyDescent="0.3">
      <c r="A251" s="78" t="s">
        <v>2530</v>
      </c>
      <c r="B251" s="79" t="s">
        <v>2532</v>
      </c>
      <c r="C251" s="85">
        <v>3710</v>
      </c>
      <c r="D251" s="86">
        <v>77.900000000000006</v>
      </c>
      <c r="E251" s="87">
        <v>24</v>
      </c>
      <c r="F251" s="86">
        <v>59.4</v>
      </c>
      <c r="G251" s="17">
        <v>18</v>
      </c>
      <c r="H251" s="88">
        <v>1260</v>
      </c>
      <c r="I251" s="89">
        <v>128000</v>
      </c>
      <c r="J251" s="89" t="s">
        <v>70</v>
      </c>
      <c r="K251" s="89">
        <v>35000</v>
      </c>
      <c r="L251" s="89" t="s">
        <v>98</v>
      </c>
      <c r="M251" s="90">
        <f>I251-K251</f>
        <v>93000</v>
      </c>
      <c r="N251" s="4">
        <f>IF(ISERROR(K251/I251),"",K251/I251)</f>
        <v>0.2734375</v>
      </c>
      <c r="O251" s="91">
        <f>I251/E251</f>
        <v>5333.333333333333</v>
      </c>
      <c r="P251" s="91">
        <f>K251/E251</f>
        <v>1458.3333333333333</v>
      </c>
      <c r="Q251" s="77">
        <v>3</v>
      </c>
      <c r="R251" s="77">
        <v>1</v>
      </c>
      <c r="S251" s="77" t="s">
        <v>78</v>
      </c>
      <c r="T251" s="5">
        <v>77</v>
      </c>
      <c r="U251" s="9"/>
      <c r="W251" s="86">
        <f t="shared" si="186"/>
        <v>77.900000000000006</v>
      </c>
      <c r="X251" s="87">
        <f t="shared" si="186"/>
        <v>24</v>
      </c>
      <c r="Y251" s="92">
        <f t="shared" si="187"/>
        <v>1260</v>
      </c>
      <c r="Z251" s="90">
        <f t="shared" si="187"/>
        <v>128000</v>
      </c>
      <c r="AA251" s="90">
        <f>K251</f>
        <v>35000</v>
      </c>
      <c r="AB251" s="90">
        <f t="shared" si="188"/>
        <v>93000</v>
      </c>
      <c r="AC251" s="4">
        <f t="shared" si="188"/>
        <v>0.2734375</v>
      </c>
      <c r="AD251" s="91">
        <f t="shared" si="188"/>
        <v>5333.333333333333</v>
      </c>
      <c r="AE251" s="77" t="str">
        <f>S251</f>
        <v>복</v>
      </c>
      <c r="AF251" s="77" t="str">
        <f>Q251&amp;"/"&amp;R251</f>
        <v>3/1</v>
      </c>
      <c r="AH251" s="20" t="str">
        <f t="shared" si="161"/>
        <v>성산동 성산시영</v>
      </c>
      <c r="AI251" s="87">
        <f t="shared" si="144"/>
        <v>24</v>
      </c>
      <c r="AJ251" s="77" t="str">
        <f>IF(AI251="","",$AJ$2)</f>
        <v>A-</v>
      </c>
      <c r="AK251" s="77" t="s">
        <v>13</v>
      </c>
      <c r="AL251" s="77" t="s">
        <v>62</v>
      </c>
      <c r="AM251" s="77" t="s">
        <v>63</v>
      </c>
      <c r="AN251" s="77" t="str">
        <f>IF(AI251="","",$AN$2)</f>
        <v>C</v>
      </c>
      <c r="AO251" s="77" t="str">
        <f>IF(N251="","",IF(N251&gt;=$AO$1/100,"O","X"))</f>
        <v>X</v>
      </c>
      <c r="AP251" s="77" t="str">
        <f>IF(I251="","",IF(I251&lt;=$AP$1,"O","X"))</f>
        <v>X</v>
      </c>
      <c r="AQ251" s="77" t="str">
        <f>IF(O251="","",IF(O251&lt;=$AQ$1,"O","X"))</f>
        <v>X</v>
      </c>
      <c r="AR251" s="77" t="str">
        <f>IF(M251="","",IF(M251&lt;=$AR$1,"O","X"))</f>
        <v>X</v>
      </c>
      <c r="AS251" s="77" t="s">
        <v>2</v>
      </c>
      <c r="AT251" s="77" t="str">
        <f>IF(OR(F251="",AI251=""),"",IF(AND((F251&lt;=85),(AI251&gt;=15)),"O","X"))</f>
        <v>O</v>
      </c>
      <c r="AU251" s="77" t="str">
        <f>IF(C251="","",IF(C251&gt;=$AU$1,"O","X"))</f>
        <v>O</v>
      </c>
      <c r="AV251" s="77" t="str">
        <f>IF(AO251="","",IF(AND(AO251="O",AP251="O",AR251="O",AT251="O",AU251="O"),"후보","X"))</f>
        <v>X</v>
      </c>
    </row>
    <row r="252" spans="1:48" s="37" customFormat="1" ht="12" x14ac:dyDescent="0.3">
      <c r="A252" s="78" t="s">
        <v>2533</v>
      </c>
      <c r="B252" s="79" t="s">
        <v>2534</v>
      </c>
      <c r="C252" s="85">
        <v>320</v>
      </c>
      <c r="D252" s="86">
        <v>78.400000000000006</v>
      </c>
      <c r="E252" s="87">
        <v>24</v>
      </c>
      <c r="F252" s="86">
        <v>59.7</v>
      </c>
      <c r="G252" s="17">
        <v>18</v>
      </c>
      <c r="H252" s="88">
        <v>132</v>
      </c>
      <c r="I252" s="89"/>
      <c r="J252" s="89"/>
      <c r="K252" s="89">
        <v>65000</v>
      </c>
      <c r="L252" s="89" t="s">
        <v>70</v>
      </c>
      <c r="M252" s="90">
        <f>I252-K252</f>
        <v>-65000</v>
      </c>
      <c r="N252" s="4" t="str">
        <f>IF(ISERROR(K252/I252),"",K252/I252)</f>
        <v/>
      </c>
      <c r="O252" s="91">
        <f>I252/E252</f>
        <v>0</v>
      </c>
      <c r="P252" s="91">
        <f>K252/E252</f>
        <v>2708.3333333333335</v>
      </c>
      <c r="Q252" s="77">
        <v>3</v>
      </c>
      <c r="R252" s="77">
        <v>2</v>
      </c>
      <c r="S252" s="77" t="s">
        <v>61</v>
      </c>
      <c r="T252" s="5">
        <v>78</v>
      </c>
      <c r="U252" s="9"/>
      <c r="W252" s="86">
        <f t="shared" si="186"/>
        <v>78.400000000000006</v>
      </c>
      <c r="X252" s="87">
        <f t="shared" si="186"/>
        <v>24</v>
      </c>
      <c r="Y252" s="92">
        <f t="shared" si="187"/>
        <v>132</v>
      </c>
      <c r="Z252" s="90">
        <f t="shared" si="187"/>
        <v>0</v>
      </c>
      <c r="AA252" s="90">
        <f>K252</f>
        <v>65000</v>
      </c>
      <c r="AB252" s="90">
        <f t="shared" si="188"/>
        <v>-65000</v>
      </c>
      <c r="AC252" s="4" t="str">
        <f t="shared" si="188"/>
        <v/>
      </c>
      <c r="AD252" s="91">
        <f t="shared" si="188"/>
        <v>0</v>
      </c>
      <c r="AE252" s="77" t="str">
        <f>S252</f>
        <v>계</v>
      </c>
      <c r="AF252" s="77" t="str">
        <f>Q252&amp;"/"&amp;R252</f>
        <v>3/2</v>
      </c>
      <c r="AH252" s="20" t="str">
        <f t="shared" si="161"/>
        <v>성산동 월드컵IPARK1차</v>
      </c>
      <c r="AI252" s="87">
        <f t="shared" si="144"/>
        <v>24</v>
      </c>
      <c r="AJ252" s="77" t="str">
        <f>IF(AI252="","",$AJ$2)</f>
        <v>A-</v>
      </c>
      <c r="AK252" s="77" t="s">
        <v>13</v>
      </c>
      <c r="AL252" s="77" t="s">
        <v>62</v>
      </c>
      <c r="AM252" s="77" t="s">
        <v>63</v>
      </c>
      <c r="AN252" s="77" t="str">
        <f>IF(AI252="","",$AN$2)</f>
        <v>C</v>
      </c>
      <c r="AO252" s="77" t="str">
        <f>IF(N252="","",IF(N252&gt;=$AO$1/100,"O","X"))</f>
        <v/>
      </c>
      <c r="AP252" s="77" t="str">
        <f>IF(I252="","",IF(I252&lt;=$AP$1,"O","X"))</f>
        <v/>
      </c>
      <c r="AQ252" s="77" t="str">
        <f>IF(O252="","",IF(O252&lt;=$AQ$1,"O","X"))</f>
        <v>O</v>
      </c>
      <c r="AR252" s="77" t="str">
        <f>IF(M252="","",IF(M252&lt;=$AR$1,"O","X"))</f>
        <v>O</v>
      </c>
      <c r="AS252" s="77" t="s">
        <v>2</v>
      </c>
      <c r="AT252" s="77" t="str">
        <f>IF(OR(F252="",AI252=""),"",IF(AND((F252&lt;=85),(AI252&gt;=15)),"O","X"))</f>
        <v>O</v>
      </c>
      <c r="AU252" s="77" t="str">
        <f>IF(C252="","",IF(C252&gt;=$AU$1,"O","X"))</f>
        <v>O</v>
      </c>
      <c r="AV252" s="77" t="str">
        <f>IF(AO252="","",IF(AND(AO252="O",AP252="O",AR252="O",AT252="O",AU252="O"),"후보","X"))</f>
        <v/>
      </c>
    </row>
    <row r="253" spans="1:48" s="37" customFormat="1" ht="12" x14ac:dyDescent="0.3">
      <c r="A253" s="78" t="s">
        <v>2535</v>
      </c>
      <c r="B253" s="79" t="s">
        <v>2536</v>
      </c>
      <c r="C253" s="85">
        <v>320</v>
      </c>
      <c r="D253" s="86">
        <v>107.9</v>
      </c>
      <c r="E253" s="87">
        <v>33</v>
      </c>
      <c r="F253" s="86">
        <v>84.7</v>
      </c>
      <c r="G253" s="17">
        <v>26</v>
      </c>
      <c r="H253" s="88">
        <v>142</v>
      </c>
      <c r="I253" s="89">
        <v>114000</v>
      </c>
      <c r="J253" s="89" t="s">
        <v>70</v>
      </c>
      <c r="K253" s="89"/>
      <c r="L253" s="89"/>
      <c r="M253" s="90">
        <f>I253-K253</f>
        <v>114000</v>
      </c>
      <c r="N253" s="4">
        <f>IF(ISERROR(K253/I253),"",K253/I253)</f>
        <v>0</v>
      </c>
      <c r="O253" s="91">
        <f>I253/E253</f>
        <v>3454.5454545454545</v>
      </c>
      <c r="P253" s="91">
        <f>K253/E253</f>
        <v>0</v>
      </c>
      <c r="Q253" s="77">
        <v>3</v>
      </c>
      <c r="R253" s="77">
        <v>2</v>
      </c>
      <c r="S253" s="77" t="s">
        <v>61</v>
      </c>
      <c r="T253" s="5">
        <v>107</v>
      </c>
      <c r="U253" s="9"/>
      <c r="W253" s="86">
        <f t="shared" si="186"/>
        <v>107.9</v>
      </c>
      <c r="X253" s="87">
        <f t="shared" si="186"/>
        <v>33</v>
      </c>
      <c r="Y253" s="92">
        <f t="shared" si="187"/>
        <v>142</v>
      </c>
      <c r="Z253" s="90">
        <f t="shared" si="187"/>
        <v>114000</v>
      </c>
      <c r="AA253" s="90">
        <f>K253</f>
        <v>0</v>
      </c>
      <c r="AB253" s="90">
        <f t="shared" si="188"/>
        <v>114000</v>
      </c>
      <c r="AC253" s="4">
        <f t="shared" si="188"/>
        <v>0</v>
      </c>
      <c r="AD253" s="91">
        <f t="shared" si="188"/>
        <v>3454.5454545454545</v>
      </c>
      <c r="AE253" s="77" t="str">
        <f>S253</f>
        <v>계</v>
      </c>
      <c r="AF253" s="77" t="str">
        <f>Q253&amp;"/"&amp;R253</f>
        <v>3/2</v>
      </c>
      <c r="AH253" s="20" t="str">
        <f t="shared" si="161"/>
        <v>성산동 월드컵IPARK1차</v>
      </c>
      <c r="AI253" s="87">
        <f t="shared" si="144"/>
        <v>33</v>
      </c>
      <c r="AJ253" s="77" t="str">
        <f>IF(AI253="","",$AJ$2)</f>
        <v>A-</v>
      </c>
      <c r="AK253" s="77" t="s">
        <v>13</v>
      </c>
      <c r="AL253" s="77" t="s">
        <v>62</v>
      </c>
      <c r="AM253" s="77" t="s">
        <v>63</v>
      </c>
      <c r="AN253" s="77" t="str">
        <f>IF(AI253="","",$AN$2)</f>
        <v>C</v>
      </c>
      <c r="AO253" s="77" t="str">
        <f>IF(N253="","",IF(N253&gt;=$AO$1/100,"O","X"))</f>
        <v>X</v>
      </c>
      <c r="AP253" s="77" t="str">
        <f>IF(I253="","",IF(I253&lt;=$AP$1,"O","X"))</f>
        <v>X</v>
      </c>
      <c r="AQ253" s="77" t="str">
        <f>IF(O253="","",IF(O253&lt;=$AQ$1,"O","X"))</f>
        <v>X</v>
      </c>
      <c r="AR253" s="77" t="str">
        <f>IF(M253="","",IF(M253&lt;=$AR$1,"O","X"))</f>
        <v>X</v>
      </c>
      <c r="AS253" s="77" t="s">
        <v>2</v>
      </c>
      <c r="AT253" s="77" t="str">
        <f>IF(OR(F253="",AI253=""),"",IF(AND((F253&lt;=85),(AI253&gt;=15)),"O","X"))</f>
        <v>O</v>
      </c>
      <c r="AU253" s="77" t="str">
        <f>IF(C253="","",IF(C253&gt;=$AU$1,"O","X"))</f>
        <v>O</v>
      </c>
      <c r="AV253" s="77" t="str">
        <f>IF(AO253="","",IF(AND(AO253="O",AP253="O",AR253="O",AT253="O",AU253="O"),"후보","X"))</f>
        <v>X</v>
      </c>
    </row>
    <row r="254" spans="1:48" s="37" customFormat="1" ht="12" x14ac:dyDescent="0.3">
      <c r="A254" s="78" t="s">
        <v>2537</v>
      </c>
      <c r="B254" s="79" t="s">
        <v>2538</v>
      </c>
      <c r="C254" s="85">
        <v>320</v>
      </c>
      <c r="D254" s="86">
        <v>140.69999999999999</v>
      </c>
      <c r="E254" s="87">
        <v>43</v>
      </c>
      <c r="F254" s="86">
        <v>118</v>
      </c>
      <c r="G254" s="17">
        <v>36</v>
      </c>
      <c r="H254" s="88">
        <v>34</v>
      </c>
      <c r="I254" s="89">
        <v>155000</v>
      </c>
      <c r="J254" s="89" t="s">
        <v>59</v>
      </c>
      <c r="K254" s="89"/>
      <c r="L254" s="89"/>
      <c r="M254" s="90">
        <f>I254-K254</f>
        <v>155000</v>
      </c>
      <c r="N254" s="4">
        <f>IF(ISERROR(K254/I254),"",K254/I254)</f>
        <v>0</v>
      </c>
      <c r="O254" s="91">
        <f>I254/E254</f>
        <v>3604.6511627906975</v>
      </c>
      <c r="P254" s="91">
        <f>K254/E254</f>
        <v>0</v>
      </c>
      <c r="Q254" s="77">
        <v>4</v>
      </c>
      <c r="R254" s="77">
        <v>2</v>
      </c>
      <c r="S254" s="77" t="s">
        <v>61</v>
      </c>
      <c r="T254" s="5">
        <v>140</v>
      </c>
      <c r="U254" s="9"/>
      <c r="W254" s="86">
        <f t="shared" si="186"/>
        <v>140.69999999999999</v>
      </c>
      <c r="X254" s="87">
        <f t="shared" si="186"/>
        <v>43</v>
      </c>
      <c r="Y254" s="92">
        <f t="shared" si="187"/>
        <v>34</v>
      </c>
      <c r="Z254" s="90">
        <f t="shared" si="187"/>
        <v>155000</v>
      </c>
      <c r="AA254" s="90">
        <f>K254</f>
        <v>0</v>
      </c>
      <c r="AB254" s="90">
        <f t="shared" si="188"/>
        <v>155000</v>
      </c>
      <c r="AC254" s="4">
        <f t="shared" si="188"/>
        <v>0</v>
      </c>
      <c r="AD254" s="91">
        <f t="shared" si="188"/>
        <v>3604.6511627906975</v>
      </c>
      <c r="AE254" s="77" t="str">
        <f>S254</f>
        <v>계</v>
      </c>
      <c r="AF254" s="77" t="str">
        <f>Q254&amp;"/"&amp;R254</f>
        <v>4/2</v>
      </c>
      <c r="AH254" s="20" t="str">
        <f t="shared" si="161"/>
        <v>성산동 월드컵IPARK1차</v>
      </c>
      <c r="AI254" s="87">
        <f t="shared" si="144"/>
        <v>43</v>
      </c>
      <c r="AJ254" s="77" t="str">
        <f>IF(AI254="","",$AJ$2)</f>
        <v>A-</v>
      </c>
      <c r="AK254" s="77" t="s">
        <v>13</v>
      </c>
      <c r="AL254" s="77" t="s">
        <v>62</v>
      </c>
      <c r="AM254" s="77" t="s">
        <v>63</v>
      </c>
      <c r="AN254" s="77" t="str">
        <f>IF(AI254="","",$AN$2)</f>
        <v>C</v>
      </c>
      <c r="AO254" s="77" t="str">
        <f>IF(N254="","",IF(N254&gt;=$AO$1/100,"O","X"))</f>
        <v>X</v>
      </c>
      <c r="AP254" s="77" t="str">
        <f>IF(I254="","",IF(I254&lt;=$AP$1,"O","X"))</f>
        <v>X</v>
      </c>
      <c r="AQ254" s="77" t="str">
        <f>IF(O254="","",IF(O254&lt;=$AQ$1,"O","X"))</f>
        <v>X</v>
      </c>
      <c r="AR254" s="77" t="str">
        <f>IF(M254="","",IF(M254&lt;=$AR$1,"O","X"))</f>
        <v>X</v>
      </c>
      <c r="AS254" s="77" t="s">
        <v>2</v>
      </c>
      <c r="AT254" s="77" t="str">
        <f>IF(OR(F254="",AI254=""),"",IF(AND((F254&lt;=85),(AI254&gt;=15)),"O","X"))</f>
        <v>X</v>
      </c>
      <c r="AU254" s="77" t="str">
        <f>IF(C254="","",IF(C254&gt;=$AU$1,"O","X"))</f>
        <v>O</v>
      </c>
      <c r="AV254" s="77" t="str">
        <f>IF(AO254="","",IF(AND(AO254="O",AP254="O",AR254="O",AT254="O",AU254="O"),"후보","X"))</f>
        <v>X</v>
      </c>
    </row>
    <row r="255" spans="1:48" s="37" customFormat="1" ht="12" x14ac:dyDescent="0.3">
      <c r="A255" s="78" t="s">
        <v>2539</v>
      </c>
      <c r="B255" s="79" t="s">
        <v>2540</v>
      </c>
      <c r="C255" s="85">
        <v>795</v>
      </c>
      <c r="D255" s="86">
        <v>84</v>
      </c>
      <c r="E255" s="87">
        <v>25</v>
      </c>
      <c r="F255" s="86">
        <v>59.9</v>
      </c>
      <c r="G255" s="17">
        <v>18</v>
      </c>
      <c r="H255" s="88">
        <v>73</v>
      </c>
      <c r="I255" s="89">
        <v>92000</v>
      </c>
      <c r="J255" s="89" t="s">
        <v>59</v>
      </c>
      <c r="K255" s="89">
        <v>58000</v>
      </c>
      <c r="L255" s="89" t="s">
        <v>59</v>
      </c>
      <c r="M255" s="90">
        <f t="shared" ref="M255:M261" si="189">I255-K255</f>
        <v>34000</v>
      </c>
      <c r="N255" s="4">
        <f t="shared" ref="N255:N261" si="190">IF(ISERROR(K255/I255),"",K255/I255)</f>
        <v>0.63043478260869568</v>
      </c>
      <c r="O255" s="91">
        <f t="shared" ref="O255:O261" si="191">I255/E255</f>
        <v>3680</v>
      </c>
      <c r="P255" s="91">
        <f t="shared" ref="P255:P261" si="192">K255/E255</f>
        <v>2320</v>
      </c>
      <c r="Q255" s="77">
        <v>3</v>
      </c>
      <c r="R255" s="77">
        <v>2</v>
      </c>
      <c r="S255" s="77" t="s">
        <v>78</v>
      </c>
      <c r="T255" s="5">
        <v>84</v>
      </c>
      <c r="U255" s="9"/>
      <c r="W255" s="86">
        <f t="shared" ref="W255:X270" si="193">D255</f>
        <v>84</v>
      </c>
      <c r="X255" s="87">
        <f t="shared" si="193"/>
        <v>25</v>
      </c>
      <c r="Y255" s="92">
        <f t="shared" ref="Y255:Z270" si="194">H255</f>
        <v>73</v>
      </c>
      <c r="Z255" s="90">
        <f t="shared" si="194"/>
        <v>92000</v>
      </c>
      <c r="AA255" s="90">
        <f t="shared" ref="AA255:AA261" si="195">K255</f>
        <v>58000</v>
      </c>
      <c r="AB255" s="90">
        <f t="shared" si="188"/>
        <v>34000</v>
      </c>
      <c r="AC255" s="4">
        <f t="shared" si="188"/>
        <v>0.63043478260869568</v>
      </c>
      <c r="AD255" s="91">
        <f t="shared" si="188"/>
        <v>3680</v>
      </c>
      <c r="AE255" s="77" t="str">
        <f t="shared" ref="AE255:AE261" si="196">S255</f>
        <v>복</v>
      </c>
      <c r="AF255" s="77" t="str">
        <f t="shared" ref="AF255:AF261" si="197">Q255&amp;"/"&amp;R255</f>
        <v>3/2</v>
      </c>
      <c r="AH255" s="20" t="str">
        <f t="shared" si="161"/>
        <v>성산동 성산월드타운대림</v>
      </c>
      <c r="AI255" s="87">
        <f t="shared" si="144"/>
        <v>25</v>
      </c>
      <c r="AJ255" s="77" t="str">
        <f t="shared" ref="AJ255:AJ261" si="198">IF(AI255="","",$AJ$2)</f>
        <v>A-</v>
      </c>
      <c r="AK255" s="77" t="s">
        <v>13</v>
      </c>
      <c r="AL255" s="77" t="s">
        <v>62</v>
      </c>
      <c r="AM255" s="77" t="s">
        <v>63</v>
      </c>
      <c r="AN255" s="77" t="str">
        <f t="shared" ref="AN255:AN261" si="199">IF(AI255="","",$AN$2)</f>
        <v>C</v>
      </c>
      <c r="AO255" s="77" t="str">
        <f t="shared" ref="AO255:AO261" si="200">IF(N255="","",IF(N255&gt;=$AO$1/100,"O","X"))</f>
        <v>X</v>
      </c>
      <c r="AP255" s="77" t="str">
        <f t="shared" ref="AP255:AP261" si="201">IF(I255="","",IF(I255&lt;=$AP$1,"O","X"))</f>
        <v>X</v>
      </c>
      <c r="AQ255" s="77" t="str">
        <f t="shared" ref="AQ255:AQ261" si="202">IF(O255="","",IF(O255&lt;=$AQ$1,"O","X"))</f>
        <v>X</v>
      </c>
      <c r="AR255" s="77" t="str">
        <f t="shared" ref="AR255:AR261" si="203">IF(M255="","",IF(M255&lt;=$AR$1,"O","X"))</f>
        <v>X</v>
      </c>
      <c r="AS255" s="77" t="s">
        <v>2</v>
      </c>
      <c r="AT255" s="77" t="str">
        <f t="shared" ref="AT255:AT261" si="204">IF(OR(F255="",AI255=""),"",IF(AND((F255&lt;=85),(AI255&gt;=15)),"O","X"))</f>
        <v>O</v>
      </c>
      <c r="AU255" s="77" t="str">
        <f t="shared" ref="AU255:AU261" si="205">IF(C255="","",IF(C255&gt;=$AU$1,"O","X"))</f>
        <v>O</v>
      </c>
      <c r="AV255" s="77" t="str">
        <f t="shared" ref="AV255:AV261" si="206">IF(AO255="","",IF(AND(AO255="O",AP255="O",AR255="O",AT255="O",AU255="O"),"후보","X"))</f>
        <v>X</v>
      </c>
    </row>
    <row r="256" spans="1:48" s="37" customFormat="1" ht="12" x14ac:dyDescent="0.3">
      <c r="A256" s="78" t="s">
        <v>2539</v>
      </c>
      <c r="B256" s="79" t="s">
        <v>2540</v>
      </c>
      <c r="C256" s="85">
        <v>795</v>
      </c>
      <c r="D256" s="86">
        <v>107.9</v>
      </c>
      <c r="E256" s="87">
        <v>33</v>
      </c>
      <c r="F256" s="86">
        <v>84.7</v>
      </c>
      <c r="G256" s="17">
        <v>26</v>
      </c>
      <c r="H256" s="88">
        <v>337</v>
      </c>
      <c r="I256" s="89">
        <v>102000</v>
      </c>
      <c r="J256" s="89" t="s">
        <v>76</v>
      </c>
      <c r="K256" s="89">
        <v>63000</v>
      </c>
      <c r="L256" s="89" t="s">
        <v>72</v>
      </c>
      <c r="M256" s="90">
        <f t="shared" si="189"/>
        <v>39000</v>
      </c>
      <c r="N256" s="4">
        <f t="shared" si="190"/>
        <v>0.61764705882352944</v>
      </c>
      <c r="O256" s="91">
        <f t="shared" si="191"/>
        <v>3090.909090909091</v>
      </c>
      <c r="P256" s="91">
        <f t="shared" si="192"/>
        <v>1909.090909090909</v>
      </c>
      <c r="Q256" s="77">
        <v>3</v>
      </c>
      <c r="R256" s="77">
        <v>2</v>
      </c>
      <c r="S256" s="77" t="s">
        <v>61</v>
      </c>
      <c r="T256" s="5" t="s">
        <v>160</v>
      </c>
      <c r="U256" s="9"/>
      <c r="W256" s="86">
        <f t="shared" si="193"/>
        <v>107.9</v>
      </c>
      <c r="X256" s="87">
        <f t="shared" si="193"/>
        <v>33</v>
      </c>
      <c r="Y256" s="92">
        <f t="shared" si="194"/>
        <v>337</v>
      </c>
      <c r="Z256" s="90">
        <f t="shared" si="194"/>
        <v>102000</v>
      </c>
      <c r="AA256" s="90">
        <f t="shared" si="195"/>
        <v>63000</v>
      </c>
      <c r="AB256" s="90">
        <f t="shared" si="188"/>
        <v>39000</v>
      </c>
      <c r="AC256" s="4">
        <f t="shared" si="188"/>
        <v>0.61764705882352944</v>
      </c>
      <c r="AD256" s="91">
        <f t="shared" si="188"/>
        <v>3090.909090909091</v>
      </c>
      <c r="AE256" s="77" t="str">
        <f t="shared" si="196"/>
        <v>계</v>
      </c>
      <c r="AF256" s="77" t="str">
        <f t="shared" si="197"/>
        <v>3/2</v>
      </c>
      <c r="AH256" s="20" t="str">
        <f t="shared" si="161"/>
        <v>성산동 성산월드타운대림</v>
      </c>
      <c r="AI256" s="87">
        <f t="shared" si="144"/>
        <v>33</v>
      </c>
      <c r="AJ256" s="77" t="str">
        <f t="shared" si="198"/>
        <v>A-</v>
      </c>
      <c r="AK256" s="77" t="s">
        <v>13</v>
      </c>
      <c r="AL256" s="77" t="s">
        <v>62</v>
      </c>
      <c r="AM256" s="77" t="s">
        <v>63</v>
      </c>
      <c r="AN256" s="77" t="str">
        <f t="shared" si="199"/>
        <v>C</v>
      </c>
      <c r="AO256" s="77" t="str">
        <f t="shared" si="200"/>
        <v>X</v>
      </c>
      <c r="AP256" s="77" t="str">
        <f t="shared" si="201"/>
        <v>X</v>
      </c>
      <c r="AQ256" s="77" t="str">
        <f t="shared" si="202"/>
        <v>X</v>
      </c>
      <c r="AR256" s="77" t="str">
        <f t="shared" si="203"/>
        <v>X</v>
      </c>
      <c r="AS256" s="77" t="s">
        <v>2</v>
      </c>
      <c r="AT256" s="77" t="str">
        <f t="shared" si="204"/>
        <v>O</v>
      </c>
      <c r="AU256" s="77" t="str">
        <f t="shared" si="205"/>
        <v>O</v>
      </c>
      <c r="AV256" s="77" t="str">
        <f t="shared" si="206"/>
        <v>X</v>
      </c>
    </row>
    <row r="257" spans="1:48" s="37" customFormat="1" ht="12" x14ac:dyDescent="0.3">
      <c r="A257" s="78" t="s">
        <v>2539</v>
      </c>
      <c r="B257" s="79" t="s">
        <v>2378</v>
      </c>
      <c r="C257" s="85">
        <v>795</v>
      </c>
      <c r="D257" s="86">
        <v>116.8</v>
      </c>
      <c r="E257" s="87">
        <v>35</v>
      </c>
      <c r="F257" s="86">
        <v>84.7</v>
      </c>
      <c r="G257" s="17">
        <v>26</v>
      </c>
      <c r="H257" s="88">
        <v>68</v>
      </c>
      <c r="I257" s="89">
        <v>113000</v>
      </c>
      <c r="J257" s="89" t="s">
        <v>72</v>
      </c>
      <c r="K257" s="89">
        <v>60000</v>
      </c>
      <c r="L257" s="89" t="s">
        <v>74</v>
      </c>
      <c r="M257" s="90">
        <f t="shared" si="189"/>
        <v>53000</v>
      </c>
      <c r="N257" s="4">
        <f t="shared" si="190"/>
        <v>0.53097345132743368</v>
      </c>
      <c r="O257" s="91">
        <f t="shared" si="191"/>
        <v>3228.5714285714284</v>
      </c>
      <c r="P257" s="91">
        <f t="shared" si="192"/>
        <v>1714.2857142857142</v>
      </c>
      <c r="Q257" s="77">
        <v>3</v>
      </c>
      <c r="R257" s="77">
        <v>2</v>
      </c>
      <c r="S257" s="77" t="s">
        <v>61</v>
      </c>
      <c r="T257" s="5" t="s">
        <v>184</v>
      </c>
      <c r="U257" s="9"/>
      <c r="W257" s="86">
        <f t="shared" si="193"/>
        <v>116.8</v>
      </c>
      <c r="X257" s="87">
        <f t="shared" si="193"/>
        <v>35</v>
      </c>
      <c r="Y257" s="92">
        <f t="shared" si="194"/>
        <v>68</v>
      </c>
      <c r="Z257" s="90">
        <f t="shared" si="194"/>
        <v>113000</v>
      </c>
      <c r="AA257" s="90">
        <f t="shared" si="195"/>
        <v>60000</v>
      </c>
      <c r="AB257" s="90">
        <f t="shared" si="188"/>
        <v>53000</v>
      </c>
      <c r="AC257" s="4">
        <f t="shared" si="188"/>
        <v>0.53097345132743368</v>
      </c>
      <c r="AD257" s="91">
        <f t="shared" si="188"/>
        <v>3228.5714285714284</v>
      </c>
      <c r="AE257" s="77" t="str">
        <f t="shared" si="196"/>
        <v>계</v>
      </c>
      <c r="AF257" s="77" t="str">
        <f t="shared" si="197"/>
        <v>3/2</v>
      </c>
      <c r="AH257" s="20" t="str">
        <f t="shared" si="161"/>
        <v>성산동 성산월드타운대림</v>
      </c>
      <c r="AI257" s="87">
        <f t="shared" si="144"/>
        <v>35</v>
      </c>
      <c r="AJ257" s="77" t="str">
        <f t="shared" si="198"/>
        <v>A-</v>
      </c>
      <c r="AK257" s="77" t="s">
        <v>13</v>
      </c>
      <c r="AL257" s="77" t="s">
        <v>62</v>
      </c>
      <c r="AM257" s="77" t="s">
        <v>63</v>
      </c>
      <c r="AN257" s="77" t="str">
        <f t="shared" si="199"/>
        <v>C</v>
      </c>
      <c r="AO257" s="77" t="str">
        <f t="shared" si="200"/>
        <v>X</v>
      </c>
      <c r="AP257" s="77" t="str">
        <f t="shared" si="201"/>
        <v>X</v>
      </c>
      <c r="AQ257" s="77" t="str">
        <f t="shared" si="202"/>
        <v>X</v>
      </c>
      <c r="AR257" s="77" t="str">
        <f t="shared" si="203"/>
        <v>X</v>
      </c>
      <c r="AS257" s="77" t="s">
        <v>2</v>
      </c>
      <c r="AT257" s="77" t="str">
        <f t="shared" si="204"/>
        <v>O</v>
      </c>
      <c r="AU257" s="77" t="str">
        <f t="shared" si="205"/>
        <v>O</v>
      </c>
      <c r="AV257" s="77" t="str">
        <f t="shared" si="206"/>
        <v>X</v>
      </c>
    </row>
    <row r="258" spans="1:48" s="37" customFormat="1" ht="12" x14ac:dyDescent="0.3">
      <c r="A258" s="78" t="s">
        <v>2539</v>
      </c>
      <c r="B258" s="79" t="s">
        <v>2378</v>
      </c>
      <c r="C258" s="85">
        <v>795</v>
      </c>
      <c r="D258" s="86">
        <v>117.8</v>
      </c>
      <c r="E258" s="87">
        <v>36</v>
      </c>
      <c r="F258" s="86">
        <v>84.5</v>
      </c>
      <c r="G258" s="17">
        <v>26</v>
      </c>
      <c r="H258" s="88">
        <v>161</v>
      </c>
      <c r="I258" s="89">
        <v>102000</v>
      </c>
      <c r="J258" s="89" t="s">
        <v>98</v>
      </c>
      <c r="K258" s="89">
        <v>70000</v>
      </c>
      <c r="L258" s="89" t="s">
        <v>64</v>
      </c>
      <c r="M258" s="90">
        <f t="shared" si="189"/>
        <v>32000</v>
      </c>
      <c r="N258" s="4">
        <f t="shared" si="190"/>
        <v>0.68627450980392157</v>
      </c>
      <c r="O258" s="91">
        <f t="shared" si="191"/>
        <v>2833.3333333333335</v>
      </c>
      <c r="P258" s="91">
        <f t="shared" si="192"/>
        <v>1944.4444444444443</v>
      </c>
      <c r="Q258" s="77">
        <v>3</v>
      </c>
      <c r="R258" s="77">
        <v>2</v>
      </c>
      <c r="S258" s="77" t="s">
        <v>61</v>
      </c>
      <c r="T258" s="5" t="s">
        <v>203</v>
      </c>
      <c r="U258" s="9"/>
      <c r="W258" s="86">
        <f t="shared" si="193"/>
        <v>117.8</v>
      </c>
      <c r="X258" s="87">
        <f t="shared" si="193"/>
        <v>36</v>
      </c>
      <c r="Y258" s="92">
        <f t="shared" si="194"/>
        <v>161</v>
      </c>
      <c r="Z258" s="90">
        <f t="shared" si="194"/>
        <v>102000</v>
      </c>
      <c r="AA258" s="90">
        <f t="shared" si="195"/>
        <v>70000</v>
      </c>
      <c r="AB258" s="90">
        <f t="shared" si="188"/>
        <v>32000</v>
      </c>
      <c r="AC258" s="4">
        <f t="shared" si="188"/>
        <v>0.68627450980392157</v>
      </c>
      <c r="AD258" s="91">
        <f t="shared" si="188"/>
        <v>2833.3333333333335</v>
      </c>
      <c r="AE258" s="77" t="str">
        <f t="shared" si="196"/>
        <v>계</v>
      </c>
      <c r="AF258" s="77" t="str">
        <f t="shared" si="197"/>
        <v>3/2</v>
      </c>
      <c r="AH258" s="20" t="str">
        <f t="shared" si="161"/>
        <v>성산동 성산월드타운대림</v>
      </c>
      <c r="AI258" s="87">
        <f t="shared" si="144"/>
        <v>36</v>
      </c>
      <c r="AJ258" s="77" t="str">
        <f t="shared" si="198"/>
        <v>A-</v>
      </c>
      <c r="AK258" s="77" t="s">
        <v>13</v>
      </c>
      <c r="AL258" s="77" t="s">
        <v>62</v>
      </c>
      <c r="AM258" s="77" t="s">
        <v>63</v>
      </c>
      <c r="AN258" s="77" t="str">
        <f t="shared" si="199"/>
        <v>C</v>
      </c>
      <c r="AO258" s="77" t="str">
        <f t="shared" si="200"/>
        <v>X</v>
      </c>
      <c r="AP258" s="77" t="str">
        <f t="shared" si="201"/>
        <v>X</v>
      </c>
      <c r="AQ258" s="77" t="str">
        <f t="shared" si="202"/>
        <v>X</v>
      </c>
      <c r="AR258" s="77" t="str">
        <f t="shared" si="203"/>
        <v>X</v>
      </c>
      <c r="AS258" s="77" t="s">
        <v>2</v>
      </c>
      <c r="AT258" s="77" t="str">
        <f t="shared" si="204"/>
        <v>O</v>
      </c>
      <c r="AU258" s="77" t="str">
        <f t="shared" si="205"/>
        <v>O</v>
      </c>
      <c r="AV258" s="77" t="str">
        <f t="shared" si="206"/>
        <v>X</v>
      </c>
    </row>
    <row r="259" spans="1:48" s="37" customFormat="1" ht="12" x14ac:dyDescent="0.3">
      <c r="A259" s="78" t="s">
        <v>2539</v>
      </c>
      <c r="B259" s="79" t="s">
        <v>2540</v>
      </c>
      <c r="C259" s="85">
        <v>795</v>
      </c>
      <c r="D259" s="86">
        <v>144.19999999999999</v>
      </c>
      <c r="E259" s="87">
        <v>44</v>
      </c>
      <c r="F259" s="86">
        <v>110.6</v>
      </c>
      <c r="G259" s="17">
        <v>33</v>
      </c>
      <c r="H259" s="88">
        <v>8</v>
      </c>
      <c r="I259" s="89"/>
      <c r="J259" s="89"/>
      <c r="K259" s="89"/>
      <c r="L259" s="89"/>
      <c r="M259" s="90">
        <f t="shared" si="189"/>
        <v>0</v>
      </c>
      <c r="N259" s="4" t="str">
        <f t="shared" si="190"/>
        <v/>
      </c>
      <c r="O259" s="91">
        <f t="shared" si="191"/>
        <v>0</v>
      </c>
      <c r="P259" s="91">
        <f t="shared" si="192"/>
        <v>0</v>
      </c>
      <c r="Q259" s="77">
        <v>4</v>
      </c>
      <c r="R259" s="77">
        <v>2</v>
      </c>
      <c r="S259" s="77" t="s">
        <v>61</v>
      </c>
      <c r="T259" s="5">
        <v>144</v>
      </c>
      <c r="U259" s="9"/>
      <c r="W259" s="86">
        <f t="shared" si="193"/>
        <v>144.19999999999999</v>
      </c>
      <c r="X259" s="87">
        <f t="shared" si="193"/>
        <v>44</v>
      </c>
      <c r="Y259" s="92">
        <f t="shared" si="194"/>
        <v>8</v>
      </c>
      <c r="Z259" s="90">
        <f t="shared" si="194"/>
        <v>0</v>
      </c>
      <c r="AA259" s="90">
        <f t="shared" si="195"/>
        <v>0</v>
      </c>
      <c r="AB259" s="90">
        <f t="shared" si="188"/>
        <v>0</v>
      </c>
      <c r="AC259" s="4" t="str">
        <f t="shared" si="188"/>
        <v/>
      </c>
      <c r="AD259" s="91">
        <f t="shared" si="188"/>
        <v>0</v>
      </c>
      <c r="AE259" s="77" t="str">
        <f t="shared" si="196"/>
        <v>계</v>
      </c>
      <c r="AF259" s="77" t="str">
        <f t="shared" si="197"/>
        <v>4/2</v>
      </c>
      <c r="AH259" s="20" t="str">
        <f t="shared" si="161"/>
        <v>성산동 성산월드타운대림</v>
      </c>
      <c r="AI259" s="87">
        <f t="shared" si="144"/>
        <v>44</v>
      </c>
      <c r="AJ259" s="77" t="str">
        <f t="shared" si="198"/>
        <v>A-</v>
      </c>
      <c r="AK259" s="77" t="s">
        <v>13</v>
      </c>
      <c r="AL259" s="77" t="s">
        <v>62</v>
      </c>
      <c r="AM259" s="77" t="s">
        <v>63</v>
      </c>
      <c r="AN259" s="77" t="str">
        <f t="shared" si="199"/>
        <v>C</v>
      </c>
      <c r="AO259" s="77" t="str">
        <f t="shared" si="200"/>
        <v/>
      </c>
      <c r="AP259" s="77" t="str">
        <f t="shared" si="201"/>
        <v/>
      </c>
      <c r="AQ259" s="77" t="str">
        <f t="shared" si="202"/>
        <v>O</v>
      </c>
      <c r="AR259" s="77" t="str">
        <f t="shared" si="203"/>
        <v>O</v>
      </c>
      <c r="AS259" s="77" t="s">
        <v>2</v>
      </c>
      <c r="AT259" s="77" t="str">
        <f t="shared" si="204"/>
        <v>X</v>
      </c>
      <c r="AU259" s="77" t="str">
        <f t="shared" si="205"/>
        <v>O</v>
      </c>
      <c r="AV259" s="77" t="str">
        <f t="shared" si="206"/>
        <v/>
      </c>
    </row>
    <row r="260" spans="1:48" s="37" customFormat="1" ht="12" x14ac:dyDescent="0.3">
      <c r="A260" s="78" t="s">
        <v>2541</v>
      </c>
      <c r="B260" s="79" t="s">
        <v>2542</v>
      </c>
      <c r="C260" s="85">
        <v>795</v>
      </c>
      <c r="D260" s="86">
        <v>153.4</v>
      </c>
      <c r="E260" s="87">
        <v>46</v>
      </c>
      <c r="F260" s="86">
        <v>117.9</v>
      </c>
      <c r="G260" s="17">
        <v>36</v>
      </c>
      <c r="H260" s="88">
        <v>144</v>
      </c>
      <c r="I260" s="89">
        <v>149000</v>
      </c>
      <c r="J260" s="89" t="s">
        <v>75</v>
      </c>
      <c r="K260" s="89"/>
      <c r="L260" s="89"/>
      <c r="M260" s="90">
        <f t="shared" si="189"/>
        <v>149000</v>
      </c>
      <c r="N260" s="4">
        <f t="shared" si="190"/>
        <v>0</v>
      </c>
      <c r="O260" s="91">
        <f t="shared" si="191"/>
        <v>3239.1304347826085</v>
      </c>
      <c r="P260" s="91">
        <f t="shared" si="192"/>
        <v>0</v>
      </c>
      <c r="Q260" s="77">
        <v>4</v>
      </c>
      <c r="R260" s="77">
        <v>2</v>
      </c>
      <c r="S260" s="77" t="s">
        <v>61</v>
      </c>
      <c r="T260" s="5">
        <v>153</v>
      </c>
      <c r="U260" s="9"/>
      <c r="W260" s="86">
        <f t="shared" si="193"/>
        <v>153.4</v>
      </c>
      <c r="X260" s="87">
        <f t="shared" si="193"/>
        <v>46</v>
      </c>
      <c r="Y260" s="92">
        <f t="shared" si="194"/>
        <v>144</v>
      </c>
      <c r="Z260" s="90">
        <f t="shared" si="194"/>
        <v>149000</v>
      </c>
      <c r="AA260" s="90">
        <f t="shared" si="195"/>
        <v>0</v>
      </c>
      <c r="AB260" s="90">
        <f t="shared" ref="AB260:AD275" si="207">M260</f>
        <v>149000</v>
      </c>
      <c r="AC260" s="4">
        <f t="shared" si="207"/>
        <v>0</v>
      </c>
      <c r="AD260" s="91">
        <f t="shared" si="207"/>
        <v>3239.1304347826085</v>
      </c>
      <c r="AE260" s="77" t="str">
        <f t="shared" si="196"/>
        <v>계</v>
      </c>
      <c r="AF260" s="77" t="str">
        <f t="shared" si="197"/>
        <v>4/2</v>
      </c>
      <c r="AH260" s="20" t="str">
        <f t="shared" si="161"/>
        <v>성산동 성산월드타운대림</v>
      </c>
      <c r="AI260" s="87">
        <f t="shared" ref="AI260:AI323" si="208">IF(E260="","",E260)</f>
        <v>46</v>
      </c>
      <c r="AJ260" s="77" t="str">
        <f t="shared" si="198"/>
        <v>A-</v>
      </c>
      <c r="AK260" s="77" t="s">
        <v>13</v>
      </c>
      <c r="AL260" s="77" t="s">
        <v>62</v>
      </c>
      <c r="AM260" s="77" t="s">
        <v>63</v>
      </c>
      <c r="AN260" s="77" t="str">
        <f t="shared" si="199"/>
        <v>C</v>
      </c>
      <c r="AO260" s="77" t="str">
        <f t="shared" si="200"/>
        <v>X</v>
      </c>
      <c r="AP260" s="77" t="str">
        <f t="shared" si="201"/>
        <v>X</v>
      </c>
      <c r="AQ260" s="77" t="str">
        <f t="shared" si="202"/>
        <v>X</v>
      </c>
      <c r="AR260" s="77" t="str">
        <f t="shared" si="203"/>
        <v>X</v>
      </c>
      <c r="AS260" s="77" t="s">
        <v>2</v>
      </c>
      <c r="AT260" s="77" t="str">
        <f t="shared" si="204"/>
        <v>X</v>
      </c>
      <c r="AU260" s="77" t="str">
        <f t="shared" si="205"/>
        <v>O</v>
      </c>
      <c r="AV260" s="77" t="str">
        <f t="shared" si="206"/>
        <v>X</v>
      </c>
    </row>
    <row r="261" spans="1:48" s="37" customFormat="1" ht="12" x14ac:dyDescent="0.3">
      <c r="A261" s="78" t="s">
        <v>2543</v>
      </c>
      <c r="B261" s="79" t="s">
        <v>2378</v>
      </c>
      <c r="C261" s="85">
        <v>795</v>
      </c>
      <c r="D261" s="86">
        <v>188.6</v>
      </c>
      <c r="E261" s="87">
        <v>57</v>
      </c>
      <c r="F261" s="86">
        <v>136.5</v>
      </c>
      <c r="G261" s="17">
        <v>41</v>
      </c>
      <c r="H261" s="88">
        <v>4</v>
      </c>
      <c r="I261" s="89"/>
      <c r="J261" s="89"/>
      <c r="K261" s="89"/>
      <c r="L261" s="89"/>
      <c r="M261" s="90">
        <f t="shared" si="189"/>
        <v>0</v>
      </c>
      <c r="N261" s="4" t="str">
        <f t="shared" si="190"/>
        <v/>
      </c>
      <c r="O261" s="91">
        <f t="shared" si="191"/>
        <v>0</v>
      </c>
      <c r="P261" s="91">
        <f t="shared" si="192"/>
        <v>0</v>
      </c>
      <c r="Q261" s="77">
        <v>5</v>
      </c>
      <c r="R261" s="77">
        <v>2</v>
      </c>
      <c r="S261" s="77" t="s">
        <v>61</v>
      </c>
      <c r="T261" s="5">
        <v>188</v>
      </c>
      <c r="U261" s="9"/>
      <c r="W261" s="86">
        <f t="shared" si="193"/>
        <v>188.6</v>
      </c>
      <c r="X261" s="87">
        <f t="shared" si="193"/>
        <v>57</v>
      </c>
      <c r="Y261" s="92">
        <f t="shared" si="194"/>
        <v>4</v>
      </c>
      <c r="Z261" s="90">
        <f t="shared" si="194"/>
        <v>0</v>
      </c>
      <c r="AA261" s="90">
        <f t="shared" si="195"/>
        <v>0</v>
      </c>
      <c r="AB261" s="90">
        <f t="shared" si="207"/>
        <v>0</v>
      </c>
      <c r="AC261" s="4" t="str">
        <f t="shared" si="207"/>
        <v/>
      </c>
      <c r="AD261" s="91">
        <f t="shared" si="207"/>
        <v>0</v>
      </c>
      <c r="AE261" s="77" t="str">
        <f t="shared" si="196"/>
        <v>계</v>
      </c>
      <c r="AF261" s="77" t="str">
        <f t="shared" si="197"/>
        <v>5/2</v>
      </c>
      <c r="AH261" s="20" t="str">
        <f t="shared" si="161"/>
        <v>성산동 성산월드타운대림</v>
      </c>
      <c r="AI261" s="87">
        <f t="shared" si="208"/>
        <v>57</v>
      </c>
      <c r="AJ261" s="77" t="str">
        <f t="shared" si="198"/>
        <v>A-</v>
      </c>
      <c r="AK261" s="77" t="s">
        <v>13</v>
      </c>
      <c r="AL261" s="77" t="s">
        <v>62</v>
      </c>
      <c r="AM261" s="77" t="s">
        <v>63</v>
      </c>
      <c r="AN261" s="77" t="str">
        <f t="shared" si="199"/>
        <v>C</v>
      </c>
      <c r="AO261" s="77" t="str">
        <f t="shared" si="200"/>
        <v/>
      </c>
      <c r="AP261" s="77" t="str">
        <f t="shared" si="201"/>
        <v/>
      </c>
      <c r="AQ261" s="77" t="str">
        <f t="shared" si="202"/>
        <v>O</v>
      </c>
      <c r="AR261" s="77" t="str">
        <f t="shared" si="203"/>
        <v>O</v>
      </c>
      <c r="AS261" s="77" t="s">
        <v>2</v>
      </c>
      <c r="AT261" s="77" t="str">
        <f t="shared" si="204"/>
        <v>X</v>
      </c>
      <c r="AU261" s="77" t="str">
        <f t="shared" si="205"/>
        <v>O</v>
      </c>
      <c r="AV261" s="77" t="str">
        <f t="shared" si="206"/>
        <v/>
      </c>
    </row>
    <row r="262" spans="1:48" s="37" customFormat="1" ht="12" x14ac:dyDescent="0.3">
      <c r="A262" s="78" t="s">
        <v>2544</v>
      </c>
      <c r="B262" s="79" t="s">
        <v>2545</v>
      </c>
      <c r="C262" s="85">
        <v>290</v>
      </c>
      <c r="D262" s="86">
        <v>81.2</v>
      </c>
      <c r="E262" s="87">
        <v>25</v>
      </c>
      <c r="F262" s="86">
        <v>59.9</v>
      </c>
      <c r="G262" s="17">
        <v>18</v>
      </c>
      <c r="H262" s="88">
        <v>146</v>
      </c>
      <c r="I262" s="89"/>
      <c r="J262" s="89"/>
      <c r="K262" s="89"/>
      <c r="L262" s="89"/>
      <c r="M262" s="90">
        <f>I262-K262</f>
        <v>0</v>
      </c>
      <c r="N262" s="4" t="str">
        <f>IF(ISERROR(K262/I262),"",K262/I262)</f>
        <v/>
      </c>
      <c r="O262" s="91">
        <f>I262/E262</f>
        <v>0</v>
      </c>
      <c r="P262" s="91">
        <f>K262/E262</f>
        <v>0</v>
      </c>
      <c r="Q262" s="77">
        <v>3</v>
      </c>
      <c r="R262" s="77">
        <v>2</v>
      </c>
      <c r="S262" s="77" t="s">
        <v>61</v>
      </c>
      <c r="T262" s="5">
        <v>81</v>
      </c>
      <c r="U262" s="9"/>
      <c r="W262" s="86">
        <f t="shared" si="193"/>
        <v>81.2</v>
      </c>
      <c r="X262" s="87">
        <f t="shared" si="193"/>
        <v>25</v>
      </c>
      <c r="Y262" s="92">
        <f t="shared" si="194"/>
        <v>146</v>
      </c>
      <c r="Z262" s="90">
        <f t="shared" si="194"/>
        <v>0</v>
      </c>
      <c r="AA262" s="90">
        <f>K262</f>
        <v>0</v>
      </c>
      <c r="AB262" s="90">
        <f t="shared" si="207"/>
        <v>0</v>
      </c>
      <c r="AC262" s="4" t="str">
        <f t="shared" si="207"/>
        <v/>
      </c>
      <c r="AD262" s="91">
        <f t="shared" si="207"/>
        <v>0</v>
      </c>
      <c r="AE262" s="77" t="str">
        <f>S262</f>
        <v>계</v>
      </c>
      <c r="AF262" s="77" t="str">
        <f>Q262&amp;"/"&amp;R262</f>
        <v>3/2</v>
      </c>
      <c r="AH262" s="20" t="str">
        <f t="shared" si="161"/>
        <v>신공덕동 브라운스톤공덕</v>
      </c>
      <c r="AI262" s="87">
        <f t="shared" si="208"/>
        <v>25</v>
      </c>
      <c r="AJ262" s="77" t="str">
        <f>IF(AI262="","",$AJ$2)</f>
        <v>A-</v>
      </c>
      <c r="AK262" s="77" t="s">
        <v>13</v>
      </c>
      <c r="AL262" s="77" t="s">
        <v>62</v>
      </c>
      <c r="AM262" s="77" t="s">
        <v>63</v>
      </c>
      <c r="AN262" s="77" t="str">
        <f>IF(AI262="","",$AN$2)</f>
        <v>C</v>
      </c>
      <c r="AO262" s="77" t="str">
        <f>IF(N262="","",IF(N262&gt;=$AO$1/100,"O","X"))</f>
        <v/>
      </c>
      <c r="AP262" s="77" t="str">
        <f>IF(I262="","",IF(I262&lt;=$AP$1,"O","X"))</f>
        <v/>
      </c>
      <c r="AQ262" s="77" t="str">
        <f>IF(O262="","",IF(O262&lt;=$AQ$1,"O","X"))</f>
        <v>O</v>
      </c>
      <c r="AR262" s="77" t="str">
        <f>IF(M262="","",IF(M262&lt;=$AR$1,"O","X"))</f>
        <v>O</v>
      </c>
      <c r="AS262" s="77" t="s">
        <v>2</v>
      </c>
      <c r="AT262" s="77" t="str">
        <f>IF(OR(F262="",AI262=""),"",IF(AND((F262&lt;=85),(AI262&gt;=15)),"O","X"))</f>
        <v>O</v>
      </c>
      <c r="AU262" s="77" t="str">
        <f>IF(C262="","",IF(C262&gt;=$AU$1,"O","X"))</f>
        <v>X</v>
      </c>
      <c r="AV262" s="77" t="str">
        <f>IF(AO262="","",IF(AND(AO262="O",AP262="O",AR262="O",AT262="O",AU262="O"),"후보","X"))</f>
        <v/>
      </c>
    </row>
    <row r="263" spans="1:48" s="37" customFormat="1" ht="12" x14ac:dyDescent="0.3">
      <c r="A263" s="78" t="s">
        <v>2546</v>
      </c>
      <c r="B263" s="79" t="s">
        <v>2547</v>
      </c>
      <c r="C263" s="85">
        <v>290</v>
      </c>
      <c r="D263" s="86">
        <v>107.2</v>
      </c>
      <c r="E263" s="87">
        <v>32</v>
      </c>
      <c r="F263" s="86">
        <v>85</v>
      </c>
      <c r="G263" s="17">
        <v>26</v>
      </c>
      <c r="H263" s="88">
        <v>96</v>
      </c>
      <c r="I263" s="89"/>
      <c r="J263" s="89"/>
      <c r="K263" s="89"/>
      <c r="L263" s="89"/>
      <c r="M263" s="90">
        <f>I263-K263</f>
        <v>0</v>
      </c>
      <c r="N263" s="4" t="str">
        <f>IF(ISERROR(K263/I263),"",K263/I263)</f>
        <v/>
      </c>
      <c r="O263" s="91">
        <f>I263/E263</f>
        <v>0</v>
      </c>
      <c r="P263" s="91">
        <f>K263/E263</f>
        <v>0</v>
      </c>
      <c r="Q263" s="77">
        <v>3</v>
      </c>
      <c r="R263" s="77">
        <v>2</v>
      </c>
      <c r="S263" s="77" t="s">
        <v>61</v>
      </c>
      <c r="T263" s="5">
        <v>107</v>
      </c>
      <c r="U263" s="9"/>
      <c r="W263" s="86">
        <f t="shared" si="193"/>
        <v>107.2</v>
      </c>
      <c r="X263" s="87">
        <f t="shared" si="193"/>
        <v>32</v>
      </c>
      <c r="Y263" s="92">
        <f t="shared" si="194"/>
        <v>96</v>
      </c>
      <c r="Z263" s="90">
        <f t="shared" si="194"/>
        <v>0</v>
      </c>
      <c r="AA263" s="90">
        <f>K263</f>
        <v>0</v>
      </c>
      <c r="AB263" s="90">
        <f t="shared" si="207"/>
        <v>0</v>
      </c>
      <c r="AC263" s="4" t="str">
        <f t="shared" si="207"/>
        <v/>
      </c>
      <c r="AD263" s="91">
        <f t="shared" si="207"/>
        <v>0</v>
      </c>
      <c r="AE263" s="77" t="str">
        <f>S263</f>
        <v>계</v>
      </c>
      <c r="AF263" s="77" t="str">
        <f>Q263&amp;"/"&amp;R263</f>
        <v>3/2</v>
      </c>
      <c r="AH263" s="20" t="str">
        <f t="shared" si="161"/>
        <v>신공덕동 브라운스톤공덕</v>
      </c>
      <c r="AI263" s="87">
        <f t="shared" si="208"/>
        <v>32</v>
      </c>
      <c r="AJ263" s="77" t="str">
        <f>IF(AI263="","",$AJ$2)</f>
        <v>A-</v>
      </c>
      <c r="AK263" s="77" t="s">
        <v>13</v>
      </c>
      <c r="AL263" s="77" t="s">
        <v>62</v>
      </c>
      <c r="AM263" s="77" t="s">
        <v>63</v>
      </c>
      <c r="AN263" s="77" t="str">
        <f>IF(AI263="","",$AN$2)</f>
        <v>C</v>
      </c>
      <c r="AO263" s="77" t="str">
        <f>IF(N263="","",IF(N263&gt;=$AO$1/100,"O","X"))</f>
        <v/>
      </c>
      <c r="AP263" s="77" t="str">
        <f>IF(I263="","",IF(I263&lt;=$AP$1,"O","X"))</f>
        <v/>
      </c>
      <c r="AQ263" s="77" t="str">
        <f>IF(O263="","",IF(O263&lt;=$AQ$1,"O","X"))</f>
        <v>O</v>
      </c>
      <c r="AR263" s="77" t="str">
        <f>IF(M263="","",IF(M263&lt;=$AR$1,"O","X"))</f>
        <v>O</v>
      </c>
      <c r="AS263" s="77" t="s">
        <v>2</v>
      </c>
      <c r="AT263" s="77" t="str">
        <f>IF(OR(F263="",AI263=""),"",IF(AND((F263&lt;=85),(AI263&gt;=15)),"O","X"))</f>
        <v>O</v>
      </c>
      <c r="AU263" s="77" t="str">
        <f>IF(C263="","",IF(C263&gt;=$AU$1,"O","X"))</f>
        <v>X</v>
      </c>
      <c r="AV263" s="77" t="str">
        <f>IF(AO263="","",IF(AND(AO263="O",AP263="O",AR263="O",AT263="O",AU263="O"),"후보","X"))</f>
        <v/>
      </c>
    </row>
    <row r="264" spans="1:48" s="37" customFormat="1" ht="12" x14ac:dyDescent="0.3">
      <c r="A264" s="78" t="s">
        <v>2544</v>
      </c>
      <c r="B264" s="79" t="s">
        <v>2547</v>
      </c>
      <c r="C264" s="85">
        <v>290</v>
      </c>
      <c r="D264" s="86">
        <v>142.5</v>
      </c>
      <c r="E264" s="87">
        <v>43</v>
      </c>
      <c r="F264" s="86">
        <v>114.7</v>
      </c>
      <c r="G264" s="17">
        <v>35</v>
      </c>
      <c r="H264" s="88">
        <v>48</v>
      </c>
      <c r="I264" s="89"/>
      <c r="J264" s="89"/>
      <c r="K264" s="89"/>
      <c r="L264" s="89"/>
      <c r="M264" s="90">
        <f>I264-K264</f>
        <v>0</v>
      </c>
      <c r="N264" s="4" t="str">
        <f>IF(ISERROR(K264/I264),"",K264/I264)</f>
        <v/>
      </c>
      <c r="O264" s="91">
        <f>I264/E264</f>
        <v>0</v>
      </c>
      <c r="P264" s="91">
        <f>K264/E264</f>
        <v>0</v>
      </c>
      <c r="Q264" s="77">
        <v>4</v>
      </c>
      <c r="R264" s="77">
        <v>2</v>
      </c>
      <c r="S264" s="77" t="s">
        <v>61</v>
      </c>
      <c r="T264" s="5">
        <v>142</v>
      </c>
      <c r="U264" s="9"/>
      <c r="W264" s="86">
        <f t="shared" si="193"/>
        <v>142.5</v>
      </c>
      <c r="X264" s="87">
        <f t="shared" si="193"/>
        <v>43</v>
      </c>
      <c r="Y264" s="92">
        <f t="shared" si="194"/>
        <v>48</v>
      </c>
      <c r="Z264" s="90">
        <f t="shared" si="194"/>
        <v>0</v>
      </c>
      <c r="AA264" s="90">
        <f>K264</f>
        <v>0</v>
      </c>
      <c r="AB264" s="90">
        <f t="shared" si="207"/>
        <v>0</v>
      </c>
      <c r="AC264" s="4" t="str">
        <f t="shared" si="207"/>
        <v/>
      </c>
      <c r="AD264" s="91">
        <f t="shared" si="207"/>
        <v>0</v>
      </c>
      <c r="AE264" s="77" t="str">
        <f>S264</f>
        <v>계</v>
      </c>
      <c r="AF264" s="77" t="str">
        <f>Q264&amp;"/"&amp;R264</f>
        <v>4/2</v>
      </c>
      <c r="AH264" s="20" t="str">
        <f t="shared" si="161"/>
        <v>신공덕동 브라운스톤공덕</v>
      </c>
      <c r="AI264" s="87">
        <f t="shared" si="208"/>
        <v>43</v>
      </c>
      <c r="AJ264" s="77" t="str">
        <f>IF(AI264="","",$AJ$2)</f>
        <v>A-</v>
      </c>
      <c r="AK264" s="77" t="s">
        <v>13</v>
      </c>
      <c r="AL264" s="77" t="s">
        <v>62</v>
      </c>
      <c r="AM264" s="77" t="s">
        <v>63</v>
      </c>
      <c r="AN264" s="77" t="str">
        <f>IF(AI264="","",$AN$2)</f>
        <v>C</v>
      </c>
      <c r="AO264" s="77" t="str">
        <f>IF(N264="","",IF(N264&gt;=$AO$1/100,"O","X"))</f>
        <v/>
      </c>
      <c r="AP264" s="77" t="str">
        <f>IF(I264="","",IF(I264&lt;=$AP$1,"O","X"))</f>
        <v/>
      </c>
      <c r="AQ264" s="77" t="str">
        <f>IF(O264="","",IF(O264&lt;=$AQ$1,"O","X"))</f>
        <v>O</v>
      </c>
      <c r="AR264" s="77" t="str">
        <f>IF(M264="","",IF(M264&lt;=$AR$1,"O","X"))</f>
        <v>O</v>
      </c>
      <c r="AS264" s="77" t="s">
        <v>2</v>
      </c>
      <c r="AT264" s="77" t="str">
        <f>IF(OR(F264="",AI264=""),"",IF(AND((F264&lt;=85),(AI264&gt;=15)),"O","X"))</f>
        <v>X</v>
      </c>
      <c r="AU264" s="77" t="str">
        <f>IF(C264="","",IF(C264&gt;=$AU$1,"O","X"))</f>
        <v>X</v>
      </c>
      <c r="AV264" s="77" t="str">
        <f>IF(AO264="","",IF(AND(AO264="O",AP264="O",AR264="O",AT264="O",AU264="O"),"후보","X"))</f>
        <v/>
      </c>
    </row>
    <row r="265" spans="1:48" s="37" customFormat="1" ht="12" x14ac:dyDescent="0.3">
      <c r="A265" s="78" t="s">
        <v>2548</v>
      </c>
      <c r="B265" s="79" t="s">
        <v>2549</v>
      </c>
      <c r="C265" s="85">
        <v>366</v>
      </c>
      <c r="D265" s="86">
        <v>79.5</v>
      </c>
      <c r="E265" s="87">
        <v>24</v>
      </c>
      <c r="F265" s="86">
        <v>60</v>
      </c>
      <c r="G265" s="17">
        <v>18</v>
      </c>
      <c r="H265" s="88">
        <v>168</v>
      </c>
      <c r="I265" s="89">
        <v>128000</v>
      </c>
      <c r="J265" s="89" t="s">
        <v>72</v>
      </c>
      <c r="K265" s="89">
        <v>75000</v>
      </c>
      <c r="L265" s="89" t="s">
        <v>100</v>
      </c>
      <c r="M265" s="90">
        <f>I265-K265</f>
        <v>53000</v>
      </c>
      <c r="N265" s="4">
        <f>IF(ISERROR(K265/I265),"",K265/I265)</f>
        <v>0.5859375</v>
      </c>
      <c r="O265" s="91">
        <f>I265/E265</f>
        <v>5333.333333333333</v>
      </c>
      <c r="P265" s="91">
        <f>K265/E265</f>
        <v>3125</v>
      </c>
      <c r="Q265" s="77">
        <v>3</v>
      </c>
      <c r="R265" s="77">
        <v>2</v>
      </c>
      <c r="S265" s="77" t="s">
        <v>61</v>
      </c>
      <c r="T265" s="5">
        <v>79</v>
      </c>
      <c r="U265" s="9"/>
      <c r="W265" s="86">
        <f t="shared" si="193"/>
        <v>79.5</v>
      </c>
      <c r="X265" s="87">
        <f t="shared" si="193"/>
        <v>24</v>
      </c>
      <c r="Y265" s="92">
        <f t="shared" si="194"/>
        <v>168</v>
      </c>
      <c r="Z265" s="90">
        <f t="shared" si="194"/>
        <v>128000</v>
      </c>
      <c r="AA265" s="90">
        <f>K265</f>
        <v>75000</v>
      </c>
      <c r="AB265" s="90">
        <f t="shared" si="207"/>
        <v>53000</v>
      </c>
      <c r="AC265" s="4">
        <f t="shared" si="207"/>
        <v>0.5859375</v>
      </c>
      <c r="AD265" s="91">
        <f t="shared" si="207"/>
        <v>5333.333333333333</v>
      </c>
      <c r="AE265" s="77" t="str">
        <f>S265</f>
        <v>계</v>
      </c>
      <c r="AF265" s="77" t="str">
        <f>Q265&amp;"/"&amp;R265</f>
        <v>3/2</v>
      </c>
      <c r="AH265" s="20" t="str">
        <f t="shared" si="161"/>
        <v>신공덕동 신공덕삼성래미안3차</v>
      </c>
      <c r="AI265" s="87">
        <f t="shared" si="208"/>
        <v>24</v>
      </c>
      <c r="AJ265" s="77" t="str">
        <f>IF(AI265="","",$AJ$2)</f>
        <v>A-</v>
      </c>
      <c r="AK265" s="77" t="s">
        <v>13</v>
      </c>
      <c r="AL265" s="77" t="s">
        <v>62</v>
      </c>
      <c r="AM265" s="77" t="s">
        <v>63</v>
      </c>
      <c r="AN265" s="77" t="str">
        <f>IF(AI265="","",$AN$2)</f>
        <v>C</v>
      </c>
      <c r="AO265" s="77" t="str">
        <f>IF(N265="","",IF(N265&gt;=$AO$1/100,"O","X"))</f>
        <v>X</v>
      </c>
      <c r="AP265" s="77" t="str">
        <f>IF(I265="","",IF(I265&lt;=$AP$1,"O","X"))</f>
        <v>X</v>
      </c>
      <c r="AQ265" s="77" t="str">
        <f>IF(O265="","",IF(O265&lt;=$AQ$1,"O","X"))</f>
        <v>X</v>
      </c>
      <c r="AR265" s="77" t="str">
        <f>IF(M265="","",IF(M265&lt;=$AR$1,"O","X"))</f>
        <v>X</v>
      </c>
      <c r="AS265" s="77" t="s">
        <v>2</v>
      </c>
      <c r="AT265" s="77" t="str">
        <f>IF(OR(F265="",AI265=""),"",IF(AND((F265&lt;=85),(AI265&gt;=15)),"O","X"))</f>
        <v>O</v>
      </c>
      <c r="AU265" s="77" t="str">
        <f>IF(C265="","",IF(C265&gt;=$AU$1,"O","X"))</f>
        <v>O</v>
      </c>
      <c r="AV265" s="77" t="str">
        <f>IF(AO265="","",IF(AND(AO265="O",AP265="O",AR265="O",AT265="O",AU265="O"),"후보","X"))</f>
        <v>X</v>
      </c>
    </row>
    <row r="266" spans="1:48" s="37" customFormat="1" ht="12" x14ac:dyDescent="0.3">
      <c r="A266" s="78" t="s">
        <v>2548</v>
      </c>
      <c r="B266" s="79" t="s">
        <v>2549</v>
      </c>
      <c r="C266" s="85">
        <v>366</v>
      </c>
      <c r="D266" s="86">
        <v>106.5</v>
      </c>
      <c r="E266" s="87">
        <v>32</v>
      </c>
      <c r="F266" s="86">
        <v>84.7</v>
      </c>
      <c r="G266" s="17">
        <v>26</v>
      </c>
      <c r="H266" s="88">
        <v>126</v>
      </c>
      <c r="I266" s="89">
        <v>142000</v>
      </c>
      <c r="J266" s="89" t="s">
        <v>68</v>
      </c>
      <c r="K266" s="89">
        <v>95000</v>
      </c>
      <c r="L266" s="89" t="s">
        <v>121</v>
      </c>
      <c r="M266" s="90">
        <f>I266-K266</f>
        <v>47000</v>
      </c>
      <c r="N266" s="4">
        <f>IF(ISERROR(K266/I266),"",K266/I266)</f>
        <v>0.66901408450704225</v>
      </c>
      <c r="O266" s="91">
        <f>I266/E266</f>
        <v>4437.5</v>
      </c>
      <c r="P266" s="91">
        <f>K266/E266</f>
        <v>2968.75</v>
      </c>
      <c r="Q266" s="77">
        <v>3</v>
      </c>
      <c r="R266" s="77">
        <v>2</v>
      </c>
      <c r="S266" s="77" t="s">
        <v>61</v>
      </c>
      <c r="T266" s="5">
        <v>106</v>
      </c>
      <c r="U266" s="9"/>
      <c r="W266" s="86">
        <f t="shared" si="193"/>
        <v>106.5</v>
      </c>
      <c r="X266" s="87">
        <f t="shared" si="193"/>
        <v>32</v>
      </c>
      <c r="Y266" s="92">
        <f t="shared" si="194"/>
        <v>126</v>
      </c>
      <c r="Z266" s="90">
        <f t="shared" si="194"/>
        <v>142000</v>
      </c>
      <c r="AA266" s="90">
        <f>K266</f>
        <v>95000</v>
      </c>
      <c r="AB266" s="90">
        <f t="shared" si="207"/>
        <v>47000</v>
      </c>
      <c r="AC266" s="4">
        <f t="shared" si="207"/>
        <v>0.66901408450704225</v>
      </c>
      <c r="AD266" s="91">
        <f t="shared" si="207"/>
        <v>4437.5</v>
      </c>
      <c r="AE266" s="77" t="str">
        <f>S266</f>
        <v>계</v>
      </c>
      <c r="AF266" s="77" t="str">
        <f>Q266&amp;"/"&amp;R266</f>
        <v>3/2</v>
      </c>
      <c r="AH266" s="20" t="str">
        <f t="shared" si="161"/>
        <v>신공덕동 신공덕삼성래미안3차</v>
      </c>
      <c r="AI266" s="87">
        <f t="shared" si="208"/>
        <v>32</v>
      </c>
      <c r="AJ266" s="77" t="str">
        <f>IF(AI266="","",$AJ$2)</f>
        <v>A-</v>
      </c>
      <c r="AK266" s="77" t="s">
        <v>13</v>
      </c>
      <c r="AL266" s="77" t="s">
        <v>62</v>
      </c>
      <c r="AM266" s="77" t="s">
        <v>63</v>
      </c>
      <c r="AN266" s="77" t="str">
        <f>IF(AI266="","",$AN$2)</f>
        <v>C</v>
      </c>
      <c r="AO266" s="77" t="str">
        <f>IF(N266="","",IF(N266&gt;=$AO$1/100,"O","X"))</f>
        <v>X</v>
      </c>
      <c r="AP266" s="77" t="str">
        <f>IF(I266="","",IF(I266&lt;=$AP$1,"O","X"))</f>
        <v>X</v>
      </c>
      <c r="AQ266" s="77" t="str">
        <f>IF(O266="","",IF(O266&lt;=$AQ$1,"O","X"))</f>
        <v>X</v>
      </c>
      <c r="AR266" s="77" t="str">
        <f>IF(M266="","",IF(M266&lt;=$AR$1,"O","X"))</f>
        <v>X</v>
      </c>
      <c r="AS266" s="77" t="s">
        <v>2</v>
      </c>
      <c r="AT266" s="77" t="str">
        <f>IF(OR(F266="",AI266=""),"",IF(AND((F266&lt;=85),(AI266&gt;=15)),"O","X"))</f>
        <v>O</v>
      </c>
      <c r="AU266" s="77" t="str">
        <f>IF(C266="","",IF(C266&gt;=$AU$1,"O","X"))</f>
        <v>O</v>
      </c>
      <c r="AV266" s="77" t="str">
        <f>IF(AO266="","",IF(AND(AO266="O",AP266="O",AR266="O",AT266="O",AU266="O"),"후보","X"))</f>
        <v>X</v>
      </c>
    </row>
    <row r="267" spans="1:48" s="37" customFormat="1" ht="12" x14ac:dyDescent="0.3">
      <c r="A267" s="78" t="s">
        <v>2550</v>
      </c>
      <c r="B267" s="79" t="s">
        <v>2549</v>
      </c>
      <c r="C267" s="85">
        <v>366</v>
      </c>
      <c r="D267" s="86">
        <v>139.19999999999999</v>
      </c>
      <c r="E267" s="87">
        <v>42</v>
      </c>
      <c r="F267" s="86">
        <v>114.8</v>
      </c>
      <c r="G267" s="17">
        <v>35</v>
      </c>
      <c r="H267" s="88">
        <v>72</v>
      </c>
      <c r="I267" s="89">
        <v>170000</v>
      </c>
      <c r="J267" s="89" t="s">
        <v>75</v>
      </c>
      <c r="K267" s="89"/>
      <c r="L267" s="89"/>
      <c r="M267" s="90">
        <f>I267-K267</f>
        <v>170000</v>
      </c>
      <c r="N267" s="4">
        <f>IF(ISERROR(K267/I267),"",K267/I267)</f>
        <v>0</v>
      </c>
      <c r="O267" s="91">
        <f>I267/E267</f>
        <v>4047.6190476190477</v>
      </c>
      <c r="P267" s="91">
        <f>K267/E267</f>
        <v>0</v>
      </c>
      <c r="Q267" s="77">
        <v>4</v>
      </c>
      <c r="R267" s="77">
        <v>2</v>
      </c>
      <c r="S267" s="77" t="s">
        <v>61</v>
      </c>
      <c r="T267" s="5">
        <v>139</v>
      </c>
      <c r="U267" s="9"/>
      <c r="W267" s="86">
        <f t="shared" si="193"/>
        <v>139.19999999999999</v>
      </c>
      <c r="X267" s="87">
        <f t="shared" si="193"/>
        <v>42</v>
      </c>
      <c r="Y267" s="92">
        <f t="shared" si="194"/>
        <v>72</v>
      </c>
      <c r="Z267" s="90">
        <f t="shared" si="194"/>
        <v>170000</v>
      </c>
      <c r="AA267" s="90">
        <f>K267</f>
        <v>0</v>
      </c>
      <c r="AB267" s="90">
        <f t="shared" si="207"/>
        <v>170000</v>
      </c>
      <c r="AC267" s="4">
        <f t="shared" si="207"/>
        <v>0</v>
      </c>
      <c r="AD267" s="91">
        <f t="shared" si="207"/>
        <v>4047.6190476190477</v>
      </c>
      <c r="AE267" s="77" t="str">
        <f>S267</f>
        <v>계</v>
      </c>
      <c r="AF267" s="77" t="str">
        <f>Q267&amp;"/"&amp;R267</f>
        <v>4/2</v>
      </c>
      <c r="AH267" s="20" t="str">
        <f t="shared" si="161"/>
        <v>신공덕동 신공덕삼성래미안3차</v>
      </c>
      <c r="AI267" s="87">
        <f t="shared" si="208"/>
        <v>42</v>
      </c>
      <c r="AJ267" s="77" t="str">
        <f>IF(AI267="","",$AJ$2)</f>
        <v>A-</v>
      </c>
      <c r="AK267" s="77" t="s">
        <v>13</v>
      </c>
      <c r="AL267" s="77" t="s">
        <v>62</v>
      </c>
      <c r="AM267" s="77" t="s">
        <v>63</v>
      </c>
      <c r="AN267" s="77" t="str">
        <f>IF(AI267="","",$AN$2)</f>
        <v>C</v>
      </c>
      <c r="AO267" s="77" t="str">
        <f>IF(N267="","",IF(N267&gt;=$AO$1/100,"O","X"))</f>
        <v>X</v>
      </c>
      <c r="AP267" s="77" t="str">
        <f>IF(I267="","",IF(I267&lt;=$AP$1,"O","X"))</f>
        <v>X</v>
      </c>
      <c r="AQ267" s="77" t="str">
        <f>IF(O267="","",IF(O267&lt;=$AQ$1,"O","X"))</f>
        <v>X</v>
      </c>
      <c r="AR267" s="77" t="str">
        <f>IF(M267="","",IF(M267&lt;=$AR$1,"O","X"))</f>
        <v>X</v>
      </c>
      <c r="AS267" s="77" t="s">
        <v>2</v>
      </c>
      <c r="AT267" s="77" t="str">
        <f>IF(OR(F267="",AI267=""),"",IF(AND((F267&lt;=85),(AI267&gt;=15)),"O","X"))</f>
        <v>X</v>
      </c>
      <c r="AU267" s="77" t="str">
        <f>IF(C267="","",IF(C267&gt;=$AU$1,"O","X"))</f>
        <v>O</v>
      </c>
      <c r="AV267" s="77" t="str">
        <f>IF(AO267="","",IF(AND(AO267="O",AP267="O",AR267="O",AT267="O",AU267="O"),"후보","X"))</f>
        <v>X</v>
      </c>
    </row>
    <row r="268" spans="1:48" s="37" customFormat="1" ht="12" x14ac:dyDescent="0.3">
      <c r="A268" s="78" t="s">
        <v>2551</v>
      </c>
      <c r="B268" s="79" t="s">
        <v>2552</v>
      </c>
      <c r="C268" s="85">
        <v>458</v>
      </c>
      <c r="D268" s="86">
        <v>78</v>
      </c>
      <c r="E268" s="87">
        <v>24</v>
      </c>
      <c r="F268" s="86">
        <v>59.5</v>
      </c>
      <c r="G268" s="17">
        <v>18</v>
      </c>
      <c r="H268" s="88">
        <v>186</v>
      </c>
      <c r="I268" s="89">
        <v>115000</v>
      </c>
      <c r="J268" s="89" t="s">
        <v>121</v>
      </c>
      <c r="K268" s="89">
        <v>50000</v>
      </c>
      <c r="L268" s="89" t="s">
        <v>212</v>
      </c>
      <c r="M268" s="90">
        <f>I268-K268</f>
        <v>65000</v>
      </c>
      <c r="N268" s="4">
        <f>IF(ISERROR(K268/I268),"",K268/I268)</f>
        <v>0.43478260869565216</v>
      </c>
      <c r="O268" s="91">
        <f>I268/E268</f>
        <v>4791.666666666667</v>
      </c>
      <c r="P268" s="91">
        <f>K268/E268</f>
        <v>2083.3333333333335</v>
      </c>
      <c r="Q268" s="77">
        <v>3</v>
      </c>
      <c r="R268" s="77">
        <v>1</v>
      </c>
      <c r="S268" s="77" t="s">
        <v>78</v>
      </c>
      <c r="T268" s="5">
        <v>78</v>
      </c>
      <c r="U268" s="9"/>
      <c r="W268" s="86">
        <f t="shared" si="193"/>
        <v>78</v>
      </c>
      <c r="X268" s="87">
        <f t="shared" si="193"/>
        <v>24</v>
      </c>
      <c r="Y268" s="92">
        <f t="shared" si="194"/>
        <v>186</v>
      </c>
      <c r="Z268" s="90">
        <f t="shared" si="194"/>
        <v>115000</v>
      </c>
      <c r="AA268" s="90">
        <f>K268</f>
        <v>50000</v>
      </c>
      <c r="AB268" s="90">
        <f t="shared" si="207"/>
        <v>65000</v>
      </c>
      <c r="AC268" s="4">
        <f t="shared" si="207"/>
        <v>0.43478260869565216</v>
      </c>
      <c r="AD268" s="91">
        <f t="shared" si="207"/>
        <v>4791.666666666667</v>
      </c>
      <c r="AE268" s="77" t="str">
        <f>S268</f>
        <v>복</v>
      </c>
      <c r="AF268" s="77" t="str">
        <f>Q268&amp;"/"&amp;R268</f>
        <v>3/1</v>
      </c>
      <c r="AH268" s="20" t="str">
        <f t="shared" si="161"/>
        <v>신공덕동 신공덕삼성래미안2차</v>
      </c>
      <c r="AI268" s="87">
        <f t="shared" si="208"/>
        <v>24</v>
      </c>
      <c r="AJ268" s="77" t="str">
        <f>IF(AI268="","",$AJ$2)</f>
        <v>A-</v>
      </c>
      <c r="AK268" s="77" t="s">
        <v>13</v>
      </c>
      <c r="AL268" s="77" t="s">
        <v>62</v>
      </c>
      <c r="AM268" s="77" t="s">
        <v>63</v>
      </c>
      <c r="AN268" s="77" t="str">
        <f>IF(AI268="","",$AN$2)</f>
        <v>C</v>
      </c>
      <c r="AO268" s="77" t="str">
        <f>IF(N268="","",IF(N268&gt;=$AO$1/100,"O","X"))</f>
        <v>X</v>
      </c>
      <c r="AP268" s="77" t="str">
        <f>IF(I268="","",IF(I268&lt;=$AP$1,"O","X"))</f>
        <v>X</v>
      </c>
      <c r="AQ268" s="77" t="str">
        <f>IF(O268="","",IF(O268&lt;=$AQ$1,"O","X"))</f>
        <v>X</v>
      </c>
      <c r="AR268" s="77" t="str">
        <f>IF(M268="","",IF(M268&lt;=$AR$1,"O","X"))</f>
        <v>X</v>
      </c>
      <c r="AS268" s="77" t="s">
        <v>2</v>
      </c>
      <c r="AT268" s="77" t="str">
        <f>IF(OR(F268="",AI268=""),"",IF(AND((F268&lt;=85),(AI268&gt;=15)),"O","X"))</f>
        <v>O</v>
      </c>
      <c r="AU268" s="77" t="str">
        <f>IF(C268="","",IF(C268&gt;=$AU$1,"O","X"))</f>
        <v>O</v>
      </c>
      <c r="AV268" s="77" t="str">
        <f>IF(AO268="","",IF(AND(AO268="O",AP268="O",AR268="O",AT268="O",AU268="O"),"후보","X"))</f>
        <v>X</v>
      </c>
    </row>
    <row r="269" spans="1:48" s="37" customFormat="1" ht="12" x14ac:dyDescent="0.3">
      <c r="A269" s="78" t="s">
        <v>2551</v>
      </c>
      <c r="B269" s="79" t="s">
        <v>2552</v>
      </c>
      <c r="C269" s="85">
        <v>458</v>
      </c>
      <c r="D269" s="86">
        <v>108.5</v>
      </c>
      <c r="E269" s="87">
        <v>33</v>
      </c>
      <c r="F269" s="86">
        <v>84.7</v>
      </c>
      <c r="G269" s="17">
        <v>26</v>
      </c>
      <c r="H269" s="88">
        <v>162</v>
      </c>
      <c r="I269" s="89">
        <v>130000</v>
      </c>
      <c r="J269" s="89" t="s">
        <v>75</v>
      </c>
      <c r="K269" s="89">
        <v>80000</v>
      </c>
      <c r="L269" s="89" t="s">
        <v>100</v>
      </c>
      <c r="M269" s="90">
        <f>I269-K269</f>
        <v>50000</v>
      </c>
      <c r="N269" s="4">
        <f>IF(ISERROR(K269/I269),"",K269/I269)</f>
        <v>0.61538461538461542</v>
      </c>
      <c r="O269" s="91">
        <f>I269/E269</f>
        <v>3939.3939393939395</v>
      </c>
      <c r="P269" s="91">
        <f>K269/E269</f>
        <v>2424.242424242424</v>
      </c>
      <c r="Q269" s="77">
        <v>3</v>
      </c>
      <c r="R269" s="77">
        <v>2</v>
      </c>
      <c r="S269" s="77" t="s">
        <v>61</v>
      </c>
      <c r="T269" s="5">
        <v>108</v>
      </c>
      <c r="U269" s="9"/>
      <c r="W269" s="86">
        <f t="shared" si="193"/>
        <v>108.5</v>
      </c>
      <c r="X269" s="87">
        <f t="shared" si="193"/>
        <v>33</v>
      </c>
      <c r="Y269" s="92">
        <f t="shared" si="194"/>
        <v>162</v>
      </c>
      <c r="Z269" s="90">
        <f t="shared" si="194"/>
        <v>130000</v>
      </c>
      <c r="AA269" s="90">
        <f>K269</f>
        <v>80000</v>
      </c>
      <c r="AB269" s="90">
        <f t="shared" si="207"/>
        <v>50000</v>
      </c>
      <c r="AC269" s="4">
        <f t="shared" si="207"/>
        <v>0.61538461538461542</v>
      </c>
      <c r="AD269" s="91">
        <f t="shared" si="207"/>
        <v>3939.3939393939395</v>
      </c>
      <c r="AE269" s="77" t="str">
        <f>S269</f>
        <v>계</v>
      </c>
      <c r="AF269" s="77" t="str">
        <f>Q269&amp;"/"&amp;R269</f>
        <v>3/2</v>
      </c>
      <c r="AH269" s="20" t="str">
        <f t="shared" ref="AH269:AH332" si="209">IF(A269="","",A269)</f>
        <v>신공덕동 신공덕삼성래미안2차</v>
      </c>
      <c r="AI269" s="87">
        <f t="shared" si="208"/>
        <v>33</v>
      </c>
      <c r="AJ269" s="77" t="str">
        <f>IF(AI269="","",$AJ$2)</f>
        <v>A-</v>
      </c>
      <c r="AK269" s="77" t="s">
        <v>13</v>
      </c>
      <c r="AL269" s="77" t="s">
        <v>62</v>
      </c>
      <c r="AM269" s="77" t="s">
        <v>63</v>
      </c>
      <c r="AN269" s="77" t="str">
        <f>IF(AI269="","",$AN$2)</f>
        <v>C</v>
      </c>
      <c r="AO269" s="77" t="str">
        <f>IF(N269="","",IF(N269&gt;=$AO$1/100,"O","X"))</f>
        <v>X</v>
      </c>
      <c r="AP269" s="77" t="str">
        <f>IF(I269="","",IF(I269&lt;=$AP$1,"O","X"))</f>
        <v>X</v>
      </c>
      <c r="AQ269" s="77" t="str">
        <f>IF(O269="","",IF(O269&lt;=$AQ$1,"O","X"))</f>
        <v>X</v>
      </c>
      <c r="AR269" s="77" t="str">
        <f>IF(M269="","",IF(M269&lt;=$AR$1,"O","X"))</f>
        <v>X</v>
      </c>
      <c r="AS269" s="77" t="s">
        <v>2</v>
      </c>
      <c r="AT269" s="77" t="str">
        <f>IF(OR(F269="",AI269=""),"",IF(AND((F269&lt;=85),(AI269&gt;=15)),"O","X"))</f>
        <v>O</v>
      </c>
      <c r="AU269" s="77" t="str">
        <f>IF(C269="","",IF(C269&gt;=$AU$1,"O","X"))</f>
        <v>O</v>
      </c>
      <c r="AV269" s="77" t="str">
        <f>IF(AO269="","",IF(AND(AO269="O",AP269="O",AR269="O",AT269="O",AU269="O"),"후보","X"))</f>
        <v>X</v>
      </c>
    </row>
    <row r="270" spans="1:48" s="37" customFormat="1" ht="12" x14ac:dyDescent="0.3">
      <c r="A270" s="78" t="s">
        <v>2551</v>
      </c>
      <c r="B270" s="79" t="s">
        <v>2553</v>
      </c>
      <c r="C270" s="85">
        <v>458</v>
      </c>
      <c r="D270" s="86">
        <v>142.69999999999999</v>
      </c>
      <c r="E270" s="87">
        <v>43</v>
      </c>
      <c r="F270" s="86">
        <v>114.5</v>
      </c>
      <c r="G270" s="17">
        <v>35</v>
      </c>
      <c r="H270" s="88">
        <v>110</v>
      </c>
      <c r="I270" s="89">
        <v>157000</v>
      </c>
      <c r="J270" s="89" t="s">
        <v>246</v>
      </c>
      <c r="K270" s="89">
        <v>90000</v>
      </c>
      <c r="L270" s="89" t="s">
        <v>246</v>
      </c>
      <c r="M270" s="90">
        <f>I270-K270</f>
        <v>67000</v>
      </c>
      <c r="N270" s="4">
        <f>IF(ISERROR(K270/I270),"",K270/I270)</f>
        <v>0.57324840764331209</v>
      </c>
      <c r="O270" s="91">
        <f>I270/E270</f>
        <v>3651.1627906976746</v>
      </c>
      <c r="P270" s="91">
        <f>K270/E270</f>
        <v>2093.0232558139537</v>
      </c>
      <c r="Q270" s="77">
        <v>4</v>
      </c>
      <c r="R270" s="77">
        <v>2</v>
      </c>
      <c r="S270" s="77" t="s">
        <v>61</v>
      </c>
      <c r="T270" s="5">
        <v>142</v>
      </c>
      <c r="U270" s="9"/>
      <c r="W270" s="86">
        <f t="shared" si="193"/>
        <v>142.69999999999999</v>
      </c>
      <c r="X270" s="87">
        <f t="shared" si="193"/>
        <v>43</v>
      </c>
      <c r="Y270" s="92">
        <f t="shared" si="194"/>
        <v>110</v>
      </c>
      <c r="Z270" s="90">
        <f t="shared" si="194"/>
        <v>157000</v>
      </c>
      <c r="AA270" s="90">
        <f>K270</f>
        <v>90000</v>
      </c>
      <c r="AB270" s="90">
        <f t="shared" si="207"/>
        <v>67000</v>
      </c>
      <c r="AC270" s="4">
        <f t="shared" si="207"/>
        <v>0.57324840764331209</v>
      </c>
      <c r="AD270" s="91">
        <f t="shared" si="207"/>
        <v>3651.1627906976746</v>
      </c>
      <c r="AE270" s="77" t="str">
        <f>S270</f>
        <v>계</v>
      </c>
      <c r="AF270" s="77" t="str">
        <f>Q270&amp;"/"&amp;R270</f>
        <v>4/2</v>
      </c>
      <c r="AH270" s="20" t="str">
        <f t="shared" si="209"/>
        <v>신공덕동 신공덕삼성래미안2차</v>
      </c>
      <c r="AI270" s="87">
        <f t="shared" si="208"/>
        <v>43</v>
      </c>
      <c r="AJ270" s="77" t="str">
        <f>IF(AI270="","",$AJ$2)</f>
        <v>A-</v>
      </c>
      <c r="AK270" s="77" t="s">
        <v>13</v>
      </c>
      <c r="AL270" s="77" t="s">
        <v>62</v>
      </c>
      <c r="AM270" s="77" t="s">
        <v>63</v>
      </c>
      <c r="AN270" s="77" t="str">
        <f>IF(AI270="","",$AN$2)</f>
        <v>C</v>
      </c>
      <c r="AO270" s="77" t="str">
        <f>IF(N270="","",IF(N270&gt;=$AO$1/100,"O","X"))</f>
        <v>X</v>
      </c>
      <c r="AP270" s="77" t="str">
        <f>IF(I270="","",IF(I270&lt;=$AP$1,"O","X"))</f>
        <v>X</v>
      </c>
      <c r="AQ270" s="77" t="str">
        <f>IF(O270="","",IF(O270&lt;=$AQ$1,"O","X"))</f>
        <v>X</v>
      </c>
      <c r="AR270" s="77" t="str">
        <f>IF(M270="","",IF(M270&lt;=$AR$1,"O","X"))</f>
        <v>X</v>
      </c>
      <c r="AS270" s="77" t="s">
        <v>2</v>
      </c>
      <c r="AT270" s="77" t="str">
        <f>IF(OR(F270="",AI270=""),"",IF(AND((F270&lt;=85),(AI270&gt;=15)),"O","X"))</f>
        <v>X</v>
      </c>
      <c r="AU270" s="77" t="str">
        <f>IF(C270="","",IF(C270&gt;=$AU$1,"O","X"))</f>
        <v>O</v>
      </c>
      <c r="AV270" s="77" t="str">
        <f>IF(AO270="","",IF(AND(AO270="O",AP270="O",AR270="O",AT270="O",AU270="O"),"후보","X"))</f>
        <v>X</v>
      </c>
    </row>
    <row r="271" spans="1:48" s="37" customFormat="1" ht="12" x14ac:dyDescent="0.3">
      <c r="A271" s="78" t="s">
        <v>2554</v>
      </c>
      <c r="B271" s="79" t="s">
        <v>2555</v>
      </c>
      <c r="C271" s="85">
        <v>834</v>
      </c>
      <c r="D271" s="86">
        <v>81.900000000000006</v>
      </c>
      <c r="E271" s="87">
        <v>25</v>
      </c>
      <c r="F271" s="86">
        <v>59.8</v>
      </c>
      <c r="G271" s="17">
        <v>18</v>
      </c>
      <c r="H271" s="88">
        <v>240</v>
      </c>
      <c r="I271" s="89">
        <v>130000</v>
      </c>
      <c r="J271" s="89" t="s">
        <v>69</v>
      </c>
      <c r="K271" s="89">
        <v>65000</v>
      </c>
      <c r="L271" s="89" t="s">
        <v>212</v>
      </c>
      <c r="M271" s="90">
        <f>I271-K271</f>
        <v>65000</v>
      </c>
      <c r="N271" s="4">
        <f>IF(ISERROR(K271/I271),"",K271/I271)</f>
        <v>0.5</v>
      </c>
      <c r="O271" s="91">
        <f>I271/E271</f>
        <v>5200</v>
      </c>
      <c r="P271" s="91">
        <f>K271/E271</f>
        <v>2600</v>
      </c>
      <c r="Q271" s="77">
        <v>3</v>
      </c>
      <c r="R271" s="77">
        <v>1</v>
      </c>
      <c r="S271" s="77" t="s">
        <v>61</v>
      </c>
      <c r="T271" s="5">
        <v>81</v>
      </c>
      <c r="U271" s="9"/>
      <c r="W271" s="86">
        <f t="shared" ref="W271:X286" si="210">D271</f>
        <v>81.900000000000006</v>
      </c>
      <c r="X271" s="87">
        <f t="shared" si="210"/>
        <v>25</v>
      </c>
      <c r="Y271" s="92">
        <f t="shared" ref="Y271:Z286" si="211">H271</f>
        <v>240</v>
      </c>
      <c r="Z271" s="90">
        <f t="shared" si="211"/>
        <v>130000</v>
      </c>
      <c r="AA271" s="90">
        <f>K271</f>
        <v>65000</v>
      </c>
      <c r="AB271" s="90">
        <f t="shared" si="207"/>
        <v>65000</v>
      </c>
      <c r="AC271" s="4">
        <f t="shared" si="207"/>
        <v>0.5</v>
      </c>
      <c r="AD271" s="91">
        <f t="shared" si="207"/>
        <v>5200</v>
      </c>
      <c r="AE271" s="77" t="str">
        <f>S271</f>
        <v>계</v>
      </c>
      <c r="AF271" s="77" t="str">
        <f>Q271&amp;"/"&amp;R271</f>
        <v>3/1</v>
      </c>
      <c r="AH271" s="20" t="str">
        <f t="shared" si="209"/>
        <v>신공덕동 신공덕삼성래미안1차</v>
      </c>
      <c r="AI271" s="87">
        <f t="shared" si="208"/>
        <v>25</v>
      </c>
      <c r="AJ271" s="77" t="str">
        <f>IF(AI271="","",$AJ$2)</f>
        <v>A-</v>
      </c>
      <c r="AK271" s="77" t="s">
        <v>13</v>
      </c>
      <c r="AL271" s="77" t="s">
        <v>62</v>
      </c>
      <c r="AM271" s="77" t="s">
        <v>63</v>
      </c>
      <c r="AN271" s="77" t="str">
        <f>IF(AI271="","",$AN$2)</f>
        <v>C</v>
      </c>
      <c r="AO271" s="77" t="str">
        <f>IF(N271="","",IF(N271&gt;=$AO$1/100,"O","X"))</f>
        <v>X</v>
      </c>
      <c r="AP271" s="77" t="str">
        <f>IF(I271="","",IF(I271&lt;=$AP$1,"O","X"))</f>
        <v>X</v>
      </c>
      <c r="AQ271" s="77" t="str">
        <f>IF(O271="","",IF(O271&lt;=$AQ$1,"O","X"))</f>
        <v>X</v>
      </c>
      <c r="AR271" s="77" t="str">
        <f>IF(M271="","",IF(M271&lt;=$AR$1,"O","X"))</f>
        <v>X</v>
      </c>
      <c r="AS271" s="77" t="s">
        <v>2</v>
      </c>
      <c r="AT271" s="77" t="str">
        <f>IF(OR(F271="",AI271=""),"",IF(AND((F271&lt;=85),(AI271&gt;=15)),"O","X"))</f>
        <v>O</v>
      </c>
      <c r="AU271" s="77" t="str">
        <f>IF(C271="","",IF(C271&gt;=$AU$1,"O","X"))</f>
        <v>O</v>
      </c>
      <c r="AV271" s="77" t="str">
        <f>IF(AO271="","",IF(AND(AO271="O",AP271="O",AR271="O",AT271="O",AU271="O"),"후보","X"))</f>
        <v>X</v>
      </c>
    </row>
    <row r="272" spans="1:48" s="37" customFormat="1" ht="12" x14ac:dyDescent="0.3">
      <c r="A272" s="78" t="s">
        <v>2556</v>
      </c>
      <c r="B272" s="79" t="s">
        <v>2444</v>
      </c>
      <c r="C272" s="85">
        <v>834</v>
      </c>
      <c r="D272" s="86">
        <v>109.3</v>
      </c>
      <c r="E272" s="87">
        <v>33</v>
      </c>
      <c r="F272" s="86">
        <v>84.9</v>
      </c>
      <c r="G272" s="17">
        <v>26</v>
      </c>
      <c r="H272" s="88">
        <v>352</v>
      </c>
      <c r="I272" s="89"/>
      <c r="J272" s="89"/>
      <c r="K272" s="89"/>
      <c r="L272" s="89"/>
      <c r="M272" s="90">
        <f>I272-K272</f>
        <v>0</v>
      </c>
      <c r="N272" s="4" t="str">
        <f>IF(ISERROR(K272/I272),"",K272/I272)</f>
        <v/>
      </c>
      <c r="O272" s="91">
        <f>I272/E272</f>
        <v>0</v>
      </c>
      <c r="P272" s="91">
        <f>K272/E272</f>
        <v>0</v>
      </c>
      <c r="Q272" s="77">
        <v>3</v>
      </c>
      <c r="R272" s="77">
        <v>2</v>
      </c>
      <c r="S272" s="77" t="s">
        <v>61</v>
      </c>
      <c r="T272" s="5">
        <v>109</v>
      </c>
      <c r="U272" s="9"/>
      <c r="W272" s="86">
        <f t="shared" si="210"/>
        <v>109.3</v>
      </c>
      <c r="X272" s="87">
        <f t="shared" si="210"/>
        <v>33</v>
      </c>
      <c r="Y272" s="92">
        <f t="shared" si="211"/>
        <v>352</v>
      </c>
      <c r="Z272" s="90">
        <f t="shared" si="211"/>
        <v>0</v>
      </c>
      <c r="AA272" s="90">
        <f>K272</f>
        <v>0</v>
      </c>
      <c r="AB272" s="90">
        <f t="shared" si="207"/>
        <v>0</v>
      </c>
      <c r="AC272" s="4" t="str">
        <f t="shared" si="207"/>
        <v/>
      </c>
      <c r="AD272" s="91">
        <f t="shared" si="207"/>
        <v>0</v>
      </c>
      <c r="AE272" s="77" t="str">
        <f>S272</f>
        <v>계</v>
      </c>
      <c r="AF272" s="77" t="str">
        <f>Q272&amp;"/"&amp;R272</f>
        <v>3/2</v>
      </c>
      <c r="AH272" s="20" t="str">
        <f t="shared" si="209"/>
        <v>신공덕동 신공덕삼성래미안1차</v>
      </c>
      <c r="AI272" s="87">
        <f t="shared" si="208"/>
        <v>33</v>
      </c>
      <c r="AJ272" s="77" t="str">
        <f>IF(AI272="","",$AJ$2)</f>
        <v>A-</v>
      </c>
      <c r="AK272" s="77" t="s">
        <v>13</v>
      </c>
      <c r="AL272" s="77" t="s">
        <v>62</v>
      </c>
      <c r="AM272" s="77" t="s">
        <v>63</v>
      </c>
      <c r="AN272" s="77" t="str">
        <f>IF(AI272="","",$AN$2)</f>
        <v>C</v>
      </c>
      <c r="AO272" s="77" t="str">
        <f>IF(N272="","",IF(N272&gt;=$AO$1/100,"O","X"))</f>
        <v/>
      </c>
      <c r="AP272" s="77" t="str">
        <f>IF(I272="","",IF(I272&lt;=$AP$1,"O","X"))</f>
        <v/>
      </c>
      <c r="AQ272" s="77" t="str">
        <f>IF(O272="","",IF(O272&lt;=$AQ$1,"O","X"))</f>
        <v>O</v>
      </c>
      <c r="AR272" s="77" t="str">
        <f>IF(M272="","",IF(M272&lt;=$AR$1,"O","X"))</f>
        <v>O</v>
      </c>
      <c r="AS272" s="77" t="s">
        <v>2</v>
      </c>
      <c r="AT272" s="77" t="str">
        <f>IF(OR(F272="",AI272=""),"",IF(AND((F272&lt;=85),(AI272&gt;=15)),"O","X"))</f>
        <v>O</v>
      </c>
      <c r="AU272" s="77" t="str">
        <f>IF(C272="","",IF(C272&gt;=$AU$1,"O","X"))</f>
        <v>O</v>
      </c>
      <c r="AV272" s="77" t="str">
        <f>IF(AO272="","",IF(AND(AO272="O",AP272="O",AR272="O",AT272="O",AU272="O"),"후보","X"))</f>
        <v/>
      </c>
    </row>
    <row r="273" spans="1:48" s="37" customFormat="1" ht="12" x14ac:dyDescent="0.3">
      <c r="A273" s="78" t="s">
        <v>2554</v>
      </c>
      <c r="B273" s="79" t="s">
        <v>2557</v>
      </c>
      <c r="C273" s="85">
        <v>834</v>
      </c>
      <c r="D273" s="86">
        <v>142.19999999999999</v>
      </c>
      <c r="E273" s="87">
        <v>43</v>
      </c>
      <c r="F273" s="86">
        <v>114.8</v>
      </c>
      <c r="G273" s="17">
        <v>35</v>
      </c>
      <c r="H273" s="88">
        <v>242</v>
      </c>
      <c r="I273" s="89">
        <v>178000</v>
      </c>
      <c r="J273" s="89" t="s">
        <v>116</v>
      </c>
      <c r="K273" s="89">
        <v>105000</v>
      </c>
      <c r="L273" s="89" t="s">
        <v>59</v>
      </c>
      <c r="M273" s="90">
        <f>I273-K273</f>
        <v>73000</v>
      </c>
      <c r="N273" s="4">
        <f>IF(ISERROR(K273/I273),"",K273/I273)</f>
        <v>0.5898876404494382</v>
      </c>
      <c r="O273" s="91">
        <f>I273/E273</f>
        <v>4139.5348837209303</v>
      </c>
      <c r="P273" s="91">
        <f>K273/E273</f>
        <v>2441.8604651162791</v>
      </c>
      <c r="Q273" s="77">
        <v>4</v>
      </c>
      <c r="R273" s="77">
        <v>2</v>
      </c>
      <c r="S273" s="77" t="s">
        <v>61</v>
      </c>
      <c r="T273" s="5">
        <v>142</v>
      </c>
      <c r="U273" s="9"/>
      <c r="W273" s="86">
        <f t="shared" si="210"/>
        <v>142.19999999999999</v>
      </c>
      <c r="X273" s="87">
        <f t="shared" si="210"/>
        <v>43</v>
      </c>
      <c r="Y273" s="92">
        <f t="shared" si="211"/>
        <v>242</v>
      </c>
      <c r="Z273" s="90">
        <f t="shared" si="211"/>
        <v>178000</v>
      </c>
      <c r="AA273" s="90">
        <f>K273</f>
        <v>105000</v>
      </c>
      <c r="AB273" s="90">
        <f t="shared" si="207"/>
        <v>73000</v>
      </c>
      <c r="AC273" s="4">
        <f t="shared" si="207"/>
        <v>0.5898876404494382</v>
      </c>
      <c r="AD273" s="91">
        <f t="shared" si="207"/>
        <v>4139.5348837209303</v>
      </c>
      <c r="AE273" s="77" t="str">
        <f>S273</f>
        <v>계</v>
      </c>
      <c r="AF273" s="77" t="str">
        <f>Q273&amp;"/"&amp;R273</f>
        <v>4/2</v>
      </c>
      <c r="AH273" s="20" t="str">
        <f t="shared" si="209"/>
        <v>신공덕동 신공덕삼성래미안1차</v>
      </c>
      <c r="AI273" s="87">
        <f t="shared" si="208"/>
        <v>43</v>
      </c>
      <c r="AJ273" s="77" t="str">
        <f>IF(AI273="","",$AJ$2)</f>
        <v>A-</v>
      </c>
      <c r="AK273" s="77" t="s">
        <v>13</v>
      </c>
      <c r="AL273" s="77" t="s">
        <v>62</v>
      </c>
      <c r="AM273" s="77" t="s">
        <v>63</v>
      </c>
      <c r="AN273" s="77" t="str">
        <f>IF(AI273="","",$AN$2)</f>
        <v>C</v>
      </c>
      <c r="AO273" s="77" t="str">
        <f>IF(N273="","",IF(N273&gt;=$AO$1/100,"O","X"))</f>
        <v>X</v>
      </c>
      <c r="AP273" s="77" t="str">
        <f>IF(I273="","",IF(I273&lt;=$AP$1,"O","X"))</f>
        <v>X</v>
      </c>
      <c r="AQ273" s="77" t="str">
        <f>IF(O273="","",IF(O273&lt;=$AQ$1,"O","X"))</f>
        <v>X</v>
      </c>
      <c r="AR273" s="77" t="str">
        <f>IF(M273="","",IF(M273&lt;=$AR$1,"O","X"))</f>
        <v>X</v>
      </c>
      <c r="AS273" s="77" t="s">
        <v>2</v>
      </c>
      <c r="AT273" s="77" t="str">
        <f>IF(OR(F273="",AI273=""),"",IF(AND((F273&lt;=85),(AI273&gt;=15)),"O","X"))</f>
        <v>X</v>
      </c>
      <c r="AU273" s="77" t="str">
        <f>IF(C273="","",IF(C273&gt;=$AU$1,"O","X"))</f>
        <v>O</v>
      </c>
      <c r="AV273" s="77" t="str">
        <f>IF(AO273="","",IF(AND(AO273="O",AP273="O",AR273="O",AT273="O",AU273="O"),"후보","X"))</f>
        <v>X</v>
      </c>
    </row>
    <row r="274" spans="1:48" s="37" customFormat="1" ht="12" x14ac:dyDescent="0.3">
      <c r="A274" s="78" t="s">
        <v>2558</v>
      </c>
      <c r="B274" s="79" t="s">
        <v>2559</v>
      </c>
      <c r="C274" s="85">
        <v>476</v>
      </c>
      <c r="D274" s="86">
        <v>110.6</v>
      </c>
      <c r="E274" s="87">
        <v>33</v>
      </c>
      <c r="F274" s="86">
        <v>85</v>
      </c>
      <c r="G274" s="17">
        <v>26</v>
      </c>
      <c r="H274" s="88">
        <v>76</v>
      </c>
      <c r="I274" s="89"/>
      <c r="J274" s="89"/>
      <c r="K274" s="89"/>
      <c r="L274" s="89"/>
      <c r="M274" s="90">
        <f t="shared" ref="M274:M295" si="212">I274-K274</f>
        <v>0</v>
      </c>
      <c r="N274" s="4" t="str">
        <f t="shared" ref="N274:N295" si="213">IF(ISERROR(K274/I274),"",K274/I274)</f>
        <v/>
      </c>
      <c r="O274" s="91">
        <f t="shared" ref="O274:O295" si="214">I274/E274</f>
        <v>0</v>
      </c>
      <c r="P274" s="91">
        <f t="shared" ref="P274:P295" si="215">K274/E274</f>
        <v>0</v>
      </c>
      <c r="Q274" s="77">
        <v>3</v>
      </c>
      <c r="R274" s="77">
        <v>2</v>
      </c>
      <c r="S274" s="77" t="s">
        <v>61</v>
      </c>
      <c r="T274" s="5" t="s">
        <v>115</v>
      </c>
      <c r="U274" s="9"/>
      <c r="W274" s="86">
        <f t="shared" si="210"/>
        <v>110.6</v>
      </c>
      <c r="X274" s="87">
        <f t="shared" si="210"/>
        <v>33</v>
      </c>
      <c r="Y274" s="92">
        <f t="shared" si="211"/>
        <v>76</v>
      </c>
      <c r="Z274" s="90">
        <f t="shared" si="211"/>
        <v>0</v>
      </c>
      <c r="AA274" s="90">
        <f t="shared" ref="AA274:AA295" si="216">K274</f>
        <v>0</v>
      </c>
      <c r="AB274" s="90">
        <f t="shared" si="207"/>
        <v>0</v>
      </c>
      <c r="AC274" s="4" t="str">
        <f t="shared" si="207"/>
        <v/>
      </c>
      <c r="AD274" s="91">
        <f t="shared" si="207"/>
        <v>0</v>
      </c>
      <c r="AE274" s="77" t="str">
        <f t="shared" ref="AE274:AE295" si="217">S274</f>
        <v>계</v>
      </c>
      <c r="AF274" s="77" t="str">
        <f t="shared" ref="AF274:AF295" si="218">Q274&amp;"/"&amp;R274</f>
        <v>3/2</v>
      </c>
      <c r="AH274" s="20" t="str">
        <f t="shared" si="209"/>
        <v>신공덕동 펜트라우스</v>
      </c>
      <c r="AI274" s="87">
        <f t="shared" si="208"/>
        <v>33</v>
      </c>
      <c r="AJ274" s="77" t="str">
        <f t="shared" ref="AJ274:AJ295" si="219">IF(AI274="","",$AJ$2)</f>
        <v>A-</v>
      </c>
      <c r="AK274" s="77" t="s">
        <v>13</v>
      </c>
      <c r="AL274" s="77" t="s">
        <v>62</v>
      </c>
      <c r="AM274" s="77" t="s">
        <v>63</v>
      </c>
      <c r="AN274" s="77" t="str">
        <f t="shared" ref="AN274:AN295" si="220">IF(AI274="","",$AN$2)</f>
        <v>C</v>
      </c>
      <c r="AO274" s="77" t="str">
        <f t="shared" ref="AO274:AO295" si="221">IF(N274="","",IF(N274&gt;=$AO$1/100,"O","X"))</f>
        <v/>
      </c>
      <c r="AP274" s="77" t="str">
        <f t="shared" ref="AP274:AP295" si="222">IF(I274="","",IF(I274&lt;=$AP$1,"O","X"))</f>
        <v/>
      </c>
      <c r="AQ274" s="77" t="str">
        <f t="shared" ref="AQ274:AQ295" si="223">IF(O274="","",IF(O274&lt;=$AQ$1,"O","X"))</f>
        <v>O</v>
      </c>
      <c r="AR274" s="77" t="str">
        <f t="shared" ref="AR274:AR295" si="224">IF(M274="","",IF(M274&lt;=$AR$1,"O","X"))</f>
        <v>O</v>
      </c>
      <c r="AS274" s="77" t="s">
        <v>2</v>
      </c>
      <c r="AT274" s="77" t="str">
        <f t="shared" ref="AT274:AT295" si="225">IF(OR(F274="",AI274=""),"",IF(AND((F274&lt;=85),(AI274&gt;=15)),"O","X"))</f>
        <v>O</v>
      </c>
      <c r="AU274" s="77" t="str">
        <f t="shared" ref="AU274:AU295" si="226">IF(C274="","",IF(C274&gt;=$AU$1,"O","X"))</f>
        <v>O</v>
      </c>
      <c r="AV274" s="77" t="str">
        <f t="shared" ref="AV274:AV295" si="227">IF(AO274="","",IF(AND(AO274="O",AP274="O",AR274="O",AT274="O",AU274="O"),"후보","X"))</f>
        <v/>
      </c>
    </row>
    <row r="275" spans="1:48" s="37" customFormat="1" ht="12" x14ac:dyDescent="0.3">
      <c r="A275" s="78" t="s">
        <v>2560</v>
      </c>
      <c r="B275" s="79" t="s">
        <v>2561</v>
      </c>
      <c r="C275" s="85">
        <v>476</v>
      </c>
      <c r="D275" s="86">
        <v>110.1</v>
      </c>
      <c r="E275" s="87">
        <v>33</v>
      </c>
      <c r="F275" s="86">
        <v>84.6</v>
      </c>
      <c r="G275" s="17">
        <v>26</v>
      </c>
      <c r="H275" s="88">
        <v>18</v>
      </c>
      <c r="I275" s="89"/>
      <c r="J275" s="89"/>
      <c r="K275" s="89"/>
      <c r="L275" s="89"/>
      <c r="M275" s="90">
        <f t="shared" si="212"/>
        <v>0</v>
      </c>
      <c r="N275" s="4" t="str">
        <f t="shared" si="213"/>
        <v/>
      </c>
      <c r="O275" s="91">
        <f t="shared" si="214"/>
        <v>0</v>
      </c>
      <c r="P275" s="91">
        <f t="shared" si="215"/>
        <v>0</v>
      </c>
      <c r="Q275" s="77">
        <v>3</v>
      </c>
      <c r="R275" s="77">
        <v>2</v>
      </c>
      <c r="S275" s="77" t="s">
        <v>61</v>
      </c>
      <c r="T275" s="5" t="s">
        <v>117</v>
      </c>
      <c r="U275" s="9"/>
      <c r="W275" s="86">
        <f t="shared" si="210"/>
        <v>110.1</v>
      </c>
      <c r="X275" s="87">
        <f t="shared" si="210"/>
        <v>33</v>
      </c>
      <c r="Y275" s="92">
        <f t="shared" si="211"/>
        <v>18</v>
      </c>
      <c r="Z275" s="90">
        <f t="shared" si="211"/>
        <v>0</v>
      </c>
      <c r="AA275" s="90">
        <f t="shared" si="216"/>
        <v>0</v>
      </c>
      <c r="AB275" s="90">
        <f t="shared" si="207"/>
        <v>0</v>
      </c>
      <c r="AC275" s="4" t="str">
        <f t="shared" si="207"/>
        <v/>
      </c>
      <c r="AD275" s="91">
        <f t="shared" si="207"/>
        <v>0</v>
      </c>
      <c r="AE275" s="77" t="str">
        <f t="shared" si="217"/>
        <v>계</v>
      </c>
      <c r="AF275" s="77" t="str">
        <f t="shared" si="218"/>
        <v>3/2</v>
      </c>
      <c r="AH275" s="20" t="str">
        <f t="shared" si="209"/>
        <v>신공덕동 펜트라우스</v>
      </c>
      <c r="AI275" s="87">
        <f t="shared" si="208"/>
        <v>33</v>
      </c>
      <c r="AJ275" s="77" t="str">
        <f t="shared" si="219"/>
        <v>A-</v>
      </c>
      <c r="AK275" s="77" t="s">
        <v>13</v>
      </c>
      <c r="AL275" s="77" t="s">
        <v>62</v>
      </c>
      <c r="AM275" s="77" t="s">
        <v>63</v>
      </c>
      <c r="AN275" s="77" t="str">
        <f t="shared" si="220"/>
        <v>C</v>
      </c>
      <c r="AO275" s="77" t="str">
        <f t="shared" si="221"/>
        <v/>
      </c>
      <c r="AP275" s="77" t="str">
        <f t="shared" si="222"/>
        <v/>
      </c>
      <c r="AQ275" s="77" t="str">
        <f t="shared" si="223"/>
        <v>O</v>
      </c>
      <c r="AR275" s="77" t="str">
        <f t="shared" si="224"/>
        <v>O</v>
      </c>
      <c r="AS275" s="77" t="s">
        <v>2</v>
      </c>
      <c r="AT275" s="77" t="str">
        <f t="shared" si="225"/>
        <v>O</v>
      </c>
      <c r="AU275" s="77" t="str">
        <f t="shared" si="226"/>
        <v>O</v>
      </c>
      <c r="AV275" s="77" t="str">
        <f t="shared" si="227"/>
        <v/>
      </c>
    </row>
    <row r="276" spans="1:48" s="37" customFormat="1" ht="12" x14ac:dyDescent="0.3">
      <c r="A276" s="78" t="s">
        <v>2562</v>
      </c>
      <c r="B276" s="79" t="s">
        <v>2563</v>
      </c>
      <c r="C276" s="85">
        <v>476</v>
      </c>
      <c r="D276" s="86">
        <v>110.2</v>
      </c>
      <c r="E276" s="87">
        <v>33</v>
      </c>
      <c r="F276" s="86">
        <v>84.7</v>
      </c>
      <c r="G276" s="17">
        <v>26</v>
      </c>
      <c r="H276" s="88">
        <v>18</v>
      </c>
      <c r="I276" s="89"/>
      <c r="J276" s="89"/>
      <c r="K276" s="89"/>
      <c r="L276" s="89"/>
      <c r="M276" s="90">
        <f t="shared" si="212"/>
        <v>0</v>
      </c>
      <c r="N276" s="4" t="str">
        <f t="shared" si="213"/>
        <v/>
      </c>
      <c r="O276" s="91">
        <f t="shared" si="214"/>
        <v>0</v>
      </c>
      <c r="P276" s="91">
        <f t="shared" si="215"/>
        <v>0</v>
      </c>
      <c r="Q276" s="77">
        <v>3</v>
      </c>
      <c r="R276" s="77">
        <v>2</v>
      </c>
      <c r="S276" s="77" t="s">
        <v>61</v>
      </c>
      <c r="T276" s="5" t="s">
        <v>204</v>
      </c>
      <c r="U276" s="9"/>
      <c r="W276" s="86">
        <f t="shared" si="210"/>
        <v>110.2</v>
      </c>
      <c r="X276" s="87">
        <f t="shared" si="210"/>
        <v>33</v>
      </c>
      <c r="Y276" s="92">
        <f t="shared" si="211"/>
        <v>18</v>
      </c>
      <c r="Z276" s="90">
        <f t="shared" si="211"/>
        <v>0</v>
      </c>
      <c r="AA276" s="90">
        <f t="shared" si="216"/>
        <v>0</v>
      </c>
      <c r="AB276" s="90">
        <f t="shared" ref="AB276:AD291" si="228">M276</f>
        <v>0</v>
      </c>
      <c r="AC276" s="4" t="str">
        <f t="shared" si="228"/>
        <v/>
      </c>
      <c r="AD276" s="91">
        <f t="shared" si="228"/>
        <v>0</v>
      </c>
      <c r="AE276" s="77" t="str">
        <f t="shared" si="217"/>
        <v>계</v>
      </c>
      <c r="AF276" s="77" t="str">
        <f t="shared" si="218"/>
        <v>3/2</v>
      </c>
      <c r="AH276" s="20" t="str">
        <f t="shared" si="209"/>
        <v>신공덕동 펜트라우스</v>
      </c>
      <c r="AI276" s="87">
        <f t="shared" si="208"/>
        <v>33</v>
      </c>
      <c r="AJ276" s="77" t="str">
        <f t="shared" si="219"/>
        <v>A-</v>
      </c>
      <c r="AK276" s="77" t="s">
        <v>13</v>
      </c>
      <c r="AL276" s="77" t="s">
        <v>62</v>
      </c>
      <c r="AM276" s="77" t="s">
        <v>63</v>
      </c>
      <c r="AN276" s="77" t="str">
        <f t="shared" si="220"/>
        <v>C</v>
      </c>
      <c r="AO276" s="77" t="str">
        <f t="shared" si="221"/>
        <v/>
      </c>
      <c r="AP276" s="77" t="str">
        <f t="shared" si="222"/>
        <v/>
      </c>
      <c r="AQ276" s="77" t="str">
        <f t="shared" si="223"/>
        <v>O</v>
      </c>
      <c r="AR276" s="77" t="str">
        <f t="shared" si="224"/>
        <v>O</v>
      </c>
      <c r="AS276" s="77" t="s">
        <v>2</v>
      </c>
      <c r="AT276" s="77" t="str">
        <f t="shared" si="225"/>
        <v>O</v>
      </c>
      <c r="AU276" s="77" t="str">
        <f t="shared" si="226"/>
        <v>O</v>
      </c>
      <c r="AV276" s="77" t="str">
        <f t="shared" si="227"/>
        <v/>
      </c>
    </row>
    <row r="277" spans="1:48" s="37" customFormat="1" ht="12" x14ac:dyDescent="0.3">
      <c r="A277" s="78" t="s">
        <v>2564</v>
      </c>
      <c r="B277" s="79" t="s">
        <v>2559</v>
      </c>
      <c r="C277" s="85">
        <v>476</v>
      </c>
      <c r="D277" s="86">
        <v>134.1</v>
      </c>
      <c r="E277" s="87">
        <v>41</v>
      </c>
      <c r="F277" s="86">
        <v>103</v>
      </c>
      <c r="G277" s="17">
        <v>31</v>
      </c>
      <c r="H277" s="88">
        <v>76</v>
      </c>
      <c r="I277" s="89"/>
      <c r="J277" s="89"/>
      <c r="K277" s="89"/>
      <c r="L277" s="89"/>
      <c r="M277" s="90">
        <f t="shared" si="212"/>
        <v>0</v>
      </c>
      <c r="N277" s="4" t="str">
        <f t="shared" si="213"/>
        <v/>
      </c>
      <c r="O277" s="91">
        <f t="shared" si="214"/>
        <v>0</v>
      </c>
      <c r="P277" s="91">
        <f t="shared" si="215"/>
        <v>0</v>
      </c>
      <c r="Q277" s="77">
        <v>3</v>
      </c>
      <c r="R277" s="77">
        <v>2</v>
      </c>
      <c r="S277" s="77" t="s">
        <v>61</v>
      </c>
      <c r="T277" s="5">
        <v>134</v>
      </c>
      <c r="U277" s="9"/>
      <c r="W277" s="86">
        <f t="shared" si="210"/>
        <v>134.1</v>
      </c>
      <c r="X277" s="87">
        <f t="shared" si="210"/>
        <v>41</v>
      </c>
      <c r="Y277" s="92">
        <f t="shared" si="211"/>
        <v>76</v>
      </c>
      <c r="Z277" s="90">
        <f t="shared" si="211"/>
        <v>0</v>
      </c>
      <c r="AA277" s="90">
        <f t="shared" si="216"/>
        <v>0</v>
      </c>
      <c r="AB277" s="90">
        <f t="shared" si="228"/>
        <v>0</v>
      </c>
      <c r="AC277" s="4" t="str">
        <f t="shared" si="228"/>
        <v/>
      </c>
      <c r="AD277" s="91">
        <f t="shared" si="228"/>
        <v>0</v>
      </c>
      <c r="AE277" s="77" t="str">
        <f t="shared" si="217"/>
        <v>계</v>
      </c>
      <c r="AF277" s="77" t="str">
        <f t="shared" si="218"/>
        <v>3/2</v>
      </c>
      <c r="AH277" s="20" t="str">
        <f t="shared" si="209"/>
        <v>신공덕동 펜트라우스</v>
      </c>
      <c r="AI277" s="87">
        <f t="shared" si="208"/>
        <v>41</v>
      </c>
      <c r="AJ277" s="77" t="str">
        <f t="shared" si="219"/>
        <v>A-</v>
      </c>
      <c r="AK277" s="77" t="s">
        <v>13</v>
      </c>
      <c r="AL277" s="77" t="s">
        <v>62</v>
      </c>
      <c r="AM277" s="77" t="s">
        <v>63</v>
      </c>
      <c r="AN277" s="77" t="str">
        <f t="shared" si="220"/>
        <v>C</v>
      </c>
      <c r="AO277" s="77" t="str">
        <f t="shared" si="221"/>
        <v/>
      </c>
      <c r="AP277" s="77" t="str">
        <f t="shared" si="222"/>
        <v/>
      </c>
      <c r="AQ277" s="77" t="str">
        <f t="shared" si="223"/>
        <v>O</v>
      </c>
      <c r="AR277" s="77" t="str">
        <f t="shared" si="224"/>
        <v>O</v>
      </c>
      <c r="AS277" s="77" t="s">
        <v>2</v>
      </c>
      <c r="AT277" s="77" t="str">
        <f t="shared" si="225"/>
        <v>X</v>
      </c>
      <c r="AU277" s="77" t="str">
        <f t="shared" si="226"/>
        <v>O</v>
      </c>
      <c r="AV277" s="77" t="str">
        <f t="shared" si="227"/>
        <v/>
      </c>
    </row>
    <row r="278" spans="1:48" s="37" customFormat="1" ht="12" x14ac:dyDescent="0.3">
      <c r="A278" s="78" t="s">
        <v>2562</v>
      </c>
      <c r="B278" s="79" t="s">
        <v>2563</v>
      </c>
      <c r="C278" s="85">
        <v>476</v>
      </c>
      <c r="D278" s="86">
        <v>135.69999999999999</v>
      </c>
      <c r="E278" s="87">
        <v>41</v>
      </c>
      <c r="F278" s="86">
        <v>104.3</v>
      </c>
      <c r="G278" s="17">
        <v>32</v>
      </c>
      <c r="H278" s="88">
        <v>18</v>
      </c>
      <c r="I278" s="89"/>
      <c r="J278" s="89"/>
      <c r="K278" s="89"/>
      <c r="L278" s="89"/>
      <c r="M278" s="90">
        <f t="shared" si="212"/>
        <v>0</v>
      </c>
      <c r="N278" s="4" t="str">
        <f t="shared" si="213"/>
        <v/>
      </c>
      <c r="O278" s="91">
        <f t="shared" si="214"/>
        <v>0</v>
      </c>
      <c r="P278" s="91">
        <f t="shared" si="215"/>
        <v>0</v>
      </c>
      <c r="Q278" s="77">
        <v>3</v>
      </c>
      <c r="R278" s="77">
        <v>2</v>
      </c>
      <c r="S278" s="77" t="s">
        <v>61</v>
      </c>
      <c r="T278" s="5" t="s">
        <v>205</v>
      </c>
      <c r="U278" s="9"/>
      <c r="W278" s="86">
        <f t="shared" si="210"/>
        <v>135.69999999999999</v>
      </c>
      <c r="X278" s="87">
        <f t="shared" si="210"/>
        <v>41</v>
      </c>
      <c r="Y278" s="92">
        <f t="shared" si="211"/>
        <v>18</v>
      </c>
      <c r="Z278" s="90">
        <f t="shared" si="211"/>
        <v>0</v>
      </c>
      <c r="AA278" s="90">
        <f t="shared" si="216"/>
        <v>0</v>
      </c>
      <c r="AB278" s="90">
        <f t="shared" si="228"/>
        <v>0</v>
      </c>
      <c r="AC278" s="4" t="str">
        <f t="shared" si="228"/>
        <v/>
      </c>
      <c r="AD278" s="91">
        <f t="shared" si="228"/>
        <v>0</v>
      </c>
      <c r="AE278" s="77" t="str">
        <f t="shared" si="217"/>
        <v>계</v>
      </c>
      <c r="AF278" s="77" t="str">
        <f t="shared" si="218"/>
        <v>3/2</v>
      </c>
      <c r="AH278" s="20" t="str">
        <f t="shared" si="209"/>
        <v>신공덕동 펜트라우스</v>
      </c>
      <c r="AI278" s="87">
        <f t="shared" si="208"/>
        <v>41</v>
      </c>
      <c r="AJ278" s="77" t="str">
        <f t="shared" si="219"/>
        <v>A-</v>
      </c>
      <c r="AK278" s="77" t="s">
        <v>13</v>
      </c>
      <c r="AL278" s="77" t="s">
        <v>62</v>
      </c>
      <c r="AM278" s="77" t="s">
        <v>63</v>
      </c>
      <c r="AN278" s="77" t="str">
        <f t="shared" si="220"/>
        <v>C</v>
      </c>
      <c r="AO278" s="77" t="str">
        <f t="shared" si="221"/>
        <v/>
      </c>
      <c r="AP278" s="77" t="str">
        <f t="shared" si="222"/>
        <v/>
      </c>
      <c r="AQ278" s="77" t="str">
        <f t="shared" si="223"/>
        <v>O</v>
      </c>
      <c r="AR278" s="77" t="str">
        <f t="shared" si="224"/>
        <v>O</v>
      </c>
      <c r="AS278" s="77" t="s">
        <v>2</v>
      </c>
      <c r="AT278" s="77" t="str">
        <f t="shared" si="225"/>
        <v>X</v>
      </c>
      <c r="AU278" s="77" t="str">
        <f t="shared" si="226"/>
        <v>O</v>
      </c>
      <c r="AV278" s="77" t="str">
        <f t="shared" si="227"/>
        <v/>
      </c>
    </row>
    <row r="279" spans="1:48" s="37" customFormat="1" ht="12" x14ac:dyDescent="0.3">
      <c r="A279" s="78" t="s">
        <v>2562</v>
      </c>
      <c r="B279" s="79" t="s">
        <v>2563</v>
      </c>
      <c r="C279" s="85">
        <v>476</v>
      </c>
      <c r="D279" s="86">
        <v>136.6</v>
      </c>
      <c r="E279" s="87">
        <v>41</v>
      </c>
      <c r="F279" s="86">
        <v>105</v>
      </c>
      <c r="G279" s="17">
        <v>32</v>
      </c>
      <c r="H279" s="88">
        <v>18</v>
      </c>
      <c r="I279" s="89"/>
      <c r="J279" s="89"/>
      <c r="K279" s="89"/>
      <c r="L279" s="89"/>
      <c r="M279" s="90">
        <f t="shared" si="212"/>
        <v>0</v>
      </c>
      <c r="N279" s="4" t="str">
        <f t="shared" si="213"/>
        <v/>
      </c>
      <c r="O279" s="91">
        <f t="shared" si="214"/>
        <v>0</v>
      </c>
      <c r="P279" s="91">
        <f t="shared" si="215"/>
        <v>0</v>
      </c>
      <c r="Q279" s="77">
        <v>3</v>
      </c>
      <c r="R279" s="77">
        <v>2</v>
      </c>
      <c r="S279" s="77" t="s">
        <v>61</v>
      </c>
      <c r="T279" s="5" t="s">
        <v>206</v>
      </c>
      <c r="U279" s="9"/>
      <c r="W279" s="86">
        <f t="shared" si="210"/>
        <v>136.6</v>
      </c>
      <c r="X279" s="87">
        <f t="shared" si="210"/>
        <v>41</v>
      </c>
      <c r="Y279" s="92">
        <f t="shared" si="211"/>
        <v>18</v>
      </c>
      <c r="Z279" s="90">
        <f t="shared" si="211"/>
        <v>0</v>
      </c>
      <c r="AA279" s="90">
        <f t="shared" si="216"/>
        <v>0</v>
      </c>
      <c r="AB279" s="90">
        <f t="shared" si="228"/>
        <v>0</v>
      </c>
      <c r="AC279" s="4" t="str">
        <f t="shared" si="228"/>
        <v/>
      </c>
      <c r="AD279" s="91">
        <f t="shared" si="228"/>
        <v>0</v>
      </c>
      <c r="AE279" s="77" t="str">
        <f t="shared" si="217"/>
        <v>계</v>
      </c>
      <c r="AF279" s="77" t="str">
        <f t="shared" si="218"/>
        <v>3/2</v>
      </c>
      <c r="AH279" s="20" t="str">
        <f t="shared" si="209"/>
        <v>신공덕동 펜트라우스</v>
      </c>
      <c r="AI279" s="87">
        <f t="shared" si="208"/>
        <v>41</v>
      </c>
      <c r="AJ279" s="77" t="str">
        <f t="shared" si="219"/>
        <v>A-</v>
      </c>
      <c r="AK279" s="77" t="s">
        <v>13</v>
      </c>
      <c r="AL279" s="77" t="s">
        <v>62</v>
      </c>
      <c r="AM279" s="77" t="s">
        <v>63</v>
      </c>
      <c r="AN279" s="77" t="str">
        <f t="shared" si="220"/>
        <v>C</v>
      </c>
      <c r="AO279" s="77" t="str">
        <f t="shared" si="221"/>
        <v/>
      </c>
      <c r="AP279" s="77" t="str">
        <f t="shared" si="222"/>
        <v/>
      </c>
      <c r="AQ279" s="77" t="str">
        <f t="shared" si="223"/>
        <v>O</v>
      </c>
      <c r="AR279" s="77" t="str">
        <f t="shared" si="224"/>
        <v>O</v>
      </c>
      <c r="AS279" s="77" t="s">
        <v>2</v>
      </c>
      <c r="AT279" s="77" t="str">
        <f t="shared" si="225"/>
        <v>X</v>
      </c>
      <c r="AU279" s="77" t="str">
        <f t="shared" si="226"/>
        <v>O</v>
      </c>
      <c r="AV279" s="77" t="str">
        <f t="shared" si="227"/>
        <v/>
      </c>
    </row>
    <row r="280" spans="1:48" s="37" customFormat="1" ht="12" x14ac:dyDescent="0.3">
      <c r="A280" s="78" t="s">
        <v>2562</v>
      </c>
      <c r="B280" s="79" t="s">
        <v>2563</v>
      </c>
      <c r="C280" s="85">
        <v>476</v>
      </c>
      <c r="D280" s="86">
        <v>149.69999999999999</v>
      </c>
      <c r="E280" s="87">
        <v>45</v>
      </c>
      <c r="F280" s="86">
        <v>115</v>
      </c>
      <c r="G280" s="17">
        <v>35</v>
      </c>
      <c r="H280" s="88">
        <v>118</v>
      </c>
      <c r="I280" s="89"/>
      <c r="J280" s="89"/>
      <c r="K280" s="89"/>
      <c r="L280" s="89"/>
      <c r="M280" s="90">
        <f t="shared" si="212"/>
        <v>0</v>
      </c>
      <c r="N280" s="4" t="str">
        <f t="shared" si="213"/>
        <v/>
      </c>
      <c r="O280" s="91">
        <f t="shared" si="214"/>
        <v>0</v>
      </c>
      <c r="P280" s="91">
        <f t="shared" si="215"/>
        <v>0</v>
      </c>
      <c r="Q280" s="77">
        <v>3</v>
      </c>
      <c r="R280" s="77">
        <v>2</v>
      </c>
      <c r="S280" s="77" t="s">
        <v>61</v>
      </c>
      <c r="T280" s="5" t="s">
        <v>207</v>
      </c>
      <c r="U280" s="9"/>
      <c r="W280" s="86">
        <f t="shared" si="210"/>
        <v>149.69999999999999</v>
      </c>
      <c r="X280" s="87">
        <f t="shared" si="210"/>
        <v>45</v>
      </c>
      <c r="Y280" s="92">
        <f t="shared" si="211"/>
        <v>118</v>
      </c>
      <c r="Z280" s="90">
        <f t="shared" si="211"/>
        <v>0</v>
      </c>
      <c r="AA280" s="90">
        <f t="shared" si="216"/>
        <v>0</v>
      </c>
      <c r="AB280" s="90">
        <f t="shared" si="228"/>
        <v>0</v>
      </c>
      <c r="AC280" s="4" t="str">
        <f t="shared" si="228"/>
        <v/>
      </c>
      <c r="AD280" s="91">
        <f t="shared" si="228"/>
        <v>0</v>
      </c>
      <c r="AE280" s="77" t="str">
        <f t="shared" si="217"/>
        <v>계</v>
      </c>
      <c r="AF280" s="77" t="str">
        <f t="shared" si="218"/>
        <v>3/2</v>
      </c>
      <c r="AH280" s="20" t="str">
        <f t="shared" si="209"/>
        <v>신공덕동 펜트라우스</v>
      </c>
      <c r="AI280" s="87">
        <f t="shared" si="208"/>
        <v>45</v>
      </c>
      <c r="AJ280" s="77" t="str">
        <f t="shared" si="219"/>
        <v>A-</v>
      </c>
      <c r="AK280" s="77" t="s">
        <v>13</v>
      </c>
      <c r="AL280" s="77" t="s">
        <v>62</v>
      </c>
      <c r="AM280" s="77" t="s">
        <v>63</v>
      </c>
      <c r="AN280" s="77" t="str">
        <f t="shared" si="220"/>
        <v>C</v>
      </c>
      <c r="AO280" s="77" t="str">
        <f t="shared" si="221"/>
        <v/>
      </c>
      <c r="AP280" s="77" t="str">
        <f t="shared" si="222"/>
        <v/>
      </c>
      <c r="AQ280" s="77" t="str">
        <f t="shared" si="223"/>
        <v>O</v>
      </c>
      <c r="AR280" s="77" t="str">
        <f t="shared" si="224"/>
        <v>O</v>
      </c>
      <c r="AS280" s="77" t="s">
        <v>2</v>
      </c>
      <c r="AT280" s="77" t="str">
        <f t="shared" si="225"/>
        <v>X</v>
      </c>
      <c r="AU280" s="77" t="str">
        <f t="shared" si="226"/>
        <v>O</v>
      </c>
      <c r="AV280" s="77" t="str">
        <f t="shared" si="227"/>
        <v/>
      </c>
    </row>
    <row r="281" spans="1:48" s="37" customFormat="1" ht="12" x14ac:dyDescent="0.3">
      <c r="A281" s="78" t="s">
        <v>2565</v>
      </c>
      <c r="B281" s="79" t="s">
        <v>2563</v>
      </c>
      <c r="C281" s="85">
        <v>476</v>
      </c>
      <c r="D281" s="86">
        <v>149.80000000000001</v>
      </c>
      <c r="E281" s="87">
        <v>45</v>
      </c>
      <c r="F281" s="86">
        <v>115.1</v>
      </c>
      <c r="G281" s="17">
        <v>35</v>
      </c>
      <c r="H281" s="88">
        <v>36</v>
      </c>
      <c r="I281" s="89"/>
      <c r="J281" s="89"/>
      <c r="K281" s="89"/>
      <c r="L281" s="89"/>
      <c r="M281" s="90">
        <f t="shared" si="212"/>
        <v>0</v>
      </c>
      <c r="N281" s="4" t="str">
        <f t="shared" si="213"/>
        <v/>
      </c>
      <c r="O281" s="91">
        <f t="shared" si="214"/>
        <v>0</v>
      </c>
      <c r="P281" s="91">
        <f t="shared" si="215"/>
        <v>0</v>
      </c>
      <c r="Q281" s="77">
        <v>3</v>
      </c>
      <c r="R281" s="77">
        <v>2</v>
      </c>
      <c r="S281" s="77" t="s">
        <v>61</v>
      </c>
      <c r="T281" s="5" t="s">
        <v>208</v>
      </c>
      <c r="U281" s="9"/>
      <c r="W281" s="86">
        <f t="shared" si="210"/>
        <v>149.80000000000001</v>
      </c>
      <c r="X281" s="87">
        <f t="shared" si="210"/>
        <v>45</v>
      </c>
      <c r="Y281" s="92">
        <f t="shared" si="211"/>
        <v>36</v>
      </c>
      <c r="Z281" s="90">
        <f t="shared" si="211"/>
        <v>0</v>
      </c>
      <c r="AA281" s="90">
        <f t="shared" si="216"/>
        <v>0</v>
      </c>
      <c r="AB281" s="90">
        <f t="shared" si="228"/>
        <v>0</v>
      </c>
      <c r="AC281" s="4" t="str">
        <f t="shared" si="228"/>
        <v/>
      </c>
      <c r="AD281" s="91">
        <f t="shared" si="228"/>
        <v>0</v>
      </c>
      <c r="AE281" s="77" t="str">
        <f t="shared" si="217"/>
        <v>계</v>
      </c>
      <c r="AF281" s="77" t="str">
        <f t="shared" si="218"/>
        <v>3/2</v>
      </c>
      <c r="AH281" s="20" t="str">
        <f t="shared" si="209"/>
        <v>신공덕동 펜트라우스</v>
      </c>
      <c r="AI281" s="87">
        <f t="shared" si="208"/>
        <v>45</v>
      </c>
      <c r="AJ281" s="77" t="str">
        <f t="shared" si="219"/>
        <v>A-</v>
      </c>
      <c r="AK281" s="77" t="s">
        <v>13</v>
      </c>
      <c r="AL281" s="77" t="s">
        <v>62</v>
      </c>
      <c r="AM281" s="77" t="s">
        <v>63</v>
      </c>
      <c r="AN281" s="77" t="str">
        <f t="shared" si="220"/>
        <v>C</v>
      </c>
      <c r="AO281" s="77" t="str">
        <f t="shared" si="221"/>
        <v/>
      </c>
      <c r="AP281" s="77" t="str">
        <f t="shared" si="222"/>
        <v/>
      </c>
      <c r="AQ281" s="77" t="str">
        <f t="shared" si="223"/>
        <v>O</v>
      </c>
      <c r="AR281" s="77" t="str">
        <f t="shared" si="224"/>
        <v>O</v>
      </c>
      <c r="AS281" s="77" t="s">
        <v>2</v>
      </c>
      <c r="AT281" s="77" t="str">
        <f t="shared" si="225"/>
        <v>X</v>
      </c>
      <c r="AU281" s="77" t="str">
        <f t="shared" si="226"/>
        <v>O</v>
      </c>
      <c r="AV281" s="77" t="str">
        <f t="shared" si="227"/>
        <v/>
      </c>
    </row>
    <row r="282" spans="1:48" s="37" customFormat="1" ht="12" x14ac:dyDescent="0.3">
      <c r="A282" s="78" t="s">
        <v>2562</v>
      </c>
      <c r="B282" s="79" t="s">
        <v>2563</v>
      </c>
      <c r="C282" s="85">
        <v>476</v>
      </c>
      <c r="D282" s="86">
        <v>150.69999999999999</v>
      </c>
      <c r="E282" s="87">
        <v>46</v>
      </c>
      <c r="F282" s="86">
        <v>115.8</v>
      </c>
      <c r="G282" s="17">
        <v>35</v>
      </c>
      <c r="H282" s="88">
        <v>18</v>
      </c>
      <c r="I282" s="89"/>
      <c r="J282" s="89"/>
      <c r="K282" s="89"/>
      <c r="L282" s="89"/>
      <c r="M282" s="90">
        <f t="shared" si="212"/>
        <v>0</v>
      </c>
      <c r="N282" s="4" t="str">
        <f t="shared" si="213"/>
        <v/>
      </c>
      <c r="O282" s="91">
        <f t="shared" si="214"/>
        <v>0</v>
      </c>
      <c r="P282" s="91">
        <f t="shared" si="215"/>
        <v>0</v>
      </c>
      <c r="Q282" s="77">
        <v>4</v>
      </c>
      <c r="R282" s="77">
        <v>2</v>
      </c>
      <c r="S282" s="77" t="s">
        <v>61</v>
      </c>
      <c r="T282" s="5" t="s">
        <v>209</v>
      </c>
      <c r="U282" s="9"/>
      <c r="W282" s="86">
        <f t="shared" si="210"/>
        <v>150.69999999999999</v>
      </c>
      <c r="X282" s="87">
        <f t="shared" si="210"/>
        <v>46</v>
      </c>
      <c r="Y282" s="92">
        <f t="shared" si="211"/>
        <v>18</v>
      </c>
      <c r="Z282" s="90">
        <f t="shared" si="211"/>
        <v>0</v>
      </c>
      <c r="AA282" s="90">
        <f t="shared" si="216"/>
        <v>0</v>
      </c>
      <c r="AB282" s="90">
        <f t="shared" si="228"/>
        <v>0</v>
      </c>
      <c r="AC282" s="4" t="str">
        <f t="shared" si="228"/>
        <v/>
      </c>
      <c r="AD282" s="91">
        <f t="shared" si="228"/>
        <v>0</v>
      </c>
      <c r="AE282" s="77" t="str">
        <f t="shared" si="217"/>
        <v>계</v>
      </c>
      <c r="AF282" s="77" t="str">
        <f t="shared" si="218"/>
        <v>4/2</v>
      </c>
      <c r="AH282" s="20" t="str">
        <f t="shared" si="209"/>
        <v>신공덕동 펜트라우스</v>
      </c>
      <c r="AI282" s="87">
        <f t="shared" si="208"/>
        <v>46</v>
      </c>
      <c r="AJ282" s="77" t="str">
        <f t="shared" si="219"/>
        <v>A-</v>
      </c>
      <c r="AK282" s="77" t="s">
        <v>13</v>
      </c>
      <c r="AL282" s="77" t="s">
        <v>62</v>
      </c>
      <c r="AM282" s="77" t="s">
        <v>63</v>
      </c>
      <c r="AN282" s="77" t="str">
        <f t="shared" si="220"/>
        <v>C</v>
      </c>
      <c r="AO282" s="77" t="str">
        <f t="shared" si="221"/>
        <v/>
      </c>
      <c r="AP282" s="77" t="str">
        <f t="shared" si="222"/>
        <v/>
      </c>
      <c r="AQ282" s="77" t="str">
        <f t="shared" si="223"/>
        <v>O</v>
      </c>
      <c r="AR282" s="77" t="str">
        <f t="shared" si="224"/>
        <v>O</v>
      </c>
      <c r="AS282" s="77" t="s">
        <v>2</v>
      </c>
      <c r="AT282" s="77" t="str">
        <f t="shared" si="225"/>
        <v>X</v>
      </c>
      <c r="AU282" s="77" t="str">
        <f t="shared" si="226"/>
        <v>O</v>
      </c>
      <c r="AV282" s="77" t="str">
        <f t="shared" si="227"/>
        <v/>
      </c>
    </row>
    <row r="283" spans="1:48" s="37" customFormat="1" ht="12" x14ac:dyDescent="0.3">
      <c r="A283" s="78" t="s">
        <v>2562</v>
      </c>
      <c r="B283" s="79" t="s">
        <v>2559</v>
      </c>
      <c r="C283" s="85">
        <v>476</v>
      </c>
      <c r="D283" s="86">
        <v>198.9</v>
      </c>
      <c r="E283" s="87">
        <v>60</v>
      </c>
      <c r="F283" s="86">
        <v>152.9</v>
      </c>
      <c r="G283" s="17">
        <v>46</v>
      </c>
      <c r="H283" s="88">
        <v>80</v>
      </c>
      <c r="I283" s="89"/>
      <c r="J283" s="89"/>
      <c r="K283" s="89"/>
      <c r="L283" s="89"/>
      <c r="M283" s="90">
        <f t="shared" si="212"/>
        <v>0</v>
      </c>
      <c r="N283" s="4" t="str">
        <f t="shared" si="213"/>
        <v/>
      </c>
      <c r="O283" s="91">
        <f t="shared" si="214"/>
        <v>0</v>
      </c>
      <c r="P283" s="91">
        <f t="shared" si="215"/>
        <v>0</v>
      </c>
      <c r="Q283" s="77">
        <v>4</v>
      </c>
      <c r="R283" s="77">
        <v>2</v>
      </c>
      <c r="S283" s="77" t="s">
        <v>61</v>
      </c>
      <c r="T283" s="5">
        <v>198</v>
      </c>
      <c r="U283" s="9"/>
      <c r="W283" s="86">
        <f t="shared" si="210"/>
        <v>198.9</v>
      </c>
      <c r="X283" s="87">
        <f t="shared" si="210"/>
        <v>60</v>
      </c>
      <c r="Y283" s="92">
        <f t="shared" si="211"/>
        <v>80</v>
      </c>
      <c r="Z283" s="90">
        <f t="shared" si="211"/>
        <v>0</v>
      </c>
      <c r="AA283" s="90">
        <f t="shared" si="216"/>
        <v>0</v>
      </c>
      <c r="AB283" s="90">
        <f t="shared" si="228"/>
        <v>0</v>
      </c>
      <c r="AC283" s="4" t="str">
        <f t="shared" si="228"/>
        <v/>
      </c>
      <c r="AD283" s="91">
        <f t="shared" si="228"/>
        <v>0</v>
      </c>
      <c r="AE283" s="77" t="str">
        <f t="shared" si="217"/>
        <v>계</v>
      </c>
      <c r="AF283" s="77" t="str">
        <f t="shared" si="218"/>
        <v>4/2</v>
      </c>
      <c r="AH283" s="20" t="str">
        <f t="shared" si="209"/>
        <v>신공덕동 펜트라우스</v>
      </c>
      <c r="AI283" s="87">
        <f t="shared" si="208"/>
        <v>60</v>
      </c>
      <c r="AJ283" s="77" t="str">
        <f t="shared" si="219"/>
        <v>A-</v>
      </c>
      <c r="AK283" s="77" t="s">
        <v>13</v>
      </c>
      <c r="AL283" s="77" t="s">
        <v>62</v>
      </c>
      <c r="AM283" s="77" t="s">
        <v>63</v>
      </c>
      <c r="AN283" s="77" t="str">
        <f t="shared" si="220"/>
        <v>C</v>
      </c>
      <c r="AO283" s="77" t="str">
        <f t="shared" si="221"/>
        <v/>
      </c>
      <c r="AP283" s="77" t="str">
        <f t="shared" si="222"/>
        <v/>
      </c>
      <c r="AQ283" s="77" t="str">
        <f t="shared" si="223"/>
        <v>O</v>
      </c>
      <c r="AR283" s="77" t="str">
        <f t="shared" si="224"/>
        <v>O</v>
      </c>
      <c r="AS283" s="77" t="s">
        <v>2</v>
      </c>
      <c r="AT283" s="77" t="str">
        <f t="shared" si="225"/>
        <v>X</v>
      </c>
      <c r="AU283" s="77" t="str">
        <f t="shared" si="226"/>
        <v>O</v>
      </c>
      <c r="AV283" s="77" t="str">
        <f t="shared" si="227"/>
        <v/>
      </c>
    </row>
    <row r="284" spans="1:48" s="37" customFormat="1" ht="12" x14ac:dyDescent="0.3">
      <c r="A284" s="78" t="s">
        <v>2566</v>
      </c>
      <c r="B284" s="79" t="s">
        <v>2567</v>
      </c>
      <c r="C284" s="85">
        <v>242</v>
      </c>
      <c r="D284" s="86">
        <v>34.5</v>
      </c>
      <c r="E284" s="87">
        <v>10</v>
      </c>
      <c r="F284" s="86">
        <v>23.6</v>
      </c>
      <c r="G284" s="17">
        <v>7</v>
      </c>
      <c r="H284" s="88">
        <v>20</v>
      </c>
      <c r="I284" s="89"/>
      <c r="J284" s="89"/>
      <c r="K284" s="89"/>
      <c r="L284" s="89"/>
      <c r="M284" s="90">
        <f t="shared" si="212"/>
        <v>0</v>
      </c>
      <c r="N284" s="4" t="str">
        <f t="shared" si="213"/>
        <v/>
      </c>
      <c r="O284" s="91">
        <f t="shared" si="214"/>
        <v>0</v>
      </c>
      <c r="P284" s="91">
        <f t="shared" si="215"/>
        <v>0</v>
      </c>
      <c r="Q284" s="77">
        <v>1</v>
      </c>
      <c r="R284" s="77">
        <v>1</v>
      </c>
      <c r="S284" s="77" t="s">
        <v>61</v>
      </c>
      <c r="T284" s="5">
        <v>34</v>
      </c>
      <c r="U284" s="9"/>
      <c r="W284" s="86">
        <f t="shared" si="210"/>
        <v>34.5</v>
      </c>
      <c r="X284" s="87">
        <f t="shared" si="210"/>
        <v>10</v>
      </c>
      <c r="Y284" s="92">
        <f t="shared" si="211"/>
        <v>20</v>
      </c>
      <c r="Z284" s="90">
        <f t="shared" si="211"/>
        <v>0</v>
      </c>
      <c r="AA284" s="90">
        <f t="shared" si="216"/>
        <v>0</v>
      </c>
      <c r="AB284" s="90">
        <f t="shared" si="228"/>
        <v>0</v>
      </c>
      <c r="AC284" s="4" t="str">
        <f t="shared" si="228"/>
        <v/>
      </c>
      <c r="AD284" s="91">
        <f t="shared" si="228"/>
        <v>0</v>
      </c>
      <c r="AE284" s="77" t="str">
        <f t="shared" si="217"/>
        <v>계</v>
      </c>
      <c r="AF284" s="77" t="str">
        <f t="shared" si="218"/>
        <v>1/1</v>
      </c>
      <c r="AH284" s="20" t="str">
        <f t="shared" si="209"/>
        <v>신공덕동 메트로디오빌</v>
      </c>
      <c r="AI284" s="87">
        <f t="shared" si="208"/>
        <v>10</v>
      </c>
      <c r="AJ284" s="77" t="str">
        <f t="shared" si="219"/>
        <v>A-</v>
      </c>
      <c r="AK284" s="77" t="s">
        <v>13</v>
      </c>
      <c r="AL284" s="77" t="s">
        <v>62</v>
      </c>
      <c r="AM284" s="77" t="s">
        <v>63</v>
      </c>
      <c r="AN284" s="77" t="str">
        <f t="shared" si="220"/>
        <v>C</v>
      </c>
      <c r="AO284" s="77" t="str">
        <f t="shared" si="221"/>
        <v/>
      </c>
      <c r="AP284" s="77" t="str">
        <f t="shared" si="222"/>
        <v/>
      </c>
      <c r="AQ284" s="77" t="str">
        <f t="shared" si="223"/>
        <v>O</v>
      </c>
      <c r="AR284" s="77" t="str">
        <f t="shared" si="224"/>
        <v>O</v>
      </c>
      <c r="AS284" s="77" t="s">
        <v>2</v>
      </c>
      <c r="AT284" s="77" t="str">
        <f t="shared" si="225"/>
        <v>X</v>
      </c>
      <c r="AU284" s="77" t="str">
        <f t="shared" si="226"/>
        <v>X</v>
      </c>
      <c r="AV284" s="77" t="str">
        <f t="shared" si="227"/>
        <v/>
      </c>
    </row>
    <row r="285" spans="1:48" s="37" customFormat="1" ht="12" x14ac:dyDescent="0.3">
      <c r="A285" s="78" t="s">
        <v>2568</v>
      </c>
      <c r="B285" s="79" t="s">
        <v>2569</v>
      </c>
      <c r="C285" s="85">
        <v>242</v>
      </c>
      <c r="D285" s="86">
        <v>42.5</v>
      </c>
      <c r="E285" s="87">
        <v>13</v>
      </c>
      <c r="F285" s="86">
        <v>29.1</v>
      </c>
      <c r="G285" s="17">
        <v>9</v>
      </c>
      <c r="H285" s="88">
        <v>70</v>
      </c>
      <c r="I285" s="89"/>
      <c r="J285" s="89"/>
      <c r="K285" s="89"/>
      <c r="L285" s="89"/>
      <c r="M285" s="90">
        <f t="shared" si="212"/>
        <v>0</v>
      </c>
      <c r="N285" s="4" t="str">
        <f t="shared" si="213"/>
        <v/>
      </c>
      <c r="O285" s="91">
        <f t="shared" si="214"/>
        <v>0</v>
      </c>
      <c r="P285" s="91">
        <f t="shared" si="215"/>
        <v>0</v>
      </c>
      <c r="Q285" s="77">
        <v>1</v>
      </c>
      <c r="R285" s="77">
        <v>1</v>
      </c>
      <c r="S285" s="77" t="s">
        <v>61</v>
      </c>
      <c r="T285" s="5" t="s">
        <v>105</v>
      </c>
      <c r="U285" s="9"/>
      <c r="W285" s="86">
        <f t="shared" si="210"/>
        <v>42.5</v>
      </c>
      <c r="X285" s="87">
        <f t="shared" si="210"/>
        <v>13</v>
      </c>
      <c r="Y285" s="92">
        <f t="shared" si="211"/>
        <v>70</v>
      </c>
      <c r="Z285" s="90">
        <f t="shared" si="211"/>
        <v>0</v>
      </c>
      <c r="AA285" s="90">
        <f t="shared" si="216"/>
        <v>0</v>
      </c>
      <c r="AB285" s="90">
        <f t="shared" si="228"/>
        <v>0</v>
      </c>
      <c r="AC285" s="4" t="str">
        <f t="shared" si="228"/>
        <v/>
      </c>
      <c r="AD285" s="91">
        <f t="shared" si="228"/>
        <v>0</v>
      </c>
      <c r="AE285" s="77" t="str">
        <f t="shared" si="217"/>
        <v>계</v>
      </c>
      <c r="AF285" s="77" t="str">
        <f t="shared" si="218"/>
        <v>1/1</v>
      </c>
      <c r="AH285" s="20" t="str">
        <f t="shared" si="209"/>
        <v>신공덕동 메트로디오빌</v>
      </c>
      <c r="AI285" s="87">
        <f t="shared" si="208"/>
        <v>13</v>
      </c>
      <c r="AJ285" s="77" t="str">
        <f t="shared" si="219"/>
        <v>A-</v>
      </c>
      <c r="AK285" s="77" t="s">
        <v>13</v>
      </c>
      <c r="AL285" s="77" t="s">
        <v>62</v>
      </c>
      <c r="AM285" s="77" t="s">
        <v>63</v>
      </c>
      <c r="AN285" s="77" t="str">
        <f t="shared" si="220"/>
        <v>C</v>
      </c>
      <c r="AO285" s="77" t="str">
        <f t="shared" si="221"/>
        <v/>
      </c>
      <c r="AP285" s="77" t="str">
        <f t="shared" si="222"/>
        <v/>
      </c>
      <c r="AQ285" s="77" t="str">
        <f t="shared" si="223"/>
        <v>O</v>
      </c>
      <c r="AR285" s="77" t="str">
        <f t="shared" si="224"/>
        <v>O</v>
      </c>
      <c r="AS285" s="77" t="s">
        <v>2</v>
      </c>
      <c r="AT285" s="77" t="str">
        <f t="shared" si="225"/>
        <v>X</v>
      </c>
      <c r="AU285" s="77" t="str">
        <f t="shared" si="226"/>
        <v>X</v>
      </c>
      <c r="AV285" s="77" t="str">
        <f t="shared" si="227"/>
        <v/>
      </c>
    </row>
    <row r="286" spans="1:48" s="37" customFormat="1" ht="12" x14ac:dyDescent="0.3">
      <c r="A286" s="78" t="s">
        <v>2568</v>
      </c>
      <c r="B286" s="79" t="s">
        <v>2570</v>
      </c>
      <c r="C286" s="85">
        <v>242</v>
      </c>
      <c r="D286" s="86">
        <v>42.2</v>
      </c>
      <c r="E286" s="87">
        <v>13</v>
      </c>
      <c r="F286" s="86">
        <v>29</v>
      </c>
      <c r="G286" s="17">
        <v>9</v>
      </c>
      <c r="H286" s="88">
        <v>10</v>
      </c>
      <c r="I286" s="89"/>
      <c r="J286" s="89"/>
      <c r="K286" s="89"/>
      <c r="L286" s="89"/>
      <c r="M286" s="90">
        <f t="shared" si="212"/>
        <v>0</v>
      </c>
      <c r="N286" s="4" t="str">
        <f t="shared" si="213"/>
        <v/>
      </c>
      <c r="O286" s="91">
        <f t="shared" si="214"/>
        <v>0</v>
      </c>
      <c r="P286" s="91">
        <f t="shared" si="215"/>
        <v>0</v>
      </c>
      <c r="Q286" s="77">
        <v>1</v>
      </c>
      <c r="R286" s="77">
        <v>1</v>
      </c>
      <c r="S286" s="77" t="s">
        <v>61</v>
      </c>
      <c r="T286" s="5" t="s">
        <v>210</v>
      </c>
      <c r="U286" s="9"/>
      <c r="W286" s="86">
        <f t="shared" si="210"/>
        <v>42.2</v>
      </c>
      <c r="X286" s="87">
        <f t="shared" si="210"/>
        <v>13</v>
      </c>
      <c r="Y286" s="92">
        <f t="shared" si="211"/>
        <v>10</v>
      </c>
      <c r="Z286" s="90">
        <f t="shared" si="211"/>
        <v>0</v>
      </c>
      <c r="AA286" s="90">
        <f t="shared" si="216"/>
        <v>0</v>
      </c>
      <c r="AB286" s="90">
        <f t="shared" si="228"/>
        <v>0</v>
      </c>
      <c r="AC286" s="4" t="str">
        <f t="shared" si="228"/>
        <v/>
      </c>
      <c r="AD286" s="91">
        <f t="shared" si="228"/>
        <v>0</v>
      </c>
      <c r="AE286" s="77" t="str">
        <f t="shared" si="217"/>
        <v>계</v>
      </c>
      <c r="AF286" s="77" t="str">
        <f t="shared" si="218"/>
        <v>1/1</v>
      </c>
      <c r="AH286" s="20" t="str">
        <f t="shared" si="209"/>
        <v>신공덕동 메트로디오빌</v>
      </c>
      <c r="AI286" s="87">
        <f t="shared" si="208"/>
        <v>13</v>
      </c>
      <c r="AJ286" s="77" t="str">
        <f t="shared" si="219"/>
        <v>A-</v>
      </c>
      <c r="AK286" s="77" t="s">
        <v>13</v>
      </c>
      <c r="AL286" s="77" t="s">
        <v>62</v>
      </c>
      <c r="AM286" s="77" t="s">
        <v>63</v>
      </c>
      <c r="AN286" s="77" t="str">
        <f t="shared" si="220"/>
        <v>C</v>
      </c>
      <c r="AO286" s="77" t="str">
        <f t="shared" si="221"/>
        <v/>
      </c>
      <c r="AP286" s="77" t="str">
        <f t="shared" si="222"/>
        <v/>
      </c>
      <c r="AQ286" s="77" t="str">
        <f t="shared" si="223"/>
        <v>O</v>
      </c>
      <c r="AR286" s="77" t="str">
        <f t="shared" si="224"/>
        <v>O</v>
      </c>
      <c r="AS286" s="77" t="s">
        <v>2</v>
      </c>
      <c r="AT286" s="77" t="str">
        <f t="shared" si="225"/>
        <v>X</v>
      </c>
      <c r="AU286" s="77" t="str">
        <f t="shared" si="226"/>
        <v>X</v>
      </c>
      <c r="AV286" s="77" t="str">
        <f t="shared" si="227"/>
        <v/>
      </c>
    </row>
    <row r="287" spans="1:48" s="37" customFormat="1" ht="12" x14ac:dyDescent="0.3">
      <c r="A287" s="78" t="s">
        <v>2568</v>
      </c>
      <c r="B287" s="79" t="s">
        <v>2570</v>
      </c>
      <c r="C287" s="85">
        <v>242</v>
      </c>
      <c r="D287" s="86">
        <v>50.2</v>
      </c>
      <c r="E287" s="87">
        <v>15</v>
      </c>
      <c r="F287" s="86">
        <v>34.4</v>
      </c>
      <c r="G287" s="17">
        <v>10</v>
      </c>
      <c r="H287" s="88">
        <v>80</v>
      </c>
      <c r="I287" s="89"/>
      <c r="J287" s="89"/>
      <c r="K287" s="89"/>
      <c r="L287" s="89"/>
      <c r="M287" s="90">
        <f t="shared" si="212"/>
        <v>0</v>
      </c>
      <c r="N287" s="4" t="str">
        <f t="shared" si="213"/>
        <v/>
      </c>
      <c r="O287" s="91">
        <f t="shared" si="214"/>
        <v>0</v>
      </c>
      <c r="P287" s="91">
        <f t="shared" si="215"/>
        <v>0</v>
      </c>
      <c r="Q287" s="77">
        <v>1</v>
      </c>
      <c r="R287" s="77">
        <v>1</v>
      </c>
      <c r="S287" s="77" t="s">
        <v>61</v>
      </c>
      <c r="T287" s="5">
        <v>50</v>
      </c>
      <c r="U287" s="9"/>
      <c r="W287" s="86">
        <f t="shared" ref="W287:X302" si="229">D287</f>
        <v>50.2</v>
      </c>
      <c r="X287" s="87">
        <f t="shared" si="229"/>
        <v>15</v>
      </c>
      <c r="Y287" s="92">
        <f t="shared" ref="Y287:Z302" si="230">H287</f>
        <v>80</v>
      </c>
      <c r="Z287" s="90">
        <f t="shared" si="230"/>
        <v>0</v>
      </c>
      <c r="AA287" s="90">
        <f t="shared" si="216"/>
        <v>0</v>
      </c>
      <c r="AB287" s="90">
        <f t="shared" si="228"/>
        <v>0</v>
      </c>
      <c r="AC287" s="4" t="str">
        <f t="shared" si="228"/>
        <v/>
      </c>
      <c r="AD287" s="91">
        <f t="shared" si="228"/>
        <v>0</v>
      </c>
      <c r="AE287" s="77" t="str">
        <f t="shared" si="217"/>
        <v>계</v>
      </c>
      <c r="AF287" s="77" t="str">
        <f t="shared" si="218"/>
        <v>1/1</v>
      </c>
      <c r="AH287" s="20" t="str">
        <f t="shared" si="209"/>
        <v>신공덕동 메트로디오빌</v>
      </c>
      <c r="AI287" s="87">
        <f t="shared" si="208"/>
        <v>15</v>
      </c>
      <c r="AJ287" s="77" t="str">
        <f t="shared" si="219"/>
        <v>A-</v>
      </c>
      <c r="AK287" s="77" t="s">
        <v>13</v>
      </c>
      <c r="AL287" s="77" t="s">
        <v>62</v>
      </c>
      <c r="AM287" s="77" t="s">
        <v>63</v>
      </c>
      <c r="AN287" s="77" t="str">
        <f t="shared" si="220"/>
        <v>C</v>
      </c>
      <c r="AO287" s="77" t="str">
        <f t="shared" si="221"/>
        <v/>
      </c>
      <c r="AP287" s="77" t="str">
        <f t="shared" si="222"/>
        <v/>
      </c>
      <c r="AQ287" s="77" t="str">
        <f t="shared" si="223"/>
        <v>O</v>
      </c>
      <c r="AR287" s="77" t="str">
        <f t="shared" si="224"/>
        <v>O</v>
      </c>
      <c r="AS287" s="77" t="s">
        <v>2</v>
      </c>
      <c r="AT287" s="77" t="str">
        <f t="shared" si="225"/>
        <v>O</v>
      </c>
      <c r="AU287" s="77" t="str">
        <f t="shared" si="226"/>
        <v>X</v>
      </c>
      <c r="AV287" s="77" t="str">
        <f t="shared" si="227"/>
        <v/>
      </c>
    </row>
    <row r="288" spans="1:48" s="37" customFormat="1" ht="12" x14ac:dyDescent="0.3">
      <c r="A288" s="78" t="s">
        <v>2568</v>
      </c>
      <c r="B288" s="79" t="s">
        <v>2571</v>
      </c>
      <c r="C288" s="85">
        <v>242</v>
      </c>
      <c r="D288" s="86">
        <v>51.3</v>
      </c>
      <c r="E288" s="87">
        <v>16</v>
      </c>
      <c r="F288" s="86">
        <v>35.1</v>
      </c>
      <c r="G288" s="17">
        <v>11</v>
      </c>
      <c r="H288" s="88">
        <v>20</v>
      </c>
      <c r="I288" s="89"/>
      <c r="J288" s="89"/>
      <c r="K288" s="89"/>
      <c r="L288" s="89"/>
      <c r="M288" s="90">
        <f t="shared" si="212"/>
        <v>0</v>
      </c>
      <c r="N288" s="4" t="str">
        <f t="shared" si="213"/>
        <v/>
      </c>
      <c r="O288" s="91">
        <f t="shared" si="214"/>
        <v>0</v>
      </c>
      <c r="P288" s="91">
        <f t="shared" si="215"/>
        <v>0</v>
      </c>
      <c r="Q288" s="77">
        <v>1</v>
      </c>
      <c r="R288" s="77">
        <v>1</v>
      </c>
      <c r="S288" s="77" t="s">
        <v>61</v>
      </c>
      <c r="T288" s="5">
        <v>51</v>
      </c>
      <c r="U288" s="9"/>
      <c r="W288" s="86">
        <f t="shared" si="229"/>
        <v>51.3</v>
      </c>
      <c r="X288" s="87">
        <f t="shared" si="229"/>
        <v>16</v>
      </c>
      <c r="Y288" s="92">
        <f t="shared" si="230"/>
        <v>20</v>
      </c>
      <c r="Z288" s="90">
        <f t="shared" si="230"/>
        <v>0</v>
      </c>
      <c r="AA288" s="90">
        <f t="shared" si="216"/>
        <v>0</v>
      </c>
      <c r="AB288" s="90">
        <f t="shared" si="228"/>
        <v>0</v>
      </c>
      <c r="AC288" s="4" t="str">
        <f t="shared" si="228"/>
        <v/>
      </c>
      <c r="AD288" s="91">
        <f t="shared" si="228"/>
        <v>0</v>
      </c>
      <c r="AE288" s="77" t="str">
        <f t="shared" si="217"/>
        <v>계</v>
      </c>
      <c r="AF288" s="77" t="str">
        <f t="shared" si="218"/>
        <v>1/1</v>
      </c>
      <c r="AH288" s="20" t="str">
        <f t="shared" si="209"/>
        <v>신공덕동 메트로디오빌</v>
      </c>
      <c r="AI288" s="87">
        <f t="shared" si="208"/>
        <v>16</v>
      </c>
      <c r="AJ288" s="77" t="str">
        <f t="shared" si="219"/>
        <v>A-</v>
      </c>
      <c r="AK288" s="77" t="s">
        <v>13</v>
      </c>
      <c r="AL288" s="77" t="s">
        <v>62</v>
      </c>
      <c r="AM288" s="77" t="s">
        <v>63</v>
      </c>
      <c r="AN288" s="77" t="str">
        <f t="shared" si="220"/>
        <v>C</v>
      </c>
      <c r="AO288" s="77" t="str">
        <f t="shared" si="221"/>
        <v/>
      </c>
      <c r="AP288" s="77" t="str">
        <f t="shared" si="222"/>
        <v/>
      </c>
      <c r="AQ288" s="77" t="str">
        <f t="shared" si="223"/>
        <v>O</v>
      </c>
      <c r="AR288" s="77" t="str">
        <f t="shared" si="224"/>
        <v>O</v>
      </c>
      <c r="AS288" s="77" t="s">
        <v>2</v>
      </c>
      <c r="AT288" s="77" t="str">
        <f t="shared" si="225"/>
        <v>O</v>
      </c>
      <c r="AU288" s="77" t="str">
        <f t="shared" si="226"/>
        <v>X</v>
      </c>
      <c r="AV288" s="77" t="str">
        <f t="shared" si="227"/>
        <v/>
      </c>
    </row>
    <row r="289" spans="1:48" s="37" customFormat="1" ht="12" x14ac:dyDescent="0.3">
      <c r="A289" s="78" t="s">
        <v>2568</v>
      </c>
      <c r="B289" s="79" t="s">
        <v>2571</v>
      </c>
      <c r="C289" s="85">
        <v>242</v>
      </c>
      <c r="D289" s="86">
        <v>68.5</v>
      </c>
      <c r="E289" s="87">
        <v>21</v>
      </c>
      <c r="F289" s="86">
        <v>47</v>
      </c>
      <c r="G289" s="17">
        <v>14</v>
      </c>
      <c r="H289" s="88">
        <v>2</v>
      </c>
      <c r="I289" s="89"/>
      <c r="J289" s="89"/>
      <c r="K289" s="89"/>
      <c r="L289" s="89"/>
      <c r="M289" s="90">
        <f t="shared" si="212"/>
        <v>0</v>
      </c>
      <c r="N289" s="4" t="str">
        <f t="shared" si="213"/>
        <v/>
      </c>
      <c r="O289" s="91">
        <f t="shared" si="214"/>
        <v>0</v>
      </c>
      <c r="P289" s="91">
        <f t="shared" si="215"/>
        <v>0</v>
      </c>
      <c r="Q289" s="77">
        <v>2</v>
      </c>
      <c r="R289" s="77">
        <v>1</v>
      </c>
      <c r="S289" s="77" t="s">
        <v>61</v>
      </c>
      <c r="T289" s="5">
        <v>68</v>
      </c>
      <c r="U289" s="9"/>
      <c r="W289" s="86">
        <f t="shared" si="229"/>
        <v>68.5</v>
      </c>
      <c r="X289" s="87">
        <f t="shared" si="229"/>
        <v>21</v>
      </c>
      <c r="Y289" s="92">
        <f t="shared" si="230"/>
        <v>2</v>
      </c>
      <c r="Z289" s="90">
        <f t="shared" si="230"/>
        <v>0</v>
      </c>
      <c r="AA289" s="90">
        <f t="shared" si="216"/>
        <v>0</v>
      </c>
      <c r="AB289" s="90">
        <f t="shared" si="228"/>
        <v>0</v>
      </c>
      <c r="AC289" s="4" t="str">
        <f t="shared" si="228"/>
        <v/>
      </c>
      <c r="AD289" s="91">
        <f t="shared" si="228"/>
        <v>0</v>
      </c>
      <c r="AE289" s="77" t="str">
        <f t="shared" si="217"/>
        <v>계</v>
      </c>
      <c r="AF289" s="77" t="str">
        <f t="shared" si="218"/>
        <v>2/1</v>
      </c>
      <c r="AH289" s="20" t="str">
        <f t="shared" si="209"/>
        <v>신공덕동 메트로디오빌</v>
      </c>
      <c r="AI289" s="87">
        <f t="shared" si="208"/>
        <v>21</v>
      </c>
      <c r="AJ289" s="77" t="str">
        <f t="shared" si="219"/>
        <v>A-</v>
      </c>
      <c r="AK289" s="77" t="s">
        <v>13</v>
      </c>
      <c r="AL289" s="77" t="s">
        <v>62</v>
      </c>
      <c r="AM289" s="77" t="s">
        <v>63</v>
      </c>
      <c r="AN289" s="77" t="str">
        <f t="shared" si="220"/>
        <v>C</v>
      </c>
      <c r="AO289" s="77" t="str">
        <f t="shared" si="221"/>
        <v/>
      </c>
      <c r="AP289" s="77" t="str">
        <f t="shared" si="222"/>
        <v/>
      </c>
      <c r="AQ289" s="77" t="str">
        <f t="shared" si="223"/>
        <v>O</v>
      </c>
      <c r="AR289" s="77" t="str">
        <f t="shared" si="224"/>
        <v>O</v>
      </c>
      <c r="AS289" s="77" t="s">
        <v>2</v>
      </c>
      <c r="AT289" s="77" t="str">
        <f t="shared" si="225"/>
        <v>O</v>
      </c>
      <c r="AU289" s="77" t="str">
        <f t="shared" si="226"/>
        <v>X</v>
      </c>
      <c r="AV289" s="77" t="str">
        <f t="shared" si="227"/>
        <v/>
      </c>
    </row>
    <row r="290" spans="1:48" s="37" customFormat="1" ht="12" x14ac:dyDescent="0.3">
      <c r="A290" s="78" t="s">
        <v>2568</v>
      </c>
      <c r="B290" s="79" t="s">
        <v>2571</v>
      </c>
      <c r="C290" s="85">
        <v>242</v>
      </c>
      <c r="D290" s="86">
        <v>72.900000000000006</v>
      </c>
      <c r="E290" s="87">
        <v>22</v>
      </c>
      <c r="F290" s="86">
        <v>50</v>
      </c>
      <c r="G290" s="17">
        <v>15</v>
      </c>
      <c r="H290" s="88">
        <v>20</v>
      </c>
      <c r="I290" s="89"/>
      <c r="J290" s="89"/>
      <c r="K290" s="89"/>
      <c r="L290" s="89"/>
      <c r="M290" s="90">
        <f t="shared" si="212"/>
        <v>0</v>
      </c>
      <c r="N290" s="4" t="str">
        <f t="shared" si="213"/>
        <v/>
      </c>
      <c r="O290" s="91">
        <f t="shared" si="214"/>
        <v>0</v>
      </c>
      <c r="P290" s="91">
        <f t="shared" si="215"/>
        <v>0</v>
      </c>
      <c r="Q290" s="77">
        <v>2</v>
      </c>
      <c r="R290" s="77">
        <v>1</v>
      </c>
      <c r="S290" s="77" t="s">
        <v>61</v>
      </c>
      <c r="T290" s="5">
        <v>72</v>
      </c>
      <c r="U290" s="9"/>
      <c r="W290" s="86">
        <f t="shared" si="229"/>
        <v>72.900000000000006</v>
      </c>
      <c r="X290" s="87">
        <f t="shared" si="229"/>
        <v>22</v>
      </c>
      <c r="Y290" s="92">
        <f t="shared" si="230"/>
        <v>20</v>
      </c>
      <c r="Z290" s="90">
        <f t="shared" si="230"/>
        <v>0</v>
      </c>
      <c r="AA290" s="90">
        <f t="shared" si="216"/>
        <v>0</v>
      </c>
      <c r="AB290" s="90">
        <f t="shared" si="228"/>
        <v>0</v>
      </c>
      <c r="AC290" s="4" t="str">
        <f t="shared" si="228"/>
        <v/>
      </c>
      <c r="AD290" s="91">
        <f t="shared" si="228"/>
        <v>0</v>
      </c>
      <c r="AE290" s="77" t="str">
        <f t="shared" si="217"/>
        <v>계</v>
      </c>
      <c r="AF290" s="77" t="str">
        <f t="shared" si="218"/>
        <v>2/1</v>
      </c>
      <c r="AH290" s="20" t="str">
        <f t="shared" si="209"/>
        <v>신공덕동 메트로디오빌</v>
      </c>
      <c r="AI290" s="87">
        <f t="shared" si="208"/>
        <v>22</v>
      </c>
      <c r="AJ290" s="77" t="str">
        <f t="shared" si="219"/>
        <v>A-</v>
      </c>
      <c r="AK290" s="77" t="s">
        <v>13</v>
      </c>
      <c r="AL290" s="77" t="s">
        <v>62</v>
      </c>
      <c r="AM290" s="77" t="s">
        <v>63</v>
      </c>
      <c r="AN290" s="77" t="str">
        <f t="shared" si="220"/>
        <v>C</v>
      </c>
      <c r="AO290" s="77" t="str">
        <f t="shared" si="221"/>
        <v/>
      </c>
      <c r="AP290" s="77" t="str">
        <f t="shared" si="222"/>
        <v/>
      </c>
      <c r="AQ290" s="77" t="str">
        <f t="shared" si="223"/>
        <v>O</v>
      </c>
      <c r="AR290" s="77" t="str">
        <f t="shared" si="224"/>
        <v>O</v>
      </c>
      <c r="AS290" s="77" t="s">
        <v>2</v>
      </c>
      <c r="AT290" s="77" t="str">
        <f t="shared" si="225"/>
        <v>O</v>
      </c>
      <c r="AU290" s="77" t="str">
        <f t="shared" si="226"/>
        <v>X</v>
      </c>
      <c r="AV290" s="77" t="str">
        <f t="shared" si="227"/>
        <v/>
      </c>
    </row>
    <row r="291" spans="1:48" s="37" customFormat="1" ht="12" x14ac:dyDescent="0.3">
      <c r="A291" s="78" t="s">
        <v>2572</v>
      </c>
      <c r="B291" s="79" t="s">
        <v>2573</v>
      </c>
      <c r="C291" s="85">
        <v>242</v>
      </c>
      <c r="D291" s="86">
        <v>84.4</v>
      </c>
      <c r="E291" s="87">
        <v>26</v>
      </c>
      <c r="F291" s="86">
        <v>57.8</v>
      </c>
      <c r="G291" s="17">
        <v>17</v>
      </c>
      <c r="H291" s="88">
        <v>2</v>
      </c>
      <c r="I291" s="89"/>
      <c r="J291" s="89"/>
      <c r="K291" s="89"/>
      <c r="L291" s="89"/>
      <c r="M291" s="90">
        <f t="shared" si="212"/>
        <v>0</v>
      </c>
      <c r="N291" s="4" t="str">
        <f t="shared" si="213"/>
        <v/>
      </c>
      <c r="O291" s="91">
        <f t="shared" si="214"/>
        <v>0</v>
      </c>
      <c r="P291" s="91">
        <f t="shared" si="215"/>
        <v>0</v>
      </c>
      <c r="Q291" s="77">
        <v>2</v>
      </c>
      <c r="R291" s="77">
        <v>1</v>
      </c>
      <c r="S291" s="77" t="s">
        <v>61</v>
      </c>
      <c r="T291" s="5" t="s">
        <v>156</v>
      </c>
      <c r="U291" s="9"/>
      <c r="W291" s="86">
        <f t="shared" si="229"/>
        <v>84.4</v>
      </c>
      <c r="X291" s="87">
        <f t="shared" si="229"/>
        <v>26</v>
      </c>
      <c r="Y291" s="92">
        <f t="shared" si="230"/>
        <v>2</v>
      </c>
      <c r="Z291" s="90">
        <f t="shared" si="230"/>
        <v>0</v>
      </c>
      <c r="AA291" s="90">
        <f t="shared" si="216"/>
        <v>0</v>
      </c>
      <c r="AB291" s="90">
        <f t="shared" si="228"/>
        <v>0</v>
      </c>
      <c r="AC291" s="4" t="str">
        <f t="shared" si="228"/>
        <v/>
      </c>
      <c r="AD291" s="91">
        <f t="shared" si="228"/>
        <v>0</v>
      </c>
      <c r="AE291" s="77" t="str">
        <f t="shared" si="217"/>
        <v>계</v>
      </c>
      <c r="AF291" s="77" t="str">
        <f t="shared" si="218"/>
        <v>2/1</v>
      </c>
      <c r="AH291" s="20" t="str">
        <f t="shared" si="209"/>
        <v>신공덕동 메트로디오빌</v>
      </c>
      <c r="AI291" s="87">
        <f t="shared" si="208"/>
        <v>26</v>
      </c>
      <c r="AJ291" s="77" t="str">
        <f t="shared" si="219"/>
        <v>A-</v>
      </c>
      <c r="AK291" s="77" t="s">
        <v>13</v>
      </c>
      <c r="AL291" s="77" t="s">
        <v>62</v>
      </c>
      <c r="AM291" s="77" t="s">
        <v>63</v>
      </c>
      <c r="AN291" s="77" t="str">
        <f t="shared" si="220"/>
        <v>C</v>
      </c>
      <c r="AO291" s="77" t="str">
        <f t="shared" si="221"/>
        <v/>
      </c>
      <c r="AP291" s="77" t="str">
        <f t="shared" si="222"/>
        <v/>
      </c>
      <c r="AQ291" s="77" t="str">
        <f t="shared" si="223"/>
        <v>O</v>
      </c>
      <c r="AR291" s="77" t="str">
        <f t="shared" si="224"/>
        <v>O</v>
      </c>
      <c r="AS291" s="77" t="s">
        <v>2</v>
      </c>
      <c r="AT291" s="77" t="str">
        <f t="shared" si="225"/>
        <v>O</v>
      </c>
      <c r="AU291" s="77" t="str">
        <f t="shared" si="226"/>
        <v>X</v>
      </c>
      <c r="AV291" s="77" t="str">
        <f t="shared" si="227"/>
        <v/>
      </c>
    </row>
    <row r="292" spans="1:48" s="37" customFormat="1" ht="12" x14ac:dyDescent="0.3">
      <c r="A292" s="78" t="s">
        <v>2572</v>
      </c>
      <c r="B292" s="79" t="s">
        <v>2573</v>
      </c>
      <c r="C292" s="85">
        <v>242</v>
      </c>
      <c r="D292" s="86">
        <v>85.5</v>
      </c>
      <c r="E292" s="87">
        <v>26</v>
      </c>
      <c r="F292" s="86">
        <v>58.6</v>
      </c>
      <c r="G292" s="17">
        <v>18</v>
      </c>
      <c r="H292" s="88">
        <v>4</v>
      </c>
      <c r="I292" s="89"/>
      <c r="J292" s="89"/>
      <c r="K292" s="89"/>
      <c r="L292" s="89"/>
      <c r="M292" s="90">
        <f t="shared" si="212"/>
        <v>0</v>
      </c>
      <c r="N292" s="4" t="str">
        <f t="shared" si="213"/>
        <v/>
      </c>
      <c r="O292" s="91">
        <f t="shared" si="214"/>
        <v>0</v>
      </c>
      <c r="P292" s="91">
        <f t="shared" si="215"/>
        <v>0</v>
      </c>
      <c r="Q292" s="77">
        <v>2</v>
      </c>
      <c r="R292" s="77">
        <v>1</v>
      </c>
      <c r="S292" s="77" t="s">
        <v>61</v>
      </c>
      <c r="T292" s="5" t="s">
        <v>157</v>
      </c>
      <c r="U292" s="9"/>
      <c r="W292" s="86">
        <f t="shared" si="229"/>
        <v>85.5</v>
      </c>
      <c r="X292" s="87">
        <f t="shared" si="229"/>
        <v>26</v>
      </c>
      <c r="Y292" s="92">
        <f t="shared" si="230"/>
        <v>4</v>
      </c>
      <c r="Z292" s="90">
        <f t="shared" si="230"/>
        <v>0</v>
      </c>
      <c r="AA292" s="90">
        <f t="shared" si="216"/>
        <v>0</v>
      </c>
      <c r="AB292" s="90">
        <f t="shared" ref="AB292:AD307" si="231">M292</f>
        <v>0</v>
      </c>
      <c r="AC292" s="4" t="str">
        <f t="shared" si="231"/>
        <v/>
      </c>
      <c r="AD292" s="91">
        <f t="shared" si="231"/>
        <v>0</v>
      </c>
      <c r="AE292" s="77" t="str">
        <f t="shared" si="217"/>
        <v>계</v>
      </c>
      <c r="AF292" s="77" t="str">
        <f t="shared" si="218"/>
        <v>2/1</v>
      </c>
      <c r="AH292" s="20" t="str">
        <f t="shared" si="209"/>
        <v>신공덕동 메트로디오빌</v>
      </c>
      <c r="AI292" s="87">
        <f t="shared" si="208"/>
        <v>26</v>
      </c>
      <c r="AJ292" s="77" t="str">
        <f t="shared" si="219"/>
        <v>A-</v>
      </c>
      <c r="AK292" s="77" t="s">
        <v>13</v>
      </c>
      <c r="AL292" s="77" t="s">
        <v>62</v>
      </c>
      <c r="AM292" s="77" t="s">
        <v>63</v>
      </c>
      <c r="AN292" s="77" t="str">
        <f t="shared" si="220"/>
        <v>C</v>
      </c>
      <c r="AO292" s="77" t="str">
        <f t="shared" si="221"/>
        <v/>
      </c>
      <c r="AP292" s="77" t="str">
        <f t="shared" si="222"/>
        <v/>
      </c>
      <c r="AQ292" s="77" t="str">
        <f t="shared" si="223"/>
        <v>O</v>
      </c>
      <c r="AR292" s="77" t="str">
        <f t="shared" si="224"/>
        <v>O</v>
      </c>
      <c r="AS292" s="77" t="s">
        <v>2</v>
      </c>
      <c r="AT292" s="77" t="str">
        <f t="shared" si="225"/>
        <v>O</v>
      </c>
      <c r="AU292" s="77" t="str">
        <f t="shared" si="226"/>
        <v>X</v>
      </c>
      <c r="AV292" s="77" t="str">
        <f t="shared" si="227"/>
        <v/>
      </c>
    </row>
    <row r="293" spans="1:48" s="37" customFormat="1" ht="12" x14ac:dyDescent="0.3">
      <c r="A293" s="78" t="s">
        <v>2572</v>
      </c>
      <c r="B293" s="79" t="s">
        <v>2573</v>
      </c>
      <c r="C293" s="85">
        <v>242</v>
      </c>
      <c r="D293" s="86">
        <v>94.7</v>
      </c>
      <c r="E293" s="87">
        <v>29</v>
      </c>
      <c r="F293" s="86">
        <v>64.900000000000006</v>
      </c>
      <c r="G293" s="17">
        <v>20</v>
      </c>
      <c r="H293" s="88">
        <v>4</v>
      </c>
      <c r="I293" s="89"/>
      <c r="J293" s="89"/>
      <c r="K293" s="89"/>
      <c r="L293" s="89"/>
      <c r="M293" s="90">
        <f t="shared" si="212"/>
        <v>0</v>
      </c>
      <c r="N293" s="4" t="str">
        <f t="shared" si="213"/>
        <v/>
      </c>
      <c r="O293" s="91">
        <f t="shared" si="214"/>
        <v>0</v>
      </c>
      <c r="P293" s="91">
        <f t="shared" si="215"/>
        <v>0</v>
      </c>
      <c r="Q293" s="77">
        <v>2</v>
      </c>
      <c r="R293" s="77">
        <v>1</v>
      </c>
      <c r="S293" s="77" t="s">
        <v>61</v>
      </c>
      <c r="T293" s="5">
        <v>94</v>
      </c>
      <c r="U293" s="9"/>
      <c r="W293" s="86">
        <f t="shared" si="229"/>
        <v>94.7</v>
      </c>
      <c r="X293" s="87">
        <f t="shared" si="229"/>
        <v>29</v>
      </c>
      <c r="Y293" s="92">
        <f t="shared" si="230"/>
        <v>4</v>
      </c>
      <c r="Z293" s="90">
        <f t="shared" si="230"/>
        <v>0</v>
      </c>
      <c r="AA293" s="90">
        <f t="shared" si="216"/>
        <v>0</v>
      </c>
      <c r="AB293" s="90">
        <f t="shared" si="231"/>
        <v>0</v>
      </c>
      <c r="AC293" s="4" t="str">
        <f t="shared" si="231"/>
        <v/>
      </c>
      <c r="AD293" s="91">
        <f t="shared" si="231"/>
        <v>0</v>
      </c>
      <c r="AE293" s="77" t="str">
        <f t="shared" si="217"/>
        <v>계</v>
      </c>
      <c r="AF293" s="77" t="str">
        <f t="shared" si="218"/>
        <v>2/1</v>
      </c>
      <c r="AH293" s="20" t="str">
        <f t="shared" si="209"/>
        <v>신공덕동 메트로디오빌</v>
      </c>
      <c r="AI293" s="87">
        <f t="shared" si="208"/>
        <v>29</v>
      </c>
      <c r="AJ293" s="77" t="str">
        <f t="shared" si="219"/>
        <v>A-</v>
      </c>
      <c r="AK293" s="77" t="s">
        <v>13</v>
      </c>
      <c r="AL293" s="77" t="s">
        <v>62</v>
      </c>
      <c r="AM293" s="77" t="s">
        <v>63</v>
      </c>
      <c r="AN293" s="77" t="str">
        <f t="shared" si="220"/>
        <v>C</v>
      </c>
      <c r="AO293" s="77" t="str">
        <f t="shared" si="221"/>
        <v/>
      </c>
      <c r="AP293" s="77" t="str">
        <f t="shared" si="222"/>
        <v/>
      </c>
      <c r="AQ293" s="77" t="str">
        <f t="shared" si="223"/>
        <v>O</v>
      </c>
      <c r="AR293" s="77" t="str">
        <f t="shared" si="224"/>
        <v>O</v>
      </c>
      <c r="AS293" s="77" t="s">
        <v>2</v>
      </c>
      <c r="AT293" s="77" t="str">
        <f t="shared" si="225"/>
        <v>O</v>
      </c>
      <c r="AU293" s="77" t="str">
        <f t="shared" si="226"/>
        <v>X</v>
      </c>
      <c r="AV293" s="77" t="str">
        <f t="shared" si="227"/>
        <v/>
      </c>
    </row>
    <row r="294" spans="1:48" s="37" customFormat="1" ht="12" x14ac:dyDescent="0.3">
      <c r="A294" s="78" t="s">
        <v>2572</v>
      </c>
      <c r="B294" s="79" t="s">
        <v>2573</v>
      </c>
      <c r="C294" s="85">
        <v>242</v>
      </c>
      <c r="D294" s="86">
        <v>102</v>
      </c>
      <c r="E294" s="87">
        <v>31</v>
      </c>
      <c r="F294" s="86">
        <v>69.900000000000006</v>
      </c>
      <c r="G294" s="17">
        <v>21</v>
      </c>
      <c r="H294" s="88">
        <v>6</v>
      </c>
      <c r="I294" s="89"/>
      <c r="J294" s="89"/>
      <c r="K294" s="89"/>
      <c r="L294" s="89"/>
      <c r="M294" s="90">
        <f t="shared" si="212"/>
        <v>0</v>
      </c>
      <c r="N294" s="4" t="str">
        <f t="shared" si="213"/>
        <v/>
      </c>
      <c r="O294" s="91">
        <f t="shared" si="214"/>
        <v>0</v>
      </c>
      <c r="P294" s="91">
        <f t="shared" si="215"/>
        <v>0</v>
      </c>
      <c r="Q294" s="77">
        <v>2</v>
      </c>
      <c r="R294" s="77">
        <v>2</v>
      </c>
      <c r="S294" s="77" t="s">
        <v>61</v>
      </c>
      <c r="T294" s="5">
        <v>102</v>
      </c>
      <c r="U294" s="9"/>
      <c r="W294" s="86">
        <f t="shared" si="229"/>
        <v>102</v>
      </c>
      <c r="X294" s="87">
        <f t="shared" si="229"/>
        <v>31</v>
      </c>
      <c r="Y294" s="92">
        <f t="shared" si="230"/>
        <v>6</v>
      </c>
      <c r="Z294" s="90">
        <f t="shared" si="230"/>
        <v>0</v>
      </c>
      <c r="AA294" s="90">
        <f t="shared" si="216"/>
        <v>0</v>
      </c>
      <c r="AB294" s="90">
        <f t="shared" si="231"/>
        <v>0</v>
      </c>
      <c r="AC294" s="4" t="str">
        <f t="shared" si="231"/>
        <v/>
      </c>
      <c r="AD294" s="91">
        <f t="shared" si="231"/>
        <v>0</v>
      </c>
      <c r="AE294" s="77" t="str">
        <f t="shared" si="217"/>
        <v>계</v>
      </c>
      <c r="AF294" s="77" t="str">
        <f t="shared" si="218"/>
        <v>2/2</v>
      </c>
      <c r="AH294" s="20" t="str">
        <f t="shared" si="209"/>
        <v>신공덕동 메트로디오빌</v>
      </c>
      <c r="AI294" s="87">
        <f t="shared" si="208"/>
        <v>31</v>
      </c>
      <c r="AJ294" s="77" t="str">
        <f t="shared" si="219"/>
        <v>A-</v>
      </c>
      <c r="AK294" s="77" t="s">
        <v>13</v>
      </c>
      <c r="AL294" s="77" t="s">
        <v>62</v>
      </c>
      <c r="AM294" s="77" t="s">
        <v>63</v>
      </c>
      <c r="AN294" s="77" t="str">
        <f t="shared" si="220"/>
        <v>C</v>
      </c>
      <c r="AO294" s="77" t="str">
        <f t="shared" si="221"/>
        <v/>
      </c>
      <c r="AP294" s="77" t="str">
        <f t="shared" si="222"/>
        <v/>
      </c>
      <c r="AQ294" s="77" t="str">
        <f t="shared" si="223"/>
        <v>O</v>
      </c>
      <c r="AR294" s="77" t="str">
        <f t="shared" si="224"/>
        <v>O</v>
      </c>
      <c r="AS294" s="77" t="s">
        <v>2</v>
      </c>
      <c r="AT294" s="77" t="str">
        <f t="shared" si="225"/>
        <v>O</v>
      </c>
      <c r="AU294" s="77" t="str">
        <f t="shared" si="226"/>
        <v>X</v>
      </c>
      <c r="AV294" s="77" t="str">
        <f t="shared" si="227"/>
        <v/>
      </c>
    </row>
    <row r="295" spans="1:48" s="37" customFormat="1" ht="12" x14ac:dyDescent="0.3">
      <c r="A295" s="78" t="s">
        <v>2572</v>
      </c>
      <c r="B295" s="79" t="s">
        <v>2573</v>
      </c>
      <c r="C295" s="85">
        <v>242</v>
      </c>
      <c r="D295" s="86">
        <v>116.7</v>
      </c>
      <c r="E295" s="87">
        <v>35</v>
      </c>
      <c r="F295" s="86">
        <v>80</v>
      </c>
      <c r="G295" s="17">
        <v>24</v>
      </c>
      <c r="H295" s="88">
        <v>4</v>
      </c>
      <c r="I295" s="89"/>
      <c r="J295" s="89"/>
      <c r="K295" s="89"/>
      <c r="L295" s="89"/>
      <c r="M295" s="90">
        <f t="shared" si="212"/>
        <v>0</v>
      </c>
      <c r="N295" s="4" t="str">
        <f t="shared" si="213"/>
        <v/>
      </c>
      <c r="O295" s="91">
        <f t="shared" si="214"/>
        <v>0</v>
      </c>
      <c r="P295" s="91">
        <f t="shared" si="215"/>
        <v>0</v>
      </c>
      <c r="Q295" s="77">
        <v>2</v>
      </c>
      <c r="R295" s="77">
        <v>2</v>
      </c>
      <c r="S295" s="77" t="s">
        <v>61</v>
      </c>
      <c r="T295" s="5">
        <v>116</v>
      </c>
      <c r="U295" s="9"/>
      <c r="W295" s="86">
        <f t="shared" si="229"/>
        <v>116.7</v>
      </c>
      <c r="X295" s="87">
        <f t="shared" si="229"/>
        <v>35</v>
      </c>
      <c r="Y295" s="92">
        <f t="shared" si="230"/>
        <v>4</v>
      </c>
      <c r="Z295" s="90">
        <f t="shared" si="230"/>
        <v>0</v>
      </c>
      <c r="AA295" s="90">
        <f t="shared" si="216"/>
        <v>0</v>
      </c>
      <c r="AB295" s="90">
        <f t="shared" si="231"/>
        <v>0</v>
      </c>
      <c r="AC295" s="4" t="str">
        <f t="shared" si="231"/>
        <v/>
      </c>
      <c r="AD295" s="91">
        <f t="shared" si="231"/>
        <v>0</v>
      </c>
      <c r="AE295" s="77" t="str">
        <f t="shared" si="217"/>
        <v>계</v>
      </c>
      <c r="AF295" s="77" t="str">
        <f t="shared" si="218"/>
        <v>2/2</v>
      </c>
      <c r="AH295" s="20" t="str">
        <f t="shared" si="209"/>
        <v>신공덕동 메트로디오빌</v>
      </c>
      <c r="AI295" s="87">
        <f t="shared" si="208"/>
        <v>35</v>
      </c>
      <c r="AJ295" s="77" t="str">
        <f t="shared" si="219"/>
        <v>A-</v>
      </c>
      <c r="AK295" s="77" t="s">
        <v>13</v>
      </c>
      <c r="AL295" s="77" t="s">
        <v>62</v>
      </c>
      <c r="AM295" s="77" t="s">
        <v>63</v>
      </c>
      <c r="AN295" s="77" t="str">
        <f t="shared" si="220"/>
        <v>C</v>
      </c>
      <c r="AO295" s="77" t="str">
        <f t="shared" si="221"/>
        <v/>
      </c>
      <c r="AP295" s="77" t="str">
        <f t="shared" si="222"/>
        <v/>
      </c>
      <c r="AQ295" s="77" t="str">
        <f t="shared" si="223"/>
        <v>O</v>
      </c>
      <c r="AR295" s="77" t="str">
        <f t="shared" si="224"/>
        <v>O</v>
      </c>
      <c r="AS295" s="77" t="s">
        <v>2</v>
      </c>
      <c r="AT295" s="77" t="str">
        <f t="shared" si="225"/>
        <v>O</v>
      </c>
      <c r="AU295" s="77" t="str">
        <f t="shared" si="226"/>
        <v>X</v>
      </c>
      <c r="AV295" s="77" t="str">
        <f t="shared" si="227"/>
        <v/>
      </c>
    </row>
    <row r="296" spans="1:48" s="37" customFormat="1" ht="12" x14ac:dyDescent="0.3">
      <c r="A296" s="78" t="s">
        <v>2574</v>
      </c>
      <c r="B296" s="79" t="s">
        <v>2575</v>
      </c>
      <c r="C296" s="85">
        <v>260</v>
      </c>
      <c r="D296" s="86">
        <v>84.7</v>
      </c>
      <c r="E296" s="87">
        <v>26</v>
      </c>
      <c r="F296" s="86">
        <v>59.8</v>
      </c>
      <c r="G296" s="17">
        <v>18</v>
      </c>
      <c r="H296" s="88">
        <v>104</v>
      </c>
      <c r="I296" s="89"/>
      <c r="J296" s="89"/>
      <c r="K296" s="89"/>
      <c r="L296" s="89"/>
      <c r="M296" s="90">
        <f>I296-K296</f>
        <v>0</v>
      </c>
      <c r="N296" s="4" t="str">
        <f>IF(ISERROR(K296/I296),"",K296/I296)</f>
        <v/>
      </c>
      <c r="O296" s="91">
        <f>I296/E296</f>
        <v>0</v>
      </c>
      <c r="P296" s="91">
        <f>K296/E296</f>
        <v>0</v>
      </c>
      <c r="Q296" s="77">
        <v>3</v>
      </c>
      <c r="R296" s="77">
        <v>1</v>
      </c>
      <c r="S296" s="77" t="s">
        <v>61</v>
      </c>
      <c r="T296" s="5">
        <v>84</v>
      </c>
      <c r="U296" s="9"/>
      <c r="W296" s="86">
        <f t="shared" si="229"/>
        <v>84.7</v>
      </c>
      <c r="X296" s="87">
        <f t="shared" si="229"/>
        <v>26</v>
      </c>
      <c r="Y296" s="92">
        <f t="shared" si="230"/>
        <v>104</v>
      </c>
      <c r="Z296" s="90">
        <f t="shared" si="230"/>
        <v>0</v>
      </c>
      <c r="AA296" s="90">
        <f>K296</f>
        <v>0</v>
      </c>
      <c r="AB296" s="90">
        <f t="shared" si="231"/>
        <v>0</v>
      </c>
      <c r="AC296" s="4" t="str">
        <f t="shared" si="231"/>
        <v/>
      </c>
      <c r="AD296" s="91">
        <f t="shared" si="231"/>
        <v>0</v>
      </c>
      <c r="AE296" s="77" t="str">
        <f>S296</f>
        <v>계</v>
      </c>
      <c r="AF296" s="77" t="str">
        <f>Q296&amp;"/"&amp;R296</f>
        <v>3/1</v>
      </c>
      <c r="AH296" s="20" t="str">
        <f t="shared" si="209"/>
        <v>신수동 성원</v>
      </c>
      <c r="AI296" s="87">
        <f t="shared" si="208"/>
        <v>26</v>
      </c>
      <c r="AJ296" s="77" t="str">
        <f>IF(AI296="","",$AJ$2)</f>
        <v>A-</v>
      </c>
      <c r="AK296" s="77" t="s">
        <v>13</v>
      </c>
      <c r="AL296" s="77" t="s">
        <v>62</v>
      </c>
      <c r="AM296" s="77" t="s">
        <v>63</v>
      </c>
      <c r="AN296" s="77" t="str">
        <f>IF(AI296="","",$AN$2)</f>
        <v>C</v>
      </c>
      <c r="AO296" s="77" t="str">
        <f>IF(N296="","",IF(N296&gt;=$AO$1/100,"O","X"))</f>
        <v/>
      </c>
      <c r="AP296" s="77" t="str">
        <f>IF(I296="","",IF(I296&lt;=$AP$1,"O","X"))</f>
        <v/>
      </c>
      <c r="AQ296" s="77" t="str">
        <f>IF(O296="","",IF(O296&lt;=$AQ$1,"O","X"))</f>
        <v>O</v>
      </c>
      <c r="AR296" s="77" t="str">
        <f>IF(M296="","",IF(M296&lt;=$AR$1,"O","X"))</f>
        <v>O</v>
      </c>
      <c r="AS296" s="77" t="s">
        <v>2</v>
      </c>
      <c r="AT296" s="77" t="str">
        <f>IF(OR(F296="",AI296=""),"",IF(AND((F296&lt;=85),(AI296&gt;=15)),"O","X"))</f>
        <v>O</v>
      </c>
      <c r="AU296" s="77" t="str">
        <f>IF(C296="","",IF(C296&gt;=$AU$1,"O","X"))</f>
        <v>X</v>
      </c>
      <c r="AV296" s="77" t="str">
        <f>IF(AO296="","",IF(AND(AO296="O",AP296="O",AR296="O",AT296="O",AU296="O"),"후보","X"))</f>
        <v/>
      </c>
    </row>
    <row r="297" spans="1:48" s="37" customFormat="1" ht="12" x14ac:dyDescent="0.3">
      <c r="A297" s="78" t="s">
        <v>2574</v>
      </c>
      <c r="B297" s="79" t="s">
        <v>2576</v>
      </c>
      <c r="C297" s="85">
        <v>260</v>
      </c>
      <c r="D297" s="86">
        <v>107.9</v>
      </c>
      <c r="E297" s="87">
        <v>33</v>
      </c>
      <c r="F297" s="86">
        <v>85</v>
      </c>
      <c r="G297" s="17">
        <v>26</v>
      </c>
      <c r="H297" s="88">
        <v>112</v>
      </c>
      <c r="I297" s="89"/>
      <c r="J297" s="89"/>
      <c r="K297" s="89"/>
      <c r="L297" s="89"/>
      <c r="M297" s="90">
        <f>I297-K297</f>
        <v>0</v>
      </c>
      <c r="N297" s="4" t="str">
        <f>IF(ISERROR(K297/I297),"",K297/I297)</f>
        <v/>
      </c>
      <c r="O297" s="91">
        <f>I297/E297</f>
        <v>0</v>
      </c>
      <c r="P297" s="91">
        <f>K297/E297</f>
        <v>0</v>
      </c>
      <c r="Q297" s="77">
        <v>3</v>
      </c>
      <c r="R297" s="77">
        <v>2</v>
      </c>
      <c r="S297" s="77" t="s">
        <v>61</v>
      </c>
      <c r="T297" s="5">
        <v>107</v>
      </c>
      <c r="U297" s="9"/>
      <c r="W297" s="86">
        <f t="shared" si="229"/>
        <v>107.9</v>
      </c>
      <c r="X297" s="87">
        <f t="shared" si="229"/>
        <v>33</v>
      </c>
      <c r="Y297" s="92">
        <f t="shared" si="230"/>
        <v>112</v>
      </c>
      <c r="Z297" s="90">
        <f t="shared" si="230"/>
        <v>0</v>
      </c>
      <c r="AA297" s="90">
        <f>K297</f>
        <v>0</v>
      </c>
      <c r="AB297" s="90">
        <f t="shared" si="231"/>
        <v>0</v>
      </c>
      <c r="AC297" s="4" t="str">
        <f t="shared" si="231"/>
        <v/>
      </c>
      <c r="AD297" s="91">
        <f t="shared" si="231"/>
        <v>0</v>
      </c>
      <c r="AE297" s="77" t="str">
        <f>S297</f>
        <v>계</v>
      </c>
      <c r="AF297" s="77" t="str">
        <f>Q297&amp;"/"&amp;R297</f>
        <v>3/2</v>
      </c>
      <c r="AH297" s="20" t="str">
        <f t="shared" si="209"/>
        <v>신수동 성원</v>
      </c>
      <c r="AI297" s="87">
        <f t="shared" si="208"/>
        <v>33</v>
      </c>
      <c r="AJ297" s="77" t="str">
        <f>IF(AI297="","",$AJ$2)</f>
        <v>A-</v>
      </c>
      <c r="AK297" s="77" t="s">
        <v>13</v>
      </c>
      <c r="AL297" s="77" t="s">
        <v>62</v>
      </c>
      <c r="AM297" s="77" t="s">
        <v>63</v>
      </c>
      <c r="AN297" s="77" t="str">
        <f>IF(AI297="","",$AN$2)</f>
        <v>C</v>
      </c>
      <c r="AO297" s="77" t="str">
        <f>IF(N297="","",IF(N297&gt;=$AO$1/100,"O","X"))</f>
        <v/>
      </c>
      <c r="AP297" s="77" t="str">
        <f>IF(I297="","",IF(I297&lt;=$AP$1,"O","X"))</f>
        <v/>
      </c>
      <c r="AQ297" s="77" t="str">
        <f>IF(O297="","",IF(O297&lt;=$AQ$1,"O","X"))</f>
        <v>O</v>
      </c>
      <c r="AR297" s="77" t="str">
        <f>IF(M297="","",IF(M297&lt;=$AR$1,"O","X"))</f>
        <v>O</v>
      </c>
      <c r="AS297" s="77" t="s">
        <v>2</v>
      </c>
      <c r="AT297" s="77" t="str">
        <f>IF(OR(F297="",AI297=""),"",IF(AND((F297&lt;=85),(AI297&gt;=15)),"O","X"))</f>
        <v>O</v>
      </c>
      <c r="AU297" s="77" t="str">
        <f>IF(C297="","",IF(C297&gt;=$AU$1,"O","X"))</f>
        <v>X</v>
      </c>
      <c r="AV297" s="77" t="str">
        <f>IF(AO297="","",IF(AND(AO297="O",AP297="O",AR297="O",AT297="O",AU297="O"),"후보","X"))</f>
        <v/>
      </c>
    </row>
    <row r="298" spans="1:48" s="37" customFormat="1" ht="12" x14ac:dyDescent="0.3">
      <c r="A298" s="78" t="s">
        <v>2574</v>
      </c>
      <c r="B298" s="79" t="s">
        <v>2575</v>
      </c>
      <c r="C298" s="85">
        <v>260</v>
      </c>
      <c r="D298" s="86">
        <v>140.6</v>
      </c>
      <c r="E298" s="87">
        <v>43</v>
      </c>
      <c r="F298" s="86">
        <v>114.8</v>
      </c>
      <c r="G298" s="17">
        <v>35</v>
      </c>
      <c r="H298" s="88">
        <v>44</v>
      </c>
      <c r="I298" s="89"/>
      <c r="J298" s="89"/>
      <c r="K298" s="89"/>
      <c r="L298" s="89"/>
      <c r="M298" s="90">
        <f>I298-K298</f>
        <v>0</v>
      </c>
      <c r="N298" s="4" t="str">
        <f>IF(ISERROR(K298/I298),"",K298/I298)</f>
        <v/>
      </c>
      <c r="O298" s="91">
        <f>I298/E298</f>
        <v>0</v>
      </c>
      <c r="P298" s="91">
        <f>K298/E298</f>
        <v>0</v>
      </c>
      <c r="Q298" s="77">
        <v>4</v>
      </c>
      <c r="R298" s="77">
        <v>2</v>
      </c>
      <c r="S298" s="77" t="s">
        <v>61</v>
      </c>
      <c r="T298" s="5">
        <v>140</v>
      </c>
      <c r="U298" s="9"/>
      <c r="W298" s="86">
        <f t="shared" si="229"/>
        <v>140.6</v>
      </c>
      <c r="X298" s="87">
        <f t="shared" si="229"/>
        <v>43</v>
      </c>
      <c r="Y298" s="92">
        <f t="shared" si="230"/>
        <v>44</v>
      </c>
      <c r="Z298" s="90">
        <f t="shared" si="230"/>
        <v>0</v>
      </c>
      <c r="AA298" s="90">
        <f>K298</f>
        <v>0</v>
      </c>
      <c r="AB298" s="90">
        <f t="shared" si="231"/>
        <v>0</v>
      </c>
      <c r="AC298" s="4" t="str">
        <f t="shared" si="231"/>
        <v/>
      </c>
      <c r="AD298" s="91">
        <f t="shared" si="231"/>
        <v>0</v>
      </c>
      <c r="AE298" s="77" t="str">
        <f>S298</f>
        <v>계</v>
      </c>
      <c r="AF298" s="77" t="str">
        <f>Q298&amp;"/"&amp;R298</f>
        <v>4/2</v>
      </c>
      <c r="AH298" s="20" t="str">
        <f t="shared" si="209"/>
        <v>신수동 성원</v>
      </c>
      <c r="AI298" s="87">
        <f t="shared" si="208"/>
        <v>43</v>
      </c>
      <c r="AJ298" s="77" t="str">
        <f>IF(AI298="","",$AJ$2)</f>
        <v>A-</v>
      </c>
      <c r="AK298" s="77" t="s">
        <v>13</v>
      </c>
      <c r="AL298" s="77" t="s">
        <v>62</v>
      </c>
      <c r="AM298" s="77" t="s">
        <v>63</v>
      </c>
      <c r="AN298" s="77" t="str">
        <f>IF(AI298="","",$AN$2)</f>
        <v>C</v>
      </c>
      <c r="AO298" s="77" t="str">
        <f>IF(N298="","",IF(N298&gt;=$AO$1/100,"O","X"))</f>
        <v/>
      </c>
      <c r="AP298" s="77" t="str">
        <f>IF(I298="","",IF(I298&lt;=$AP$1,"O","X"))</f>
        <v/>
      </c>
      <c r="AQ298" s="77" t="str">
        <f>IF(O298="","",IF(O298&lt;=$AQ$1,"O","X"))</f>
        <v>O</v>
      </c>
      <c r="AR298" s="77" t="str">
        <f>IF(M298="","",IF(M298&lt;=$AR$1,"O","X"))</f>
        <v>O</v>
      </c>
      <c r="AS298" s="77" t="s">
        <v>2</v>
      </c>
      <c r="AT298" s="77" t="str">
        <f>IF(OR(F298="",AI298=""),"",IF(AND((F298&lt;=85),(AI298&gt;=15)),"O","X"))</f>
        <v>X</v>
      </c>
      <c r="AU298" s="77" t="str">
        <f>IF(C298="","",IF(C298&gt;=$AU$1,"O","X"))</f>
        <v>X</v>
      </c>
      <c r="AV298" s="77" t="str">
        <f>IF(AO298="","",IF(AND(AO298="O",AP298="O",AR298="O",AT298="O",AU298="O"),"후보","X"))</f>
        <v/>
      </c>
    </row>
    <row r="299" spans="1:48" s="37" customFormat="1" ht="12" x14ac:dyDescent="0.3">
      <c r="A299" s="78" t="s">
        <v>2577</v>
      </c>
      <c r="B299" s="79" t="s">
        <v>2578</v>
      </c>
      <c r="C299" s="85">
        <v>1015</v>
      </c>
      <c r="D299" s="86">
        <v>85.6</v>
      </c>
      <c r="E299" s="87">
        <v>26</v>
      </c>
      <c r="F299" s="86">
        <v>59.8</v>
      </c>
      <c r="G299" s="17">
        <v>18</v>
      </c>
      <c r="H299" s="88">
        <v>218</v>
      </c>
      <c r="I299" s="89">
        <v>149000</v>
      </c>
      <c r="J299" s="89" t="s">
        <v>246</v>
      </c>
      <c r="K299" s="89">
        <v>85000</v>
      </c>
      <c r="L299" s="89" t="s">
        <v>74</v>
      </c>
      <c r="M299" s="90">
        <f t="shared" ref="M299:M307" si="232">I299-K299</f>
        <v>64000</v>
      </c>
      <c r="N299" s="4">
        <f t="shared" ref="N299:N307" si="233">IF(ISERROR(K299/I299),"",K299/I299)</f>
        <v>0.57046979865771807</v>
      </c>
      <c r="O299" s="91">
        <f t="shared" ref="O299:O307" si="234">I299/E299</f>
        <v>5730.7692307692305</v>
      </c>
      <c r="P299" s="91">
        <f t="shared" ref="P299:P307" si="235">K299/E299</f>
        <v>3269.2307692307691</v>
      </c>
      <c r="Q299" s="77">
        <v>3</v>
      </c>
      <c r="R299" s="77">
        <v>2</v>
      </c>
      <c r="S299" s="77" t="s">
        <v>61</v>
      </c>
      <c r="T299" s="5" t="s">
        <v>159</v>
      </c>
      <c r="U299" s="9"/>
      <c r="W299" s="86">
        <f t="shared" si="229"/>
        <v>85.6</v>
      </c>
      <c r="X299" s="87">
        <f t="shared" si="229"/>
        <v>26</v>
      </c>
      <c r="Y299" s="92">
        <f t="shared" si="230"/>
        <v>218</v>
      </c>
      <c r="Z299" s="90">
        <f t="shared" si="230"/>
        <v>149000</v>
      </c>
      <c r="AA299" s="90">
        <f t="shared" ref="AA299:AA307" si="236">K299</f>
        <v>85000</v>
      </c>
      <c r="AB299" s="90">
        <f t="shared" si="231"/>
        <v>64000</v>
      </c>
      <c r="AC299" s="4">
        <f t="shared" si="231"/>
        <v>0.57046979865771807</v>
      </c>
      <c r="AD299" s="91">
        <f t="shared" si="231"/>
        <v>5730.7692307692305</v>
      </c>
      <c r="AE299" s="77" t="str">
        <f t="shared" ref="AE299:AE307" si="237">S299</f>
        <v>계</v>
      </c>
      <c r="AF299" s="77" t="str">
        <f t="shared" ref="AF299:AF307" si="238">Q299&amp;"/"&amp;R299</f>
        <v>3/2</v>
      </c>
      <c r="AH299" s="20" t="str">
        <f t="shared" si="209"/>
        <v>신수동 신촌숲아이파크</v>
      </c>
      <c r="AI299" s="87">
        <f t="shared" si="208"/>
        <v>26</v>
      </c>
      <c r="AJ299" s="77" t="str">
        <f t="shared" ref="AJ299:AJ307" si="239">IF(AI299="","",$AJ$2)</f>
        <v>A-</v>
      </c>
      <c r="AK299" s="77" t="s">
        <v>13</v>
      </c>
      <c r="AL299" s="77" t="s">
        <v>62</v>
      </c>
      <c r="AM299" s="77" t="s">
        <v>63</v>
      </c>
      <c r="AN299" s="77" t="str">
        <f t="shared" ref="AN299:AN307" si="240">IF(AI299="","",$AN$2)</f>
        <v>C</v>
      </c>
      <c r="AO299" s="77" t="str">
        <f t="shared" ref="AO299:AO307" si="241">IF(N299="","",IF(N299&gt;=$AO$1/100,"O","X"))</f>
        <v>X</v>
      </c>
      <c r="AP299" s="77" t="str">
        <f t="shared" ref="AP299:AP307" si="242">IF(I299="","",IF(I299&lt;=$AP$1,"O","X"))</f>
        <v>X</v>
      </c>
      <c r="AQ299" s="77" t="str">
        <f t="shared" ref="AQ299:AQ307" si="243">IF(O299="","",IF(O299&lt;=$AQ$1,"O","X"))</f>
        <v>X</v>
      </c>
      <c r="AR299" s="77" t="str">
        <f t="shared" ref="AR299:AR307" si="244">IF(M299="","",IF(M299&lt;=$AR$1,"O","X"))</f>
        <v>X</v>
      </c>
      <c r="AS299" s="77" t="s">
        <v>2</v>
      </c>
      <c r="AT299" s="77" t="str">
        <f t="shared" ref="AT299:AT307" si="245">IF(OR(F299="",AI299=""),"",IF(AND((F299&lt;=85),(AI299&gt;=15)),"O","X"))</f>
        <v>O</v>
      </c>
      <c r="AU299" s="77" t="str">
        <f t="shared" ref="AU299:AU307" si="246">IF(C299="","",IF(C299&gt;=$AU$1,"O","X"))</f>
        <v>O</v>
      </c>
      <c r="AV299" s="77" t="str">
        <f t="shared" ref="AV299:AV307" si="247">IF(AO299="","",IF(AND(AO299="O",AP299="O",AR299="O",AT299="O",AU299="O"),"후보","X"))</f>
        <v>X</v>
      </c>
    </row>
    <row r="300" spans="1:48" s="37" customFormat="1" ht="12" x14ac:dyDescent="0.3">
      <c r="A300" s="78" t="s">
        <v>2579</v>
      </c>
      <c r="B300" s="79" t="s">
        <v>2580</v>
      </c>
      <c r="C300" s="85">
        <v>1015</v>
      </c>
      <c r="D300" s="86">
        <v>85.6</v>
      </c>
      <c r="E300" s="87">
        <v>26</v>
      </c>
      <c r="F300" s="86">
        <v>59.4</v>
      </c>
      <c r="G300" s="17">
        <v>18</v>
      </c>
      <c r="H300" s="88">
        <v>158</v>
      </c>
      <c r="I300" s="89">
        <v>162000</v>
      </c>
      <c r="J300" s="89" t="s">
        <v>64</v>
      </c>
      <c r="K300" s="89">
        <v>86000</v>
      </c>
      <c r="L300" s="89" t="s">
        <v>75</v>
      </c>
      <c r="M300" s="90">
        <f t="shared" si="232"/>
        <v>76000</v>
      </c>
      <c r="N300" s="4">
        <f t="shared" si="233"/>
        <v>0.53086419753086422</v>
      </c>
      <c r="O300" s="91">
        <f t="shared" si="234"/>
        <v>6230.7692307692305</v>
      </c>
      <c r="P300" s="91">
        <f t="shared" si="235"/>
        <v>3307.6923076923076</v>
      </c>
      <c r="Q300" s="77">
        <v>3</v>
      </c>
      <c r="R300" s="77">
        <v>2</v>
      </c>
      <c r="S300" s="77" t="s">
        <v>61</v>
      </c>
      <c r="T300" s="5" t="s">
        <v>157</v>
      </c>
      <c r="U300" s="9"/>
      <c r="W300" s="86">
        <f t="shared" si="229"/>
        <v>85.6</v>
      </c>
      <c r="X300" s="87">
        <f t="shared" si="229"/>
        <v>26</v>
      </c>
      <c r="Y300" s="92">
        <f t="shared" si="230"/>
        <v>158</v>
      </c>
      <c r="Z300" s="90">
        <f t="shared" si="230"/>
        <v>162000</v>
      </c>
      <c r="AA300" s="90">
        <f t="shared" si="236"/>
        <v>86000</v>
      </c>
      <c r="AB300" s="90">
        <f t="shared" si="231"/>
        <v>76000</v>
      </c>
      <c r="AC300" s="4">
        <f t="shared" si="231"/>
        <v>0.53086419753086422</v>
      </c>
      <c r="AD300" s="91">
        <f t="shared" si="231"/>
        <v>6230.7692307692305</v>
      </c>
      <c r="AE300" s="77" t="str">
        <f t="shared" si="237"/>
        <v>계</v>
      </c>
      <c r="AF300" s="77" t="str">
        <f t="shared" si="238"/>
        <v>3/2</v>
      </c>
      <c r="AH300" s="20" t="str">
        <f t="shared" si="209"/>
        <v>신수동 신촌숲아이파크</v>
      </c>
      <c r="AI300" s="87">
        <f t="shared" si="208"/>
        <v>26</v>
      </c>
      <c r="AJ300" s="77" t="str">
        <f t="shared" si="239"/>
        <v>A-</v>
      </c>
      <c r="AK300" s="77" t="s">
        <v>13</v>
      </c>
      <c r="AL300" s="77" t="s">
        <v>62</v>
      </c>
      <c r="AM300" s="77" t="s">
        <v>63</v>
      </c>
      <c r="AN300" s="77" t="str">
        <f t="shared" si="240"/>
        <v>C</v>
      </c>
      <c r="AO300" s="77" t="str">
        <f t="shared" si="241"/>
        <v>X</v>
      </c>
      <c r="AP300" s="77" t="str">
        <f t="shared" si="242"/>
        <v>X</v>
      </c>
      <c r="AQ300" s="77" t="str">
        <f t="shared" si="243"/>
        <v>X</v>
      </c>
      <c r="AR300" s="77" t="str">
        <f t="shared" si="244"/>
        <v>X</v>
      </c>
      <c r="AS300" s="77" t="s">
        <v>2</v>
      </c>
      <c r="AT300" s="77" t="str">
        <f t="shared" si="245"/>
        <v>O</v>
      </c>
      <c r="AU300" s="77" t="str">
        <f t="shared" si="246"/>
        <v>O</v>
      </c>
      <c r="AV300" s="77" t="str">
        <f t="shared" si="247"/>
        <v>X</v>
      </c>
    </row>
    <row r="301" spans="1:48" s="37" customFormat="1" ht="12" x14ac:dyDescent="0.3">
      <c r="A301" s="78" t="s">
        <v>2577</v>
      </c>
      <c r="B301" s="79" t="s">
        <v>2578</v>
      </c>
      <c r="C301" s="85">
        <v>1015</v>
      </c>
      <c r="D301" s="86">
        <v>115.1</v>
      </c>
      <c r="E301" s="87">
        <v>35</v>
      </c>
      <c r="F301" s="86">
        <v>84.9</v>
      </c>
      <c r="G301" s="17">
        <v>26</v>
      </c>
      <c r="H301" s="88">
        <v>227</v>
      </c>
      <c r="I301" s="89">
        <v>195000</v>
      </c>
      <c r="J301" s="89" t="s">
        <v>98</v>
      </c>
      <c r="K301" s="89">
        <v>117000</v>
      </c>
      <c r="L301" s="89" t="s">
        <v>75</v>
      </c>
      <c r="M301" s="90">
        <f t="shared" si="232"/>
        <v>78000</v>
      </c>
      <c r="N301" s="4">
        <f t="shared" si="233"/>
        <v>0.6</v>
      </c>
      <c r="O301" s="91">
        <f t="shared" si="234"/>
        <v>5571.4285714285716</v>
      </c>
      <c r="P301" s="91">
        <f t="shared" si="235"/>
        <v>3342.8571428571427</v>
      </c>
      <c r="Q301" s="77">
        <v>3</v>
      </c>
      <c r="R301" s="77">
        <v>2</v>
      </c>
      <c r="S301" s="77" t="s">
        <v>61</v>
      </c>
      <c r="T301" s="5" t="s">
        <v>158</v>
      </c>
      <c r="U301" s="9"/>
      <c r="W301" s="86">
        <f t="shared" si="229"/>
        <v>115.1</v>
      </c>
      <c r="X301" s="87">
        <f t="shared" si="229"/>
        <v>35</v>
      </c>
      <c r="Y301" s="92">
        <f t="shared" si="230"/>
        <v>227</v>
      </c>
      <c r="Z301" s="90">
        <f t="shared" si="230"/>
        <v>195000</v>
      </c>
      <c r="AA301" s="90">
        <f t="shared" si="236"/>
        <v>117000</v>
      </c>
      <c r="AB301" s="90">
        <f t="shared" si="231"/>
        <v>78000</v>
      </c>
      <c r="AC301" s="4">
        <f t="shared" si="231"/>
        <v>0.6</v>
      </c>
      <c r="AD301" s="91">
        <f t="shared" si="231"/>
        <v>5571.4285714285716</v>
      </c>
      <c r="AE301" s="77" t="str">
        <f t="shared" si="237"/>
        <v>계</v>
      </c>
      <c r="AF301" s="77" t="str">
        <f t="shared" si="238"/>
        <v>3/2</v>
      </c>
      <c r="AH301" s="20" t="str">
        <f t="shared" si="209"/>
        <v>신수동 신촌숲아이파크</v>
      </c>
      <c r="AI301" s="87">
        <f t="shared" si="208"/>
        <v>35</v>
      </c>
      <c r="AJ301" s="77" t="str">
        <f t="shared" si="239"/>
        <v>A-</v>
      </c>
      <c r="AK301" s="77" t="s">
        <v>13</v>
      </c>
      <c r="AL301" s="77" t="s">
        <v>62</v>
      </c>
      <c r="AM301" s="77" t="s">
        <v>63</v>
      </c>
      <c r="AN301" s="77" t="str">
        <f t="shared" si="240"/>
        <v>C</v>
      </c>
      <c r="AO301" s="77" t="str">
        <f t="shared" si="241"/>
        <v>X</v>
      </c>
      <c r="AP301" s="77" t="str">
        <f t="shared" si="242"/>
        <v>X</v>
      </c>
      <c r="AQ301" s="77" t="str">
        <f t="shared" si="243"/>
        <v>X</v>
      </c>
      <c r="AR301" s="77" t="str">
        <f t="shared" si="244"/>
        <v>X</v>
      </c>
      <c r="AS301" s="77" t="s">
        <v>2</v>
      </c>
      <c r="AT301" s="77" t="str">
        <f t="shared" si="245"/>
        <v>O</v>
      </c>
      <c r="AU301" s="77" t="str">
        <f t="shared" si="246"/>
        <v>O</v>
      </c>
      <c r="AV301" s="77" t="str">
        <f t="shared" si="247"/>
        <v>X</v>
      </c>
    </row>
    <row r="302" spans="1:48" s="37" customFormat="1" ht="12" x14ac:dyDescent="0.3">
      <c r="A302" s="78" t="s">
        <v>2577</v>
      </c>
      <c r="B302" s="79" t="s">
        <v>2581</v>
      </c>
      <c r="C302" s="85">
        <v>1015</v>
      </c>
      <c r="D302" s="86">
        <v>115.4</v>
      </c>
      <c r="E302" s="87">
        <v>35</v>
      </c>
      <c r="F302" s="86">
        <v>84.9</v>
      </c>
      <c r="G302" s="17">
        <v>26</v>
      </c>
      <c r="H302" s="88">
        <v>136</v>
      </c>
      <c r="I302" s="89">
        <v>205000</v>
      </c>
      <c r="J302" s="89" t="s">
        <v>116</v>
      </c>
      <c r="K302" s="89">
        <v>100000</v>
      </c>
      <c r="L302" s="89" t="s">
        <v>274</v>
      </c>
      <c r="M302" s="90">
        <f t="shared" si="232"/>
        <v>105000</v>
      </c>
      <c r="N302" s="4">
        <f t="shared" si="233"/>
        <v>0.48780487804878048</v>
      </c>
      <c r="O302" s="91">
        <f t="shared" si="234"/>
        <v>5857.1428571428569</v>
      </c>
      <c r="P302" s="91">
        <f t="shared" si="235"/>
        <v>2857.1428571428573</v>
      </c>
      <c r="Q302" s="77">
        <v>3</v>
      </c>
      <c r="R302" s="77">
        <v>2</v>
      </c>
      <c r="S302" s="77" t="s">
        <v>61</v>
      </c>
      <c r="T302" s="5" t="s">
        <v>211</v>
      </c>
      <c r="U302" s="9"/>
      <c r="W302" s="86">
        <f t="shared" si="229"/>
        <v>115.4</v>
      </c>
      <c r="X302" s="87">
        <f t="shared" si="229"/>
        <v>35</v>
      </c>
      <c r="Y302" s="92">
        <f t="shared" si="230"/>
        <v>136</v>
      </c>
      <c r="Z302" s="90">
        <f t="shared" si="230"/>
        <v>205000</v>
      </c>
      <c r="AA302" s="90">
        <f t="shared" si="236"/>
        <v>100000</v>
      </c>
      <c r="AB302" s="90">
        <f t="shared" si="231"/>
        <v>105000</v>
      </c>
      <c r="AC302" s="4">
        <f t="shared" si="231"/>
        <v>0.48780487804878048</v>
      </c>
      <c r="AD302" s="91">
        <f t="shared" si="231"/>
        <v>5857.1428571428569</v>
      </c>
      <c r="AE302" s="77" t="str">
        <f t="shared" si="237"/>
        <v>계</v>
      </c>
      <c r="AF302" s="77" t="str">
        <f t="shared" si="238"/>
        <v>3/2</v>
      </c>
      <c r="AH302" s="20" t="str">
        <f t="shared" si="209"/>
        <v>신수동 신촌숲아이파크</v>
      </c>
      <c r="AI302" s="87">
        <f t="shared" si="208"/>
        <v>35</v>
      </c>
      <c r="AJ302" s="77" t="str">
        <f t="shared" si="239"/>
        <v>A-</v>
      </c>
      <c r="AK302" s="77" t="s">
        <v>13</v>
      </c>
      <c r="AL302" s="77" t="s">
        <v>62</v>
      </c>
      <c r="AM302" s="77" t="s">
        <v>63</v>
      </c>
      <c r="AN302" s="77" t="str">
        <f t="shared" si="240"/>
        <v>C</v>
      </c>
      <c r="AO302" s="77" t="str">
        <f t="shared" si="241"/>
        <v>X</v>
      </c>
      <c r="AP302" s="77" t="str">
        <f t="shared" si="242"/>
        <v>X</v>
      </c>
      <c r="AQ302" s="77" t="str">
        <f t="shared" si="243"/>
        <v>X</v>
      </c>
      <c r="AR302" s="77" t="str">
        <f t="shared" si="244"/>
        <v>X</v>
      </c>
      <c r="AS302" s="77" t="s">
        <v>2</v>
      </c>
      <c r="AT302" s="77" t="str">
        <f t="shared" si="245"/>
        <v>O</v>
      </c>
      <c r="AU302" s="77" t="str">
        <f t="shared" si="246"/>
        <v>O</v>
      </c>
      <c r="AV302" s="77" t="str">
        <f t="shared" si="247"/>
        <v>X</v>
      </c>
    </row>
    <row r="303" spans="1:48" s="37" customFormat="1" ht="12" x14ac:dyDescent="0.3">
      <c r="A303" s="78" t="s">
        <v>2577</v>
      </c>
      <c r="B303" s="79" t="s">
        <v>2578</v>
      </c>
      <c r="C303" s="85">
        <v>1015</v>
      </c>
      <c r="D303" s="86">
        <v>115.3</v>
      </c>
      <c r="E303" s="87">
        <v>35</v>
      </c>
      <c r="F303" s="86">
        <v>84.9</v>
      </c>
      <c r="G303" s="17">
        <v>26</v>
      </c>
      <c r="H303" s="88">
        <v>136</v>
      </c>
      <c r="I303" s="89">
        <v>200000</v>
      </c>
      <c r="J303" s="89" t="s">
        <v>74</v>
      </c>
      <c r="K303" s="89">
        <v>100000</v>
      </c>
      <c r="L303" s="89" t="s">
        <v>75</v>
      </c>
      <c r="M303" s="90">
        <f t="shared" si="232"/>
        <v>100000</v>
      </c>
      <c r="N303" s="4">
        <f t="shared" si="233"/>
        <v>0.5</v>
      </c>
      <c r="O303" s="91">
        <f t="shared" si="234"/>
        <v>5714.2857142857147</v>
      </c>
      <c r="P303" s="91">
        <f t="shared" si="235"/>
        <v>2857.1428571428573</v>
      </c>
      <c r="Q303" s="77">
        <v>3</v>
      </c>
      <c r="R303" s="77">
        <v>2</v>
      </c>
      <c r="S303" s="77" t="s">
        <v>61</v>
      </c>
      <c r="T303" s="5" t="s">
        <v>213</v>
      </c>
      <c r="U303" s="9"/>
      <c r="W303" s="86">
        <f t="shared" ref="W303:X307" si="248">D303</f>
        <v>115.3</v>
      </c>
      <c r="X303" s="87">
        <f t="shared" si="248"/>
        <v>35</v>
      </c>
      <c r="Y303" s="92">
        <f t="shared" ref="Y303:Z307" si="249">H303</f>
        <v>136</v>
      </c>
      <c r="Z303" s="90">
        <f t="shared" si="249"/>
        <v>200000</v>
      </c>
      <c r="AA303" s="90">
        <f t="shared" si="236"/>
        <v>100000</v>
      </c>
      <c r="AB303" s="90">
        <f t="shared" si="231"/>
        <v>100000</v>
      </c>
      <c r="AC303" s="4">
        <f t="shared" si="231"/>
        <v>0.5</v>
      </c>
      <c r="AD303" s="91">
        <f t="shared" si="231"/>
        <v>5714.2857142857147</v>
      </c>
      <c r="AE303" s="77" t="str">
        <f t="shared" si="237"/>
        <v>계</v>
      </c>
      <c r="AF303" s="77" t="str">
        <f t="shared" si="238"/>
        <v>3/2</v>
      </c>
      <c r="AH303" s="20" t="str">
        <f t="shared" si="209"/>
        <v>신수동 신촌숲아이파크</v>
      </c>
      <c r="AI303" s="87">
        <f t="shared" si="208"/>
        <v>35</v>
      </c>
      <c r="AJ303" s="77" t="str">
        <f t="shared" si="239"/>
        <v>A-</v>
      </c>
      <c r="AK303" s="77" t="s">
        <v>13</v>
      </c>
      <c r="AL303" s="77" t="s">
        <v>62</v>
      </c>
      <c r="AM303" s="77" t="s">
        <v>63</v>
      </c>
      <c r="AN303" s="77" t="str">
        <f t="shared" si="240"/>
        <v>C</v>
      </c>
      <c r="AO303" s="77" t="str">
        <f t="shared" si="241"/>
        <v>X</v>
      </c>
      <c r="AP303" s="77" t="str">
        <f t="shared" si="242"/>
        <v>X</v>
      </c>
      <c r="AQ303" s="77" t="str">
        <f t="shared" si="243"/>
        <v>X</v>
      </c>
      <c r="AR303" s="77" t="str">
        <f t="shared" si="244"/>
        <v>X</v>
      </c>
      <c r="AS303" s="77" t="s">
        <v>2</v>
      </c>
      <c r="AT303" s="77" t="str">
        <f t="shared" si="245"/>
        <v>O</v>
      </c>
      <c r="AU303" s="77" t="str">
        <f t="shared" si="246"/>
        <v>O</v>
      </c>
      <c r="AV303" s="77" t="str">
        <f t="shared" si="247"/>
        <v>X</v>
      </c>
    </row>
    <row r="304" spans="1:48" s="37" customFormat="1" ht="12" x14ac:dyDescent="0.3">
      <c r="A304" s="78" t="s">
        <v>2577</v>
      </c>
      <c r="B304" s="79" t="s">
        <v>2578</v>
      </c>
      <c r="C304" s="85">
        <v>1015</v>
      </c>
      <c r="D304" s="86">
        <v>115.5</v>
      </c>
      <c r="E304" s="87">
        <v>35</v>
      </c>
      <c r="F304" s="86">
        <v>84.7</v>
      </c>
      <c r="G304" s="17">
        <v>26</v>
      </c>
      <c r="H304" s="88">
        <v>46</v>
      </c>
      <c r="I304" s="89">
        <v>220000</v>
      </c>
      <c r="J304" s="89" t="s">
        <v>60</v>
      </c>
      <c r="K304" s="89"/>
      <c r="L304" s="89"/>
      <c r="M304" s="90">
        <f t="shared" si="232"/>
        <v>220000</v>
      </c>
      <c r="N304" s="4">
        <f t="shared" si="233"/>
        <v>0</v>
      </c>
      <c r="O304" s="91">
        <f t="shared" si="234"/>
        <v>6285.7142857142853</v>
      </c>
      <c r="P304" s="91">
        <f t="shared" si="235"/>
        <v>0</v>
      </c>
      <c r="Q304" s="77">
        <v>3</v>
      </c>
      <c r="R304" s="77">
        <v>3</v>
      </c>
      <c r="S304" s="77" t="s">
        <v>61</v>
      </c>
      <c r="T304" s="5" t="s">
        <v>214</v>
      </c>
      <c r="U304" s="9"/>
      <c r="W304" s="86">
        <f t="shared" si="248"/>
        <v>115.5</v>
      </c>
      <c r="X304" s="87">
        <f t="shared" si="248"/>
        <v>35</v>
      </c>
      <c r="Y304" s="92">
        <f t="shared" si="249"/>
        <v>46</v>
      </c>
      <c r="Z304" s="90">
        <f t="shared" si="249"/>
        <v>220000</v>
      </c>
      <c r="AA304" s="90">
        <f t="shared" si="236"/>
        <v>0</v>
      </c>
      <c r="AB304" s="90">
        <f t="shared" si="231"/>
        <v>220000</v>
      </c>
      <c r="AC304" s="4">
        <f t="shared" si="231"/>
        <v>0</v>
      </c>
      <c r="AD304" s="91">
        <f t="shared" si="231"/>
        <v>6285.7142857142853</v>
      </c>
      <c r="AE304" s="77" t="str">
        <f t="shared" si="237"/>
        <v>계</v>
      </c>
      <c r="AF304" s="77" t="str">
        <f t="shared" si="238"/>
        <v>3/3</v>
      </c>
      <c r="AH304" s="20" t="str">
        <f t="shared" si="209"/>
        <v>신수동 신촌숲아이파크</v>
      </c>
      <c r="AI304" s="87">
        <f t="shared" si="208"/>
        <v>35</v>
      </c>
      <c r="AJ304" s="77" t="str">
        <f t="shared" si="239"/>
        <v>A-</v>
      </c>
      <c r="AK304" s="77" t="s">
        <v>13</v>
      </c>
      <c r="AL304" s="77" t="s">
        <v>62</v>
      </c>
      <c r="AM304" s="77" t="s">
        <v>63</v>
      </c>
      <c r="AN304" s="77" t="str">
        <f t="shared" si="240"/>
        <v>C</v>
      </c>
      <c r="AO304" s="77" t="str">
        <f t="shared" si="241"/>
        <v>X</v>
      </c>
      <c r="AP304" s="77" t="str">
        <f t="shared" si="242"/>
        <v>X</v>
      </c>
      <c r="AQ304" s="77" t="str">
        <f t="shared" si="243"/>
        <v>X</v>
      </c>
      <c r="AR304" s="77" t="str">
        <f t="shared" si="244"/>
        <v>X</v>
      </c>
      <c r="AS304" s="77" t="s">
        <v>2</v>
      </c>
      <c r="AT304" s="77" t="str">
        <f t="shared" si="245"/>
        <v>O</v>
      </c>
      <c r="AU304" s="77" t="str">
        <f t="shared" si="246"/>
        <v>O</v>
      </c>
      <c r="AV304" s="77" t="str">
        <f t="shared" si="247"/>
        <v>X</v>
      </c>
    </row>
    <row r="305" spans="1:48" s="37" customFormat="1" ht="12" x14ac:dyDescent="0.3">
      <c r="A305" s="78" t="s">
        <v>2577</v>
      </c>
      <c r="B305" s="79" t="s">
        <v>2578</v>
      </c>
      <c r="C305" s="85">
        <v>1015</v>
      </c>
      <c r="D305" s="86">
        <v>144.9</v>
      </c>
      <c r="E305" s="87">
        <v>44</v>
      </c>
      <c r="F305" s="86">
        <v>111</v>
      </c>
      <c r="G305" s="17">
        <v>34</v>
      </c>
      <c r="H305" s="88">
        <v>54</v>
      </c>
      <c r="I305" s="89">
        <v>270000</v>
      </c>
      <c r="J305" s="89" t="s">
        <v>59</v>
      </c>
      <c r="K305" s="89"/>
      <c r="L305" s="89"/>
      <c r="M305" s="90">
        <f t="shared" si="232"/>
        <v>270000</v>
      </c>
      <c r="N305" s="4">
        <f t="shared" si="233"/>
        <v>0</v>
      </c>
      <c r="O305" s="91">
        <f t="shared" si="234"/>
        <v>6136.363636363636</v>
      </c>
      <c r="P305" s="91">
        <f t="shared" si="235"/>
        <v>0</v>
      </c>
      <c r="Q305" s="77">
        <v>4</v>
      </c>
      <c r="R305" s="77">
        <v>2</v>
      </c>
      <c r="S305" s="77" t="s">
        <v>61</v>
      </c>
      <c r="T305" s="5" t="s">
        <v>215</v>
      </c>
      <c r="U305" s="9"/>
      <c r="W305" s="86">
        <f t="shared" si="248"/>
        <v>144.9</v>
      </c>
      <c r="X305" s="87">
        <f t="shared" si="248"/>
        <v>44</v>
      </c>
      <c r="Y305" s="92">
        <f t="shared" si="249"/>
        <v>54</v>
      </c>
      <c r="Z305" s="90">
        <f t="shared" si="249"/>
        <v>270000</v>
      </c>
      <c r="AA305" s="90">
        <f t="shared" si="236"/>
        <v>0</v>
      </c>
      <c r="AB305" s="90">
        <f t="shared" si="231"/>
        <v>270000</v>
      </c>
      <c r="AC305" s="4">
        <f t="shared" si="231"/>
        <v>0</v>
      </c>
      <c r="AD305" s="91">
        <f t="shared" si="231"/>
        <v>6136.363636363636</v>
      </c>
      <c r="AE305" s="77" t="str">
        <f t="shared" si="237"/>
        <v>계</v>
      </c>
      <c r="AF305" s="77" t="str">
        <f t="shared" si="238"/>
        <v>4/2</v>
      </c>
      <c r="AH305" s="20" t="str">
        <f t="shared" si="209"/>
        <v>신수동 신촌숲아이파크</v>
      </c>
      <c r="AI305" s="87">
        <f t="shared" si="208"/>
        <v>44</v>
      </c>
      <c r="AJ305" s="77" t="str">
        <f t="shared" si="239"/>
        <v>A-</v>
      </c>
      <c r="AK305" s="77" t="s">
        <v>13</v>
      </c>
      <c r="AL305" s="77" t="s">
        <v>62</v>
      </c>
      <c r="AM305" s="77" t="s">
        <v>63</v>
      </c>
      <c r="AN305" s="77" t="str">
        <f t="shared" si="240"/>
        <v>C</v>
      </c>
      <c r="AO305" s="77" t="str">
        <f t="shared" si="241"/>
        <v>X</v>
      </c>
      <c r="AP305" s="77" t="str">
        <f t="shared" si="242"/>
        <v>X</v>
      </c>
      <c r="AQ305" s="77" t="str">
        <f t="shared" si="243"/>
        <v>X</v>
      </c>
      <c r="AR305" s="77" t="str">
        <f t="shared" si="244"/>
        <v>X</v>
      </c>
      <c r="AS305" s="77" t="s">
        <v>2</v>
      </c>
      <c r="AT305" s="77" t="str">
        <f t="shared" si="245"/>
        <v>X</v>
      </c>
      <c r="AU305" s="77" t="str">
        <f t="shared" si="246"/>
        <v>O</v>
      </c>
      <c r="AV305" s="77" t="str">
        <f t="shared" si="247"/>
        <v>X</v>
      </c>
    </row>
    <row r="306" spans="1:48" s="37" customFormat="1" ht="12" x14ac:dyDescent="0.3">
      <c r="A306" s="78" t="s">
        <v>2577</v>
      </c>
      <c r="B306" s="79" t="s">
        <v>2581</v>
      </c>
      <c r="C306" s="85">
        <v>1015</v>
      </c>
      <c r="D306" s="86">
        <v>144</v>
      </c>
      <c r="E306" s="87">
        <v>44</v>
      </c>
      <c r="F306" s="86">
        <v>111.1</v>
      </c>
      <c r="G306" s="17">
        <v>34</v>
      </c>
      <c r="H306" s="88">
        <v>34</v>
      </c>
      <c r="I306" s="89"/>
      <c r="J306" s="89"/>
      <c r="K306" s="89"/>
      <c r="L306" s="89"/>
      <c r="M306" s="90">
        <f t="shared" si="232"/>
        <v>0</v>
      </c>
      <c r="N306" s="4" t="str">
        <f t="shared" si="233"/>
        <v/>
      </c>
      <c r="O306" s="91">
        <f t="shared" si="234"/>
        <v>0</v>
      </c>
      <c r="P306" s="91">
        <f t="shared" si="235"/>
        <v>0</v>
      </c>
      <c r="Q306" s="77">
        <v>4</v>
      </c>
      <c r="R306" s="77">
        <v>2</v>
      </c>
      <c r="S306" s="77" t="s">
        <v>61</v>
      </c>
      <c r="T306" s="5" t="s">
        <v>118</v>
      </c>
      <c r="U306" s="9"/>
      <c r="W306" s="86">
        <f t="shared" si="248"/>
        <v>144</v>
      </c>
      <c r="X306" s="87">
        <f t="shared" si="248"/>
        <v>44</v>
      </c>
      <c r="Y306" s="92">
        <f t="shared" si="249"/>
        <v>34</v>
      </c>
      <c r="Z306" s="90">
        <f t="shared" si="249"/>
        <v>0</v>
      </c>
      <c r="AA306" s="90">
        <f t="shared" si="236"/>
        <v>0</v>
      </c>
      <c r="AB306" s="90">
        <f t="shared" si="231"/>
        <v>0</v>
      </c>
      <c r="AC306" s="4" t="str">
        <f t="shared" si="231"/>
        <v/>
      </c>
      <c r="AD306" s="91">
        <f t="shared" si="231"/>
        <v>0</v>
      </c>
      <c r="AE306" s="77" t="str">
        <f t="shared" si="237"/>
        <v>계</v>
      </c>
      <c r="AF306" s="77" t="str">
        <f t="shared" si="238"/>
        <v>4/2</v>
      </c>
      <c r="AH306" s="20" t="str">
        <f t="shared" si="209"/>
        <v>신수동 신촌숲아이파크</v>
      </c>
      <c r="AI306" s="87">
        <f t="shared" si="208"/>
        <v>44</v>
      </c>
      <c r="AJ306" s="77" t="str">
        <f t="shared" si="239"/>
        <v>A-</v>
      </c>
      <c r="AK306" s="77" t="s">
        <v>13</v>
      </c>
      <c r="AL306" s="77" t="s">
        <v>62</v>
      </c>
      <c r="AM306" s="77" t="s">
        <v>63</v>
      </c>
      <c r="AN306" s="77" t="str">
        <f t="shared" si="240"/>
        <v>C</v>
      </c>
      <c r="AO306" s="77" t="str">
        <f t="shared" si="241"/>
        <v/>
      </c>
      <c r="AP306" s="77" t="str">
        <f t="shared" si="242"/>
        <v/>
      </c>
      <c r="AQ306" s="77" t="str">
        <f t="shared" si="243"/>
        <v>O</v>
      </c>
      <c r="AR306" s="77" t="str">
        <f t="shared" si="244"/>
        <v>O</v>
      </c>
      <c r="AS306" s="77" t="s">
        <v>2</v>
      </c>
      <c r="AT306" s="77" t="str">
        <f t="shared" si="245"/>
        <v>X</v>
      </c>
      <c r="AU306" s="77" t="str">
        <f t="shared" si="246"/>
        <v>O</v>
      </c>
      <c r="AV306" s="77" t="str">
        <f t="shared" si="247"/>
        <v/>
      </c>
    </row>
    <row r="307" spans="1:48" s="37" customFormat="1" ht="12" x14ac:dyDescent="0.3">
      <c r="A307" s="78" t="s">
        <v>2577</v>
      </c>
      <c r="B307" s="79" t="s">
        <v>2581</v>
      </c>
      <c r="C307" s="85">
        <v>1015</v>
      </c>
      <c r="D307" s="86">
        <v>181.6</v>
      </c>
      <c r="E307" s="87">
        <v>55</v>
      </c>
      <c r="F307" s="86">
        <v>137.9</v>
      </c>
      <c r="G307" s="17">
        <v>42</v>
      </c>
      <c r="H307" s="88">
        <v>6</v>
      </c>
      <c r="I307" s="89">
        <v>300000</v>
      </c>
      <c r="J307" s="89" t="s">
        <v>216</v>
      </c>
      <c r="K307" s="89"/>
      <c r="L307" s="89"/>
      <c r="M307" s="90">
        <f t="shared" si="232"/>
        <v>300000</v>
      </c>
      <c r="N307" s="4">
        <f t="shared" si="233"/>
        <v>0</v>
      </c>
      <c r="O307" s="91">
        <f t="shared" si="234"/>
        <v>5454.545454545455</v>
      </c>
      <c r="P307" s="91">
        <f t="shared" si="235"/>
        <v>0</v>
      </c>
      <c r="Q307" s="77">
        <v>4</v>
      </c>
      <c r="R307" s="77">
        <v>3</v>
      </c>
      <c r="S307" s="77" t="s">
        <v>61</v>
      </c>
      <c r="T307" s="5" t="s">
        <v>217</v>
      </c>
      <c r="U307" s="9"/>
      <c r="W307" s="86">
        <f t="shared" si="248"/>
        <v>181.6</v>
      </c>
      <c r="X307" s="87">
        <f t="shared" si="248"/>
        <v>55</v>
      </c>
      <c r="Y307" s="92">
        <f t="shared" si="249"/>
        <v>6</v>
      </c>
      <c r="Z307" s="90">
        <f t="shared" si="249"/>
        <v>300000</v>
      </c>
      <c r="AA307" s="90">
        <f t="shared" si="236"/>
        <v>0</v>
      </c>
      <c r="AB307" s="90">
        <f t="shared" si="231"/>
        <v>300000</v>
      </c>
      <c r="AC307" s="4">
        <f t="shared" si="231"/>
        <v>0</v>
      </c>
      <c r="AD307" s="91">
        <f t="shared" si="231"/>
        <v>5454.545454545455</v>
      </c>
      <c r="AE307" s="77" t="str">
        <f t="shared" si="237"/>
        <v>계</v>
      </c>
      <c r="AF307" s="77" t="str">
        <f t="shared" si="238"/>
        <v>4/3</v>
      </c>
      <c r="AH307" s="20" t="str">
        <f t="shared" si="209"/>
        <v>신수동 신촌숲아이파크</v>
      </c>
      <c r="AI307" s="87">
        <f t="shared" si="208"/>
        <v>55</v>
      </c>
      <c r="AJ307" s="77" t="str">
        <f t="shared" si="239"/>
        <v>A-</v>
      </c>
      <c r="AK307" s="77" t="s">
        <v>13</v>
      </c>
      <c r="AL307" s="77" t="s">
        <v>62</v>
      </c>
      <c r="AM307" s="77" t="s">
        <v>63</v>
      </c>
      <c r="AN307" s="77" t="str">
        <f t="shared" si="240"/>
        <v>C</v>
      </c>
      <c r="AO307" s="77" t="str">
        <f t="shared" si="241"/>
        <v>X</v>
      </c>
      <c r="AP307" s="77" t="str">
        <f t="shared" si="242"/>
        <v>X</v>
      </c>
      <c r="AQ307" s="77" t="str">
        <f t="shared" si="243"/>
        <v>X</v>
      </c>
      <c r="AR307" s="77" t="str">
        <f t="shared" si="244"/>
        <v>X</v>
      </c>
      <c r="AS307" s="77" t="s">
        <v>2</v>
      </c>
      <c r="AT307" s="77" t="str">
        <f t="shared" si="245"/>
        <v>X</v>
      </c>
      <c r="AU307" s="77" t="str">
        <f t="shared" si="246"/>
        <v>O</v>
      </c>
      <c r="AV307" s="77" t="str">
        <f t="shared" si="247"/>
        <v>X</v>
      </c>
    </row>
    <row r="308" spans="1:48" s="37" customFormat="1" ht="12" x14ac:dyDescent="0.3">
      <c r="A308" s="78" t="s">
        <v>2582</v>
      </c>
      <c r="B308" s="79" t="s">
        <v>2583</v>
      </c>
      <c r="C308" s="85">
        <v>313</v>
      </c>
      <c r="D308" s="86">
        <v>105.7</v>
      </c>
      <c r="E308" s="87">
        <v>32</v>
      </c>
      <c r="F308" s="86">
        <v>84.8</v>
      </c>
      <c r="G308" s="17">
        <v>26</v>
      </c>
      <c r="H308" s="88">
        <v>227</v>
      </c>
      <c r="I308" s="89">
        <v>155000</v>
      </c>
      <c r="J308" s="89" t="s">
        <v>212</v>
      </c>
      <c r="K308" s="89">
        <v>89000</v>
      </c>
      <c r="L308" s="89" t="s">
        <v>70</v>
      </c>
      <c r="M308" s="90">
        <f>I308-K308</f>
        <v>66000</v>
      </c>
      <c r="N308" s="4">
        <f>IF(ISERROR(K308/I308),"",K308/I308)</f>
        <v>0.5741935483870968</v>
      </c>
      <c r="O308" s="91">
        <f>I308/E308</f>
        <v>4843.75</v>
      </c>
      <c r="P308" s="91">
        <f>K308/E308</f>
        <v>2781.25</v>
      </c>
      <c r="Q308" s="77">
        <v>3</v>
      </c>
      <c r="R308" s="77">
        <v>2</v>
      </c>
      <c r="S308" s="77" t="s">
        <v>61</v>
      </c>
      <c r="T308" s="5" t="s">
        <v>218</v>
      </c>
      <c r="U308" s="9"/>
      <c r="W308" s="86">
        <f>D308</f>
        <v>105.7</v>
      </c>
      <c r="X308" s="87">
        <f>E308</f>
        <v>32</v>
      </c>
      <c r="Y308" s="92">
        <f>H308</f>
        <v>227</v>
      </c>
      <c r="Z308" s="90">
        <f>I308</f>
        <v>155000</v>
      </c>
      <c r="AA308" s="90">
        <f>K308</f>
        <v>89000</v>
      </c>
      <c r="AB308" s="90">
        <f t="shared" ref="AB308:AD323" si="250">M308</f>
        <v>66000</v>
      </c>
      <c r="AC308" s="4">
        <f t="shared" si="250"/>
        <v>0.5741935483870968</v>
      </c>
      <c r="AD308" s="91">
        <f t="shared" si="250"/>
        <v>4843.75</v>
      </c>
      <c r="AE308" s="77" t="str">
        <f>S308</f>
        <v>계</v>
      </c>
      <c r="AF308" s="77" t="str">
        <f>Q308&amp;"/"&amp;R308</f>
        <v>3/2</v>
      </c>
      <c r="AH308" s="20" t="str">
        <f t="shared" si="209"/>
        <v>신수동 밤섬경남아너스빌</v>
      </c>
      <c r="AI308" s="87">
        <f t="shared" si="208"/>
        <v>32</v>
      </c>
      <c r="AJ308" s="77" t="str">
        <f>IF(AI308="","",$AJ$2)</f>
        <v>A-</v>
      </c>
      <c r="AK308" s="77" t="s">
        <v>13</v>
      </c>
      <c r="AL308" s="77" t="s">
        <v>62</v>
      </c>
      <c r="AM308" s="77" t="s">
        <v>63</v>
      </c>
      <c r="AN308" s="77" t="str">
        <f>IF(AI308="","",$AN$2)</f>
        <v>C</v>
      </c>
      <c r="AO308" s="77" t="str">
        <f>IF(N308="","",IF(N308&gt;=$AO$1/100,"O","X"))</f>
        <v>X</v>
      </c>
      <c r="AP308" s="77" t="str">
        <f>IF(I308="","",IF(I308&lt;=$AP$1,"O","X"))</f>
        <v>X</v>
      </c>
      <c r="AQ308" s="77" t="str">
        <f>IF(O308="","",IF(O308&lt;=$AQ$1,"O","X"))</f>
        <v>X</v>
      </c>
      <c r="AR308" s="77" t="str">
        <f>IF(M308="","",IF(M308&lt;=$AR$1,"O","X"))</f>
        <v>X</v>
      </c>
      <c r="AS308" s="77" t="s">
        <v>2</v>
      </c>
      <c r="AT308" s="77" t="str">
        <f>IF(OR(F308="",AI308=""),"",IF(AND((F308&lt;=85),(AI308&gt;=15)),"O","X"))</f>
        <v>O</v>
      </c>
      <c r="AU308" s="77" t="str">
        <f>IF(C308="","",IF(C308&gt;=$AU$1,"O","X"))</f>
        <v>O</v>
      </c>
      <c r="AV308" s="77" t="str">
        <f>IF(AO308="","",IF(AND(AO308="O",AP308="O",AR308="O",AT308="O",AU308="O"),"후보","X"))</f>
        <v>X</v>
      </c>
    </row>
    <row r="309" spans="1:48" s="37" customFormat="1" ht="12" x14ac:dyDescent="0.3">
      <c r="A309" s="78" t="s">
        <v>2582</v>
      </c>
      <c r="B309" s="79" t="s">
        <v>2584</v>
      </c>
      <c r="C309" s="85">
        <v>313</v>
      </c>
      <c r="D309" s="86">
        <v>107.2</v>
      </c>
      <c r="E309" s="87">
        <v>32</v>
      </c>
      <c r="F309" s="86">
        <v>84.9</v>
      </c>
      <c r="G309" s="17">
        <v>26</v>
      </c>
      <c r="H309" s="88">
        <v>86</v>
      </c>
      <c r="I309" s="89">
        <v>150000</v>
      </c>
      <c r="J309" s="89" t="s">
        <v>104</v>
      </c>
      <c r="K309" s="89">
        <v>90000</v>
      </c>
      <c r="L309" s="89" t="s">
        <v>104</v>
      </c>
      <c r="M309" s="90">
        <f>I309-K309</f>
        <v>60000</v>
      </c>
      <c r="N309" s="4">
        <f>IF(ISERROR(K309/I309),"",K309/I309)</f>
        <v>0.6</v>
      </c>
      <c r="O309" s="91">
        <f>I309/E309</f>
        <v>4687.5</v>
      </c>
      <c r="P309" s="91">
        <f>K309/E309</f>
        <v>2812.5</v>
      </c>
      <c r="Q309" s="77">
        <v>3</v>
      </c>
      <c r="R309" s="77">
        <v>2</v>
      </c>
      <c r="S309" s="77" t="s">
        <v>61</v>
      </c>
      <c r="T309" s="5" t="s">
        <v>160</v>
      </c>
      <c r="U309" s="9"/>
      <c r="W309" s="86">
        <f>D309</f>
        <v>107.2</v>
      </c>
      <c r="X309" s="87">
        <f>E309</f>
        <v>32</v>
      </c>
      <c r="Y309" s="92">
        <f>H309</f>
        <v>86</v>
      </c>
      <c r="Z309" s="90">
        <f>I309</f>
        <v>150000</v>
      </c>
      <c r="AA309" s="90">
        <f>K309</f>
        <v>90000</v>
      </c>
      <c r="AB309" s="90">
        <f t="shared" si="250"/>
        <v>60000</v>
      </c>
      <c r="AC309" s="4">
        <f t="shared" si="250"/>
        <v>0.6</v>
      </c>
      <c r="AD309" s="91">
        <f t="shared" si="250"/>
        <v>4687.5</v>
      </c>
      <c r="AE309" s="77" t="str">
        <f>S309</f>
        <v>계</v>
      </c>
      <c r="AF309" s="77" t="str">
        <f>Q309&amp;"/"&amp;R309</f>
        <v>3/2</v>
      </c>
      <c r="AH309" s="20" t="str">
        <f t="shared" si="209"/>
        <v>신수동 밤섬경남아너스빌</v>
      </c>
      <c r="AI309" s="87">
        <f t="shared" si="208"/>
        <v>32</v>
      </c>
      <c r="AJ309" s="77" t="str">
        <f>IF(AI309="","",$AJ$2)</f>
        <v>A-</v>
      </c>
      <c r="AK309" s="77" t="s">
        <v>13</v>
      </c>
      <c r="AL309" s="77" t="s">
        <v>62</v>
      </c>
      <c r="AM309" s="77" t="s">
        <v>63</v>
      </c>
      <c r="AN309" s="77" t="str">
        <f>IF(AI309="","",$AN$2)</f>
        <v>C</v>
      </c>
      <c r="AO309" s="77" t="str">
        <f>IF(N309="","",IF(N309&gt;=$AO$1/100,"O","X"))</f>
        <v>X</v>
      </c>
      <c r="AP309" s="77" t="str">
        <f>IF(I309="","",IF(I309&lt;=$AP$1,"O","X"))</f>
        <v>X</v>
      </c>
      <c r="AQ309" s="77" t="str">
        <f>IF(O309="","",IF(O309&lt;=$AQ$1,"O","X"))</f>
        <v>X</v>
      </c>
      <c r="AR309" s="77" t="str">
        <f>IF(M309="","",IF(M309&lt;=$AR$1,"O","X"))</f>
        <v>X</v>
      </c>
      <c r="AS309" s="77" t="s">
        <v>2</v>
      </c>
      <c r="AT309" s="77" t="str">
        <f>IF(OR(F309="",AI309=""),"",IF(AND((F309&lt;=85),(AI309&gt;=15)),"O","X"))</f>
        <v>O</v>
      </c>
      <c r="AU309" s="77" t="str">
        <f>IF(C309="","",IF(C309&gt;=$AU$1,"O","X"))</f>
        <v>O</v>
      </c>
      <c r="AV309" s="77" t="str">
        <f>IF(AO309="","",IF(AND(AO309="O",AP309="O",AR309="O",AT309="O",AU309="O"),"후보","X"))</f>
        <v>X</v>
      </c>
    </row>
    <row r="310" spans="1:48" s="37" customFormat="1" ht="12" x14ac:dyDescent="0.3">
      <c r="A310" s="78" t="s">
        <v>2585</v>
      </c>
      <c r="B310" s="79" t="s">
        <v>2409</v>
      </c>
      <c r="C310" s="85">
        <v>279</v>
      </c>
      <c r="D310" s="86">
        <v>105.6</v>
      </c>
      <c r="E310" s="87">
        <v>32</v>
      </c>
      <c r="F310" s="86">
        <v>85</v>
      </c>
      <c r="G310" s="17">
        <v>26</v>
      </c>
      <c r="H310" s="88">
        <v>37</v>
      </c>
      <c r="I310" s="89"/>
      <c r="J310" s="89"/>
      <c r="K310" s="89"/>
      <c r="L310" s="89"/>
      <c r="M310" s="90">
        <f>I310-K310</f>
        <v>0</v>
      </c>
      <c r="N310" s="4" t="str">
        <f>IF(ISERROR(K310/I310),"",K310/I310)</f>
        <v/>
      </c>
      <c r="O310" s="91">
        <f>I310/E310</f>
        <v>0</v>
      </c>
      <c r="P310" s="91">
        <f>K310/E310</f>
        <v>0</v>
      </c>
      <c r="Q310" s="77">
        <v>3</v>
      </c>
      <c r="R310" s="77">
        <v>2</v>
      </c>
      <c r="S310" s="77" t="s">
        <v>61</v>
      </c>
      <c r="T310" s="5" t="s">
        <v>218</v>
      </c>
      <c r="U310" s="9"/>
      <c r="W310" s="86">
        <f t="shared" ref="W310:X318" si="251">D310</f>
        <v>105.6</v>
      </c>
      <c r="X310" s="87">
        <f t="shared" si="251"/>
        <v>32</v>
      </c>
      <c r="Y310" s="92">
        <f t="shared" ref="Y310:Z318" si="252">H310</f>
        <v>37</v>
      </c>
      <c r="Z310" s="90">
        <f t="shared" si="252"/>
        <v>0</v>
      </c>
      <c r="AA310" s="90">
        <f>K310</f>
        <v>0</v>
      </c>
      <c r="AB310" s="90">
        <f t="shared" si="250"/>
        <v>0</v>
      </c>
      <c r="AC310" s="4" t="str">
        <f t="shared" si="250"/>
        <v/>
      </c>
      <c r="AD310" s="91">
        <f t="shared" si="250"/>
        <v>0</v>
      </c>
      <c r="AE310" s="77" t="str">
        <f>S310</f>
        <v>계</v>
      </c>
      <c r="AF310" s="77" t="str">
        <f>Q310&amp;"/"&amp;R310</f>
        <v>3/2</v>
      </c>
      <c r="AH310" s="20" t="str">
        <f t="shared" si="209"/>
        <v>신수동 대원칸타빌</v>
      </c>
      <c r="AI310" s="87">
        <f t="shared" si="208"/>
        <v>32</v>
      </c>
      <c r="AJ310" s="77" t="str">
        <f>IF(AI310="","",$AJ$2)</f>
        <v>A-</v>
      </c>
      <c r="AK310" s="77" t="s">
        <v>13</v>
      </c>
      <c r="AL310" s="77" t="s">
        <v>62</v>
      </c>
      <c r="AM310" s="77" t="s">
        <v>63</v>
      </c>
      <c r="AN310" s="77" t="str">
        <f>IF(AI310="","",$AN$2)</f>
        <v>C</v>
      </c>
      <c r="AO310" s="77" t="str">
        <f>IF(N310="","",IF(N310&gt;=$AO$1/100,"O","X"))</f>
        <v/>
      </c>
      <c r="AP310" s="77" t="str">
        <f>IF(I310="","",IF(I310&lt;=$AP$1,"O","X"))</f>
        <v/>
      </c>
      <c r="AQ310" s="77" t="str">
        <f>IF(O310="","",IF(O310&lt;=$AQ$1,"O","X"))</f>
        <v>O</v>
      </c>
      <c r="AR310" s="77" t="str">
        <f>IF(M310="","",IF(M310&lt;=$AR$1,"O","X"))</f>
        <v>O</v>
      </c>
      <c r="AS310" s="77" t="s">
        <v>2</v>
      </c>
      <c r="AT310" s="77" t="str">
        <f>IF(OR(F310="",AI310=""),"",IF(AND((F310&lt;=85),(AI310&gt;=15)),"O","X"))</f>
        <v>O</v>
      </c>
      <c r="AU310" s="77" t="str">
        <f>IF(C310="","",IF(C310&gt;=$AU$1,"O","X"))</f>
        <v>X</v>
      </c>
      <c r="AV310" s="77" t="str">
        <f>IF(AO310="","",IF(AND(AO310="O",AP310="O",AR310="O",AT310="O",AU310="O"),"후보","X"))</f>
        <v/>
      </c>
    </row>
    <row r="311" spans="1:48" s="37" customFormat="1" ht="12" x14ac:dyDescent="0.3">
      <c r="A311" s="78" t="s">
        <v>2585</v>
      </c>
      <c r="B311" s="79" t="s">
        <v>2586</v>
      </c>
      <c r="C311" s="85">
        <v>279</v>
      </c>
      <c r="D311" s="86">
        <v>105.7</v>
      </c>
      <c r="E311" s="87">
        <v>32</v>
      </c>
      <c r="F311" s="86">
        <v>85</v>
      </c>
      <c r="G311" s="17">
        <v>26</v>
      </c>
      <c r="H311" s="88">
        <v>29</v>
      </c>
      <c r="I311" s="89"/>
      <c r="J311" s="89"/>
      <c r="K311" s="89"/>
      <c r="L311" s="89"/>
      <c r="M311" s="90">
        <f>I311-K311</f>
        <v>0</v>
      </c>
      <c r="N311" s="4" t="str">
        <f>IF(ISERROR(K311/I311),"",K311/I311)</f>
        <v/>
      </c>
      <c r="O311" s="91">
        <f>I311/E311</f>
        <v>0</v>
      </c>
      <c r="P311" s="91">
        <f>K311/E311</f>
        <v>0</v>
      </c>
      <c r="Q311" s="77">
        <v>3</v>
      </c>
      <c r="R311" s="77">
        <v>2</v>
      </c>
      <c r="S311" s="77" t="s">
        <v>61</v>
      </c>
      <c r="T311" s="5" t="s">
        <v>73</v>
      </c>
      <c r="U311" s="9"/>
      <c r="W311" s="86">
        <f t="shared" si="251"/>
        <v>105.7</v>
      </c>
      <c r="X311" s="87">
        <f t="shared" si="251"/>
        <v>32</v>
      </c>
      <c r="Y311" s="92">
        <f t="shared" si="252"/>
        <v>29</v>
      </c>
      <c r="Z311" s="90">
        <f t="shared" si="252"/>
        <v>0</v>
      </c>
      <c r="AA311" s="90">
        <f>K311</f>
        <v>0</v>
      </c>
      <c r="AB311" s="90">
        <f t="shared" si="250"/>
        <v>0</v>
      </c>
      <c r="AC311" s="4" t="str">
        <f t="shared" si="250"/>
        <v/>
      </c>
      <c r="AD311" s="91">
        <f t="shared" si="250"/>
        <v>0</v>
      </c>
      <c r="AE311" s="77" t="str">
        <f>S311</f>
        <v>계</v>
      </c>
      <c r="AF311" s="77" t="str">
        <f>Q311&amp;"/"&amp;R311</f>
        <v>3/2</v>
      </c>
      <c r="AH311" s="20" t="str">
        <f t="shared" si="209"/>
        <v>신수동 대원칸타빌</v>
      </c>
      <c r="AI311" s="87">
        <f t="shared" si="208"/>
        <v>32</v>
      </c>
      <c r="AJ311" s="77" t="str">
        <f>IF(AI311="","",$AJ$2)</f>
        <v>A-</v>
      </c>
      <c r="AK311" s="77" t="s">
        <v>13</v>
      </c>
      <c r="AL311" s="77" t="s">
        <v>62</v>
      </c>
      <c r="AM311" s="77" t="s">
        <v>63</v>
      </c>
      <c r="AN311" s="77" t="str">
        <f>IF(AI311="","",$AN$2)</f>
        <v>C</v>
      </c>
      <c r="AO311" s="77" t="str">
        <f>IF(N311="","",IF(N311&gt;=$AO$1/100,"O","X"))</f>
        <v/>
      </c>
      <c r="AP311" s="77" t="str">
        <f>IF(I311="","",IF(I311&lt;=$AP$1,"O","X"))</f>
        <v/>
      </c>
      <c r="AQ311" s="77" t="str">
        <f>IF(O311="","",IF(O311&lt;=$AQ$1,"O","X"))</f>
        <v>O</v>
      </c>
      <c r="AR311" s="77" t="str">
        <f>IF(M311="","",IF(M311&lt;=$AR$1,"O","X"))</f>
        <v>O</v>
      </c>
      <c r="AS311" s="77" t="s">
        <v>2</v>
      </c>
      <c r="AT311" s="77" t="str">
        <f>IF(OR(F311="",AI311=""),"",IF(AND((F311&lt;=85),(AI311&gt;=15)),"O","X"))</f>
        <v>O</v>
      </c>
      <c r="AU311" s="77" t="str">
        <f>IF(C311="","",IF(C311&gt;=$AU$1,"O","X"))</f>
        <v>X</v>
      </c>
      <c r="AV311" s="77" t="str">
        <f>IF(AO311="","",IF(AND(AO311="O",AP311="O",AR311="O",AT311="O",AU311="O"),"후보","X"))</f>
        <v/>
      </c>
    </row>
    <row r="312" spans="1:48" s="37" customFormat="1" ht="12" x14ac:dyDescent="0.3">
      <c r="A312" s="78" t="s">
        <v>2587</v>
      </c>
      <c r="B312" s="79" t="s">
        <v>2586</v>
      </c>
      <c r="C312" s="85">
        <v>279</v>
      </c>
      <c r="D312" s="86">
        <v>107.4</v>
      </c>
      <c r="E312" s="87">
        <v>32</v>
      </c>
      <c r="F312" s="86">
        <v>84.9</v>
      </c>
      <c r="G312" s="17">
        <v>26</v>
      </c>
      <c r="H312" s="88">
        <v>69</v>
      </c>
      <c r="I312" s="89"/>
      <c r="J312" s="89"/>
      <c r="K312" s="89"/>
      <c r="L312" s="89"/>
      <c r="M312" s="90">
        <f>I312-K312</f>
        <v>0</v>
      </c>
      <c r="N312" s="4" t="str">
        <f>IF(ISERROR(K312/I312),"",K312/I312)</f>
        <v/>
      </c>
      <c r="O312" s="91">
        <f>I312/E312</f>
        <v>0</v>
      </c>
      <c r="P312" s="91">
        <f>K312/E312</f>
        <v>0</v>
      </c>
      <c r="Q312" s="77">
        <v>3</v>
      </c>
      <c r="R312" s="77">
        <v>2</v>
      </c>
      <c r="S312" s="77" t="s">
        <v>61</v>
      </c>
      <c r="T312" s="5">
        <v>107</v>
      </c>
      <c r="U312" s="9"/>
      <c r="W312" s="86">
        <f t="shared" si="251"/>
        <v>107.4</v>
      </c>
      <c r="X312" s="87">
        <f t="shared" si="251"/>
        <v>32</v>
      </c>
      <c r="Y312" s="92">
        <f t="shared" si="252"/>
        <v>69</v>
      </c>
      <c r="Z312" s="90">
        <f t="shared" si="252"/>
        <v>0</v>
      </c>
      <c r="AA312" s="90">
        <f>K312</f>
        <v>0</v>
      </c>
      <c r="AB312" s="90">
        <f t="shared" si="250"/>
        <v>0</v>
      </c>
      <c r="AC312" s="4" t="str">
        <f t="shared" si="250"/>
        <v/>
      </c>
      <c r="AD312" s="91">
        <f t="shared" si="250"/>
        <v>0</v>
      </c>
      <c r="AE312" s="77" t="str">
        <f>S312</f>
        <v>계</v>
      </c>
      <c r="AF312" s="77" t="str">
        <f>Q312&amp;"/"&amp;R312</f>
        <v>3/2</v>
      </c>
      <c r="AH312" s="20" t="str">
        <f t="shared" si="209"/>
        <v>신수동 대원칸타빌</v>
      </c>
      <c r="AI312" s="87">
        <f t="shared" si="208"/>
        <v>32</v>
      </c>
      <c r="AJ312" s="77" t="str">
        <f>IF(AI312="","",$AJ$2)</f>
        <v>A-</v>
      </c>
      <c r="AK312" s="77" t="s">
        <v>13</v>
      </c>
      <c r="AL312" s="77" t="s">
        <v>62</v>
      </c>
      <c r="AM312" s="77" t="s">
        <v>63</v>
      </c>
      <c r="AN312" s="77" t="str">
        <f>IF(AI312="","",$AN$2)</f>
        <v>C</v>
      </c>
      <c r="AO312" s="77" t="str">
        <f>IF(N312="","",IF(N312&gt;=$AO$1/100,"O","X"))</f>
        <v/>
      </c>
      <c r="AP312" s="77" t="str">
        <f>IF(I312="","",IF(I312&lt;=$AP$1,"O","X"))</f>
        <v/>
      </c>
      <c r="AQ312" s="77" t="str">
        <f>IF(O312="","",IF(O312&lt;=$AQ$1,"O","X"))</f>
        <v>O</v>
      </c>
      <c r="AR312" s="77" t="str">
        <f>IF(M312="","",IF(M312&lt;=$AR$1,"O","X"))</f>
        <v>O</v>
      </c>
      <c r="AS312" s="77" t="s">
        <v>2</v>
      </c>
      <c r="AT312" s="77" t="str">
        <f>IF(OR(F312="",AI312=""),"",IF(AND((F312&lt;=85),(AI312&gt;=15)),"O","X"))</f>
        <v>O</v>
      </c>
      <c r="AU312" s="77" t="str">
        <f>IF(C312="","",IF(C312&gt;=$AU$1,"O","X"))</f>
        <v>X</v>
      </c>
      <c r="AV312" s="77" t="str">
        <f>IF(AO312="","",IF(AND(AO312="O",AP312="O",AR312="O",AT312="O",AU312="O"),"후보","X"))</f>
        <v/>
      </c>
    </row>
    <row r="313" spans="1:48" s="37" customFormat="1" ht="12" x14ac:dyDescent="0.3">
      <c r="A313" s="78" t="s">
        <v>2587</v>
      </c>
      <c r="B313" s="79" t="s">
        <v>2409</v>
      </c>
      <c r="C313" s="85">
        <v>279</v>
      </c>
      <c r="D313" s="86">
        <v>144.6</v>
      </c>
      <c r="E313" s="87">
        <v>44</v>
      </c>
      <c r="F313" s="86">
        <v>117.2</v>
      </c>
      <c r="G313" s="17">
        <v>35</v>
      </c>
      <c r="H313" s="88">
        <v>106</v>
      </c>
      <c r="I313" s="89"/>
      <c r="J313" s="89"/>
      <c r="K313" s="89"/>
      <c r="L313" s="89"/>
      <c r="M313" s="90">
        <f>I313-K313</f>
        <v>0</v>
      </c>
      <c r="N313" s="4" t="str">
        <f>IF(ISERROR(K313/I313),"",K313/I313)</f>
        <v/>
      </c>
      <c r="O313" s="91">
        <f>I313/E313</f>
        <v>0</v>
      </c>
      <c r="P313" s="91">
        <f>K313/E313</f>
        <v>0</v>
      </c>
      <c r="Q313" s="77">
        <v>4</v>
      </c>
      <c r="R313" s="77">
        <v>2</v>
      </c>
      <c r="S313" s="77" t="s">
        <v>61</v>
      </c>
      <c r="T313" s="5">
        <v>144</v>
      </c>
      <c r="U313" s="9"/>
      <c r="W313" s="86">
        <f t="shared" si="251"/>
        <v>144.6</v>
      </c>
      <c r="X313" s="87">
        <f t="shared" si="251"/>
        <v>44</v>
      </c>
      <c r="Y313" s="92">
        <f t="shared" si="252"/>
        <v>106</v>
      </c>
      <c r="Z313" s="90">
        <f t="shared" si="252"/>
        <v>0</v>
      </c>
      <c r="AA313" s="90">
        <f>K313</f>
        <v>0</v>
      </c>
      <c r="AB313" s="90">
        <f t="shared" si="250"/>
        <v>0</v>
      </c>
      <c r="AC313" s="4" t="str">
        <f t="shared" si="250"/>
        <v/>
      </c>
      <c r="AD313" s="91">
        <f t="shared" si="250"/>
        <v>0</v>
      </c>
      <c r="AE313" s="77" t="str">
        <f>S313</f>
        <v>계</v>
      </c>
      <c r="AF313" s="77" t="str">
        <f>Q313&amp;"/"&amp;R313</f>
        <v>4/2</v>
      </c>
      <c r="AH313" s="20" t="str">
        <f t="shared" si="209"/>
        <v>신수동 대원칸타빌</v>
      </c>
      <c r="AI313" s="87">
        <f t="shared" si="208"/>
        <v>44</v>
      </c>
      <c r="AJ313" s="77" t="str">
        <f>IF(AI313="","",$AJ$2)</f>
        <v>A-</v>
      </c>
      <c r="AK313" s="77" t="s">
        <v>13</v>
      </c>
      <c r="AL313" s="77" t="s">
        <v>62</v>
      </c>
      <c r="AM313" s="77" t="s">
        <v>63</v>
      </c>
      <c r="AN313" s="77" t="str">
        <f>IF(AI313="","",$AN$2)</f>
        <v>C</v>
      </c>
      <c r="AO313" s="77" t="str">
        <f>IF(N313="","",IF(N313&gt;=$AO$1/100,"O","X"))</f>
        <v/>
      </c>
      <c r="AP313" s="77" t="str">
        <f>IF(I313="","",IF(I313&lt;=$AP$1,"O","X"))</f>
        <v/>
      </c>
      <c r="AQ313" s="77" t="str">
        <f>IF(O313="","",IF(O313&lt;=$AQ$1,"O","X"))</f>
        <v>O</v>
      </c>
      <c r="AR313" s="77" t="str">
        <f>IF(M313="","",IF(M313&lt;=$AR$1,"O","X"))</f>
        <v>O</v>
      </c>
      <c r="AS313" s="77" t="s">
        <v>2</v>
      </c>
      <c r="AT313" s="77" t="str">
        <f>IF(OR(F313="",AI313=""),"",IF(AND((F313&lt;=85),(AI313&gt;=15)),"O","X"))</f>
        <v>X</v>
      </c>
      <c r="AU313" s="77" t="str">
        <f>IF(C313="","",IF(C313&gt;=$AU$1,"O","X"))</f>
        <v>X</v>
      </c>
      <c r="AV313" s="77" t="str">
        <f>IF(AO313="","",IF(AND(AO313="O",AP313="O",AR313="O",AT313="O",AU313="O"),"후보","X"))</f>
        <v/>
      </c>
    </row>
    <row r="314" spans="1:48" s="37" customFormat="1" ht="12" x14ac:dyDescent="0.3">
      <c r="A314" s="78" t="s">
        <v>2587</v>
      </c>
      <c r="B314" s="79" t="s">
        <v>2586</v>
      </c>
      <c r="C314" s="85">
        <v>279</v>
      </c>
      <c r="D314" s="86">
        <v>170.4</v>
      </c>
      <c r="E314" s="87">
        <v>52</v>
      </c>
      <c r="F314" s="86">
        <v>143.69999999999999</v>
      </c>
      <c r="G314" s="17">
        <v>43</v>
      </c>
      <c r="H314" s="88">
        <v>38</v>
      </c>
      <c r="I314" s="89"/>
      <c r="J314" s="89"/>
      <c r="K314" s="89"/>
      <c r="L314" s="89"/>
      <c r="M314" s="90">
        <f>I314-K314</f>
        <v>0</v>
      </c>
      <c r="N314" s="4" t="str">
        <f>IF(ISERROR(K314/I314),"",K314/I314)</f>
        <v/>
      </c>
      <c r="O314" s="91">
        <f>I314/E314</f>
        <v>0</v>
      </c>
      <c r="P314" s="91">
        <f>K314/E314</f>
        <v>0</v>
      </c>
      <c r="Q314" s="77">
        <v>5</v>
      </c>
      <c r="R314" s="77">
        <v>2</v>
      </c>
      <c r="S314" s="77" t="s">
        <v>61</v>
      </c>
      <c r="T314" s="5">
        <v>170</v>
      </c>
      <c r="U314" s="9"/>
      <c r="W314" s="86">
        <f t="shared" si="251"/>
        <v>170.4</v>
      </c>
      <c r="X314" s="87">
        <f t="shared" si="251"/>
        <v>52</v>
      </c>
      <c r="Y314" s="92">
        <f t="shared" si="252"/>
        <v>38</v>
      </c>
      <c r="Z314" s="90">
        <f t="shared" si="252"/>
        <v>0</v>
      </c>
      <c r="AA314" s="90">
        <f>K314</f>
        <v>0</v>
      </c>
      <c r="AB314" s="90">
        <f t="shared" si="250"/>
        <v>0</v>
      </c>
      <c r="AC314" s="4" t="str">
        <f t="shared" si="250"/>
        <v/>
      </c>
      <c r="AD314" s="91">
        <f t="shared" si="250"/>
        <v>0</v>
      </c>
      <c r="AE314" s="77" t="str">
        <f>S314</f>
        <v>계</v>
      </c>
      <c r="AF314" s="77" t="str">
        <f>Q314&amp;"/"&amp;R314</f>
        <v>5/2</v>
      </c>
      <c r="AH314" s="20" t="str">
        <f t="shared" si="209"/>
        <v>신수동 대원칸타빌</v>
      </c>
      <c r="AI314" s="87">
        <f t="shared" si="208"/>
        <v>52</v>
      </c>
      <c r="AJ314" s="77" t="str">
        <f>IF(AI314="","",$AJ$2)</f>
        <v>A-</v>
      </c>
      <c r="AK314" s="77" t="s">
        <v>13</v>
      </c>
      <c r="AL314" s="77" t="s">
        <v>62</v>
      </c>
      <c r="AM314" s="77" t="s">
        <v>63</v>
      </c>
      <c r="AN314" s="77" t="str">
        <f>IF(AI314="","",$AN$2)</f>
        <v>C</v>
      </c>
      <c r="AO314" s="77" t="str">
        <f>IF(N314="","",IF(N314&gt;=$AO$1/100,"O","X"))</f>
        <v/>
      </c>
      <c r="AP314" s="77" t="str">
        <f>IF(I314="","",IF(I314&lt;=$AP$1,"O","X"))</f>
        <v/>
      </c>
      <c r="AQ314" s="77" t="str">
        <f>IF(O314="","",IF(O314&lt;=$AQ$1,"O","X"))</f>
        <v>O</v>
      </c>
      <c r="AR314" s="77" t="str">
        <f>IF(M314="","",IF(M314&lt;=$AR$1,"O","X"))</f>
        <v>O</v>
      </c>
      <c r="AS314" s="77" t="s">
        <v>2</v>
      </c>
      <c r="AT314" s="77" t="str">
        <f>IF(OR(F314="",AI314=""),"",IF(AND((F314&lt;=85),(AI314&gt;=15)),"O","X"))</f>
        <v>X</v>
      </c>
      <c r="AU314" s="77" t="str">
        <f>IF(C314="","",IF(C314&gt;=$AU$1,"O","X"))</f>
        <v>X</v>
      </c>
      <c r="AV314" s="77" t="str">
        <f>IF(AO314="","",IF(AND(AO314="O",AP314="O",AR314="O",AT314="O",AU314="O"),"후보","X"))</f>
        <v/>
      </c>
    </row>
    <row r="315" spans="1:48" s="37" customFormat="1" ht="12" x14ac:dyDescent="0.3">
      <c r="A315" s="78" t="s">
        <v>2588</v>
      </c>
      <c r="B315" s="79" t="s">
        <v>2589</v>
      </c>
      <c r="C315" s="85">
        <v>391</v>
      </c>
      <c r="D315" s="86">
        <v>79.099999999999994</v>
      </c>
      <c r="E315" s="87">
        <v>24</v>
      </c>
      <c r="F315" s="86">
        <v>59.9</v>
      </c>
      <c r="G315" s="17">
        <v>18</v>
      </c>
      <c r="H315" s="88">
        <v>161</v>
      </c>
      <c r="I315" s="89">
        <v>113000</v>
      </c>
      <c r="J315" s="89" t="s">
        <v>68</v>
      </c>
      <c r="K315" s="89">
        <v>60000</v>
      </c>
      <c r="L315" s="89" t="s">
        <v>75</v>
      </c>
      <c r="M315" s="90">
        <f>I315-K315</f>
        <v>53000</v>
      </c>
      <c r="N315" s="4">
        <f>IF(ISERROR(K315/I315),"",K315/I315)</f>
        <v>0.53097345132743368</v>
      </c>
      <c r="O315" s="91">
        <f>I315/E315</f>
        <v>4708.333333333333</v>
      </c>
      <c r="P315" s="91">
        <f>K315/E315</f>
        <v>2500</v>
      </c>
      <c r="Q315" s="77">
        <v>3</v>
      </c>
      <c r="R315" s="77">
        <v>1</v>
      </c>
      <c r="S315" s="77" t="s">
        <v>61</v>
      </c>
      <c r="T315" s="5">
        <v>79</v>
      </c>
      <c r="U315" s="9"/>
      <c r="W315" s="86">
        <f t="shared" si="251"/>
        <v>79.099999999999994</v>
      </c>
      <c r="X315" s="87">
        <f t="shared" si="251"/>
        <v>24</v>
      </c>
      <c r="Y315" s="92">
        <f t="shared" si="252"/>
        <v>161</v>
      </c>
      <c r="Z315" s="90">
        <f t="shared" si="252"/>
        <v>113000</v>
      </c>
      <c r="AA315" s="90">
        <f>K315</f>
        <v>60000</v>
      </c>
      <c r="AB315" s="90">
        <f t="shared" si="250"/>
        <v>53000</v>
      </c>
      <c r="AC315" s="4">
        <f t="shared" si="250"/>
        <v>0.53097345132743368</v>
      </c>
      <c r="AD315" s="91">
        <f t="shared" si="250"/>
        <v>4708.333333333333</v>
      </c>
      <c r="AE315" s="77" t="str">
        <f>S315</f>
        <v>계</v>
      </c>
      <c r="AF315" s="77" t="str">
        <f>Q315&amp;"/"&amp;R315</f>
        <v>3/1</v>
      </c>
      <c r="AH315" s="20" t="str">
        <f t="shared" si="209"/>
        <v>신수동 신촌삼익</v>
      </c>
      <c r="AI315" s="87">
        <f t="shared" si="208"/>
        <v>24</v>
      </c>
      <c r="AJ315" s="77" t="str">
        <f>IF(AI315="","",$AJ$2)</f>
        <v>A-</v>
      </c>
      <c r="AK315" s="77" t="s">
        <v>13</v>
      </c>
      <c r="AL315" s="77" t="s">
        <v>62</v>
      </c>
      <c r="AM315" s="77" t="s">
        <v>63</v>
      </c>
      <c r="AN315" s="77" t="str">
        <f>IF(AI315="","",$AN$2)</f>
        <v>C</v>
      </c>
      <c r="AO315" s="77" t="str">
        <f>IF(N315="","",IF(N315&gt;=$AO$1/100,"O","X"))</f>
        <v>X</v>
      </c>
      <c r="AP315" s="77" t="str">
        <f>IF(I315="","",IF(I315&lt;=$AP$1,"O","X"))</f>
        <v>X</v>
      </c>
      <c r="AQ315" s="77" t="str">
        <f>IF(O315="","",IF(O315&lt;=$AQ$1,"O","X"))</f>
        <v>X</v>
      </c>
      <c r="AR315" s="77" t="str">
        <f>IF(M315="","",IF(M315&lt;=$AR$1,"O","X"))</f>
        <v>X</v>
      </c>
      <c r="AS315" s="77" t="s">
        <v>2</v>
      </c>
      <c r="AT315" s="77" t="str">
        <f>IF(OR(F315="",AI315=""),"",IF(AND((F315&lt;=85),(AI315&gt;=15)),"O","X"))</f>
        <v>O</v>
      </c>
      <c r="AU315" s="77" t="str">
        <f>IF(C315="","",IF(C315&gt;=$AU$1,"O","X"))</f>
        <v>O</v>
      </c>
      <c r="AV315" s="77" t="str">
        <f>IF(AO315="","",IF(AND(AO315="O",AP315="O",AR315="O",AT315="O",AU315="O"),"후보","X"))</f>
        <v>X</v>
      </c>
    </row>
    <row r="316" spans="1:48" s="37" customFormat="1" ht="12" x14ac:dyDescent="0.3">
      <c r="A316" s="78" t="s">
        <v>2588</v>
      </c>
      <c r="B316" s="79" t="s">
        <v>2589</v>
      </c>
      <c r="C316" s="85">
        <v>391</v>
      </c>
      <c r="D316" s="86">
        <v>79.3</v>
      </c>
      <c r="E316" s="87">
        <v>24</v>
      </c>
      <c r="F316" s="86">
        <v>60</v>
      </c>
      <c r="G316" s="17">
        <v>18</v>
      </c>
      <c r="H316" s="88">
        <v>22</v>
      </c>
      <c r="I316" s="89"/>
      <c r="J316" s="89"/>
      <c r="K316" s="89"/>
      <c r="L316" s="89"/>
      <c r="M316" s="90">
        <f>I316-K316</f>
        <v>0</v>
      </c>
      <c r="N316" s="4" t="str">
        <f>IF(ISERROR(K316/I316),"",K316/I316)</f>
        <v/>
      </c>
      <c r="O316" s="91">
        <f>I316/E316</f>
        <v>0</v>
      </c>
      <c r="P316" s="91">
        <f>K316/E316</f>
        <v>0</v>
      </c>
      <c r="Q316" s="77">
        <v>3</v>
      </c>
      <c r="R316" s="77">
        <v>1</v>
      </c>
      <c r="S316" s="77" t="s">
        <v>61</v>
      </c>
      <c r="T316" s="5" t="s">
        <v>219</v>
      </c>
      <c r="U316" s="9"/>
      <c r="W316" s="86">
        <f t="shared" si="251"/>
        <v>79.3</v>
      </c>
      <c r="X316" s="87">
        <f t="shared" si="251"/>
        <v>24</v>
      </c>
      <c r="Y316" s="92">
        <f t="shared" si="252"/>
        <v>22</v>
      </c>
      <c r="Z316" s="90">
        <f t="shared" si="252"/>
        <v>0</v>
      </c>
      <c r="AA316" s="90">
        <f>K316</f>
        <v>0</v>
      </c>
      <c r="AB316" s="90">
        <f t="shared" si="250"/>
        <v>0</v>
      </c>
      <c r="AC316" s="4" t="str">
        <f t="shared" si="250"/>
        <v/>
      </c>
      <c r="AD316" s="91">
        <f t="shared" si="250"/>
        <v>0</v>
      </c>
      <c r="AE316" s="77" t="str">
        <f>S316</f>
        <v>계</v>
      </c>
      <c r="AF316" s="77" t="str">
        <f>Q316&amp;"/"&amp;R316</f>
        <v>3/1</v>
      </c>
      <c r="AH316" s="20" t="str">
        <f t="shared" si="209"/>
        <v>신수동 신촌삼익</v>
      </c>
      <c r="AI316" s="87">
        <f t="shared" si="208"/>
        <v>24</v>
      </c>
      <c r="AJ316" s="77" t="str">
        <f>IF(AI316="","",$AJ$2)</f>
        <v>A-</v>
      </c>
      <c r="AK316" s="77" t="s">
        <v>13</v>
      </c>
      <c r="AL316" s="77" t="s">
        <v>62</v>
      </c>
      <c r="AM316" s="77" t="s">
        <v>63</v>
      </c>
      <c r="AN316" s="77" t="str">
        <f>IF(AI316="","",$AN$2)</f>
        <v>C</v>
      </c>
      <c r="AO316" s="77" t="str">
        <f>IF(N316="","",IF(N316&gt;=$AO$1/100,"O","X"))</f>
        <v/>
      </c>
      <c r="AP316" s="77" t="str">
        <f>IF(I316="","",IF(I316&lt;=$AP$1,"O","X"))</f>
        <v/>
      </c>
      <c r="AQ316" s="77" t="str">
        <f>IF(O316="","",IF(O316&lt;=$AQ$1,"O","X"))</f>
        <v>O</v>
      </c>
      <c r="AR316" s="77" t="str">
        <f>IF(M316="","",IF(M316&lt;=$AR$1,"O","X"))</f>
        <v>O</v>
      </c>
      <c r="AS316" s="77" t="s">
        <v>2</v>
      </c>
      <c r="AT316" s="77" t="str">
        <f>IF(OR(F316="",AI316=""),"",IF(AND((F316&lt;=85),(AI316&gt;=15)),"O","X"))</f>
        <v>O</v>
      </c>
      <c r="AU316" s="77" t="str">
        <f>IF(C316="","",IF(C316&gt;=$AU$1,"O","X"))</f>
        <v>O</v>
      </c>
      <c r="AV316" s="77" t="str">
        <f>IF(AO316="","",IF(AND(AO316="O",AP316="O",AR316="O",AT316="O",AU316="O"),"후보","X"))</f>
        <v/>
      </c>
    </row>
    <row r="317" spans="1:48" s="37" customFormat="1" ht="12" x14ac:dyDescent="0.3">
      <c r="A317" s="78" t="s">
        <v>2588</v>
      </c>
      <c r="B317" s="79" t="s">
        <v>2589</v>
      </c>
      <c r="C317" s="85">
        <v>391</v>
      </c>
      <c r="D317" s="86">
        <v>112.1</v>
      </c>
      <c r="E317" s="87">
        <v>34</v>
      </c>
      <c r="F317" s="86">
        <v>84.9</v>
      </c>
      <c r="G317" s="17">
        <v>26</v>
      </c>
      <c r="H317" s="88">
        <v>160</v>
      </c>
      <c r="I317" s="89"/>
      <c r="J317" s="89"/>
      <c r="K317" s="89"/>
      <c r="L317" s="89"/>
      <c r="M317" s="90">
        <f>I317-K317</f>
        <v>0</v>
      </c>
      <c r="N317" s="4" t="str">
        <f>IF(ISERROR(K317/I317),"",K317/I317)</f>
        <v/>
      </c>
      <c r="O317" s="91">
        <f>I317/E317</f>
        <v>0</v>
      </c>
      <c r="P317" s="91">
        <f>K317/E317</f>
        <v>0</v>
      </c>
      <c r="Q317" s="77">
        <v>3</v>
      </c>
      <c r="R317" s="77">
        <v>2</v>
      </c>
      <c r="S317" s="77" t="s">
        <v>61</v>
      </c>
      <c r="T317" s="5">
        <v>112</v>
      </c>
      <c r="U317" s="9"/>
      <c r="W317" s="86">
        <f t="shared" si="251"/>
        <v>112.1</v>
      </c>
      <c r="X317" s="87">
        <f t="shared" si="251"/>
        <v>34</v>
      </c>
      <c r="Y317" s="92">
        <f t="shared" si="252"/>
        <v>160</v>
      </c>
      <c r="Z317" s="90">
        <f t="shared" si="252"/>
        <v>0</v>
      </c>
      <c r="AA317" s="90">
        <f>K317</f>
        <v>0</v>
      </c>
      <c r="AB317" s="90">
        <f t="shared" si="250"/>
        <v>0</v>
      </c>
      <c r="AC317" s="4" t="str">
        <f t="shared" si="250"/>
        <v/>
      </c>
      <c r="AD317" s="91">
        <f t="shared" si="250"/>
        <v>0</v>
      </c>
      <c r="AE317" s="77" t="str">
        <f>S317</f>
        <v>계</v>
      </c>
      <c r="AF317" s="77" t="str">
        <f>Q317&amp;"/"&amp;R317</f>
        <v>3/2</v>
      </c>
      <c r="AH317" s="20" t="str">
        <f t="shared" si="209"/>
        <v>신수동 신촌삼익</v>
      </c>
      <c r="AI317" s="87">
        <f t="shared" si="208"/>
        <v>34</v>
      </c>
      <c r="AJ317" s="77" t="str">
        <f>IF(AI317="","",$AJ$2)</f>
        <v>A-</v>
      </c>
      <c r="AK317" s="77" t="s">
        <v>13</v>
      </c>
      <c r="AL317" s="77" t="s">
        <v>62</v>
      </c>
      <c r="AM317" s="77" t="s">
        <v>63</v>
      </c>
      <c r="AN317" s="77" t="str">
        <f>IF(AI317="","",$AN$2)</f>
        <v>C</v>
      </c>
      <c r="AO317" s="77" t="str">
        <f>IF(N317="","",IF(N317&gt;=$AO$1/100,"O","X"))</f>
        <v/>
      </c>
      <c r="AP317" s="77" t="str">
        <f>IF(I317="","",IF(I317&lt;=$AP$1,"O","X"))</f>
        <v/>
      </c>
      <c r="AQ317" s="77" t="str">
        <f>IF(O317="","",IF(O317&lt;=$AQ$1,"O","X"))</f>
        <v>O</v>
      </c>
      <c r="AR317" s="77" t="str">
        <f>IF(M317="","",IF(M317&lt;=$AR$1,"O","X"))</f>
        <v>O</v>
      </c>
      <c r="AS317" s="77" t="s">
        <v>2</v>
      </c>
      <c r="AT317" s="77" t="str">
        <f>IF(OR(F317="",AI317=""),"",IF(AND((F317&lt;=85),(AI317&gt;=15)),"O","X"))</f>
        <v>O</v>
      </c>
      <c r="AU317" s="77" t="str">
        <f>IF(C317="","",IF(C317&gt;=$AU$1,"O","X"))</f>
        <v>O</v>
      </c>
      <c r="AV317" s="77" t="str">
        <f>IF(AO317="","",IF(AND(AO317="O",AP317="O",AR317="O",AT317="O",AU317="O"),"후보","X"))</f>
        <v/>
      </c>
    </row>
    <row r="318" spans="1:48" s="37" customFormat="1" ht="12" x14ac:dyDescent="0.3">
      <c r="A318" s="78" t="s">
        <v>2588</v>
      </c>
      <c r="B318" s="79" t="s">
        <v>2590</v>
      </c>
      <c r="C318" s="85">
        <v>391</v>
      </c>
      <c r="D318" s="86">
        <v>151.30000000000001</v>
      </c>
      <c r="E318" s="87">
        <v>46</v>
      </c>
      <c r="F318" s="86">
        <v>114.5</v>
      </c>
      <c r="G318" s="17">
        <v>35</v>
      </c>
      <c r="H318" s="88">
        <v>48</v>
      </c>
      <c r="I318" s="89"/>
      <c r="J318" s="89"/>
      <c r="K318" s="89">
        <v>110000</v>
      </c>
      <c r="L318" s="89" t="s">
        <v>75</v>
      </c>
      <c r="M318" s="90">
        <f>I318-K318</f>
        <v>-110000</v>
      </c>
      <c r="N318" s="4" t="str">
        <f>IF(ISERROR(K318/I318),"",K318/I318)</f>
        <v/>
      </c>
      <c r="O318" s="91">
        <f>I318/E318</f>
        <v>0</v>
      </c>
      <c r="P318" s="91">
        <f>K318/E318</f>
        <v>2391.304347826087</v>
      </c>
      <c r="Q318" s="77">
        <v>4</v>
      </c>
      <c r="R318" s="77">
        <v>2</v>
      </c>
      <c r="S318" s="77" t="s">
        <v>61</v>
      </c>
      <c r="T318" s="5">
        <v>151</v>
      </c>
      <c r="U318" s="9"/>
      <c r="W318" s="86">
        <f t="shared" si="251"/>
        <v>151.30000000000001</v>
      </c>
      <c r="X318" s="87">
        <f t="shared" si="251"/>
        <v>46</v>
      </c>
      <c r="Y318" s="92">
        <f t="shared" si="252"/>
        <v>48</v>
      </c>
      <c r="Z318" s="90">
        <f t="shared" si="252"/>
        <v>0</v>
      </c>
      <c r="AA318" s="90">
        <f>K318</f>
        <v>110000</v>
      </c>
      <c r="AB318" s="90">
        <f t="shared" si="250"/>
        <v>-110000</v>
      </c>
      <c r="AC318" s="4" t="str">
        <f t="shared" si="250"/>
        <v/>
      </c>
      <c r="AD318" s="91">
        <f t="shared" si="250"/>
        <v>0</v>
      </c>
      <c r="AE318" s="77" t="str">
        <f>S318</f>
        <v>계</v>
      </c>
      <c r="AF318" s="77" t="str">
        <f>Q318&amp;"/"&amp;R318</f>
        <v>4/2</v>
      </c>
      <c r="AH318" s="20" t="str">
        <f t="shared" si="209"/>
        <v>신수동 신촌삼익</v>
      </c>
      <c r="AI318" s="87">
        <f t="shared" si="208"/>
        <v>46</v>
      </c>
      <c r="AJ318" s="77" t="str">
        <f>IF(AI318="","",$AJ$2)</f>
        <v>A-</v>
      </c>
      <c r="AK318" s="77" t="s">
        <v>13</v>
      </c>
      <c r="AL318" s="77" t="s">
        <v>62</v>
      </c>
      <c r="AM318" s="77" t="s">
        <v>63</v>
      </c>
      <c r="AN318" s="77" t="str">
        <f>IF(AI318="","",$AN$2)</f>
        <v>C</v>
      </c>
      <c r="AO318" s="77" t="str">
        <f>IF(N318="","",IF(N318&gt;=$AO$1/100,"O","X"))</f>
        <v/>
      </c>
      <c r="AP318" s="77" t="str">
        <f>IF(I318="","",IF(I318&lt;=$AP$1,"O","X"))</f>
        <v/>
      </c>
      <c r="AQ318" s="77" t="str">
        <f>IF(O318="","",IF(O318&lt;=$AQ$1,"O","X"))</f>
        <v>O</v>
      </c>
      <c r="AR318" s="77" t="str">
        <f>IF(M318="","",IF(M318&lt;=$AR$1,"O","X"))</f>
        <v>O</v>
      </c>
      <c r="AS318" s="77" t="s">
        <v>2</v>
      </c>
      <c r="AT318" s="77" t="str">
        <f>IF(OR(F318="",AI318=""),"",IF(AND((F318&lt;=85),(AI318&gt;=15)),"O","X"))</f>
        <v>X</v>
      </c>
      <c r="AU318" s="77" t="str">
        <f>IF(C318="","",IF(C318&gt;=$AU$1,"O","X"))</f>
        <v>O</v>
      </c>
      <c r="AV318" s="77" t="str">
        <f>IF(AO318="","",IF(AND(AO318="O",AP318="O",AR318="O",AT318="O",AU318="O"),"후보","X"))</f>
        <v/>
      </c>
    </row>
    <row r="319" spans="1:48" s="37" customFormat="1" ht="12" x14ac:dyDescent="0.3">
      <c r="A319" s="78" t="s">
        <v>2591</v>
      </c>
      <c r="B319" s="79" t="s">
        <v>2441</v>
      </c>
      <c r="C319" s="85">
        <v>210</v>
      </c>
      <c r="D319" s="86">
        <v>101.4</v>
      </c>
      <c r="E319" s="87">
        <v>31</v>
      </c>
      <c r="F319" s="86">
        <v>84.5</v>
      </c>
      <c r="G319" s="17">
        <v>26</v>
      </c>
      <c r="H319" s="88">
        <v>180</v>
      </c>
      <c r="I319" s="89"/>
      <c r="J319" s="89"/>
      <c r="K319" s="89"/>
      <c r="L319" s="89"/>
      <c r="M319" s="90">
        <f>I319-K319</f>
        <v>0</v>
      </c>
      <c r="N319" s="4" t="str">
        <f>IF(ISERROR(K319/I319),"",K319/I319)</f>
        <v/>
      </c>
      <c r="O319" s="91">
        <f>I319/E319</f>
        <v>0</v>
      </c>
      <c r="P319" s="91">
        <f>K319/E319</f>
        <v>0</v>
      </c>
      <c r="Q319" s="77">
        <v>3</v>
      </c>
      <c r="R319" s="77">
        <v>2</v>
      </c>
      <c r="S319" s="77" t="s">
        <v>61</v>
      </c>
      <c r="T319" s="5" t="s">
        <v>220</v>
      </c>
      <c r="U319" s="9"/>
      <c r="W319" s="86">
        <f>D319</f>
        <v>101.4</v>
      </c>
      <c r="X319" s="87">
        <f>E319</f>
        <v>31</v>
      </c>
      <c r="Y319" s="92">
        <f>H319</f>
        <v>180</v>
      </c>
      <c r="Z319" s="90">
        <f>I319</f>
        <v>0</v>
      </c>
      <c r="AA319" s="90">
        <f>K319</f>
        <v>0</v>
      </c>
      <c r="AB319" s="90">
        <f t="shared" si="250"/>
        <v>0</v>
      </c>
      <c r="AC319" s="4" t="str">
        <f t="shared" si="250"/>
        <v/>
      </c>
      <c r="AD319" s="91">
        <f t="shared" si="250"/>
        <v>0</v>
      </c>
      <c r="AE319" s="77" t="str">
        <f>S319</f>
        <v>계</v>
      </c>
      <c r="AF319" s="77" t="str">
        <f>Q319&amp;"/"&amp;R319</f>
        <v>3/2</v>
      </c>
      <c r="AH319" s="20" t="str">
        <f t="shared" si="209"/>
        <v>신수동 신수현대</v>
      </c>
      <c r="AI319" s="87">
        <f t="shared" si="208"/>
        <v>31</v>
      </c>
      <c r="AJ319" s="77" t="str">
        <f>IF(AI319="","",$AJ$2)</f>
        <v>A-</v>
      </c>
      <c r="AK319" s="77" t="s">
        <v>13</v>
      </c>
      <c r="AL319" s="77" t="s">
        <v>62</v>
      </c>
      <c r="AM319" s="77" t="s">
        <v>63</v>
      </c>
      <c r="AN319" s="77" t="str">
        <f>IF(AI319="","",$AN$2)</f>
        <v>C</v>
      </c>
      <c r="AO319" s="77" t="str">
        <f>IF(N319="","",IF(N319&gt;=$AO$1/100,"O","X"))</f>
        <v/>
      </c>
      <c r="AP319" s="77" t="str">
        <f>IF(I319="","",IF(I319&lt;=$AP$1,"O","X"))</f>
        <v/>
      </c>
      <c r="AQ319" s="77" t="str">
        <f>IF(O319="","",IF(O319&lt;=$AQ$1,"O","X"))</f>
        <v>O</v>
      </c>
      <c r="AR319" s="77" t="str">
        <f>IF(M319="","",IF(M319&lt;=$AR$1,"O","X"))</f>
        <v>O</v>
      </c>
      <c r="AS319" s="77" t="s">
        <v>2</v>
      </c>
      <c r="AT319" s="77" t="str">
        <f>IF(OR(F319="",AI319=""),"",IF(AND((F319&lt;=85),(AI319&gt;=15)),"O","X"))</f>
        <v>O</v>
      </c>
      <c r="AU319" s="77" t="str">
        <f>IF(C319="","",IF(C319&gt;=$AU$1,"O","X"))</f>
        <v>X</v>
      </c>
      <c r="AV319" s="77" t="str">
        <f>IF(AO319="","",IF(AND(AO319="O",AP319="O",AR319="O",AT319="O",AU319="O"),"후보","X"))</f>
        <v/>
      </c>
    </row>
    <row r="320" spans="1:48" s="37" customFormat="1" ht="12" x14ac:dyDescent="0.3">
      <c r="A320" s="78" t="s">
        <v>2592</v>
      </c>
      <c r="B320" s="79" t="s">
        <v>2593</v>
      </c>
      <c r="C320" s="85">
        <v>210</v>
      </c>
      <c r="D320" s="86">
        <v>101.8</v>
      </c>
      <c r="E320" s="87">
        <v>31</v>
      </c>
      <c r="F320" s="86">
        <v>84.9</v>
      </c>
      <c r="G320" s="17">
        <v>26</v>
      </c>
      <c r="H320" s="88">
        <v>30</v>
      </c>
      <c r="I320" s="89"/>
      <c r="J320" s="89"/>
      <c r="K320" s="89"/>
      <c r="L320" s="89"/>
      <c r="M320" s="90">
        <f>I320-K320</f>
        <v>0</v>
      </c>
      <c r="N320" s="4" t="str">
        <f>IF(ISERROR(K320/I320),"",K320/I320)</f>
        <v/>
      </c>
      <c r="O320" s="91">
        <f>I320/E320</f>
        <v>0</v>
      </c>
      <c r="P320" s="91">
        <f>K320/E320</f>
        <v>0</v>
      </c>
      <c r="Q320" s="77">
        <v>3</v>
      </c>
      <c r="R320" s="77">
        <v>2</v>
      </c>
      <c r="S320" s="77" t="s">
        <v>61</v>
      </c>
      <c r="T320" s="5" t="s">
        <v>221</v>
      </c>
      <c r="U320" s="9"/>
      <c r="W320" s="86">
        <f>D320</f>
        <v>101.8</v>
      </c>
      <c r="X320" s="87">
        <f>E320</f>
        <v>31</v>
      </c>
      <c r="Y320" s="92">
        <f>H320</f>
        <v>30</v>
      </c>
      <c r="Z320" s="90">
        <f>I320</f>
        <v>0</v>
      </c>
      <c r="AA320" s="90">
        <f>K320</f>
        <v>0</v>
      </c>
      <c r="AB320" s="90">
        <f t="shared" si="250"/>
        <v>0</v>
      </c>
      <c r="AC320" s="4" t="str">
        <f t="shared" si="250"/>
        <v/>
      </c>
      <c r="AD320" s="91">
        <f t="shared" si="250"/>
        <v>0</v>
      </c>
      <c r="AE320" s="77" t="str">
        <f>S320</f>
        <v>계</v>
      </c>
      <c r="AF320" s="77" t="str">
        <f>Q320&amp;"/"&amp;R320</f>
        <v>3/2</v>
      </c>
      <c r="AH320" s="20" t="str">
        <f t="shared" si="209"/>
        <v>신수동 신수현대</v>
      </c>
      <c r="AI320" s="87">
        <f t="shared" si="208"/>
        <v>31</v>
      </c>
      <c r="AJ320" s="77" t="str">
        <f>IF(AI320="","",$AJ$2)</f>
        <v>A-</v>
      </c>
      <c r="AK320" s="77" t="s">
        <v>13</v>
      </c>
      <c r="AL320" s="77" t="s">
        <v>62</v>
      </c>
      <c r="AM320" s="77" t="s">
        <v>63</v>
      </c>
      <c r="AN320" s="77" t="str">
        <f>IF(AI320="","",$AN$2)</f>
        <v>C</v>
      </c>
      <c r="AO320" s="77" t="str">
        <f>IF(N320="","",IF(N320&gt;=$AO$1/100,"O","X"))</f>
        <v/>
      </c>
      <c r="AP320" s="77" t="str">
        <f>IF(I320="","",IF(I320&lt;=$AP$1,"O","X"))</f>
        <v/>
      </c>
      <c r="AQ320" s="77" t="str">
        <f>IF(O320="","",IF(O320&lt;=$AQ$1,"O","X"))</f>
        <v>O</v>
      </c>
      <c r="AR320" s="77" t="str">
        <f>IF(M320="","",IF(M320&lt;=$AR$1,"O","X"))</f>
        <v>O</v>
      </c>
      <c r="AS320" s="77" t="s">
        <v>2</v>
      </c>
      <c r="AT320" s="77" t="str">
        <f>IF(OR(F320="",AI320=""),"",IF(AND((F320&lt;=85),(AI320&gt;=15)),"O","X"))</f>
        <v>O</v>
      </c>
      <c r="AU320" s="77" t="str">
        <f>IF(C320="","",IF(C320&gt;=$AU$1,"O","X"))</f>
        <v>X</v>
      </c>
      <c r="AV320" s="77" t="str">
        <f>IF(AO320="","",IF(AND(AO320="O",AP320="O",AR320="O",AT320="O",AU320="O"),"후보","X"))</f>
        <v/>
      </c>
    </row>
    <row r="321" spans="1:48" s="37" customFormat="1" ht="12" x14ac:dyDescent="0.3">
      <c r="A321" s="78" t="s">
        <v>2594</v>
      </c>
      <c r="B321" s="79" t="s">
        <v>2595</v>
      </c>
      <c r="C321" s="85">
        <v>538</v>
      </c>
      <c r="D321" s="86">
        <v>87.5</v>
      </c>
      <c r="E321" s="87">
        <v>26</v>
      </c>
      <c r="F321" s="86">
        <v>60</v>
      </c>
      <c r="G321" s="17">
        <v>18</v>
      </c>
      <c r="H321" s="88">
        <v>226</v>
      </c>
      <c r="I321" s="89">
        <v>127000</v>
      </c>
      <c r="J321" s="89" t="s">
        <v>77</v>
      </c>
      <c r="K321" s="89">
        <v>60000</v>
      </c>
      <c r="L321" s="89" t="s">
        <v>70</v>
      </c>
      <c r="M321" s="90">
        <f>I321-K321</f>
        <v>67000</v>
      </c>
      <c r="N321" s="4">
        <f>IF(ISERROR(K321/I321),"",K321/I321)</f>
        <v>0.47244094488188976</v>
      </c>
      <c r="O321" s="91">
        <f>I321/E321</f>
        <v>4884.6153846153848</v>
      </c>
      <c r="P321" s="91">
        <f>K321/E321</f>
        <v>2307.6923076923076</v>
      </c>
      <c r="Q321" s="77">
        <v>3</v>
      </c>
      <c r="R321" s="77">
        <v>1</v>
      </c>
      <c r="S321" s="77" t="s">
        <v>78</v>
      </c>
      <c r="T321" s="5">
        <v>87</v>
      </c>
      <c r="U321" s="9"/>
      <c r="W321" s="86">
        <f t="shared" ref="W321:X325" si="253">D321</f>
        <v>87.5</v>
      </c>
      <c r="X321" s="87">
        <f t="shared" si="253"/>
        <v>26</v>
      </c>
      <c r="Y321" s="92">
        <f t="shared" ref="Y321:Z325" si="254">H321</f>
        <v>226</v>
      </c>
      <c r="Z321" s="90">
        <f t="shared" si="254"/>
        <v>127000</v>
      </c>
      <c r="AA321" s="90">
        <f>K321</f>
        <v>60000</v>
      </c>
      <c r="AB321" s="90">
        <f t="shared" si="250"/>
        <v>67000</v>
      </c>
      <c r="AC321" s="4">
        <f t="shared" si="250"/>
        <v>0.47244094488188976</v>
      </c>
      <c r="AD321" s="91">
        <f t="shared" si="250"/>
        <v>4884.6153846153848</v>
      </c>
      <c r="AE321" s="77" t="str">
        <f>S321</f>
        <v>복</v>
      </c>
      <c r="AF321" s="77" t="str">
        <f>Q321&amp;"/"&amp;R321</f>
        <v>3/1</v>
      </c>
      <c r="AH321" s="20" t="str">
        <f t="shared" si="209"/>
        <v>신정동 서강GS</v>
      </c>
      <c r="AI321" s="87">
        <f t="shared" si="208"/>
        <v>26</v>
      </c>
      <c r="AJ321" s="77" t="str">
        <f>IF(AI321="","",$AJ$2)</f>
        <v>A-</v>
      </c>
      <c r="AK321" s="77" t="s">
        <v>13</v>
      </c>
      <c r="AL321" s="77" t="s">
        <v>62</v>
      </c>
      <c r="AM321" s="77" t="s">
        <v>63</v>
      </c>
      <c r="AN321" s="77" t="str">
        <f>IF(AI321="","",$AN$2)</f>
        <v>C</v>
      </c>
      <c r="AO321" s="77" t="str">
        <f>IF(N321="","",IF(N321&gt;=$AO$1/100,"O","X"))</f>
        <v>X</v>
      </c>
      <c r="AP321" s="77" t="str">
        <f>IF(I321="","",IF(I321&lt;=$AP$1,"O","X"))</f>
        <v>X</v>
      </c>
      <c r="AQ321" s="77" t="str">
        <f>IF(O321="","",IF(O321&lt;=$AQ$1,"O","X"))</f>
        <v>X</v>
      </c>
      <c r="AR321" s="77" t="str">
        <f>IF(M321="","",IF(M321&lt;=$AR$1,"O","X"))</f>
        <v>X</v>
      </c>
      <c r="AS321" s="77" t="s">
        <v>2</v>
      </c>
      <c r="AT321" s="77" t="str">
        <f>IF(OR(F321="",AI321=""),"",IF(AND((F321&lt;=85),(AI321&gt;=15)),"O","X"))</f>
        <v>O</v>
      </c>
      <c r="AU321" s="77" t="str">
        <f>IF(C321="","",IF(C321&gt;=$AU$1,"O","X"))</f>
        <v>O</v>
      </c>
      <c r="AV321" s="77" t="str">
        <f>IF(AO321="","",IF(AND(AO321="O",AP321="O",AR321="O",AT321="O",AU321="O"),"후보","X"))</f>
        <v>X</v>
      </c>
    </row>
    <row r="322" spans="1:48" s="37" customFormat="1" ht="12" x14ac:dyDescent="0.3">
      <c r="A322" s="78" t="s">
        <v>2594</v>
      </c>
      <c r="B322" s="79" t="s">
        <v>2595</v>
      </c>
      <c r="C322" s="85">
        <v>538</v>
      </c>
      <c r="D322" s="86">
        <v>114.2</v>
      </c>
      <c r="E322" s="87">
        <v>35</v>
      </c>
      <c r="F322" s="86">
        <v>84.4</v>
      </c>
      <c r="G322" s="17">
        <v>26</v>
      </c>
      <c r="H322" s="88">
        <v>92</v>
      </c>
      <c r="I322" s="89">
        <v>180000</v>
      </c>
      <c r="J322" s="89" t="s">
        <v>104</v>
      </c>
      <c r="K322" s="89"/>
      <c r="L322" s="89"/>
      <c r="M322" s="90">
        <f>I322-K322</f>
        <v>180000</v>
      </c>
      <c r="N322" s="4">
        <f>IF(ISERROR(K322/I322),"",K322/I322)</f>
        <v>0</v>
      </c>
      <c r="O322" s="91">
        <f>I322/E322</f>
        <v>5142.8571428571431</v>
      </c>
      <c r="P322" s="91">
        <f>K322/E322</f>
        <v>0</v>
      </c>
      <c r="Q322" s="77">
        <v>3</v>
      </c>
      <c r="R322" s="77">
        <v>2</v>
      </c>
      <c r="S322" s="77" t="s">
        <v>61</v>
      </c>
      <c r="T322" s="5" t="s">
        <v>91</v>
      </c>
      <c r="U322" s="9"/>
      <c r="W322" s="86">
        <f t="shared" si="253"/>
        <v>114.2</v>
      </c>
      <c r="X322" s="87">
        <f t="shared" si="253"/>
        <v>35</v>
      </c>
      <c r="Y322" s="92">
        <f t="shared" si="254"/>
        <v>92</v>
      </c>
      <c r="Z322" s="90">
        <f t="shared" si="254"/>
        <v>180000</v>
      </c>
      <c r="AA322" s="90">
        <f>K322</f>
        <v>0</v>
      </c>
      <c r="AB322" s="90">
        <f t="shared" si="250"/>
        <v>180000</v>
      </c>
      <c r="AC322" s="4">
        <f t="shared" si="250"/>
        <v>0</v>
      </c>
      <c r="AD322" s="91">
        <f t="shared" si="250"/>
        <v>5142.8571428571431</v>
      </c>
      <c r="AE322" s="77" t="str">
        <f>S322</f>
        <v>계</v>
      </c>
      <c r="AF322" s="77" t="str">
        <f>Q322&amp;"/"&amp;R322</f>
        <v>3/2</v>
      </c>
      <c r="AH322" s="20" t="str">
        <f t="shared" si="209"/>
        <v>신정동 서강GS</v>
      </c>
      <c r="AI322" s="87">
        <f t="shared" si="208"/>
        <v>35</v>
      </c>
      <c r="AJ322" s="77" t="str">
        <f>IF(AI322="","",$AJ$2)</f>
        <v>A-</v>
      </c>
      <c r="AK322" s="77" t="s">
        <v>13</v>
      </c>
      <c r="AL322" s="77" t="s">
        <v>62</v>
      </c>
      <c r="AM322" s="77" t="s">
        <v>63</v>
      </c>
      <c r="AN322" s="77" t="str">
        <f>IF(AI322="","",$AN$2)</f>
        <v>C</v>
      </c>
      <c r="AO322" s="77" t="str">
        <f>IF(N322="","",IF(N322&gt;=$AO$1/100,"O","X"))</f>
        <v>X</v>
      </c>
      <c r="AP322" s="77" t="str">
        <f>IF(I322="","",IF(I322&lt;=$AP$1,"O","X"))</f>
        <v>X</v>
      </c>
      <c r="AQ322" s="77" t="str">
        <f>IF(O322="","",IF(O322&lt;=$AQ$1,"O","X"))</f>
        <v>X</v>
      </c>
      <c r="AR322" s="77" t="str">
        <f>IF(M322="","",IF(M322&lt;=$AR$1,"O","X"))</f>
        <v>X</v>
      </c>
      <c r="AS322" s="77" t="s">
        <v>2</v>
      </c>
      <c r="AT322" s="77" t="str">
        <f>IF(OR(F322="",AI322=""),"",IF(AND((F322&lt;=85),(AI322&gt;=15)),"O","X"))</f>
        <v>O</v>
      </c>
      <c r="AU322" s="77" t="str">
        <f>IF(C322="","",IF(C322&gt;=$AU$1,"O","X"))</f>
        <v>O</v>
      </c>
      <c r="AV322" s="77" t="str">
        <f>IF(AO322="","",IF(AND(AO322="O",AP322="O",AR322="O",AT322="O",AU322="O"),"후보","X"))</f>
        <v>X</v>
      </c>
    </row>
    <row r="323" spans="1:48" s="37" customFormat="1" ht="12" x14ac:dyDescent="0.3">
      <c r="A323" s="78" t="s">
        <v>2594</v>
      </c>
      <c r="B323" s="79" t="s">
        <v>2596</v>
      </c>
      <c r="C323" s="85">
        <v>538</v>
      </c>
      <c r="D323" s="86">
        <v>114.8</v>
      </c>
      <c r="E323" s="87">
        <v>35</v>
      </c>
      <c r="F323" s="86">
        <v>85</v>
      </c>
      <c r="G323" s="17">
        <v>26</v>
      </c>
      <c r="H323" s="88">
        <v>86</v>
      </c>
      <c r="I323" s="89">
        <v>160000</v>
      </c>
      <c r="J323" s="89" t="s">
        <v>100</v>
      </c>
      <c r="K323" s="89"/>
      <c r="L323" s="89"/>
      <c r="M323" s="90">
        <f>I323-K323</f>
        <v>160000</v>
      </c>
      <c r="N323" s="4">
        <f>IF(ISERROR(K323/I323),"",K323/I323)</f>
        <v>0</v>
      </c>
      <c r="O323" s="91">
        <f>I323/E323</f>
        <v>4571.4285714285716</v>
      </c>
      <c r="P323" s="91">
        <f>K323/E323</f>
        <v>0</v>
      </c>
      <c r="Q323" s="77">
        <v>3</v>
      </c>
      <c r="R323" s="77">
        <v>2</v>
      </c>
      <c r="S323" s="77" t="s">
        <v>61</v>
      </c>
      <c r="T323" s="5" t="s">
        <v>179</v>
      </c>
      <c r="U323" s="9"/>
      <c r="W323" s="86">
        <f t="shared" si="253"/>
        <v>114.8</v>
      </c>
      <c r="X323" s="87">
        <f t="shared" si="253"/>
        <v>35</v>
      </c>
      <c r="Y323" s="92">
        <f t="shared" si="254"/>
        <v>86</v>
      </c>
      <c r="Z323" s="90">
        <f t="shared" si="254"/>
        <v>160000</v>
      </c>
      <c r="AA323" s="90">
        <f>K323</f>
        <v>0</v>
      </c>
      <c r="AB323" s="90">
        <f t="shared" si="250"/>
        <v>160000</v>
      </c>
      <c r="AC323" s="4">
        <f t="shared" si="250"/>
        <v>0</v>
      </c>
      <c r="AD323" s="91">
        <f t="shared" si="250"/>
        <v>4571.4285714285716</v>
      </c>
      <c r="AE323" s="77" t="str">
        <f>S323</f>
        <v>계</v>
      </c>
      <c r="AF323" s="77" t="str">
        <f>Q323&amp;"/"&amp;R323</f>
        <v>3/2</v>
      </c>
      <c r="AH323" s="20" t="str">
        <f t="shared" si="209"/>
        <v>신정동 서강GS</v>
      </c>
      <c r="AI323" s="87">
        <f t="shared" si="208"/>
        <v>35</v>
      </c>
      <c r="AJ323" s="77" t="str">
        <f>IF(AI323="","",$AJ$2)</f>
        <v>A-</v>
      </c>
      <c r="AK323" s="77" t="s">
        <v>13</v>
      </c>
      <c r="AL323" s="77" t="s">
        <v>62</v>
      </c>
      <c r="AM323" s="77" t="s">
        <v>63</v>
      </c>
      <c r="AN323" s="77" t="str">
        <f>IF(AI323="","",$AN$2)</f>
        <v>C</v>
      </c>
      <c r="AO323" s="77" t="str">
        <f>IF(N323="","",IF(N323&gt;=$AO$1/100,"O","X"))</f>
        <v>X</v>
      </c>
      <c r="AP323" s="77" t="str">
        <f>IF(I323="","",IF(I323&lt;=$AP$1,"O","X"))</f>
        <v>X</v>
      </c>
      <c r="AQ323" s="77" t="str">
        <f>IF(O323="","",IF(O323&lt;=$AQ$1,"O","X"))</f>
        <v>X</v>
      </c>
      <c r="AR323" s="77" t="str">
        <f>IF(M323="","",IF(M323&lt;=$AR$1,"O","X"))</f>
        <v>X</v>
      </c>
      <c r="AS323" s="77" t="s">
        <v>2</v>
      </c>
      <c r="AT323" s="77" t="str">
        <f>IF(OR(F323="",AI323=""),"",IF(AND((F323&lt;=85),(AI323&gt;=15)),"O","X"))</f>
        <v>O</v>
      </c>
      <c r="AU323" s="77" t="str">
        <f>IF(C323="","",IF(C323&gt;=$AU$1,"O","X"))</f>
        <v>O</v>
      </c>
      <c r="AV323" s="77" t="str">
        <f>IF(AO323="","",IF(AND(AO323="O",AP323="O",AR323="O",AT323="O",AU323="O"),"후보","X"))</f>
        <v>X</v>
      </c>
    </row>
    <row r="324" spans="1:48" s="37" customFormat="1" ht="12" x14ac:dyDescent="0.3">
      <c r="A324" s="78" t="s">
        <v>2597</v>
      </c>
      <c r="B324" s="79" t="s">
        <v>2596</v>
      </c>
      <c r="C324" s="85">
        <v>538</v>
      </c>
      <c r="D324" s="86">
        <v>150.4</v>
      </c>
      <c r="E324" s="87">
        <v>45</v>
      </c>
      <c r="F324" s="86">
        <v>114.9</v>
      </c>
      <c r="G324" s="17">
        <v>35</v>
      </c>
      <c r="H324" s="88">
        <v>92</v>
      </c>
      <c r="I324" s="89">
        <v>180000</v>
      </c>
      <c r="J324" s="89" t="s">
        <v>64</v>
      </c>
      <c r="K324" s="89">
        <v>125000</v>
      </c>
      <c r="L324" s="89" t="s">
        <v>74</v>
      </c>
      <c r="M324" s="90">
        <f>I324-K324</f>
        <v>55000</v>
      </c>
      <c r="N324" s="4">
        <f>IF(ISERROR(K324/I324),"",K324/I324)</f>
        <v>0.69444444444444442</v>
      </c>
      <c r="O324" s="91">
        <f>I324/E324</f>
        <v>4000</v>
      </c>
      <c r="P324" s="91">
        <f>K324/E324</f>
        <v>2777.7777777777778</v>
      </c>
      <c r="Q324" s="77">
        <v>4</v>
      </c>
      <c r="R324" s="77">
        <v>2</v>
      </c>
      <c r="S324" s="77" t="s">
        <v>61</v>
      </c>
      <c r="T324" s="5" t="s">
        <v>222</v>
      </c>
      <c r="U324" s="9"/>
      <c r="W324" s="86">
        <f t="shared" si="253"/>
        <v>150.4</v>
      </c>
      <c r="X324" s="87">
        <f t="shared" si="253"/>
        <v>45</v>
      </c>
      <c r="Y324" s="92">
        <f t="shared" si="254"/>
        <v>92</v>
      </c>
      <c r="Z324" s="90">
        <f t="shared" si="254"/>
        <v>180000</v>
      </c>
      <c r="AA324" s="90">
        <f>K324</f>
        <v>125000</v>
      </c>
      <c r="AB324" s="90">
        <f t="shared" ref="AB324:AD339" si="255">M324</f>
        <v>55000</v>
      </c>
      <c r="AC324" s="4">
        <f t="shared" si="255"/>
        <v>0.69444444444444442</v>
      </c>
      <c r="AD324" s="91">
        <f t="shared" si="255"/>
        <v>4000</v>
      </c>
      <c r="AE324" s="77" t="str">
        <f>S324</f>
        <v>계</v>
      </c>
      <c r="AF324" s="77" t="str">
        <f>Q324&amp;"/"&amp;R324</f>
        <v>4/2</v>
      </c>
      <c r="AH324" s="20" t="str">
        <f t="shared" si="209"/>
        <v>신정동 서강GS</v>
      </c>
      <c r="AI324" s="87">
        <f t="shared" ref="AI324:AI387" si="256">IF(E324="","",E324)</f>
        <v>45</v>
      </c>
      <c r="AJ324" s="77" t="str">
        <f>IF(AI324="","",$AJ$2)</f>
        <v>A-</v>
      </c>
      <c r="AK324" s="77" t="s">
        <v>13</v>
      </c>
      <c r="AL324" s="77" t="s">
        <v>62</v>
      </c>
      <c r="AM324" s="77" t="s">
        <v>63</v>
      </c>
      <c r="AN324" s="77" t="str">
        <f>IF(AI324="","",$AN$2)</f>
        <v>C</v>
      </c>
      <c r="AO324" s="77" t="str">
        <f>IF(N324="","",IF(N324&gt;=$AO$1/100,"O","X"))</f>
        <v>X</v>
      </c>
      <c r="AP324" s="77" t="str">
        <f>IF(I324="","",IF(I324&lt;=$AP$1,"O","X"))</f>
        <v>X</v>
      </c>
      <c r="AQ324" s="77" t="str">
        <f>IF(O324="","",IF(O324&lt;=$AQ$1,"O","X"))</f>
        <v>X</v>
      </c>
      <c r="AR324" s="77" t="str">
        <f>IF(M324="","",IF(M324&lt;=$AR$1,"O","X"))</f>
        <v>X</v>
      </c>
      <c r="AS324" s="77" t="s">
        <v>2</v>
      </c>
      <c r="AT324" s="77" t="str">
        <f>IF(OR(F324="",AI324=""),"",IF(AND((F324&lt;=85),(AI324&gt;=15)),"O","X"))</f>
        <v>X</v>
      </c>
      <c r="AU324" s="77" t="str">
        <f>IF(C324="","",IF(C324&gt;=$AU$1,"O","X"))</f>
        <v>O</v>
      </c>
      <c r="AV324" s="77" t="str">
        <f>IF(AO324="","",IF(AND(AO324="O",AP324="O",AR324="O",AT324="O",AU324="O"),"후보","X"))</f>
        <v>X</v>
      </c>
    </row>
    <row r="325" spans="1:48" s="37" customFormat="1" ht="12" x14ac:dyDescent="0.3">
      <c r="A325" s="78" t="s">
        <v>2597</v>
      </c>
      <c r="B325" s="79" t="s">
        <v>2596</v>
      </c>
      <c r="C325" s="85">
        <v>538</v>
      </c>
      <c r="D325" s="86">
        <v>150.4</v>
      </c>
      <c r="E325" s="87">
        <v>45</v>
      </c>
      <c r="F325" s="86">
        <v>114.9</v>
      </c>
      <c r="G325" s="17">
        <v>35</v>
      </c>
      <c r="H325" s="88">
        <v>42</v>
      </c>
      <c r="I325" s="89">
        <v>180000</v>
      </c>
      <c r="J325" s="89" t="s">
        <v>64</v>
      </c>
      <c r="K325" s="89">
        <v>125000</v>
      </c>
      <c r="L325" s="89" t="s">
        <v>74</v>
      </c>
      <c r="M325" s="90">
        <f>I325-K325</f>
        <v>55000</v>
      </c>
      <c r="N325" s="4">
        <f>IF(ISERROR(K325/I325),"",K325/I325)</f>
        <v>0.69444444444444442</v>
      </c>
      <c r="O325" s="91">
        <f>I325/E325</f>
        <v>4000</v>
      </c>
      <c r="P325" s="91">
        <f>K325/E325</f>
        <v>2777.7777777777778</v>
      </c>
      <c r="Q325" s="77">
        <v>4</v>
      </c>
      <c r="R325" s="77">
        <v>2</v>
      </c>
      <c r="S325" s="77" t="s">
        <v>61</v>
      </c>
      <c r="T325" s="5" t="s">
        <v>223</v>
      </c>
      <c r="U325" s="9"/>
      <c r="W325" s="86">
        <f t="shared" si="253"/>
        <v>150.4</v>
      </c>
      <c r="X325" s="87">
        <f t="shared" si="253"/>
        <v>45</v>
      </c>
      <c r="Y325" s="92">
        <f t="shared" si="254"/>
        <v>42</v>
      </c>
      <c r="Z325" s="90">
        <f t="shared" si="254"/>
        <v>180000</v>
      </c>
      <c r="AA325" s="90">
        <f>K325</f>
        <v>125000</v>
      </c>
      <c r="AB325" s="90">
        <f t="shared" si="255"/>
        <v>55000</v>
      </c>
      <c r="AC325" s="4">
        <f t="shared" si="255"/>
        <v>0.69444444444444442</v>
      </c>
      <c r="AD325" s="91">
        <f t="shared" si="255"/>
        <v>4000</v>
      </c>
      <c r="AE325" s="77" t="str">
        <f>S325</f>
        <v>계</v>
      </c>
      <c r="AF325" s="77" t="str">
        <f>Q325&amp;"/"&amp;R325</f>
        <v>4/2</v>
      </c>
      <c r="AH325" s="20" t="str">
        <f t="shared" si="209"/>
        <v>신정동 서강GS</v>
      </c>
      <c r="AI325" s="87">
        <f t="shared" si="256"/>
        <v>45</v>
      </c>
      <c r="AJ325" s="77" t="str">
        <f>IF(AI325="","",$AJ$2)</f>
        <v>A-</v>
      </c>
      <c r="AK325" s="77" t="s">
        <v>13</v>
      </c>
      <c r="AL325" s="77" t="s">
        <v>62</v>
      </c>
      <c r="AM325" s="77" t="s">
        <v>63</v>
      </c>
      <c r="AN325" s="77" t="str">
        <f>IF(AI325="","",$AN$2)</f>
        <v>C</v>
      </c>
      <c r="AO325" s="77" t="str">
        <f>IF(N325="","",IF(N325&gt;=$AO$1/100,"O","X"))</f>
        <v>X</v>
      </c>
      <c r="AP325" s="77" t="str">
        <f>IF(I325="","",IF(I325&lt;=$AP$1,"O","X"))</f>
        <v>X</v>
      </c>
      <c r="AQ325" s="77" t="str">
        <f>IF(O325="","",IF(O325&lt;=$AQ$1,"O","X"))</f>
        <v>X</v>
      </c>
      <c r="AR325" s="77" t="str">
        <f>IF(M325="","",IF(M325&lt;=$AR$1,"O","X"))</f>
        <v>X</v>
      </c>
      <c r="AS325" s="77" t="s">
        <v>2</v>
      </c>
      <c r="AT325" s="77" t="str">
        <f>IF(OR(F325="",AI325=""),"",IF(AND((F325&lt;=85),(AI325&gt;=15)),"O","X"))</f>
        <v>X</v>
      </c>
      <c r="AU325" s="77" t="str">
        <f>IF(C325="","",IF(C325&gt;=$AU$1,"O","X"))</f>
        <v>O</v>
      </c>
      <c r="AV325" s="77" t="str">
        <f>IF(AO325="","",IF(AND(AO325="O",AP325="O",AR325="O",AT325="O",AU325="O"),"후보","X"))</f>
        <v>X</v>
      </c>
    </row>
    <row r="326" spans="1:48" s="37" customFormat="1" ht="12" x14ac:dyDescent="0.3">
      <c r="A326" s="78" t="s">
        <v>2598</v>
      </c>
      <c r="B326" s="79" t="s">
        <v>2599</v>
      </c>
      <c r="C326" s="85">
        <v>208</v>
      </c>
      <c r="D326" s="86">
        <v>64.599999999999994</v>
      </c>
      <c r="E326" s="87">
        <v>20</v>
      </c>
      <c r="F326" s="86">
        <v>48.9</v>
      </c>
      <c r="G326" s="17">
        <v>15</v>
      </c>
      <c r="H326" s="88">
        <v>84</v>
      </c>
      <c r="I326" s="89"/>
      <c r="J326" s="89"/>
      <c r="K326" s="89"/>
      <c r="L326" s="89"/>
      <c r="M326" s="90">
        <f>I326-K326</f>
        <v>0</v>
      </c>
      <c r="N326" s="4" t="str">
        <f>IF(ISERROR(K326/I326),"",K326/I326)</f>
        <v/>
      </c>
      <c r="O326" s="91">
        <f>I326/E326</f>
        <v>0</v>
      </c>
      <c r="P326" s="91">
        <f>K326/E326</f>
        <v>0</v>
      </c>
      <c r="Q326" s="77">
        <v>2</v>
      </c>
      <c r="R326" s="77">
        <v>1</v>
      </c>
      <c r="S326" s="77" t="s">
        <v>61</v>
      </c>
      <c r="T326" s="5">
        <v>64</v>
      </c>
      <c r="U326" s="9"/>
      <c r="W326" s="86">
        <f>D326</f>
        <v>64.599999999999994</v>
      </c>
      <c r="X326" s="87">
        <f>E326</f>
        <v>20</v>
      </c>
      <c r="Y326" s="92">
        <f>H326</f>
        <v>84</v>
      </c>
      <c r="Z326" s="90">
        <f>I326</f>
        <v>0</v>
      </c>
      <c r="AA326" s="90">
        <f>K326</f>
        <v>0</v>
      </c>
      <c r="AB326" s="90">
        <f t="shared" si="255"/>
        <v>0</v>
      </c>
      <c r="AC326" s="4" t="str">
        <f t="shared" si="255"/>
        <v/>
      </c>
      <c r="AD326" s="91">
        <f t="shared" si="255"/>
        <v>0</v>
      </c>
      <c r="AE326" s="77" t="str">
        <f>S326</f>
        <v>계</v>
      </c>
      <c r="AF326" s="77" t="str">
        <f>Q326&amp;"/"&amp;R326</f>
        <v>2/1</v>
      </c>
      <c r="AH326" s="20" t="str">
        <f t="shared" si="209"/>
        <v>아현동 서서울삼성</v>
      </c>
      <c r="AI326" s="87">
        <f t="shared" si="256"/>
        <v>20</v>
      </c>
      <c r="AJ326" s="77" t="str">
        <f>IF(AI326="","",$AJ$2)</f>
        <v>A-</v>
      </c>
      <c r="AK326" s="77" t="s">
        <v>13</v>
      </c>
      <c r="AL326" s="77" t="s">
        <v>62</v>
      </c>
      <c r="AM326" s="77" t="s">
        <v>63</v>
      </c>
      <c r="AN326" s="77" t="str">
        <f>IF(AI326="","",$AN$2)</f>
        <v>C</v>
      </c>
      <c r="AO326" s="77" t="str">
        <f>IF(N326="","",IF(N326&gt;=$AO$1/100,"O","X"))</f>
        <v/>
      </c>
      <c r="AP326" s="77" t="str">
        <f>IF(I326="","",IF(I326&lt;=$AP$1,"O","X"))</f>
        <v/>
      </c>
      <c r="AQ326" s="77" t="str">
        <f>IF(O326="","",IF(O326&lt;=$AQ$1,"O","X"))</f>
        <v>O</v>
      </c>
      <c r="AR326" s="77" t="str">
        <f>IF(M326="","",IF(M326&lt;=$AR$1,"O","X"))</f>
        <v>O</v>
      </c>
      <c r="AS326" s="77" t="s">
        <v>2</v>
      </c>
      <c r="AT326" s="77" t="str">
        <f>IF(OR(F326="",AI326=""),"",IF(AND((F326&lt;=85),(AI326&gt;=15)),"O","X"))</f>
        <v>O</v>
      </c>
      <c r="AU326" s="77" t="str">
        <f>IF(C326="","",IF(C326&gt;=$AU$1,"O","X"))</f>
        <v>X</v>
      </c>
      <c r="AV326" s="77" t="str">
        <f>IF(AO326="","",IF(AND(AO326="O",AP326="O",AR326="O",AT326="O",AU326="O"),"후보","X"))</f>
        <v/>
      </c>
    </row>
    <row r="327" spans="1:48" s="37" customFormat="1" ht="12" x14ac:dyDescent="0.3">
      <c r="A327" s="78" t="s">
        <v>2600</v>
      </c>
      <c r="B327" s="79" t="s">
        <v>2601</v>
      </c>
      <c r="C327" s="85">
        <v>208</v>
      </c>
      <c r="D327" s="86">
        <v>100.3</v>
      </c>
      <c r="E327" s="87">
        <v>30</v>
      </c>
      <c r="F327" s="86">
        <v>84.9</v>
      </c>
      <c r="G327" s="17">
        <v>26</v>
      </c>
      <c r="H327" s="88">
        <v>124</v>
      </c>
      <c r="I327" s="89"/>
      <c r="J327" s="89"/>
      <c r="K327" s="89"/>
      <c r="L327" s="89"/>
      <c r="M327" s="90">
        <f>I327-K327</f>
        <v>0</v>
      </c>
      <c r="N327" s="4" t="str">
        <f>IF(ISERROR(K327/I327),"",K327/I327)</f>
        <v/>
      </c>
      <c r="O327" s="91">
        <f>I327/E327</f>
        <v>0</v>
      </c>
      <c r="P327" s="91">
        <f>K327/E327</f>
        <v>0</v>
      </c>
      <c r="Q327" s="77">
        <v>3</v>
      </c>
      <c r="R327" s="77">
        <v>2</v>
      </c>
      <c r="S327" s="77" t="s">
        <v>61</v>
      </c>
      <c r="T327" s="5">
        <v>100</v>
      </c>
      <c r="U327" s="9"/>
      <c r="W327" s="86">
        <f>D327</f>
        <v>100.3</v>
      </c>
      <c r="X327" s="87">
        <f>E327</f>
        <v>30</v>
      </c>
      <c r="Y327" s="92">
        <f>H327</f>
        <v>124</v>
      </c>
      <c r="Z327" s="90">
        <f>I327</f>
        <v>0</v>
      </c>
      <c r="AA327" s="90">
        <f>K327</f>
        <v>0</v>
      </c>
      <c r="AB327" s="90">
        <f t="shared" si="255"/>
        <v>0</v>
      </c>
      <c r="AC327" s="4" t="str">
        <f t="shared" si="255"/>
        <v/>
      </c>
      <c r="AD327" s="91">
        <f t="shared" si="255"/>
        <v>0</v>
      </c>
      <c r="AE327" s="77" t="str">
        <f>S327</f>
        <v>계</v>
      </c>
      <c r="AF327" s="77" t="str">
        <f>Q327&amp;"/"&amp;R327</f>
        <v>3/2</v>
      </c>
      <c r="AH327" s="20" t="str">
        <f t="shared" si="209"/>
        <v>아현동 서서울삼성</v>
      </c>
      <c r="AI327" s="87">
        <f t="shared" si="256"/>
        <v>30</v>
      </c>
      <c r="AJ327" s="77" t="str">
        <f>IF(AI327="","",$AJ$2)</f>
        <v>A-</v>
      </c>
      <c r="AK327" s="77" t="s">
        <v>13</v>
      </c>
      <c r="AL327" s="77" t="s">
        <v>62</v>
      </c>
      <c r="AM327" s="77" t="s">
        <v>63</v>
      </c>
      <c r="AN327" s="77" t="str">
        <f>IF(AI327="","",$AN$2)</f>
        <v>C</v>
      </c>
      <c r="AO327" s="77" t="str">
        <f>IF(N327="","",IF(N327&gt;=$AO$1/100,"O","X"))</f>
        <v/>
      </c>
      <c r="AP327" s="77" t="str">
        <f>IF(I327="","",IF(I327&lt;=$AP$1,"O","X"))</f>
        <v/>
      </c>
      <c r="AQ327" s="77" t="str">
        <f>IF(O327="","",IF(O327&lt;=$AQ$1,"O","X"))</f>
        <v>O</v>
      </c>
      <c r="AR327" s="77" t="str">
        <f>IF(M327="","",IF(M327&lt;=$AR$1,"O","X"))</f>
        <v>O</v>
      </c>
      <c r="AS327" s="77" t="s">
        <v>2</v>
      </c>
      <c r="AT327" s="77" t="str">
        <f>IF(OR(F327="",AI327=""),"",IF(AND((F327&lt;=85),(AI327&gt;=15)),"O","X"))</f>
        <v>O</v>
      </c>
      <c r="AU327" s="77" t="str">
        <f>IF(C327="","",IF(C327&gt;=$AU$1,"O","X"))</f>
        <v>X</v>
      </c>
      <c r="AV327" s="77" t="str">
        <f>IF(AO327="","",IF(AND(AO327="O",AP327="O",AR327="O",AT327="O",AU327="O"),"후보","X"))</f>
        <v/>
      </c>
    </row>
    <row r="328" spans="1:48" s="37" customFormat="1" ht="12" x14ac:dyDescent="0.3">
      <c r="A328" s="78" t="s">
        <v>2602</v>
      </c>
      <c r="B328" s="79" t="s">
        <v>2603</v>
      </c>
      <c r="C328" s="85">
        <v>1164</v>
      </c>
      <c r="D328" s="86">
        <v>85.5</v>
      </c>
      <c r="E328" s="87">
        <v>26</v>
      </c>
      <c r="F328" s="86">
        <v>60</v>
      </c>
      <c r="G328" s="17">
        <v>18</v>
      </c>
      <c r="H328" s="88">
        <v>285</v>
      </c>
      <c r="I328" s="89">
        <v>145000</v>
      </c>
      <c r="J328" s="89" t="s">
        <v>74</v>
      </c>
      <c r="K328" s="89">
        <v>80000</v>
      </c>
      <c r="L328" s="89" t="s">
        <v>74</v>
      </c>
      <c r="M328" s="90">
        <f t="shared" ref="M328:M352" si="257">I328-K328</f>
        <v>65000</v>
      </c>
      <c r="N328" s="4">
        <f t="shared" ref="N328:N352" si="258">IF(ISERROR(K328/I328),"",K328/I328)</f>
        <v>0.55172413793103448</v>
      </c>
      <c r="O328" s="91">
        <f t="shared" ref="O328:O352" si="259">I328/E328</f>
        <v>5576.9230769230771</v>
      </c>
      <c r="P328" s="91">
        <f t="shared" ref="P328:P352" si="260">K328/E328</f>
        <v>3076.9230769230771</v>
      </c>
      <c r="Q328" s="77">
        <v>3</v>
      </c>
      <c r="R328" s="77">
        <v>2</v>
      </c>
      <c r="S328" s="77" t="s">
        <v>61</v>
      </c>
      <c r="T328" s="5">
        <v>85</v>
      </c>
      <c r="U328" s="9"/>
      <c r="W328" s="86">
        <f t="shared" ref="W328:X343" si="261">D328</f>
        <v>85.5</v>
      </c>
      <c r="X328" s="87">
        <f t="shared" si="261"/>
        <v>26</v>
      </c>
      <c r="Y328" s="92">
        <f t="shared" ref="Y328:Z343" si="262">H328</f>
        <v>285</v>
      </c>
      <c r="Z328" s="90">
        <f t="shared" si="262"/>
        <v>145000</v>
      </c>
      <c r="AA328" s="90">
        <f t="shared" ref="AA328:AA352" si="263">K328</f>
        <v>80000</v>
      </c>
      <c r="AB328" s="90">
        <f t="shared" si="255"/>
        <v>65000</v>
      </c>
      <c r="AC328" s="4">
        <f t="shared" si="255"/>
        <v>0.55172413793103448</v>
      </c>
      <c r="AD328" s="91">
        <f t="shared" si="255"/>
        <v>5576.9230769230771</v>
      </c>
      <c r="AE328" s="77" t="str">
        <f t="shared" ref="AE328:AE352" si="264">S328</f>
        <v>계</v>
      </c>
      <c r="AF328" s="77" t="str">
        <f t="shared" ref="AF328:AF352" si="265">Q328&amp;"/"&amp;R328</f>
        <v>3/2</v>
      </c>
      <c r="AH328" s="20" t="str">
        <f t="shared" si="209"/>
        <v>아현동 공덕자이</v>
      </c>
      <c r="AI328" s="87">
        <f t="shared" si="256"/>
        <v>26</v>
      </c>
      <c r="AJ328" s="77" t="str">
        <f t="shared" ref="AJ328:AJ352" si="266">IF(AI328="","",$AJ$2)</f>
        <v>A-</v>
      </c>
      <c r="AK328" s="77" t="s">
        <v>13</v>
      </c>
      <c r="AL328" s="77" t="s">
        <v>62</v>
      </c>
      <c r="AM328" s="77" t="s">
        <v>63</v>
      </c>
      <c r="AN328" s="77" t="str">
        <f t="shared" ref="AN328:AN352" si="267">IF(AI328="","",$AN$2)</f>
        <v>C</v>
      </c>
      <c r="AO328" s="77" t="str">
        <f t="shared" ref="AO328:AO352" si="268">IF(N328="","",IF(N328&gt;=$AO$1/100,"O","X"))</f>
        <v>X</v>
      </c>
      <c r="AP328" s="77" t="str">
        <f t="shared" ref="AP328:AP352" si="269">IF(I328="","",IF(I328&lt;=$AP$1,"O","X"))</f>
        <v>X</v>
      </c>
      <c r="AQ328" s="77" t="str">
        <f t="shared" ref="AQ328:AQ352" si="270">IF(O328="","",IF(O328&lt;=$AQ$1,"O","X"))</f>
        <v>X</v>
      </c>
      <c r="AR328" s="77" t="str">
        <f t="shared" ref="AR328:AR352" si="271">IF(M328="","",IF(M328&lt;=$AR$1,"O","X"))</f>
        <v>X</v>
      </c>
      <c r="AS328" s="77" t="s">
        <v>2</v>
      </c>
      <c r="AT328" s="77" t="str">
        <f t="shared" ref="AT328:AT352" si="272">IF(OR(F328="",AI328=""),"",IF(AND((F328&lt;=85),(AI328&gt;=15)),"O","X"))</f>
        <v>O</v>
      </c>
      <c r="AU328" s="77" t="str">
        <f t="shared" ref="AU328:AU352" si="273">IF(C328="","",IF(C328&gt;=$AU$1,"O","X"))</f>
        <v>O</v>
      </c>
      <c r="AV328" s="77" t="str">
        <f t="shared" ref="AV328:AV352" si="274">IF(AO328="","",IF(AND(AO328="O",AP328="O",AR328="O",AT328="O",AU328="O"),"후보","X"))</f>
        <v>X</v>
      </c>
    </row>
    <row r="329" spans="1:48" s="37" customFormat="1" ht="12" x14ac:dyDescent="0.3">
      <c r="A329" s="78" t="s">
        <v>2602</v>
      </c>
      <c r="B329" s="79" t="s">
        <v>2603</v>
      </c>
      <c r="C329" s="85">
        <v>1164</v>
      </c>
      <c r="D329" s="86">
        <v>110.3</v>
      </c>
      <c r="E329" s="87">
        <v>33</v>
      </c>
      <c r="F329" s="86">
        <v>85</v>
      </c>
      <c r="G329" s="17">
        <v>26</v>
      </c>
      <c r="H329" s="88">
        <v>83</v>
      </c>
      <c r="I329" s="89">
        <v>190000</v>
      </c>
      <c r="J329" s="89" t="s">
        <v>60</v>
      </c>
      <c r="K329" s="89">
        <v>100000</v>
      </c>
      <c r="L329" s="89" t="s">
        <v>68</v>
      </c>
      <c r="M329" s="90">
        <f t="shared" si="257"/>
        <v>90000</v>
      </c>
      <c r="N329" s="4">
        <f t="shared" si="258"/>
        <v>0.52631578947368418</v>
      </c>
      <c r="O329" s="91">
        <f t="shared" si="259"/>
        <v>5757.575757575758</v>
      </c>
      <c r="P329" s="91">
        <f t="shared" si="260"/>
        <v>3030.3030303030305</v>
      </c>
      <c r="Q329" s="77">
        <v>3</v>
      </c>
      <c r="R329" s="77">
        <v>2</v>
      </c>
      <c r="S329" s="77" t="s">
        <v>61</v>
      </c>
      <c r="T329" s="5" t="s">
        <v>117</v>
      </c>
      <c r="U329" s="9"/>
      <c r="W329" s="86">
        <f t="shared" si="261"/>
        <v>110.3</v>
      </c>
      <c r="X329" s="87">
        <f t="shared" si="261"/>
        <v>33</v>
      </c>
      <c r="Y329" s="92">
        <f t="shared" si="262"/>
        <v>83</v>
      </c>
      <c r="Z329" s="90">
        <f t="shared" si="262"/>
        <v>190000</v>
      </c>
      <c r="AA329" s="90">
        <f t="shared" si="263"/>
        <v>100000</v>
      </c>
      <c r="AB329" s="90">
        <f t="shared" si="255"/>
        <v>90000</v>
      </c>
      <c r="AC329" s="4">
        <f t="shared" si="255"/>
        <v>0.52631578947368418</v>
      </c>
      <c r="AD329" s="91">
        <f t="shared" si="255"/>
        <v>5757.575757575758</v>
      </c>
      <c r="AE329" s="77" t="str">
        <f t="shared" si="264"/>
        <v>계</v>
      </c>
      <c r="AF329" s="77" t="str">
        <f t="shared" si="265"/>
        <v>3/2</v>
      </c>
      <c r="AH329" s="20" t="str">
        <f t="shared" si="209"/>
        <v>아현동 공덕자이</v>
      </c>
      <c r="AI329" s="87">
        <f t="shared" si="256"/>
        <v>33</v>
      </c>
      <c r="AJ329" s="77" t="str">
        <f t="shared" si="266"/>
        <v>A-</v>
      </c>
      <c r="AK329" s="77" t="s">
        <v>13</v>
      </c>
      <c r="AL329" s="77" t="s">
        <v>62</v>
      </c>
      <c r="AM329" s="77" t="s">
        <v>63</v>
      </c>
      <c r="AN329" s="77" t="str">
        <f t="shared" si="267"/>
        <v>C</v>
      </c>
      <c r="AO329" s="77" t="str">
        <f t="shared" si="268"/>
        <v>X</v>
      </c>
      <c r="AP329" s="77" t="str">
        <f t="shared" si="269"/>
        <v>X</v>
      </c>
      <c r="AQ329" s="77" t="str">
        <f t="shared" si="270"/>
        <v>X</v>
      </c>
      <c r="AR329" s="77" t="str">
        <f t="shared" si="271"/>
        <v>X</v>
      </c>
      <c r="AS329" s="77" t="s">
        <v>2</v>
      </c>
      <c r="AT329" s="77" t="str">
        <f t="shared" si="272"/>
        <v>O</v>
      </c>
      <c r="AU329" s="77" t="str">
        <f t="shared" si="273"/>
        <v>O</v>
      </c>
      <c r="AV329" s="77" t="str">
        <f t="shared" si="274"/>
        <v>X</v>
      </c>
    </row>
    <row r="330" spans="1:48" s="37" customFormat="1" ht="12" x14ac:dyDescent="0.3">
      <c r="A330" s="78" t="s">
        <v>2602</v>
      </c>
      <c r="B330" s="79" t="s">
        <v>2603</v>
      </c>
      <c r="C330" s="85">
        <v>1164</v>
      </c>
      <c r="D330" s="86">
        <v>110</v>
      </c>
      <c r="E330" s="87">
        <v>33</v>
      </c>
      <c r="F330" s="86">
        <v>85</v>
      </c>
      <c r="G330" s="17">
        <v>26</v>
      </c>
      <c r="H330" s="88">
        <v>62</v>
      </c>
      <c r="I330" s="89">
        <v>180000</v>
      </c>
      <c r="J330" s="89" t="s">
        <v>75</v>
      </c>
      <c r="K330" s="89"/>
      <c r="L330" s="89"/>
      <c r="M330" s="90">
        <f t="shared" si="257"/>
        <v>180000</v>
      </c>
      <c r="N330" s="4">
        <f t="shared" si="258"/>
        <v>0</v>
      </c>
      <c r="O330" s="91">
        <f t="shared" si="259"/>
        <v>5454.545454545455</v>
      </c>
      <c r="P330" s="91">
        <f t="shared" si="260"/>
        <v>0</v>
      </c>
      <c r="Q330" s="77">
        <v>3</v>
      </c>
      <c r="R330" s="77">
        <v>2</v>
      </c>
      <c r="S330" s="77" t="s">
        <v>61</v>
      </c>
      <c r="T330" s="5" t="s">
        <v>204</v>
      </c>
      <c r="U330" s="9"/>
      <c r="W330" s="86">
        <f t="shared" si="261"/>
        <v>110</v>
      </c>
      <c r="X330" s="87">
        <f t="shared" si="261"/>
        <v>33</v>
      </c>
      <c r="Y330" s="92">
        <f t="shared" si="262"/>
        <v>62</v>
      </c>
      <c r="Z330" s="90">
        <f t="shared" si="262"/>
        <v>180000</v>
      </c>
      <c r="AA330" s="90">
        <f t="shared" si="263"/>
        <v>0</v>
      </c>
      <c r="AB330" s="90">
        <f t="shared" si="255"/>
        <v>180000</v>
      </c>
      <c r="AC330" s="4">
        <f t="shared" si="255"/>
        <v>0</v>
      </c>
      <c r="AD330" s="91">
        <f t="shared" si="255"/>
        <v>5454.545454545455</v>
      </c>
      <c r="AE330" s="77" t="str">
        <f t="shared" si="264"/>
        <v>계</v>
      </c>
      <c r="AF330" s="77" t="str">
        <f t="shared" si="265"/>
        <v>3/2</v>
      </c>
      <c r="AH330" s="20" t="str">
        <f t="shared" si="209"/>
        <v>아현동 공덕자이</v>
      </c>
      <c r="AI330" s="87">
        <f t="shared" si="256"/>
        <v>33</v>
      </c>
      <c r="AJ330" s="77" t="str">
        <f t="shared" si="266"/>
        <v>A-</v>
      </c>
      <c r="AK330" s="77" t="s">
        <v>13</v>
      </c>
      <c r="AL330" s="77" t="s">
        <v>62</v>
      </c>
      <c r="AM330" s="77" t="s">
        <v>63</v>
      </c>
      <c r="AN330" s="77" t="str">
        <f t="shared" si="267"/>
        <v>C</v>
      </c>
      <c r="AO330" s="77" t="str">
        <f t="shared" si="268"/>
        <v>X</v>
      </c>
      <c r="AP330" s="77" t="str">
        <f t="shared" si="269"/>
        <v>X</v>
      </c>
      <c r="AQ330" s="77" t="str">
        <f t="shared" si="270"/>
        <v>X</v>
      </c>
      <c r="AR330" s="77" t="str">
        <f t="shared" si="271"/>
        <v>X</v>
      </c>
      <c r="AS330" s="77" t="s">
        <v>2</v>
      </c>
      <c r="AT330" s="77" t="str">
        <f t="shared" si="272"/>
        <v>O</v>
      </c>
      <c r="AU330" s="77" t="str">
        <f t="shared" si="273"/>
        <v>O</v>
      </c>
      <c r="AV330" s="77" t="str">
        <f t="shared" si="274"/>
        <v>X</v>
      </c>
    </row>
    <row r="331" spans="1:48" s="37" customFormat="1" ht="12" x14ac:dyDescent="0.3">
      <c r="A331" s="78" t="s">
        <v>2604</v>
      </c>
      <c r="B331" s="79" t="s">
        <v>2603</v>
      </c>
      <c r="C331" s="85">
        <v>1164</v>
      </c>
      <c r="D331" s="86">
        <v>112</v>
      </c>
      <c r="E331" s="87">
        <v>34</v>
      </c>
      <c r="F331" s="86">
        <v>85</v>
      </c>
      <c r="G331" s="17">
        <v>26</v>
      </c>
      <c r="H331" s="88">
        <v>152</v>
      </c>
      <c r="I331" s="89">
        <v>178000</v>
      </c>
      <c r="J331" s="89" t="s">
        <v>74</v>
      </c>
      <c r="K331" s="89"/>
      <c r="L331" s="89"/>
      <c r="M331" s="90">
        <f t="shared" si="257"/>
        <v>178000</v>
      </c>
      <c r="N331" s="4">
        <f t="shared" si="258"/>
        <v>0</v>
      </c>
      <c r="O331" s="91">
        <f t="shared" si="259"/>
        <v>5235.2941176470586</v>
      </c>
      <c r="P331" s="91">
        <f t="shared" si="260"/>
        <v>0</v>
      </c>
      <c r="Q331" s="77">
        <v>3</v>
      </c>
      <c r="R331" s="77">
        <v>2</v>
      </c>
      <c r="S331" s="77" t="s">
        <v>61</v>
      </c>
      <c r="T331" s="5" t="s">
        <v>92</v>
      </c>
      <c r="U331" s="9"/>
      <c r="W331" s="86">
        <f t="shared" si="261"/>
        <v>112</v>
      </c>
      <c r="X331" s="87">
        <f t="shared" si="261"/>
        <v>34</v>
      </c>
      <c r="Y331" s="92">
        <f t="shared" si="262"/>
        <v>152</v>
      </c>
      <c r="Z331" s="90">
        <f t="shared" si="262"/>
        <v>178000</v>
      </c>
      <c r="AA331" s="90">
        <f t="shared" si="263"/>
        <v>0</v>
      </c>
      <c r="AB331" s="90">
        <f t="shared" si="255"/>
        <v>178000</v>
      </c>
      <c r="AC331" s="4">
        <f t="shared" si="255"/>
        <v>0</v>
      </c>
      <c r="AD331" s="91">
        <f t="shared" si="255"/>
        <v>5235.2941176470586</v>
      </c>
      <c r="AE331" s="77" t="str">
        <f t="shared" si="264"/>
        <v>계</v>
      </c>
      <c r="AF331" s="77" t="str">
        <f t="shared" si="265"/>
        <v>3/2</v>
      </c>
      <c r="AH331" s="20" t="str">
        <f t="shared" si="209"/>
        <v>아현동 공덕자이</v>
      </c>
      <c r="AI331" s="87">
        <f t="shared" si="256"/>
        <v>34</v>
      </c>
      <c r="AJ331" s="77" t="str">
        <f t="shared" si="266"/>
        <v>A-</v>
      </c>
      <c r="AK331" s="77" t="s">
        <v>13</v>
      </c>
      <c r="AL331" s="77" t="s">
        <v>62</v>
      </c>
      <c r="AM331" s="77" t="s">
        <v>63</v>
      </c>
      <c r="AN331" s="77" t="str">
        <f t="shared" si="267"/>
        <v>C</v>
      </c>
      <c r="AO331" s="77" t="str">
        <f t="shared" si="268"/>
        <v>X</v>
      </c>
      <c r="AP331" s="77" t="str">
        <f t="shared" si="269"/>
        <v>X</v>
      </c>
      <c r="AQ331" s="77" t="str">
        <f t="shared" si="270"/>
        <v>X</v>
      </c>
      <c r="AR331" s="77" t="str">
        <f t="shared" si="271"/>
        <v>X</v>
      </c>
      <c r="AS331" s="77" t="s">
        <v>2</v>
      </c>
      <c r="AT331" s="77" t="str">
        <f t="shared" si="272"/>
        <v>O</v>
      </c>
      <c r="AU331" s="77" t="str">
        <f t="shared" si="273"/>
        <v>O</v>
      </c>
      <c r="AV331" s="77" t="str">
        <f t="shared" si="274"/>
        <v>X</v>
      </c>
    </row>
    <row r="332" spans="1:48" s="37" customFormat="1" ht="12" x14ac:dyDescent="0.3">
      <c r="A332" s="78" t="s">
        <v>2604</v>
      </c>
      <c r="B332" s="79" t="s">
        <v>2605</v>
      </c>
      <c r="C332" s="85">
        <v>1164</v>
      </c>
      <c r="D332" s="86">
        <v>111.5</v>
      </c>
      <c r="E332" s="87">
        <v>34</v>
      </c>
      <c r="F332" s="86">
        <v>85</v>
      </c>
      <c r="G332" s="17">
        <v>26</v>
      </c>
      <c r="H332" s="88">
        <v>11</v>
      </c>
      <c r="I332" s="89">
        <v>173000</v>
      </c>
      <c r="J332" s="89" t="s">
        <v>64</v>
      </c>
      <c r="K332" s="89">
        <v>100000</v>
      </c>
      <c r="L332" s="89" t="s">
        <v>77</v>
      </c>
      <c r="M332" s="90">
        <f t="shared" si="257"/>
        <v>73000</v>
      </c>
      <c r="N332" s="4">
        <f t="shared" si="258"/>
        <v>0.5780346820809249</v>
      </c>
      <c r="O332" s="91">
        <f t="shared" si="259"/>
        <v>5088.2352941176468</v>
      </c>
      <c r="P332" s="91">
        <f t="shared" si="260"/>
        <v>2941.1764705882351</v>
      </c>
      <c r="Q332" s="77">
        <v>3</v>
      </c>
      <c r="R332" s="77">
        <v>2</v>
      </c>
      <c r="S332" s="77" t="s">
        <v>61</v>
      </c>
      <c r="T332" s="5" t="s">
        <v>224</v>
      </c>
      <c r="U332" s="9"/>
      <c r="W332" s="86">
        <f t="shared" si="261"/>
        <v>111.5</v>
      </c>
      <c r="X332" s="87">
        <f t="shared" si="261"/>
        <v>34</v>
      </c>
      <c r="Y332" s="92">
        <f t="shared" si="262"/>
        <v>11</v>
      </c>
      <c r="Z332" s="90">
        <f t="shared" si="262"/>
        <v>173000</v>
      </c>
      <c r="AA332" s="90">
        <f t="shared" si="263"/>
        <v>100000</v>
      </c>
      <c r="AB332" s="90">
        <f t="shared" si="255"/>
        <v>73000</v>
      </c>
      <c r="AC332" s="4">
        <f t="shared" si="255"/>
        <v>0.5780346820809249</v>
      </c>
      <c r="AD332" s="91">
        <f t="shared" si="255"/>
        <v>5088.2352941176468</v>
      </c>
      <c r="AE332" s="77" t="str">
        <f t="shared" si="264"/>
        <v>계</v>
      </c>
      <c r="AF332" s="77" t="str">
        <f t="shared" si="265"/>
        <v>3/2</v>
      </c>
      <c r="AH332" s="20" t="str">
        <f t="shared" si="209"/>
        <v>아현동 공덕자이</v>
      </c>
      <c r="AI332" s="87">
        <f t="shared" si="256"/>
        <v>34</v>
      </c>
      <c r="AJ332" s="77" t="str">
        <f t="shared" si="266"/>
        <v>A-</v>
      </c>
      <c r="AK332" s="77" t="s">
        <v>13</v>
      </c>
      <c r="AL332" s="77" t="s">
        <v>62</v>
      </c>
      <c r="AM332" s="77" t="s">
        <v>63</v>
      </c>
      <c r="AN332" s="77" t="str">
        <f t="shared" si="267"/>
        <v>C</v>
      </c>
      <c r="AO332" s="77" t="str">
        <f t="shared" si="268"/>
        <v>X</v>
      </c>
      <c r="AP332" s="77" t="str">
        <f t="shared" si="269"/>
        <v>X</v>
      </c>
      <c r="AQ332" s="77" t="str">
        <f t="shared" si="270"/>
        <v>X</v>
      </c>
      <c r="AR332" s="77" t="str">
        <f t="shared" si="271"/>
        <v>X</v>
      </c>
      <c r="AS332" s="77" t="s">
        <v>2</v>
      </c>
      <c r="AT332" s="77" t="str">
        <f t="shared" si="272"/>
        <v>O</v>
      </c>
      <c r="AU332" s="77" t="str">
        <f t="shared" si="273"/>
        <v>O</v>
      </c>
      <c r="AV332" s="77" t="str">
        <f t="shared" si="274"/>
        <v>X</v>
      </c>
    </row>
    <row r="333" spans="1:48" s="37" customFormat="1" ht="12" x14ac:dyDescent="0.3">
      <c r="A333" s="78" t="s">
        <v>2604</v>
      </c>
      <c r="B333" s="79" t="s">
        <v>2605</v>
      </c>
      <c r="C333" s="85">
        <v>1164</v>
      </c>
      <c r="D333" s="86">
        <v>112.3</v>
      </c>
      <c r="E333" s="87">
        <v>34</v>
      </c>
      <c r="F333" s="86">
        <v>85</v>
      </c>
      <c r="G333" s="17">
        <v>26</v>
      </c>
      <c r="H333" s="88">
        <v>77</v>
      </c>
      <c r="I333" s="89"/>
      <c r="J333" s="89"/>
      <c r="K333" s="89"/>
      <c r="L333" s="89"/>
      <c r="M333" s="90">
        <f t="shared" si="257"/>
        <v>0</v>
      </c>
      <c r="N333" s="4" t="str">
        <f t="shared" si="258"/>
        <v/>
      </c>
      <c r="O333" s="91">
        <f t="shared" si="259"/>
        <v>0</v>
      </c>
      <c r="P333" s="91">
        <f t="shared" si="260"/>
        <v>0</v>
      </c>
      <c r="Q333" s="77">
        <v>3</v>
      </c>
      <c r="R333" s="77">
        <v>2</v>
      </c>
      <c r="S333" s="77" t="s">
        <v>61</v>
      </c>
      <c r="T333" s="5" t="s">
        <v>103</v>
      </c>
      <c r="U333" s="9"/>
      <c r="W333" s="86">
        <f t="shared" si="261"/>
        <v>112.3</v>
      </c>
      <c r="X333" s="87">
        <f t="shared" si="261"/>
        <v>34</v>
      </c>
      <c r="Y333" s="92">
        <f t="shared" si="262"/>
        <v>77</v>
      </c>
      <c r="Z333" s="90">
        <f t="shared" si="262"/>
        <v>0</v>
      </c>
      <c r="AA333" s="90">
        <f t="shared" si="263"/>
        <v>0</v>
      </c>
      <c r="AB333" s="90">
        <f t="shared" si="255"/>
        <v>0</v>
      </c>
      <c r="AC333" s="4" t="str">
        <f t="shared" si="255"/>
        <v/>
      </c>
      <c r="AD333" s="91">
        <f t="shared" si="255"/>
        <v>0</v>
      </c>
      <c r="AE333" s="77" t="str">
        <f t="shared" si="264"/>
        <v>계</v>
      </c>
      <c r="AF333" s="77" t="str">
        <f t="shared" si="265"/>
        <v>3/2</v>
      </c>
      <c r="AH333" s="20" t="str">
        <f t="shared" ref="AH333:AH396" si="275">IF(A333="","",A333)</f>
        <v>아현동 공덕자이</v>
      </c>
      <c r="AI333" s="87">
        <f t="shared" si="256"/>
        <v>34</v>
      </c>
      <c r="AJ333" s="77" t="str">
        <f t="shared" si="266"/>
        <v>A-</v>
      </c>
      <c r="AK333" s="77" t="s">
        <v>13</v>
      </c>
      <c r="AL333" s="77" t="s">
        <v>62</v>
      </c>
      <c r="AM333" s="77" t="s">
        <v>63</v>
      </c>
      <c r="AN333" s="77" t="str">
        <f t="shared" si="267"/>
        <v>C</v>
      </c>
      <c r="AO333" s="77" t="str">
        <f t="shared" si="268"/>
        <v/>
      </c>
      <c r="AP333" s="77" t="str">
        <f t="shared" si="269"/>
        <v/>
      </c>
      <c r="AQ333" s="77" t="str">
        <f t="shared" si="270"/>
        <v>O</v>
      </c>
      <c r="AR333" s="77" t="str">
        <f t="shared" si="271"/>
        <v>O</v>
      </c>
      <c r="AS333" s="77" t="s">
        <v>2</v>
      </c>
      <c r="AT333" s="77" t="str">
        <f t="shared" si="272"/>
        <v>O</v>
      </c>
      <c r="AU333" s="77" t="str">
        <f t="shared" si="273"/>
        <v>O</v>
      </c>
      <c r="AV333" s="77" t="str">
        <f t="shared" si="274"/>
        <v/>
      </c>
    </row>
    <row r="334" spans="1:48" s="37" customFormat="1" ht="12" x14ac:dyDescent="0.3">
      <c r="A334" s="78" t="s">
        <v>2604</v>
      </c>
      <c r="B334" s="79" t="s">
        <v>2605</v>
      </c>
      <c r="C334" s="85">
        <v>1164</v>
      </c>
      <c r="D334" s="86">
        <v>112.8</v>
      </c>
      <c r="E334" s="87">
        <v>34</v>
      </c>
      <c r="F334" s="86">
        <v>85</v>
      </c>
      <c r="G334" s="17">
        <v>26</v>
      </c>
      <c r="H334" s="88">
        <v>46</v>
      </c>
      <c r="I334" s="89"/>
      <c r="J334" s="89"/>
      <c r="K334" s="89"/>
      <c r="L334" s="89"/>
      <c r="M334" s="90">
        <f t="shared" si="257"/>
        <v>0</v>
      </c>
      <c r="N334" s="4" t="str">
        <f t="shared" si="258"/>
        <v/>
      </c>
      <c r="O334" s="91">
        <f t="shared" si="259"/>
        <v>0</v>
      </c>
      <c r="P334" s="91">
        <f t="shared" si="260"/>
        <v>0</v>
      </c>
      <c r="Q334" s="77">
        <v>3</v>
      </c>
      <c r="R334" s="77">
        <v>2</v>
      </c>
      <c r="S334" s="77" t="s">
        <v>61</v>
      </c>
      <c r="T334" s="5" t="s">
        <v>225</v>
      </c>
      <c r="U334" s="9"/>
      <c r="W334" s="86">
        <f t="shared" si="261"/>
        <v>112.8</v>
      </c>
      <c r="X334" s="87">
        <f t="shared" si="261"/>
        <v>34</v>
      </c>
      <c r="Y334" s="92">
        <f t="shared" si="262"/>
        <v>46</v>
      </c>
      <c r="Z334" s="90">
        <f t="shared" si="262"/>
        <v>0</v>
      </c>
      <c r="AA334" s="90">
        <f t="shared" si="263"/>
        <v>0</v>
      </c>
      <c r="AB334" s="90">
        <f t="shared" si="255"/>
        <v>0</v>
      </c>
      <c r="AC334" s="4" t="str">
        <f t="shared" si="255"/>
        <v/>
      </c>
      <c r="AD334" s="91">
        <f t="shared" si="255"/>
        <v>0</v>
      </c>
      <c r="AE334" s="77" t="str">
        <f t="shared" si="264"/>
        <v>계</v>
      </c>
      <c r="AF334" s="77" t="str">
        <f t="shared" si="265"/>
        <v>3/2</v>
      </c>
      <c r="AH334" s="20" t="str">
        <f t="shared" si="275"/>
        <v>아현동 공덕자이</v>
      </c>
      <c r="AI334" s="87">
        <f t="shared" si="256"/>
        <v>34</v>
      </c>
      <c r="AJ334" s="77" t="str">
        <f t="shared" si="266"/>
        <v>A-</v>
      </c>
      <c r="AK334" s="77" t="s">
        <v>13</v>
      </c>
      <c r="AL334" s="77" t="s">
        <v>62</v>
      </c>
      <c r="AM334" s="77" t="s">
        <v>63</v>
      </c>
      <c r="AN334" s="77" t="str">
        <f t="shared" si="267"/>
        <v>C</v>
      </c>
      <c r="AO334" s="77" t="str">
        <f t="shared" si="268"/>
        <v/>
      </c>
      <c r="AP334" s="77" t="str">
        <f t="shared" si="269"/>
        <v/>
      </c>
      <c r="AQ334" s="77" t="str">
        <f t="shared" si="270"/>
        <v>O</v>
      </c>
      <c r="AR334" s="77" t="str">
        <f t="shared" si="271"/>
        <v>O</v>
      </c>
      <c r="AS334" s="77" t="s">
        <v>2</v>
      </c>
      <c r="AT334" s="77" t="str">
        <f t="shared" si="272"/>
        <v>O</v>
      </c>
      <c r="AU334" s="77" t="str">
        <f t="shared" si="273"/>
        <v>O</v>
      </c>
      <c r="AV334" s="77" t="str">
        <f t="shared" si="274"/>
        <v/>
      </c>
    </row>
    <row r="335" spans="1:48" s="37" customFormat="1" ht="12" x14ac:dyDescent="0.3">
      <c r="A335" s="78" t="s">
        <v>2604</v>
      </c>
      <c r="B335" s="79" t="s">
        <v>2605</v>
      </c>
      <c r="C335" s="85">
        <v>1164</v>
      </c>
      <c r="D335" s="86">
        <v>113.1</v>
      </c>
      <c r="E335" s="87">
        <v>34</v>
      </c>
      <c r="F335" s="86">
        <v>85</v>
      </c>
      <c r="G335" s="17">
        <v>26</v>
      </c>
      <c r="H335" s="88">
        <v>46</v>
      </c>
      <c r="I335" s="89"/>
      <c r="J335" s="89"/>
      <c r="K335" s="89"/>
      <c r="L335" s="89"/>
      <c r="M335" s="90">
        <f t="shared" si="257"/>
        <v>0</v>
      </c>
      <c r="N335" s="4" t="str">
        <f t="shared" si="258"/>
        <v/>
      </c>
      <c r="O335" s="91">
        <f t="shared" si="259"/>
        <v>0</v>
      </c>
      <c r="P335" s="91">
        <f t="shared" si="260"/>
        <v>0</v>
      </c>
      <c r="Q335" s="77">
        <v>3</v>
      </c>
      <c r="R335" s="77">
        <v>2</v>
      </c>
      <c r="S335" s="77" t="s">
        <v>61</v>
      </c>
      <c r="T335" s="5" t="s">
        <v>88</v>
      </c>
      <c r="U335" s="9"/>
      <c r="W335" s="86">
        <f t="shared" si="261"/>
        <v>113.1</v>
      </c>
      <c r="X335" s="87">
        <f t="shared" si="261"/>
        <v>34</v>
      </c>
      <c r="Y335" s="92">
        <f t="shared" si="262"/>
        <v>46</v>
      </c>
      <c r="Z335" s="90">
        <f t="shared" si="262"/>
        <v>0</v>
      </c>
      <c r="AA335" s="90">
        <f t="shared" si="263"/>
        <v>0</v>
      </c>
      <c r="AB335" s="90">
        <f t="shared" si="255"/>
        <v>0</v>
      </c>
      <c r="AC335" s="4" t="str">
        <f t="shared" si="255"/>
        <v/>
      </c>
      <c r="AD335" s="91">
        <f t="shared" si="255"/>
        <v>0</v>
      </c>
      <c r="AE335" s="77" t="str">
        <f t="shared" si="264"/>
        <v>계</v>
      </c>
      <c r="AF335" s="77" t="str">
        <f t="shared" si="265"/>
        <v>3/2</v>
      </c>
      <c r="AH335" s="20" t="str">
        <f t="shared" si="275"/>
        <v>아현동 공덕자이</v>
      </c>
      <c r="AI335" s="87">
        <f t="shared" si="256"/>
        <v>34</v>
      </c>
      <c r="AJ335" s="77" t="str">
        <f t="shared" si="266"/>
        <v>A-</v>
      </c>
      <c r="AK335" s="77" t="s">
        <v>13</v>
      </c>
      <c r="AL335" s="77" t="s">
        <v>62</v>
      </c>
      <c r="AM335" s="77" t="s">
        <v>63</v>
      </c>
      <c r="AN335" s="77" t="str">
        <f t="shared" si="267"/>
        <v>C</v>
      </c>
      <c r="AO335" s="77" t="str">
        <f t="shared" si="268"/>
        <v/>
      </c>
      <c r="AP335" s="77" t="str">
        <f t="shared" si="269"/>
        <v/>
      </c>
      <c r="AQ335" s="77" t="str">
        <f t="shared" si="270"/>
        <v>O</v>
      </c>
      <c r="AR335" s="77" t="str">
        <f t="shared" si="271"/>
        <v>O</v>
      </c>
      <c r="AS335" s="77" t="s">
        <v>2</v>
      </c>
      <c r="AT335" s="77" t="str">
        <f t="shared" si="272"/>
        <v>O</v>
      </c>
      <c r="AU335" s="77" t="str">
        <f t="shared" si="273"/>
        <v>O</v>
      </c>
      <c r="AV335" s="77" t="str">
        <f t="shared" si="274"/>
        <v/>
      </c>
    </row>
    <row r="336" spans="1:48" s="37" customFormat="1" ht="12" x14ac:dyDescent="0.3">
      <c r="A336" s="78" t="s">
        <v>2606</v>
      </c>
      <c r="B336" s="79" t="s">
        <v>2607</v>
      </c>
      <c r="C336" s="85">
        <v>1164</v>
      </c>
      <c r="D336" s="86">
        <v>144.30000000000001</v>
      </c>
      <c r="E336" s="87">
        <v>44</v>
      </c>
      <c r="F336" s="86">
        <v>115</v>
      </c>
      <c r="G336" s="17">
        <v>35</v>
      </c>
      <c r="H336" s="88">
        <v>41</v>
      </c>
      <c r="I336" s="89"/>
      <c r="J336" s="89"/>
      <c r="K336" s="89"/>
      <c r="L336" s="89"/>
      <c r="M336" s="90">
        <f t="shared" si="257"/>
        <v>0</v>
      </c>
      <c r="N336" s="4" t="str">
        <f t="shared" si="258"/>
        <v/>
      </c>
      <c r="O336" s="91">
        <f t="shared" si="259"/>
        <v>0</v>
      </c>
      <c r="P336" s="91">
        <f t="shared" si="260"/>
        <v>0</v>
      </c>
      <c r="Q336" s="77">
        <v>4</v>
      </c>
      <c r="R336" s="77">
        <v>2</v>
      </c>
      <c r="S336" s="77" t="s">
        <v>61</v>
      </c>
      <c r="T336" s="5" t="s">
        <v>118</v>
      </c>
      <c r="U336" s="9"/>
      <c r="W336" s="86">
        <f t="shared" si="261"/>
        <v>144.30000000000001</v>
      </c>
      <c r="X336" s="87">
        <f t="shared" si="261"/>
        <v>44</v>
      </c>
      <c r="Y336" s="92">
        <f t="shared" si="262"/>
        <v>41</v>
      </c>
      <c r="Z336" s="90">
        <f t="shared" si="262"/>
        <v>0</v>
      </c>
      <c r="AA336" s="90">
        <f t="shared" si="263"/>
        <v>0</v>
      </c>
      <c r="AB336" s="90">
        <f t="shared" si="255"/>
        <v>0</v>
      </c>
      <c r="AC336" s="4" t="str">
        <f t="shared" si="255"/>
        <v/>
      </c>
      <c r="AD336" s="91">
        <f t="shared" si="255"/>
        <v>0</v>
      </c>
      <c r="AE336" s="77" t="str">
        <f t="shared" si="264"/>
        <v>계</v>
      </c>
      <c r="AF336" s="77" t="str">
        <f t="shared" si="265"/>
        <v>4/2</v>
      </c>
      <c r="AH336" s="20" t="str">
        <f t="shared" si="275"/>
        <v>아현동 공덕자이</v>
      </c>
      <c r="AI336" s="87">
        <f t="shared" si="256"/>
        <v>44</v>
      </c>
      <c r="AJ336" s="77" t="str">
        <f t="shared" si="266"/>
        <v>A-</v>
      </c>
      <c r="AK336" s="77" t="s">
        <v>13</v>
      </c>
      <c r="AL336" s="77" t="s">
        <v>62</v>
      </c>
      <c r="AM336" s="77" t="s">
        <v>63</v>
      </c>
      <c r="AN336" s="77" t="str">
        <f t="shared" si="267"/>
        <v>C</v>
      </c>
      <c r="AO336" s="77" t="str">
        <f t="shared" si="268"/>
        <v/>
      </c>
      <c r="AP336" s="77" t="str">
        <f t="shared" si="269"/>
        <v/>
      </c>
      <c r="AQ336" s="77" t="str">
        <f t="shared" si="270"/>
        <v>O</v>
      </c>
      <c r="AR336" s="77" t="str">
        <f t="shared" si="271"/>
        <v>O</v>
      </c>
      <c r="AS336" s="77" t="s">
        <v>2</v>
      </c>
      <c r="AT336" s="77" t="str">
        <f t="shared" si="272"/>
        <v>X</v>
      </c>
      <c r="AU336" s="77" t="str">
        <f t="shared" si="273"/>
        <v>O</v>
      </c>
      <c r="AV336" s="77" t="str">
        <f t="shared" si="274"/>
        <v/>
      </c>
    </row>
    <row r="337" spans="1:48" s="37" customFormat="1" ht="12" x14ac:dyDescent="0.3">
      <c r="A337" s="78" t="s">
        <v>2606</v>
      </c>
      <c r="B337" s="79" t="s">
        <v>2608</v>
      </c>
      <c r="C337" s="85">
        <v>1164</v>
      </c>
      <c r="D337" s="86">
        <v>152.80000000000001</v>
      </c>
      <c r="E337" s="87">
        <v>46</v>
      </c>
      <c r="F337" s="86">
        <v>115</v>
      </c>
      <c r="G337" s="17">
        <v>35</v>
      </c>
      <c r="H337" s="88">
        <v>160</v>
      </c>
      <c r="I337" s="89">
        <v>195000</v>
      </c>
      <c r="J337" s="89" t="s">
        <v>74</v>
      </c>
      <c r="K337" s="89">
        <v>125000</v>
      </c>
      <c r="L337" s="89" t="s">
        <v>70</v>
      </c>
      <c r="M337" s="90">
        <f t="shared" si="257"/>
        <v>70000</v>
      </c>
      <c r="N337" s="4">
        <f t="shared" si="258"/>
        <v>0.64102564102564108</v>
      </c>
      <c r="O337" s="91">
        <f t="shared" si="259"/>
        <v>4239.130434782609</v>
      </c>
      <c r="P337" s="91">
        <f t="shared" si="260"/>
        <v>2717.391304347826</v>
      </c>
      <c r="Q337" s="77">
        <v>4</v>
      </c>
      <c r="R337" s="77">
        <v>2</v>
      </c>
      <c r="S337" s="77" t="s">
        <v>61</v>
      </c>
      <c r="T337" s="5" t="s">
        <v>226</v>
      </c>
      <c r="U337" s="9"/>
      <c r="W337" s="86">
        <f t="shared" si="261"/>
        <v>152.80000000000001</v>
      </c>
      <c r="X337" s="87">
        <f t="shared" si="261"/>
        <v>46</v>
      </c>
      <c r="Y337" s="92">
        <f t="shared" si="262"/>
        <v>160</v>
      </c>
      <c r="Z337" s="90">
        <f t="shared" si="262"/>
        <v>195000</v>
      </c>
      <c r="AA337" s="90">
        <f t="shared" si="263"/>
        <v>125000</v>
      </c>
      <c r="AB337" s="90">
        <f t="shared" si="255"/>
        <v>70000</v>
      </c>
      <c r="AC337" s="4">
        <f t="shared" si="255"/>
        <v>0.64102564102564108</v>
      </c>
      <c r="AD337" s="91">
        <f t="shared" si="255"/>
        <v>4239.130434782609</v>
      </c>
      <c r="AE337" s="77" t="str">
        <f t="shared" si="264"/>
        <v>계</v>
      </c>
      <c r="AF337" s="77" t="str">
        <f t="shared" si="265"/>
        <v>4/2</v>
      </c>
      <c r="AH337" s="20" t="str">
        <f t="shared" si="275"/>
        <v>아현동 공덕자이</v>
      </c>
      <c r="AI337" s="87">
        <f t="shared" si="256"/>
        <v>46</v>
      </c>
      <c r="AJ337" s="77" t="str">
        <f t="shared" si="266"/>
        <v>A-</v>
      </c>
      <c r="AK337" s="77" t="s">
        <v>13</v>
      </c>
      <c r="AL337" s="77" t="s">
        <v>62</v>
      </c>
      <c r="AM337" s="77" t="s">
        <v>63</v>
      </c>
      <c r="AN337" s="77" t="str">
        <f t="shared" si="267"/>
        <v>C</v>
      </c>
      <c r="AO337" s="77" t="str">
        <f t="shared" si="268"/>
        <v>X</v>
      </c>
      <c r="AP337" s="77" t="str">
        <f t="shared" si="269"/>
        <v>X</v>
      </c>
      <c r="AQ337" s="77" t="str">
        <f t="shared" si="270"/>
        <v>X</v>
      </c>
      <c r="AR337" s="77" t="str">
        <f t="shared" si="271"/>
        <v>X</v>
      </c>
      <c r="AS337" s="77" t="s">
        <v>2</v>
      </c>
      <c r="AT337" s="77" t="str">
        <f t="shared" si="272"/>
        <v>X</v>
      </c>
      <c r="AU337" s="77" t="str">
        <f t="shared" si="273"/>
        <v>O</v>
      </c>
      <c r="AV337" s="77" t="str">
        <f t="shared" si="274"/>
        <v>X</v>
      </c>
    </row>
    <row r="338" spans="1:48" s="37" customFormat="1" ht="12" x14ac:dyDescent="0.3">
      <c r="A338" s="78" t="s">
        <v>2609</v>
      </c>
      <c r="B338" s="79" t="s">
        <v>2610</v>
      </c>
      <c r="C338" s="85">
        <v>3885</v>
      </c>
      <c r="D338" s="86">
        <v>80.2</v>
      </c>
      <c r="E338" s="87">
        <v>24</v>
      </c>
      <c r="F338" s="86">
        <v>60</v>
      </c>
      <c r="G338" s="17">
        <v>18</v>
      </c>
      <c r="H338" s="88">
        <v>572</v>
      </c>
      <c r="I338" s="89">
        <v>160000</v>
      </c>
      <c r="J338" s="89" t="s">
        <v>68</v>
      </c>
      <c r="K338" s="89">
        <v>83000</v>
      </c>
      <c r="L338" s="89" t="s">
        <v>2348</v>
      </c>
      <c r="M338" s="90">
        <f t="shared" si="257"/>
        <v>77000</v>
      </c>
      <c r="N338" s="4">
        <f t="shared" si="258"/>
        <v>0.51875000000000004</v>
      </c>
      <c r="O338" s="91">
        <f t="shared" si="259"/>
        <v>6666.666666666667</v>
      </c>
      <c r="P338" s="91">
        <f t="shared" si="260"/>
        <v>3458.3333333333335</v>
      </c>
      <c r="Q338" s="77">
        <v>3</v>
      </c>
      <c r="R338" s="77">
        <v>2</v>
      </c>
      <c r="S338" s="77" t="s">
        <v>61</v>
      </c>
      <c r="T338" s="5" t="s">
        <v>96</v>
      </c>
      <c r="U338" s="9"/>
      <c r="W338" s="86">
        <f t="shared" si="261"/>
        <v>80.2</v>
      </c>
      <c r="X338" s="87">
        <f t="shared" si="261"/>
        <v>24</v>
      </c>
      <c r="Y338" s="92">
        <f t="shared" si="262"/>
        <v>572</v>
      </c>
      <c r="Z338" s="90">
        <f t="shared" si="262"/>
        <v>160000</v>
      </c>
      <c r="AA338" s="90">
        <f t="shared" si="263"/>
        <v>83000</v>
      </c>
      <c r="AB338" s="90">
        <f t="shared" si="255"/>
        <v>77000</v>
      </c>
      <c r="AC338" s="4">
        <f t="shared" si="255"/>
        <v>0.51875000000000004</v>
      </c>
      <c r="AD338" s="91">
        <f t="shared" si="255"/>
        <v>6666.666666666667</v>
      </c>
      <c r="AE338" s="77" t="str">
        <f t="shared" si="264"/>
        <v>계</v>
      </c>
      <c r="AF338" s="77" t="str">
        <f t="shared" si="265"/>
        <v>3/2</v>
      </c>
      <c r="AH338" s="20" t="str">
        <f t="shared" si="275"/>
        <v>아현동 마포래미안푸르지오</v>
      </c>
      <c r="AI338" s="87">
        <f t="shared" si="256"/>
        <v>24</v>
      </c>
      <c r="AJ338" s="77" t="str">
        <f t="shared" si="266"/>
        <v>A-</v>
      </c>
      <c r="AK338" s="77" t="s">
        <v>13</v>
      </c>
      <c r="AL338" s="77" t="s">
        <v>62</v>
      </c>
      <c r="AM338" s="77" t="s">
        <v>63</v>
      </c>
      <c r="AN338" s="77" t="str">
        <f t="shared" si="267"/>
        <v>C</v>
      </c>
      <c r="AO338" s="77" t="str">
        <f t="shared" si="268"/>
        <v>X</v>
      </c>
      <c r="AP338" s="77" t="str">
        <f t="shared" si="269"/>
        <v>X</v>
      </c>
      <c r="AQ338" s="77" t="str">
        <f t="shared" si="270"/>
        <v>X</v>
      </c>
      <c r="AR338" s="77" t="str">
        <f t="shared" si="271"/>
        <v>X</v>
      </c>
      <c r="AS338" s="77" t="s">
        <v>2</v>
      </c>
      <c r="AT338" s="77" t="str">
        <f t="shared" si="272"/>
        <v>O</v>
      </c>
      <c r="AU338" s="77" t="str">
        <f t="shared" si="273"/>
        <v>O</v>
      </c>
      <c r="AV338" s="77" t="str">
        <f t="shared" si="274"/>
        <v>X</v>
      </c>
    </row>
    <row r="339" spans="1:48" s="37" customFormat="1" ht="12" x14ac:dyDescent="0.3">
      <c r="A339" s="78" t="s">
        <v>2611</v>
      </c>
      <c r="B339" s="79" t="s">
        <v>2612</v>
      </c>
      <c r="C339" s="85">
        <v>3885</v>
      </c>
      <c r="D339" s="86">
        <v>80.2</v>
      </c>
      <c r="E339" s="87">
        <v>24</v>
      </c>
      <c r="F339" s="86">
        <v>59.9</v>
      </c>
      <c r="G339" s="17">
        <v>18</v>
      </c>
      <c r="H339" s="88">
        <v>339</v>
      </c>
      <c r="I339" s="89">
        <v>159000</v>
      </c>
      <c r="J339" s="89" t="s">
        <v>227</v>
      </c>
      <c r="K339" s="89">
        <v>83000</v>
      </c>
      <c r="L339" s="89" t="s">
        <v>75</v>
      </c>
      <c r="M339" s="90">
        <f t="shared" si="257"/>
        <v>76000</v>
      </c>
      <c r="N339" s="4">
        <f t="shared" si="258"/>
        <v>0.5220125786163522</v>
      </c>
      <c r="O339" s="91">
        <f t="shared" si="259"/>
        <v>6625</v>
      </c>
      <c r="P339" s="91">
        <f t="shared" si="260"/>
        <v>3458.3333333333335</v>
      </c>
      <c r="Q339" s="77">
        <v>3</v>
      </c>
      <c r="R339" s="77">
        <v>2</v>
      </c>
      <c r="S339" s="77" t="s">
        <v>61</v>
      </c>
      <c r="T339" s="5" t="s">
        <v>99</v>
      </c>
      <c r="U339" s="9"/>
      <c r="W339" s="86">
        <f t="shared" si="261"/>
        <v>80.2</v>
      </c>
      <c r="X339" s="87">
        <f t="shared" si="261"/>
        <v>24</v>
      </c>
      <c r="Y339" s="92">
        <f t="shared" si="262"/>
        <v>339</v>
      </c>
      <c r="Z339" s="90">
        <f t="shared" si="262"/>
        <v>159000</v>
      </c>
      <c r="AA339" s="90">
        <f t="shared" si="263"/>
        <v>83000</v>
      </c>
      <c r="AB339" s="90">
        <f t="shared" si="255"/>
        <v>76000</v>
      </c>
      <c r="AC339" s="4">
        <f t="shared" si="255"/>
        <v>0.5220125786163522</v>
      </c>
      <c r="AD339" s="91">
        <f t="shared" si="255"/>
        <v>6625</v>
      </c>
      <c r="AE339" s="77" t="str">
        <f t="shared" si="264"/>
        <v>계</v>
      </c>
      <c r="AF339" s="77" t="str">
        <f t="shared" si="265"/>
        <v>3/2</v>
      </c>
      <c r="AH339" s="20" t="str">
        <f t="shared" si="275"/>
        <v>아현동 마포래미안푸르지오</v>
      </c>
      <c r="AI339" s="87">
        <f t="shared" si="256"/>
        <v>24</v>
      </c>
      <c r="AJ339" s="77" t="str">
        <f t="shared" si="266"/>
        <v>A-</v>
      </c>
      <c r="AK339" s="77" t="s">
        <v>13</v>
      </c>
      <c r="AL339" s="77" t="s">
        <v>62</v>
      </c>
      <c r="AM339" s="77" t="s">
        <v>63</v>
      </c>
      <c r="AN339" s="77" t="str">
        <f t="shared" si="267"/>
        <v>C</v>
      </c>
      <c r="AO339" s="77" t="str">
        <f t="shared" si="268"/>
        <v>X</v>
      </c>
      <c r="AP339" s="77" t="str">
        <f t="shared" si="269"/>
        <v>X</v>
      </c>
      <c r="AQ339" s="77" t="str">
        <f t="shared" si="270"/>
        <v>X</v>
      </c>
      <c r="AR339" s="77" t="str">
        <f t="shared" si="271"/>
        <v>X</v>
      </c>
      <c r="AS339" s="77" t="s">
        <v>2</v>
      </c>
      <c r="AT339" s="77" t="str">
        <f t="shared" si="272"/>
        <v>O</v>
      </c>
      <c r="AU339" s="77" t="str">
        <f t="shared" si="273"/>
        <v>O</v>
      </c>
      <c r="AV339" s="77" t="str">
        <f t="shared" si="274"/>
        <v>X</v>
      </c>
    </row>
    <row r="340" spans="1:48" s="37" customFormat="1" ht="12" x14ac:dyDescent="0.3">
      <c r="A340" s="78" t="s">
        <v>2611</v>
      </c>
      <c r="B340" s="79" t="s">
        <v>2612</v>
      </c>
      <c r="C340" s="85">
        <v>3885</v>
      </c>
      <c r="D340" s="86">
        <v>80.2</v>
      </c>
      <c r="E340" s="87">
        <v>24</v>
      </c>
      <c r="F340" s="86">
        <v>59.9</v>
      </c>
      <c r="G340" s="17">
        <v>18</v>
      </c>
      <c r="H340" s="88">
        <v>163</v>
      </c>
      <c r="I340" s="89">
        <v>159000</v>
      </c>
      <c r="J340" s="89" t="s">
        <v>227</v>
      </c>
      <c r="K340" s="89">
        <v>83000</v>
      </c>
      <c r="L340" s="89" t="s">
        <v>75</v>
      </c>
      <c r="M340" s="90">
        <f t="shared" si="257"/>
        <v>76000</v>
      </c>
      <c r="N340" s="4">
        <f t="shared" si="258"/>
        <v>0.5220125786163522</v>
      </c>
      <c r="O340" s="91">
        <f t="shared" si="259"/>
        <v>6625</v>
      </c>
      <c r="P340" s="91">
        <f t="shared" si="260"/>
        <v>3458.3333333333335</v>
      </c>
      <c r="Q340" s="77">
        <v>3</v>
      </c>
      <c r="R340" s="77">
        <v>2</v>
      </c>
      <c r="S340" s="77" t="s">
        <v>61</v>
      </c>
      <c r="T340" s="5" t="s">
        <v>97</v>
      </c>
      <c r="U340" s="9"/>
      <c r="W340" s="86">
        <f t="shared" si="261"/>
        <v>80.2</v>
      </c>
      <c r="X340" s="87">
        <f t="shared" si="261"/>
        <v>24</v>
      </c>
      <c r="Y340" s="92">
        <f t="shared" si="262"/>
        <v>163</v>
      </c>
      <c r="Z340" s="90">
        <f t="shared" si="262"/>
        <v>159000</v>
      </c>
      <c r="AA340" s="90">
        <f t="shared" si="263"/>
        <v>83000</v>
      </c>
      <c r="AB340" s="90">
        <f t="shared" ref="AB340:AD355" si="276">M340</f>
        <v>76000</v>
      </c>
      <c r="AC340" s="4">
        <f t="shared" si="276"/>
        <v>0.5220125786163522</v>
      </c>
      <c r="AD340" s="91">
        <f t="shared" si="276"/>
        <v>6625</v>
      </c>
      <c r="AE340" s="77" t="str">
        <f t="shared" si="264"/>
        <v>계</v>
      </c>
      <c r="AF340" s="77" t="str">
        <f t="shared" si="265"/>
        <v>3/2</v>
      </c>
      <c r="AH340" s="20" t="str">
        <f t="shared" si="275"/>
        <v>아현동 마포래미안푸르지오</v>
      </c>
      <c r="AI340" s="87">
        <f t="shared" si="256"/>
        <v>24</v>
      </c>
      <c r="AJ340" s="77" t="str">
        <f t="shared" si="266"/>
        <v>A-</v>
      </c>
      <c r="AK340" s="77" t="s">
        <v>13</v>
      </c>
      <c r="AL340" s="77" t="s">
        <v>62</v>
      </c>
      <c r="AM340" s="77" t="s">
        <v>63</v>
      </c>
      <c r="AN340" s="77" t="str">
        <f t="shared" si="267"/>
        <v>C</v>
      </c>
      <c r="AO340" s="77" t="str">
        <f t="shared" si="268"/>
        <v>X</v>
      </c>
      <c r="AP340" s="77" t="str">
        <f t="shared" si="269"/>
        <v>X</v>
      </c>
      <c r="AQ340" s="77" t="str">
        <f t="shared" si="270"/>
        <v>X</v>
      </c>
      <c r="AR340" s="77" t="str">
        <f t="shared" si="271"/>
        <v>X</v>
      </c>
      <c r="AS340" s="77" t="s">
        <v>2</v>
      </c>
      <c r="AT340" s="77" t="str">
        <f t="shared" si="272"/>
        <v>O</v>
      </c>
      <c r="AU340" s="77" t="str">
        <f t="shared" si="273"/>
        <v>O</v>
      </c>
      <c r="AV340" s="77" t="str">
        <f t="shared" si="274"/>
        <v>X</v>
      </c>
    </row>
    <row r="341" spans="1:48" s="37" customFormat="1" ht="12" x14ac:dyDescent="0.3">
      <c r="A341" s="78" t="s">
        <v>2611</v>
      </c>
      <c r="B341" s="79" t="s">
        <v>2613</v>
      </c>
      <c r="C341" s="85">
        <v>3885</v>
      </c>
      <c r="D341" s="86">
        <v>80.599999999999994</v>
      </c>
      <c r="E341" s="87">
        <v>24</v>
      </c>
      <c r="F341" s="86">
        <v>60</v>
      </c>
      <c r="G341" s="17">
        <v>18</v>
      </c>
      <c r="H341" s="88">
        <v>139</v>
      </c>
      <c r="I341" s="89">
        <v>160000</v>
      </c>
      <c r="J341" s="89" t="s">
        <v>75</v>
      </c>
      <c r="K341" s="89">
        <v>80000</v>
      </c>
      <c r="L341" s="89" t="s">
        <v>100</v>
      </c>
      <c r="M341" s="90">
        <f t="shared" si="257"/>
        <v>80000</v>
      </c>
      <c r="N341" s="4">
        <f t="shared" si="258"/>
        <v>0.5</v>
      </c>
      <c r="O341" s="91">
        <f t="shared" si="259"/>
        <v>6666.666666666667</v>
      </c>
      <c r="P341" s="91">
        <f t="shared" si="260"/>
        <v>3333.3333333333335</v>
      </c>
      <c r="Q341" s="77">
        <v>3</v>
      </c>
      <c r="R341" s="77">
        <v>2</v>
      </c>
      <c r="S341" s="77" t="s">
        <v>61</v>
      </c>
      <c r="T341" s="5" t="s">
        <v>229</v>
      </c>
      <c r="U341" s="9"/>
      <c r="W341" s="86">
        <f t="shared" si="261"/>
        <v>80.599999999999994</v>
      </c>
      <c r="X341" s="87">
        <f t="shared" si="261"/>
        <v>24</v>
      </c>
      <c r="Y341" s="92">
        <f t="shared" si="262"/>
        <v>139</v>
      </c>
      <c r="Z341" s="90">
        <f t="shared" si="262"/>
        <v>160000</v>
      </c>
      <c r="AA341" s="90">
        <f t="shared" si="263"/>
        <v>80000</v>
      </c>
      <c r="AB341" s="90">
        <f t="shared" si="276"/>
        <v>80000</v>
      </c>
      <c r="AC341" s="4">
        <f t="shared" si="276"/>
        <v>0.5</v>
      </c>
      <c r="AD341" s="91">
        <f t="shared" si="276"/>
        <v>6666.666666666667</v>
      </c>
      <c r="AE341" s="77" t="str">
        <f t="shared" si="264"/>
        <v>계</v>
      </c>
      <c r="AF341" s="77" t="str">
        <f t="shared" si="265"/>
        <v>3/2</v>
      </c>
      <c r="AH341" s="20" t="str">
        <f t="shared" si="275"/>
        <v>아현동 마포래미안푸르지오</v>
      </c>
      <c r="AI341" s="87">
        <f t="shared" si="256"/>
        <v>24</v>
      </c>
      <c r="AJ341" s="77" t="str">
        <f t="shared" si="266"/>
        <v>A-</v>
      </c>
      <c r="AK341" s="77" t="s">
        <v>13</v>
      </c>
      <c r="AL341" s="77" t="s">
        <v>62</v>
      </c>
      <c r="AM341" s="77" t="s">
        <v>63</v>
      </c>
      <c r="AN341" s="77" t="str">
        <f t="shared" si="267"/>
        <v>C</v>
      </c>
      <c r="AO341" s="77" t="str">
        <f t="shared" si="268"/>
        <v>X</v>
      </c>
      <c r="AP341" s="77" t="str">
        <f t="shared" si="269"/>
        <v>X</v>
      </c>
      <c r="AQ341" s="77" t="str">
        <f t="shared" si="270"/>
        <v>X</v>
      </c>
      <c r="AR341" s="77" t="str">
        <f t="shared" si="271"/>
        <v>X</v>
      </c>
      <c r="AS341" s="77" t="s">
        <v>2</v>
      </c>
      <c r="AT341" s="77" t="str">
        <f t="shared" si="272"/>
        <v>O</v>
      </c>
      <c r="AU341" s="77" t="str">
        <f t="shared" si="273"/>
        <v>O</v>
      </c>
      <c r="AV341" s="77" t="str">
        <f t="shared" si="274"/>
        <v>X</v>
      </c>
    </row>
    <row r="342" spans="1:48" s="37" customFormat="1" ht="12" x14ac:dyDescent="0.3">
      <c r="A342" s="78" t="s">
        <v>2614</v>
      </c>
      <c r="B342" s="79" t="s">
        <v>2613</v>
      </c>
      <c r="C342" s="85">
        <v>3885</v>
      </c>
      <c r="D342" s="86">
        <v>80.400000000000006</v>
      </c>
      <c r="E342" s="87">
        <v>24</v>
      </c>
      <c r="F342" s="86">
        <v>59.9</v>
      </c>
      <c r="G342" s="17">
        <v>18</v>
      </c>
      <c r="H342" s="88">
        <v>21</v>
      </c>
      <c r="I342" s="89"/>
      <c r="J342" s="89"/>
      <c r="K342" s="89"/>
      <c r="L342" s="89"/>
      <c r="M342" s="90">
        <f t="shared" si="257"/>
        <v>0</v>
      </c>
      <c r="N342" s="4" t="str">
        <f t="shared" si="258"/>
        <v/>
      </c>
      <c r="O342" s="91">
        <f t="shared" si="259"/>
        <v>0</v>
      </c>
      <c r="P342" s="91">
        <f t="shared" si="260"/>
        <v>0</v>
      </c>
      <c r="Q342" s="77">
        <v>3</v>
      </c>
      <c r="R342" s="77">
        <v>2</v>
      </c>
      <c r="S342" s="77" t="s">
        <v>61</v>
      </c>
      <c r="T342" s="5" t="s">
        <v>230</v>
      </c>
      <c r="U342" s="9"/>
      <c r="W342" s="86">
        <f t="shared" si="261"/>
        <v>80.400000000000006</v>
      </c>
      <c r="X342" s="87">
        <f t="shared" si="261"/>
        <v>24</v>
      </c>
      <c r="Y342" s="92">
        <f t="shared" si="262"/>
        <v>21</v>
      </c>
      <c r="Z342" s="90">
        <f t="shared" si="262"/>
        <v>0</v>
      </c>
      <c r="AA342" s="90">
        <f t="shared" si="263"/>
        <v>0</v>
      </c>
      <c r="AB342" s="90">
        <f t="shared" si="276"/>
        <v>0</v>
      </c>
      <c r="AC342" s="4" t="str">
        <f t="shared" si="276"/>
        <v/>
      </c>
      <c r="AD342" s="91">
        <f t="shared" si="276"/>
        <v>0</v>
      </c>
      <c r="AE342" s="77" t="str">
        <f t="shared" si="264"/>
        <v>계</v>
      </c>
      <c r="AF342" s="77" t="str">
        <f t="shared" si="265"/>
        <v>3/2</v>
      </c>
      <c r="AH342" s="20" t="str">
        <f t="shared" si="275"/>
        <v>아현동 마포래미안푸르지오</v>
      </c>
      <c r="AI342" s="87">
        <f t="shared" si="256"/>
        <v>24</v>
      </c>
      <c r="AJ342" s="77" t="str">
        <f t="shared" si="266"/>
        <v>A-</v>
      </c>
      <c r="AK342" s="77" t="s">
        <v>13</v>
      </c>
      <c r="AL342" s="77" t="s">
        <v>62</v>
      </c>
      <c r="AM342" s="77" t="s">
        <v>63</v>
      </c>
      <c r="AN342" s="77" t="str">
        <f t="shared" si="267"/>
        <v>C</v>
      </c>
      <c r="AO342" s="77" t="str">
        <f t="shared" si="268"/>
        <v/>
      </c>
      <c r="AP342" s="77" t="str">
        <f t="shared" si="269"/>
        <v/>
      </c>
      <c r="AQ342" s="77" t="str">
        <f t="shared" si="270"/>
        <v>O</v>
      </c>
      <c r="AR342" s="77" t="str">
        <f t="shared" si="271"/>
        <v>O</v>
      </c>
      <c r="AS342" s="77" t="s">
        <v>2</v>
      </c>
      <c r="AT342" s="77" t="str">
        <f t="shared" si="272"/>
        <v>O</v>
      </c>
      <c r="AU342" s="77" t="str">
        <f t="shared" si="273"/>
        <v>O</v>
      </c>
      <c r="AV342" s="77" t="str">
        <f t="shared" si="274"/>
        <v/>
      </c>
    </row>
    <row r="343" spans="1:48" s="37" customFormat="1" ht="12" x14ac:dyDescent="0.3">
      <c r="A343" s="78" t="s">
        <v>2614</v>
      </c>
      <c r="B343" s="79" t="s">
        <v>2615</v>
      </c>
      <c r="C343" s="85">
        <v>3885</v>
      </c>
      <c r="D343" s="86">
        <v>81.2</v>
      </c>
      <c r="E343" s="87">
        <v>25</v>
      </c>
      <c r="F343" s="86">
        <v>59.9</v>
      </c>
      <c r="G343" s="17">
        <v>18</v>
      </c>
      <c r="H343" s="88">
        <v>7</v>
      </c>
      <c r="I343" s="89">
        <v>200000</v>
      </c>
      <c r="J343" s="89" t="s">
        <v>75</v>
      </c>
      <c r="K343" s="89"/>
      <c r="L343" s="89"/>
      <c r="M343" s="90">
        <f t="shared" si="257"/>
        <v>200000</v>
      </c>
      <c r="N343" s="4">
        <f t="shared" si="258"/>
        <v>0</v>
      </c>
      <c r="O343" s="91">
        <f t="shared" si="259"/>
        <v>8000</v>
      </c>
      <c r="P343" s="91">
        <f t="shared" si="260"/>
        <v>0</v>
      </c>
      <c r="Q343" s="77">
        <v>3</v>
      </c>
      <c r="R343" s="77">
        <v>2</v>
      </c>
      <c r="S343" s="77" t="s">
        <v>61</v>
      </c>
      <c r="T343" s="5" t="s">
        <v>231</v>
      </c>
      <c r="U343" s="9"/>
      <c r="W343" s="86">
        <f t="shared" si="261"/>
        <v>81.2</v>
      </c>
      <c r="X343" s="87">
        <f t="shared" si="261"/>
        <v>25</v>
      </c>
      <c r="Y343" s="92">
        <f t="shared" si="262"/>
        <v>7</v>
      </c>
      <c r="Z343" s="90">
        <f t="shared" si="262"/>
        <v>200000</v>
      </c>
      <c r="AA343" s="90">
        <f t="shared" si="263"/>
        <v>0</v>
      </c>
      <c r="AB343" s="90">
        <f t="shared" si="276"/>
        <v>200000</v>
      </c>
      <c r="AC343" s="4">
        <f t="shared" si="276"/>
        <v>0</v>
      </c>
      <c r="AD343" s="91">
        <f t="shared" si="276"/>
        <v>8000</v>
      </c>
      <c r="AE343" s="77" t="str">
        <f t="shared" si="264"/>
        <v>계</v>
      </c>
      <c r="AF343" s="77" t="str">
        <f t="shared" si="265"/>
        <v>3/2</v>
      </c>
      <c r="AH343" s="20" t="str">
        <f t="shared" si="275"/>
        <v>아현동 마포래미안푸르지오</v>
      </c>
      <c r="AI343" s="87">
        <f t="shared" si="256"/>
        <v>25</v>
      </c>
      <c r="AJ343" s="77" t="str">
        <f t="shared" si="266"/>
        <v>A-</v>
      </c>
      <c r="AK343" s="77" t="s">
        <v>13</v>
      </c>
      <c r="AL343" s="77" t="s">
        <v>62</v>
      </c>
      <c r="AM343" s="77" t="s">
        <v>63</v>
      </c>
      <c r="AN343" s="77" t="str">
        <f t="shared" si="267"/>
        <v>C</v>
      </c>
      <c r="AO343" s="77" t="str">
        <f t="shared" si="268"/>
        <v>X</v>
      </c>
      <c r="AP343" s="77" t="str">
        <f t="shared" si="269"/>
        <v>X</v>
      </c>
      <c r="AQ343" s="77" t="str">
        <f t="shared" si="270"/>
        <v>X</v>
      </c>
      <c r="AR343" s="77" t="str">
        <f t="shared" si="271"/>
        <v>X</v>
      </c>
      <c r="AS343" s="77" t="s">
        <v>2</v>
      </c>
      <c r="AT343" s="77" t="str">
        <f t="shared" si="272"/>
        <v>O</v>
      </c>
      <c r="AU343" s="77" t="str">
        <f t="shared" si="273"/>
        <v>O</v>
      </c>
      <c r="AV343" s="77" t="str">
        <f t="shared" si="274"/>
        <v>X</v>
      </c>
    </row>
    <row r="344" spans="1:48" s="37" customFormat="1" ht="12" x14ac:dyDescent="0.3">
      <c r="A344" s="78" t="s">
        <v>2611</v>
      </c>
      <c r="B344" s="79" t="s">
        <v>2613</v>
      </c>
      <c r="C344" s="85">
        <v>3885</v>
      </c>
      <c r="D344" s="86">
        <v>111</v>
      </c>
      <c r="E344" s="87">
        <v>34</v>
      </c>
      <c r="F344" s="86">
        <v>84.4</v>
      </c>
      <c r="G344" s="17">
        <v>26</v>
      </c>
      <c r="H344" s="88">
        <v>167</v>
      </c>
      <c r="I344" s="89">
        <v>190000</v>
      </c>
      <c r="J344" s="89" t="s">
        <v>74</v>
      </c>
      <c r="K344" s="89">
        <v>110000</v>
      </c>
      <c r="L344" s="89" t="s">
        <v>75</v>
      </c>
      <c r="M344" s="90">
        <f t="shared" si="257"/>
        <v>80000</v>
      </c>
      <c r="N344" s="4">
        <f t="shared" si="258"/>
        <v>0.57894736842105265</v>
      </c>
      <c r="O344" s="91">
        <f t="shared" si="259"/>
        <v>5588.2352941176468</v>
      </c>
      <c r="P344" s="91">
        <f t="shared" si="260"/>
        <v>3235.294117647059</v>
      </c>
      <c r="Q344" s="77">
        <v>3</v>
      </c>
      <c r="R344" s="77">
        <v>2</v>
      </c>
      <c r="S344" s="77" t="s">
        <v>61</v>
      </c>
      <c r="T344" s="5" t="s">
        <v>115</v>
      </c>
      <c r="U344" s="9"/>
      <c r="W344" s="86">
        <f t="shared" ref="W344:X359" si="277">D344</f>
        <v>111</v>
      </c>
      <c r="X344" s="87">
        <f t="shared" si="277"/>
        <v>34</v>
      </c>
      <c r="Y344" s="92">
        <f t="shared" ref="Y344:Z359" si="278">H344</f>
        <v>167</v>
      </c>
      <c r="Z344" s="90">
        <f t="shared" si="278"/>
        <v>190000</v>
      </c>
      <c r="AA344" s="90">
        <f t="shared" si="263"/>
        <v>110000</v>
      </c>
      <c r="AB344" s="90">
        <f t="shared" si="276"/>
        <v>80000</v>
      </c>
      <c r="AC344" s="4">
        <f t="shared" si="276"/>
        <v>0.57894736842105265</v>
      </c>
      <c r="AD344" s="91">
        <f t="shared" si="276"/>
        <v>5588.2352941176468</v>
      </c>
      <c r="AE344" s="77" t="str">
        <f t="shared" si="264"/>
        <v>계</v>
      </c>
      <c r="AF344" s="77" t="str">
        <f t="shared" si="265"/>
        <v>3/2</v>
      </c>
      <c r="AH344" s="20" t="str">
        <f t="shared" si="275"/>
        <v>아현동 마포래미안푸르지오</v>
      </c>
      <c r="AI344" s="87">
        <f t="shared" si="256"/>
        <v>34</v>
      </c>
      <c r="AJ344" s="77" t="str">
        <f t="shared" si="266"/>
        <v>A-</v>
      </c>
      <c r="AK344" s="77" t="s">
        <v>13</v>
      </c>
      <c r="AL344" s="77" t="s">
        <v>62</v>
      </c>
      <c r="AM344" s="77" t="s">
        <v>63</v>
      </c>
      <c r="AN344" s="77" t="str">
        <f t="shared" si="267"/>
        <v>C</v>
      </c>
      <c r="AO344" s="77" t="str">
        <f t="shared" si="268"/>
        <v>X</v>
      </c>
      <c r="AP344" s="77" t="str">
        <f t="shared" si="269"/>
        <v>X</v>
      </c>
      <c r="AQ344" s="77" t="str">
        <f t="shared" si="270"/>
        <v>X</v>
      </c>
      <c r="AR344" s="77" t="str">
        <f t="shared" si="271"/>
        <v>X</v>
      </c>
      <c r="AS344" s="77" t="s">
        <v>2</v>
      </c>
      <c r="AT344" s="77" t="str">
        <f t="shared" si="272"/>
        <v>O</v>
      </c>
      <c r="AU344" s="77" t="str">
        <f t="shared" si="273"/>
        <v>O</v>
      </c>
      <c r="AV344" s="77" t="str">
        <f t="shared" si="274"/>
        <v>X</v>
      </c>
    </row>
    <row r="345" spans="1:48" s="37" customFormat="1" ht="12" x14ac:dyDescent="0.3">
      <c r="A345" s="78" t="s">
        <v>2616</v>
      </c>
      <c r="B345" s="79" t="s">
        <v>2612</v>
      </c>
      <c r="C345" s="85">
        <v>3885</v>
      </c>
      <c r="D345" s="86">
        <v>112.7</v>
      </c>
      <c r="E345" s="87">
        <v>34</v>
      </c>
      <c r="F345" s="86">
        <v>84.6</v>
      </c>
      <c r="G345" s="17">
        <v>26</v>
      </c>
      <c r="H345" s="88">
        <v>501</v>
      </c>
      <c r="I345" s="89">
        <v>186000</v>
      </c>
      <c r="J345" s="89" t="s">
        <v>98</v>
      </c>
      <c r="K345" s="89">
        <v>83950</v>
      </c>
      <c r="L345" s="89" t="s">
        <v>2349</v>
      </c>
      <c r="M345" s="90">
        <f t="shared" si="257"/>
        <v>102050</v>
      </c>
      <c r="N345" s="4">
        <f t="shared" si="258"/>
        <v>0.45134408602150539</v>
      </c>
      <c r="O345" s="91">
        <f t="shared" si="259"/>
        <v>5470.588235294118</v>
      </c>
      <c r="P345" s="91">
        <f t="shared" si="260"/>
        <v>2469.1176470588234</v>
      </c>
      <c r="Q345" s="77">
        <v>3</v>
      </c>
      <c r="R345" s="77">
        <v>2</v>
      </c>
      <c r="S345" s="77" t="s">
        <v>61</v>
      </c>
      <c r="T345" s="5" t="s">
        <v>101</v>
      </c>
      <c r="U345" s="9"/>
      <c r="W345" s="86">
        <f t="shared" si="277"/>
        <v>112.7</v>
      </c>
      <c r="X345" s="87">
        <f t="shared" si="277"/>
        <v>34</v>
      </c>
      <c r="Y345" s="92">
        <f t="shared" si="278"/>
        <v>501</v>
      </c>
      <c r="Z345" s="90">
        <f t="shared" si="278"/>
        <v>186000</v>
      </c>
      <c r="AA345" s="90">
        <f t="shared" si="263"/>
        <v>83950</v>
      </c>
      <c r="AB345" s="90">
        <f t="shared" si="276"/>
        <v>102050</v>
      </c>
      <c r="AC345" s="4">
        <f t="shared" si="276"/>
        <v>0.45134408602150539</v>
      </c>
      <c r="AD345" s="91">
        <f t="shared" si="276"/>
        <v>5470.588235294118</v>
      </c>
      <c r="AE345" s="77" t="str">
        <f t="shared" si="264"/>
        <v>계</v>
      </c>
      <c r="AF345" s="77" t="str">
        <f t="shared" si="265"/>
        <v>3/2</v>
      </c>
      <c r="AH345" s="20" t="str">
        <f t="shared" si="275"/>
        <v>아현동 마포래미안푸르지오</v>
      </c>
      <c r="AI345" s="87">
        <f t="shared" si="256"/>
        <v>34</v>
      </c>
      <c r="AJ345" s="77" t="str">
        <f t="shared" si="266"/>
        <v>A-</v>
      </c>
      <c r="AK345" s="77" t="s">
        <v>13</v>
      </c>
      <c r="AL345" s="77" t="s">
        <v>62</v>
      </c>
      <c r="AM345" s="77" t="s">
        <v>63</v>
      </c>
      <c r="AN345" s="77" t="str">
        <f t="shared" si="267"/>
        <v>C</v>
      </c>
      <c r="AO345" s="77" t="str">
        <f t="shared" si="268"/>
        <v>X</v>
      </c>
      <c r="AP345" s="77" t="str">
        <f t="shared" si="269"/>
        <v>X</v>
      </c>
      <c r="AQ345" s="77" t="str">
        <f t="shared" si="270"/>
        <v>X</v>
      </c>
      <c r="AR345" s="77" t="str">
        <f t="shared" si="271"/>
        <v>X</v>
      </c>
      <c r="AS345" s="77" t="s">
        <v>2</v>
      </c>
      <c r="AT345" s="77" t="str">
        <f t="shared" si="272"/>
        <v>O</v>
      </c>
      <c r="AU345" s="77" t="str">
        <f t="shared" si="273"/>
        <v>O</v>
      </c>
      <c r="AV345" s="77" t="str">
        <f t="shared" si="274"/>
        <v>X</v>
      </c>
    </row>
    <row r="346" spans="1:48" s="37" customFormat="1" ht="12" x14ac:dyDescent="0.3">
      <c r="A346" s="78" t="s">
        <v>2614</v>
      </c>
      <c r="B346" s="79" t="s">
        <v>2615</v>
      </c>
      <c r="C346" s="85">
        <v>3885</v>
      </c>
      <c r="D346" s="86">
        <v>113</v>
      </c>
      <c r="E346" s="87">
        <v>34</v>
      </c>
      <c r="F346" s="86">
        <v>84.9</v>
      </c>
      <c r="G346" s="17">
        <v>26</v>
      </c>
      <c r="H346" s="88">
        <v>520</v>
      </c>
      <c r="I346" s="89">
        <v>185000</v>
      </c>
      <c r="J346" s="89" t="s">
        <v>75</v>
      </c>
      <c r="K346" s="89">
        <v>90000</v>
      </c>
      <c r="L346" s="89" t="s">
        <v>227</v>
      </c>
      <c r="M346" s="90">
        <f t="shared" si="257"/>
        <v>95000</v>
      </c>
      <c r="N346" s="4">
        <f t="shared" si="258"/>
        <v>0.48648648648648651</v>
      </c>
      <c r="O346" s="91">
        <f t="shared" si="259"/>
        <v>5441.1764705882351</v>
      </c>
      <c r="P346" s="91">
        <f t="shared" si="260"/>
        <v>2647.0588235294117</v>
      </c>
      <c r="Q346" s="77">
        <v>3</v>
      </c>
      <c r="R346" s="77">
        <v>2</v>
      </c>
      <c r="S346" s="77" t="s">
        <v>61</v>
      </c>
      <c r="T346" s="5" t="s">
        <v>86</v>
      </c>
      <c r="U346" s="9"/>
      <c r="W346" s="86">
        <f t="shared" si="277"/>
        <v>113</v>
      </c>
      <c r="X346" s="87">
        <f t="shared" si="277"/>
        <v>34</v>
      </c>
      <c r="Y346" s="92">
        <f t="shared" si="278"/>
        <v>520</v>
      </c>
      <c r="Z346" s="90">
        <f t="shared" si="278"/>
        <v>185000</v>
      </c>
      <c r="AA346" s="90">
        <f t="shared" si="263"/>
        <v>90000</v>
      </c>
      <c r="AB346" s="90">
        <f t="shared" si="276"/>
        <v>95000</v>
      </c>
      <c r="AC346" s="4">
        <f t="shared" si="276"/>
        <v>0.48648648648648651</v>
      </c>
      <c r="AD346" s="91">
        <f t="shared" si="276"/>
        <v>5441.1764705882351</v>
      </c>
      <c r="AE346" s="77" t="str">
        <f t="shared" si="264"/>
        <v>계</v>
      </c>
      <c r="AF346" s="77" t="str">
        <f t="shared" si="265"/>
        <v>3/2</v>
      </c>
      <c r="AH346" s="20" t="str">
        <f t="shared" si="275"/>
        <v>아현동 마포래미안푸르지오</v>
      </c>
      <c r="AI346" s="87">
        <f t="shared" si="256"/>
        <v>34</v>
      </c>
      <c r="AJ346" s="77" t="str">
        <f t="shared" si="266"/>
        <v>A-</v>
      </c>
      <c r="AK346" s="77" t="s">
        <v>13</v>
      </c>
      <c r="AL346" s="77" t="s">
        <v>62</v>
      </c>
      <c r="AM346" s="77" t="s">
        <v>63</v>
      </c>
      <c r="AN346" s="77" t="str">
        <f t="shared" si="267"/>
        <v>C</v>
      </c>
      <c r="AO346" s="77" t="str">
        <f t="shared" si="268"/>
        <v>X</v>
      </c>
      <c r="AP346" s="77" t="str">
        <f t="shared" si="269"/>
        <v>X</v>
      </c>
      <c r="AQ346" s="77" t="str">
        <f t="shared" si="270"/>
        <v>X</v>
      </c>
      <c r="AR346" s="77" t="str">
        <f t="shared" si="271"/>
        <v>X</v>
      </c>
      <c r="AS346" s="77" t="s">
        <v>2</v>
      </c>
      <c r="AT346" s="77" t="str">
        <f t="shared" si="272"/>
        <v>O</v>
      </c>
      <c r="AU346" s="77" t="str">
        <f t="shared" si="273"/>
        <v>O</v>
      </c>
      <c r="AV346" s="77" t="str">
        <f t="shared" si="274"/>
        <v>X</v>
      </c>
    </row>
    <row r="347" spans="1:48" s="37" customFormat="1" ht="12" x14ac:dyDescent="0.3">
      <c r="A347" s="78" t="s">
        <v>2614</v>
      </c>
      <c r="B347" s="79" t="s">
        <v>2615</v>
      </c>
      <c r="C347" s="85">
        <v>3885</v>
      </c>
      <c r="D347" s="86">
        <v>113.1</v>
      </c>
      <c r="E347" s="87">
        <v>34</v>
      </c>
      <c r="F347" s="86">
        <v>84.6</v>
      </c>
      <c r="G347" s="17">
        <v>26</v>
      </c>
      <c r="H347" s="88">
        <v>253</v>
      </c>
      <c r="I347" s="89"/>
      <c r="J347" s="89"/>
      <c r="K347" s="89"/>
      <c r="L347" s="89"/>
      <c r="M347" s="90">
        <f t="shared" si="257"/>
        <v>0</v>
      </c>
      <c r="N347" s="4" t="str">
        <f t="shared" si="258"/>
        <v/>
      </c>
      <c r="O347" s="91">
        <f t="shared" si="259"/>
        <v>0</v>
      </c>
      <c r="P347" s="91">
        <f t="shared" si="260"/>
        <v>0</v>
      </c>
      <c r="Q347" s="77">
        <v>3</v>
      </c>
      <c r="R347" s="77">
        <v>2</v>
      </c>
      <c r="S347" s="77" t="s">
        <v>61</v>
      </c>
      <c r="T347" s="5" t="s">
        <v>87</v>
      </c>
      <c r="U347" s="9"/>
      <c r="W347" s="86">
        <f t="shared" si="277"/>
        <v>113.1</v>
      </c>
      <c r="X347" s="87">
        <f t="shared" si="277"/>
        <v>34</v>
      </c>
      <c r="Y347" s="92">
        <f t="shared" si="278"/>
        <v>253</v>
      </c>
      <c r="Z347" s="90">
        <f t="shared" si="278"/>
        <v>0</v>
      </c>
      <c r="AA347" s="90">
        <f t="shared" si="263"/>
        <v>0</v>
      </c>
      <c r="AB347" s="90">
        <f t="shared" si="276"/>
        <v>0</v>
      </c>
      <c r="AC347" s="4" t="str">
        <f t="shared" si="276"/>
        <v/>
      </c>
      <c r="AD347" s="91">
        <f t="shared" si="276"/>
        <v>0</v>
      </c>
      <c r="AE347" s="77" t="str">
        <f t="shared" si="264"/>
        <v>계</v>
      </c>
      <c r="AF347" s="77" t="str">
        <f t="shared" si="265"/>
        <v>3/2</v>
      </c>
      <c r="AH347" s="20" t="str">
        <f t="shared" si="275"/>
        <v>아현동 마포래미안푸르지오</v>
      </c>
      <c r="AI347" s="87">
        <f t="shared" si="256"/>
        <v>34</v>
      </c>
      <c r="AJ347" s="77" t="str">
        <f t="shared" si="266"/>
        <v>A-</v>
      </c>
      <c r="AK347" s="77" t="s">
        <v>13</v>
      </c>
      <c r="AL347" s="77" t="s">
        <v>62</v>
      </c>
      <c r="AM347" s="77" t="s">
        <v>63</v>
      </c>
      <c r="AN347" s="77" t="str">
        <f t="shared" si="267"/>
        <v>C</v>
      </c>
      <c r="AO347" s="77" t="str">
        <f t="shared" si="268"/>
        <v/>
      </c>
      <c r="AP347" s="77" t="str">
        <f t="shared" si="269"/>
        <v/>
      </c>
      <c r="AQ347" s="77" t="str">
        <f t="shared" si="270"/>
        <v>O</v>
      </c>
      <c r="AR347" s="77" t="str">
        <f t="shared" si="271"/>
        <v>O</v>
      </c>
      <c r="AS347" s="77" t="s">
        <v>2</v>
      </c>
      <c r="AT347" s="77" t="str">
        <f t="shared" si="272"/>
        <v>O</v>
      </c>
      <c r="AU347" s="77" t="str">
        <f t="shared" si="273"/>
        <v>O</v>
      </c>
      <c r="AV347" s="77" t="str">
        <f t="shared" si="274"/>
        <v/>
      </c>
    </row>
    <row r="348" spans="1:48" s="37" customFormat="1" ht="12" x14ac:dyDescent="0.3">
      <c r="A348" s="78" t="s">
        <v>2614</v>
      </c>
      <c r="B348" s="79" t="s">
        <v>2615</v>
      </c>
      <c r="C348" s="85">
        <v>3885</v>
      </c>
      <c r="D348" s="86">
        <v>114.8</v>
      </c>
      <c r="E348" s="87">
        <v>35</v>
      </c>
      <c r="F348" s="86">
        <v>85</v>
      </c>
      <c r="G348" s="17">
        <v>26</v>
      </c>
      <c r="H348" s="88">
        <v>17</v>
      </c>
      <c r="I348" s="89">
        <v>260000</v>
      </c>
      <c r="J348" s="89" t="s">
        <v>75</v>
      </c>
      <c r="K348" s="89"/>
      <c r="L348" s="89"/>
      <c r="M348" s="90">
        <f t="shared" si="257"/>
        <v>260000</v>
      </c>
      <c r="N348" s="4">
        <f t="shared" si="258"/>
        <v>0</v>
      </c>
      <c r="O348" s="91">
        <f t="shared" si="259"/>
        <v>7428.5714285714284</v>
      </c>
      <c r="P348" s="91">
        <f t="shared" si="260"/>
        <v>0</v>
      </c>
      <c r="Q348" s="77">
        <v>3</v>
      </c>
      <c r="R348" s="77">
        <v>2</v>
      </c>
      <c r="S348" s="77" t="s">
        <v>61</v>
      </c>
      <c r="T348" s="5" t="s">
        <v>89</v>
      </c>
      <c r="U348" s="9"/>
      <c r="W348" s="86">
        <f t="shared" si="277"/>
        <v>114.8</v>
      </c>
      <c r="X348" s="87">
        <f t="shared" si="277"/>
        <v>35</v>
      </c>
      <c r="Y348" s="92">
        <f t="shared" si="278"/>
        <v>17</v>
      </c>
      <c r="Z348" s="90">
        <f t="shared" si="278"/>
        <v>260000</v>
      </c>
      <c r="AA348" s="90">
        <f t="shared" si="263"/>
        <v>0</v>
      </c>
      <c r="AB348" s="90">
        <f t="shared" si="276"/>
        <v>260000</v>
      </c>
      <c r="AC348" s="4">
        <f t="shared" si="276"/>
        <v>0</v>
      </c>
      <c r="AD348" s="91">
        <f t="shared" si="276"/>
        <v>7428.5714285714284</v>
      </c>
      <c r="AE348" s="77" t="str">
        <f t="shared" si="264"/>
        <v>계</v>
      </c>
      <c r="AF348" s="77" t="str">
        <f t="shared" si="265"/>
        <v>3/2</v>
      </c>
      <c r="AH348" s="20" t="str">
        <f t="shared" si="275"/>
        <v>아현동 마포래미안푸르지오</v>
      </c>
      <c r="AI348" s="87">
        <f t="shared" si="256"/>
        <v>35</v>
      </c>
      <c r="AJ348" s="77" t="str">
        <f t="shared" si="266"/>
        <v>A-</v>
      </c>
      <c r="AK348" s="77" t="s">
        <v>13</v>
      </c>
      <c r="AL348" s="77" t="s">
        <v>62</v>
      </c>
      <c r="AM348" s="77" t="s">
        <v>63</v>
      </c>
      <c r="AN348" s="77" t="str">
        <f t="shared" si="267"/>
        <v>C</v>
      </c>
      <c r="AO348" s="77" t="str">
        <f t="shared" si="268"/>
        <v>X</v>
      </c>
      <c r="AP348" s="77" t="str">
        <f t="shared" si="269"/>
        <v>X</v>
      </c>
      <c r="AQ348" s="77" t="str">
        <f t="shared" si="270"/>
        <v>X</v>
      </c>
      <c r="AR348" s="77" t="str">
        <f t="shared" si="271"/>
        <v>X</v>
      </c>
      <c r="AS348" s="77" t="s">
        <v>2</v>
      </c>
      <c r="AT348" s="77" t="str">
        <f t="shared" si="272"/>
        <v>O</v>
      </c>
      <c r="AU348" s="77" t="str">
        <f t="shared" si="273"/>
        <v>O</v>
      </c>
      <c r="AV348" s="77" t="str">
        <f t="shared" si="274"/>
        <v>X</v>
      </c>
    </row>
    <row r="349" spans="1:48" s="37" customFormat="1" ht="12" x14ac:dyDescent="0.3">
      <c r="A349" s="78" t="s">
        <v>2614</v>
      </c>
      <c r="B349" s="79" t="s">
        <v>2617</v>
      </c>
      <c r="C349" s="85">
        <v>3885</v>
      </c>
      <c r="D349" s="86">
        <v>149.30000000000001</v>
      </c>
      <c r="E349" s="87">
        <v>45</v>
      </c>
      <c r="F349" s="86">
        <v>114.3</v>
      </c>
      <c r="G349" s="17">
        <v>35</v>
      </c>
      <c r="H349" s="88">
        <v>106</v>
      </c>
      <c r="I349" s="89">
        <v>259000</v>
      </c>
      <c r="J349" s="89" t="s">
        <v>60</v>
      </c>
      <c r="K349" s="89">
        <v>150000</v>
      </c>
      <c r="L349" s="89" t="s">
        <v>69</v>
      </c>
      <c r="M349" s="90">
        <f t="shared" si="257"/>
        <v>109000</v>
      </c>
      <c r="N349" s="4">
        <f t="shared" si="258"/>
        <v>0.5791505791505791</v>
      </c>
      <c r="O349" s="91">
        <f t="shared" si="259"/>
        <v>5755.5555555555557</v>
      </c>
      <c r="P349" s="91">
        <f t="shared" si="260"/>
        <v>3333.3333333333335</v>
      </c>
      <c r="Q349" s="77">
        <v>4</v>
      </c>
      <c r="R349" s="77">
        <v>2</v>
      </c>
      <c r="S349" s="77" t="s">
        <v>61</v>
      </c>
      <c r="T349" s="5" t="s">
        <v>207</v>
      </c>
      <c r="U349" s="9"/>
      <c r="W349" s="86">
        <f t="shared" si="277"/>
        <v>149.30000000000001</v>
      </c>
      <c r="X349" s="87">
        <f t="shared" si="277"/>
        <v>45</v>
      </c>
      <c r="Y349" s="92">
        <f t="shared" si="278"/>
        <v>106</v>
      </c>
      <c r="Z349" s="90">
        <f t="shared" si="278"/>
        <v>259000</v>
      </c>
      <c r="AA349" s="90">
        <f t="shared" si="263"/>
        <v>150000</v>
      </c>
      <c r="AB349" s="90">
        <f t="shared" si="276"/>
        <v>109000</v>
      </c>
      <c r="AC349" s="4">
        <f t="shared" si="276"/>
        <v>0.5791505791505791</v>
      </c>
      <c r="AD349" s="91">
        <f t="shared" si="276"/>
        <v>5755.5555555555557</v>
      </c>
      <c r="AE349" s="77" t="str">
        <f t="shared" si="264"/>
        <v>계</v>
      </c>
      <c r="AF349" s="77" t="str">
        <f t="shared" si="265"/>
        <v>4/2</v>
      </c>
      <c r="AH349" s="20" t="str">
        <f t="shared" si="275"/>
        <v>아현동 마포래미안푸르지오</v>
      </c>
      <c r="AI349" s="87">
        <f t="shared" si="256"/>
        <v>45</v>
      </c>
      <c r="AJ349" s="77" t="str">
        <f t="shared" si="266"/>
        <v>A-</v>
      </c>
      <c r="AK349" s="77" t="s">
        <v>13</v>
      </c>
      <c r="AL349" s="77" t="s">
        <v>62</v>
      </c>
      <c r="AM349" s="77" t="s">
        <v>63</v>
      </c>
      <c r="AN349" s="77" t="str">
        <f t="shared" si="267"/>
        <v>C</v>
      </c>
      <c r="AO349" s="77" t="str">
        <f t="shared" si="268"/>
        <v>X</v>
      </c>
      <c r="AP349" s="77" t="str">
        <f t="shared" si="269"/>
        <v>X</v>
      </c>
      <c r="AQ349" s="77" t="str">
        <f t="shared" si="270"/>
        <v>X</v>
      </c>
      <c r="AR349" s="77" t="str">
        <f t="shared" si="271"/>
        <v>X</v>
      </c>
      <c r="AS349" s="77" t="s">
        <v>2</v>
      </c>
      <c r="AT349" s="77" t="str">
        <f t="shared" si="272"/>
        <v>X</v>
      </c>
      <c r="AU349" s="77" t="str">
        <f t="shared" si="273"/>
        <v>O</v>
      </c>
      <c r="AV349" s="77" t="str">
        <f t="shared" si="274"/>
        <v>X</v>
      </c>
    </row>
    <row r="350" spans="1:48" s="37" customFormat="1" ht="12" x14ac:dyDescent="0.3">
      <c r="A350" s="78" t="s">
        <v>2618</v>
      </c>
      <c r="B350" s="79" t="s">
        <v>2617</v>
      </c>
      <c r="C350" s="85">
        <v>3885</v>
      </c>
      <c r="D350" s="86">
        <v>150.5</v>
      </c>
      <c r="E350" s="87">
        <v>46</v>
      </c>
      <c r="F350" s="86">
        <v>114.7</v>
      </c>
      <c r="G350" s="17">
        <v>35</v>
      </c>
      <c r="H350" s="88">
        <v>216</v>
      </c>
      <c r="I350" s="89">
        <v>240000</v>
      </c>
      <c r="J350" s="89" t="s">
        <v>72</v>
      </c>
      <c r="K350" s="89">
        <v>150000</v>
      </c>
      <c r="L350" s="89" t="s">
        <v>69</v>
      </c>
      <c r="M350" s="90">
        <f t="shared" si="257"/>
        <v>90000</v>
      </c>
      <c r="N350" s="4">
        <f t="shared" si="258"/>
        <v>0.625</v>
      </c>
      <c r="O350" s="91">
        <f t="shared" si="259"/>
        <v>5217.391304347826</v>
      </c>
      <c r="P350" s="91">
        <f t="shared" si="260"/>
        <v>3260.8695652173915</v>
      </c>
      <c r="Q350" s="77">
        <v>4</v>
      </c>
      <c r="R350" s="77">
        <v>2</v>
      </c>
      <c r="S350" s="77" t="s">
        <v>61</v>
      </c>
      <c r="T350" s="5" t="s">
        <v>209</v>
      </c>
      <c r="U350" s="9"/>
      <c r="W350" s="86">
        <f t="shared" si="277"/>
        <v>150.5</v>
      </c>
      <c r="X350" s="87">
        <f t="shared" si="277"/>
        <v>46</v>
      </c>
      <c r="Y350" s="92">
        <f t="shared" si="278"/>
        <v>216</v>
      </c>
      <c r="Z350" s="90">
        <f t="shared" si="278"/>
        <v>240000</v>
      </c>
      <c r="AA350" s="90">
        <f t="shared" si="263"/>
        <v>150000</v>
      </c>
      <c r="AB350" s="90">
        <f t="shared" si="276"/>
        <v>90000</v>
      </c>
      <c r="AC350" s="4">
        <f t="shared" si="276"/>
        <v>0.625</v>
      </c>
      <c r="AD350" s="91">
        <f t="shared" si="276"/>
        <v>5217.391304347826</v>
      </c>
      <c r="AE350" s="77" t="str">
        <f t="shared" si="264"/>
        <v>계</v>
      </c>
      <c r="AF350" s="77" t="str">
        <f t="shared" si="265"/>
        <v>4/2</v>
      </c>
      <c r="AH350" s="20" t="str">
        <f t="shared" si="275"/>
        <v>아현동 마포래미안푸르지오</v>
      </c>
      <c r="AI350" s="87">
        <f t="shared" si="256"/>
        <v>46</v>
      </c>
      <c r="AJ350" s="77" t="str">
        <f t="shared" si="266"/>
        <v>A-</v>
      </c>
      <c r="AK350" s="77" t="s">
        <v>13</v>
      </c>
      <c r="AL350" s="77" t="s">
        <v>62</v>
      </c>
      <c r="AM350" s="77" t="s">
        <v>63</v>
      </c>
      <c r="AN350" s="77" t="str">
        <f t="shared" si="267"/>
        <v>C</v>
      </c>
      <c r="AO350" s="77" t="str">
        <f t="shared" si="268"/>
        <v>X</v>
      </c>
      <c r="AP350" s="77" t="str">
        <f t="shared" si="269"/>
        <v>X</v>
      </c>
      <c r="AQ350" s="77" t="str">
        <f t="shared" si="270"/>
        <v>X</v>
      </c>
      <c r="AR350" s="77" t="str">
        <f t="shared" si="271"/>
        <v>X</v>
      </c>
      <c r="AS350" s="77" t="s">
        <v>2</v>
      </c>
      <c r="AT350" s="77" t="str">
        <f t="shared" si="272"/>
        <v>X</v>
      </c>
      <c r="AU350" s="77" t="str">
        <f t="shared" si="273"/>
        <v>O</v>
      </c>
      <c r="AV350" s="77" t="str">
        <f t="shared" si="274"/>
        <v>X</v>
      </c>
    </row>
    <row r="351" spans="1:48" s="37" customFormat="1" ht="12" x14ac:dyDescent="0.3">
      <c r="A351" s="78" t="s">
        <v>2618</v>
      </c>
      <c r="B351" s="79" t="s">
        <v>2617</v>
      </c>
      <c r="C351" s="85">
        <v>3885</v>
      </c>
      <c r="D351" s="86">
        <v>150.69999999999999</v>
      </c>
      <c r="E351" s="87">
        <v>46</v>
      </c>
      <c r="F351" s="86">
        <v>114.6</v>
      </c>
      <c r="G351" s="17">
        <v>35</v>
      </c>
      <c r="H351" s="88">
        <v>177</v>
      </c>
      <c r="I351" s="89">
        <v>250000</v>
      </c>
      <c r="J351" s="89" t="s">
        <v>68</v>
      </c>
      <c r="K351" s="89">
        <v>144000</v>
      </c>
      <c r="L351" s="89" t="s">
        <v>70</v>
      </c>
      <c r="M351" s="90">
        <f t="shared" si="257"/>
        <v>106000</v>
      </c>
      <c r="N351" s="4">
        <f t="shared" si="258"/>
        <v>0.57599999999999996</v>
      </c>
      <c r="O351" s="91">
        <f t="shared" si="259"/>
        <v>5434.782608695652</v>
      </c>
      <c r="P351" s="91">
        <f t="shared" si="260"/>
        <v>3130.4347826086955</v>
      </c>
      <c r="Q351" s="77">
        <v>4</v>
      </c>
      <c r="R351" s="77">
        <v>2</v>
      </c>
      <c r="S351" s="77" t="s">
        <v>61</v>
      </c>
      <c r="T351" s="5" t="s">
        <v>222</v>
      </c>
      <c r="U351" s="9"/>
      <c r="W351" s="86">
        <f t="shared" si="277"/>
        <v>150.69999999999999</v>
      </c>
      <c r="X351" s="87">
        <f t="shared" si="277"/>
        <v>46</v>
      </c>
      <c r="Y351" s="92">
        <f t="shared" si="278"/>
        <v>177</v>
      </c>
      <c r="Z351" s="90">
        <f t="shared" si="278"/>
        <v>250000</v>
      </c>
      <c r="AA351" s="90">
        <f t="shared" si="263"/>
        <v>144000</v>
      </c>
      <c r="AB351" s="90">
        <f t="shared" si="276"/>
        <v>106000</v>
      </c>
      <c r="AC351" s="4">
        <f t="shared" si="276"/>
        <v>0.57599999999999996</v>
      </c>
      <c r="AD351" s="91">
        <f t="shared" si="276"/>
        <v>5434.782608695652</v>
      </c>
      <c r="AE351" s="77" t="str">
        <f t="shared" si="264"/>
        <v>계</v>
      </c>
      <c r="AF351" s="77" t="str">
        <f t="shared" si="265"/>
        <v>4/2</v>
      </c>
      <c r="AH351" s="20" t="str">
        <f t="shared" si="275"/>
        <v>아현동 마포래미안푸르지오</v>
      </c>
      <c r="AI351" s="87">
        <f t="shared" si="256"/>
        <v>46</v>
      </c>
      <c r="AJ351" s="77" t="str">
        <f t="shared" si="266"/>
        <v>A-</v>
      </c>
      <c r="AK351" s="77" t="s">
        <v>13</v>
      </c>
      <c r="AL351" s="77" t="s">
        <v>62</v>
      </c>
      <c r="AM351" s="77" t="s">
        <v>63</v>
      </c>
      <c r="AN351" s="77" t="str">
        <f t="shared" si="267"/>
        <v>C</v>
      </c>
      <c r="AO351" s="77" t="str">
        <f t="shared" si="268"/>
        <v>X</v>
      </c>
      <c r="AP351" s="77" t="str">
        <f t="shared" si="269"/>
        <v>X</v>
      </c>
      <c r="AQ351" s="77" t="str">
        <f t="shared" si="270"/>
        <v>X</v>
      </c>
      <c r="AR351" s="77" t="str">
        <f t="shared" si="271"/>
        <v>X</v>
      </c>
      <c r="AS351" s="77" t="s">
        <v>2</v>
      </c>
      <c r="AT351" s="77" t="str">
        <f t="shared" si="272"/>
        <v>X</v>
      </c>
      <c r="AU351" s="77" t="str">
        <f t="shared" si="273"/>
        <v>O</v>
      </c>
      <c r="AV351" s="77" t="str">
        <f t="shared" si="274"/>
        <v>X</v>
      </c>
    </row>
    <row r="352" spans="1:48" s="37" customFormat="1" ht="12" x14ac:dyDescent="0.3">
      <c r="A352" s="78" t="s">
        <v>2619</v>
      </c>
      <c r="B352" s="79" t="s">
        <v>2620</v>
      </c>
      <c r="C352" s="85">
        <v>3885</v>
      </c>
      <c r="D352" s="86">
        <v>189.3</v>
      </c>
      <c r="E352" s="87">
        <v>57</v>
      </c>
      <c r="F352" s="86">
        <v>145.19999999999999</v>
      </c>
      <c r="G352" s="17">
        <v>44</v>
      </c>
      <c r="H352" s="88">
        <v>26</v>
      </c>
      <c r="I352" s="89">
        <v>320000</v>
      </c>
      <c r="J352" s="89" t="s">
        <v>64</v>
      </c>
      <c r="K352" s="89">
        <v>200000</v>
      </c>
      <c r="L352" s="89" t="s">
        <v>64</v>
      </c>
      <c r="M352" s="90">
        <f t="shared" si="257"/>
        <v>120000</v>
      </c>
      <c r="N352" s="4">
        <f t="shared" si="258"/>
        <v>0.625</v>
      </c>
      <c r="O352" s="91">
        <f t="shared" si="259"/>
        <v>5614.0350877192986</v>
      </c>
      <c r="P352" s="91">
        <f t="shared" si="260"/>
        <v>3508.7719298245615</v>
      </c>
      <c r="Q352" s="77">
        <v>4</v>
      </c>
      <c r="R352" s="77">
        <v>2</v>
      </c>
      <c r="S352" s="77" t="s">
        <v>61</v>
      </c>
      <c r="T352" s="5" t="s">
        <v>232</v>
      </c>
      <c r="U352" s="9"/>
      <c r="W352" s="86">
        <f t="shared" si="277"/>
        <v>189.3</v>
      </c>
      <c r="X352" s="87">
        <f t="shared" si="277"/>
        <v>57</v>
      </c>
      <c r="Y352" s="92">
        <f t="shared" si="278"/>
        <v>26</v>
      </c>
      <c r="Z352" s="90">
        <f t="shared" si="278"/>
        <v>320000</v>
      </c>
      <c r="AA352" s="90">
        <f t="shared" si="263"/>
        <v>200000</v>
      </c>
      <c r="AB352" s="90">
        <f t="shared" si="276"/>
        <v>120000</v>
      </c>
      <c r="AC352" s="4">
        <f t="shared" si="276"/>
        <v>0.625</v>
      </c>
      <c r="AD352" s="91">
        <f t="shared" si="276"/>
        <v>5614.0350877192986</v>
      </c>
      <c r="AE352" s="77" t="str">
        <f t="shared" si="264"/>
        <v>계</v>
      </c>
      <c r="AF352" s="77" t="str">
        <f t="shared" si="265"/>
        <v>4/2</v>
      </c>
      <c r="AH352" s="20" t="str">
        <f t="shared" si="275"/>
        <v>아현동 마포래미안푸르지오</v>
      </c>
      <c r="AI352" s="87">
        <f t="shared" si="256"/>
        <v>57</v>
      </c>
      <c r="AJ352" s="77" t="str">
        <f t="shared" si="266"/>
        <v>A-</v>
      </c>
      <c r="AK352" s="77" t="s">
        <v>13</v>
      </c>
      <c r="AL352" s="77" t="s">
        <v>62</v>
      </c>
      <c r="AM352" s="77" t="s">
        <v>63</v>
      </c>
      <c r="AN352" s="77" t="str">
        <f t="shared" si="267"/>
        <v>C</v>
      </c>
      <c r="AO352" s="77" t="str">
        <f t="shared" si="268"/>
        <v>X</v>
      </c>
      <c r="AP352" s="77" t="str">
        <f t="shared" si="269"/>
        <v>X</v>
      </c>
      <c r="AQ352" s="77" t="str">
        <f t="shared" si="270"/>
        <v>X</v>
      </c>
      <c r="AR352" s="77" t="str">
        <f t="shared" si="271"/>
        <v>X</v>
      </c>
      <c r="AS352" s="77" t="s">
        <v>2</v>
      </c>
      <c r="AT352" s="77" t="str">
        <f t="shared" si="272"/>
        <v>X</v>
      </c>
      <c r="AU352" s="77" t="str">
        <f t="shared" si="273"/>
        <v>O</v>
      </c>
      <c r="AV352" s="77" t="str">
        <f t="shared" si="274"/>
        <v>X</v>
      </c>
    </row>
    <row r="353" spans="1:48" s="37" customFormat="1" ht="12" x14ac:dyDescent="0.3">
      <c r="A353" s="78" t="s">
        <v>2621</v>
      </c>
      <c r="B353" s="79" t="s">
        <v>2622</v>
      </c>
      <c r="C353" s="85">
        <v>497</v>
      </c>
      <c r="D353" s="86">
        <v>84.9</v>
      </c>
      <c r="E353" s="87">
        <v>26</v>
      </c>
      <c r="F353" s="86">
        <v>60</v>
      </c>
      <c r="G353" s="17">
        <v>18</v>
      </c>
      <c r="H353" s="88">
        <v>121</v>
      </c>
      <c r="I353" s="89">
        <v>155000</v>
      </c>
      <c r="J353" s="89" t="s">
        <v>75</v>
      </c>
      <c r="K353" s="89"/>
      <c r="L353" s="89"/>
      <c r="M353" s="90">
        <f>I353-K353</f>
        <v>155000</v>
      </c>
      <c r="N353" s="4">
        <f>IF(ISERROR(K353/I353),"",K353/I353)</f>
        <v>0</v>
      </c>
      <c r="O353" s="91">
        <f>I353/E353</f>
        <v>5961.5384615384619</v>
      </c>
      <c r="P353" s="91">
        <f>K353/E353</f>
        <v>0</v>
      </c>
      <c r="Q353" s="77">
        <v>3</v>
      </c>
      <c r="R353" s="77">
        <v>2</v>
      </c>
      <c r="S353" s="77" t="s">
        <v>61</v>
      </c>
      <c r="T353" s="5">
        <v>84</v>
      </c>
      <c r="U353" s="9"/>
      <c r="W353" s="86">
        <f t="shared" si="277"/>
        <v>84.9</v>
      </c>
      <c r="X353" s="87">
        <f t="shared" si="277"/>
        <v>26</v>
      </c>
      <c r="Y353" s="92">
        <f t="shared" si="278"/>
        <v>121</v>
      </c>
      <c r="Z353" s="90">
        <f t="shared" si="278"/>
        <v>155000</v>
      </c>
      <c r="AA353" s="90">
        <f>K353</f>
        <v>0</v>
      </c>
      <c r="AB353" s="90">
        <f t="shared" si="276"/>
        <v>155000</v>
      </c>
      <c r="AC353" s="4">
        <f t="shared" si="276"/>
        <v>0</v>
      </c>
      <c r="AD353" s="91">
        <f t="shared" si="276"/>
        <v>5961.5384615384619</v>
      </c>
      <c r="AE353" s="77" t="str">
        <f>S353</f>
        <v>계</v>
      </c>
      <c r="AF353" s="77" t="str">
        <f>Q353&amp;"/"&amp;R353</f>
        <v>3/2</v>
      </c>
      <c r="AH353" s="20" t="str">
        <f t="shared" si="275"/>
        <v>아현동 마포센트럴아이파크</v>
      </c>
      <c r="AI353" s="87">
        <f t="shared" si="256"/>
        <v>26</v>
      </c>
      <c r="AJ353" s="77" t="str">
        <f>IF(AI353="","",$AJ$2)</f>
        <v>A-</v>
      </c>
      <c r="AK353" s="77" t="s">
        <v>13</v>
      </c>
      <c r="AL353" s="77" t="s">
        <v>62</v>
      </c>
      <c r="AM353" s="77" t="s">
        <v>63</v>
      </c>
      <c r="AN353" s="77" t="str">
        <f>IF(AI353="","",$AN$2)</f>
        <v>C</v>
      </c>
      <c r="AO353" s="77" t="str">
        <f>IF(N353="","",IF(N353&gt;=$AO$1/100,"O","X"))</f>
        <v>X</v>
      </c>
      <c r="AP353" s="77" t="str">
        <f>IF(I353="","",IF(I353&lt;=$AP$1,"O","X"))</f>
        <v>X</v>
      </c>
      <c r="AQ353" s="77" t="str">
        <f>IF(O353="","",IF(O353&lt;=$AQ$1,"O","X"))</f>
        <v>X</v>
      </c>
      <c r="AR353" s="77" t="str">
        <f>IF(M353="","",IF(M353&lt;=$AR$1,"O","X"))</f>
        <v>X</v>
      </c>
      <c r="AS353" s="77" t="s">
        <v>2</v>
      </c>
      <c r="AT353" s="77" t="str">
        <f>IF(OR(F353="",AI353=""),"",IF(AND((F353&lt;=85),(AI353&gt;=15)),"O","X"))</f>
        <v>O</v>
      </c>
      <c r="AU353" s="77" t="str">
        <f>IF(C353="","",IF(C353&gt;=$AU$1,"O","X"))</f>
        <v>O</v>
      </c>
      <c r="AV353" s="77" t="str">
        <f>IF(AO353="","",IF(AND(AO353="O",AP353="O",AR353="O",AT353="O",AU353="O"),"후보","X"))</f>
        <v>X</v>
      </c>
    </row>
    <row r="354" spans="1:48" s="37" customFormat="1" ht="12" x14ac:dyDescent="0.3">
      <c r="A354" s="78" t="s">
        <v>2623</v>
      </c>
      <c r="B354" s="79" t="s">
        <v>2624</v>
      </c>
      <c r="C354" s="85">
        <v>497</v>
      </c>
      <c r="D354" s="86">
        <v>114.9</v>
      </c>
      <c r="E354" s="87">
        <v>35</v>
      </c>
      <c r="F354" s="86">
        <v>85</v>
      </c>
      <c r="G354" s="17">
        <v>26</v>
      </c>
      <c r="H354" s="88">
        <v>140</v>
      </c>
      <c r="I354" s="89">
        <v>175000</v>
      </c>
      <c r="J354" s="89" t="s">
        <v>228</v>
      </c>
      <c r="K354" s="89">
        <v>100000</v>
      </c>
      <c r="L354" s="89" t="s">
        <v>246</v>
      </c>
      <c r="M354" s="90">
        <f>I354-K354</f>
        <v>75000</v>
      </c>
      <c r="N354" s="4">
        <f>IF(ISERROR(K354/I354),"",K354/I354)</f>
        <v>0.5714285714285714</v>
      </c>
      <c r="O354" s="91">
        <f>I354/E354</f>
        <v>5000</v>
      </c>
      <c r="P354" s="91">
        <f>K354/E354</f>
        <v>2857.1428571428573</v>
      </c>
      <c r="Q354" s="77">
        <v>3</v>
      </c>
      <c r="R354" s="77">
        <v>2</v>
      </c>
      <c r="S354" s="77" t="s">
        <v>61</v>
      </c>
      <c r="T354" s="5" t="s">
        <v>91</v>
      </c>
      <c r="U354" s="9"/>
      <c r="W354" s="86">
        <f t="shared" si="277"/>
        <v>114.9</v>
      </c>
      <c r="X354" s="87">
        <f t="shared" si="277"/>
        <v>35</v>
      </c>
      <c r="Y354" s="92">
        <f t="shared" si="278"/>
        <v>140</v>
      </c>
      <c r="Z354" s="90">
        <f t="shared" si="278"/>
        <v>175000</v>
      </c>
      <c r="AA354" s="90">
        <f>K354</f>
        <v>100000</v>
      </c>
      <c r="AB354" s="90">
        <f t="shared" si="276"/>
        <v>75000</v>
      </c>
      <c r="AC354" s="4">
        <f t="shared" si="276"/>
        <v>0.5714285714285714</v>
      </c>
      <c r="AD354" s="91">
        <f t="shared" si="276"/>
        <v>5000</v>
      </c>
      <c r="AE354" s="77" t="str">
        <f>S354</f>
        <v>계</v>
      </c>
      <c r="AF354" s="77" t="str">
        <f>Q354&amp;"/"&amp;R354</f>
        <v>3/2</v>
      </c>
      <c r="AH354" s="20" t="str">
        <f t="shared" si="275"/>
        <v>아현동 마포센트럴아이파크</v>
      </c>
      <c r="AI354" s="87">
        <f t="shared" si="256"/>
        <v>35</v>
      </c>
      <c r="AJ354" s="77" t="str">
        <f>IF(AI354="","",$AJ$2)</f>
        <v>A-</v>
      </c>
      <c r="AK354" s="77" t="s">
        <v>13</v>
      </c>
      <c r="AL354" s="77" t="s">
        <v>62</v>
      </c>
      <c r="AM354" s="77" t="s">
        <v>63</v>
      </c>
      <c r="AN354" s="77" t="str">
        <f>IF(AI354="","",$AN$2)</f>
        <v>C</v>
      </c>
      <c r="AO354" s="77" t="str">
        <f>IF(N354="","",IF(N354&gt;=$AO$1/100,"O","X"))</f>
        <v>X</v>
      </c>
      <c r="AP354" s="77" t="str">
        <f>IF(I354="","",IF(I354&lt;=$AP$1,"O","X"))</f>
        <v>X</v>
      </c>
      <c r="AQ354" s="77" t="str">
        <f>IF(O354="","",IF(O354&lt;=$AQ$1,"O","X"))</f>
        <v>X</v>
      </c>
      <c r="AR354" s="77" t="str">
        <f>IF(M354="","",IF(M354&lt;=$AR$1,"O","X"))</f>
        <v>X</v>
      </c>
      <c r="AS354" s="77" t="s">
        <v>2</v>
      </c>
      <c r="AT354" s="77" t="str">
        <f>IF(OR(F354="",AI354=""),"",IF(AND((F354&lt;=85),(AI354&gt;=15)),"O","X"))</f>
        <v>O</v>
      </c>
      <c r="AU354" s="77" t="str">
        <f>IF(C354="","",IF(C354&gt;=$AU$1,"O","X"))</f>
        <v>O</v>
      </c>
      <c r="AV354" s="77" t="str">
        <f>IF(AO354="","",IF(AND(AO354="O",AP354="O",AR354="O",AT354="O",AU354="O"),"후보","X"))</f>
        <v>X</v>
      </c>
    </row>
    <row r="355" spans="1:48" s="37" customFormat="1" ht="12" x14ac:dyDescent="0.3">
      <c r="A355" s="78" t="s">
        <v>2623</v>
      </c>
      <c r="B355" s="79" t="s">
        <v>2624</v>
      </c>
      <c r="C355" s="85">
        <v>497</v>
      </c>
      <c r="D355" s="86">
        <v>114.5</v>
      </c>
      <c r="E355" s="87">
        <v>35</v>
      </c>
      <c r="F355" s="86">
        <v>85</v>
      </c>
      <c r="G355" s="17">
        <v>26</v>
      </c>
      <c r="H355" s="88">
        <v>65</v>
      </c>
      <c r="I355" s="89">
        <v>180000</v>
      </c>
      <c r="J355" s="89" t="s">
        <v>98</v>
      </c>
      <c r="K355" s="89">
        <v>90000</v>
      </c>
      <c r="L355" s="89" t="s">
        <v>98</v>
      </c>
      <c r="M355" s="90">
        <f>I355-K355</f>
        <v>90000</v>
      </c>
      <c r="N355" s="4">
        <f>IF(ISERROR(K355/I355),"",K355/I355)</f>
        <v>0.5</v>
      </c>
      <c r="O355" s="91">
        <f>I355/E355</f>
        <v>5142.8571428571431</v>
      </c>
      <c r="P355" s="91">
        <f>K355/E355</f>
        <v>2571.4285714285716</v>
      </c>
      <c r="Q355" s="77">
        <v>3</v>
      </c>
      <c r="R355" s="77">
        <v>2</v>
      </c>
      <c r="S355" s="77" t="s">
        <v>61</v>
      </c>
      <c r="T355" s="5" t="s">
        <v>179</v>
      </c>
      <c r="U355" s="9"/>
      <c r="W355" s="86">
        <f t="shared" si="277"/>
        <v>114.5</v>
      </c>
      <c r="X355" s="87">
        <f t="shared" si="277"/>
        <v>35</v>
      </c>
      <c r="Y355" s="92">
        <f t="shared" si="278"/>
        <v>65</v>
      </c>
      <c r="Z355" s="90">
        <f t="shared" si="278"/>
        <v>180000</v>
      </c>
      <c r="AA355" s="90">
        <f>K355</f>
        <v>90000</v>
      </c>
      <c r="AB355" s="90">
        <f t="shared" si="276"/>
        <v>90000</v>
      </c>
      <c r="AC355" s="4">
        <f t="shared" si="276"/>
        <v>0.5</v>
      </c>
      <c r="AD355" s="91">
        <f t="shared" si="276"/>
        <v>5142.8571428571431</v>
      </c>
      <c r="AE355" s="77" t="str">
        <f>S355</f>
        <v>계</v>
      </c>
      <c r="AF355" s="77" t="str">
        <f>Q355&amp;"/"&amp;R355</f>
        <v>3/2</v>
      </c>
      <c r="AH355" s="20" t="str">
        <f t="shared" si="275"/>
        <v>아현동 마포센트럴아이파크</v>
      </c>
      <c r="AI355" s="87">
        <f t="shared" si="256"/>
        <v>35</v>
      </c>
      <c r="AJ355" s="77" t="str">
        <f>IF(AI355="","",$AJ$2)</f>
        <v>A-</v>
      </c>
      <c r="AK355" s="77" t="s">
        <v>13</v>
      </c>
      <c r="AL355" s="77" t="s">
        <v>62</v>
      </c>
      <c r="AM355" s="77" t="s">
        <v>63</v>
      </c>
      <c r="AN355" s="77" t="str">
        <f>IF(AI355="","",$AN$2)</f>
        <v>C</v>
      </c>
      <c r="AO355" s="77" t="str">
        <f>IF(N355="","",IF(N355&gt;=$AO$1/100,"O","X"))</f>
        <v>X</v>
      </c>
      <c r="AP355" s="77" t="str">
        <f>IF(I355="","",IF(I355&lt;=$AP$1,"O","X"))</f>
        <v>X</v>
      </c>
      <c r="AQ355" s="77" t="str">
        <f>IF(O355="","",IF(O355&lt;=$AQ$1,"O","X"))</f>
        <v>X</v>
      </c>
      <c r="AR355" s="77" t="str">
        <f>IF(M355="","",IF(M355&lt;=$AR$1,"O","X"))</f>
        <v>X</v>
      </c>
      <c r="AS355" s="77" t="s">
        <v>2</v>
      </c>
      <c r="AT355" s="77" t="str">
        <f>IF(OR(F355="",AI355=""),"",IF(AND((F355&lt;=85),(AI355&gt;=15)),"O","X"))</f>
        <v>O</v>
      </c>
      <c r="AU355" s="77" t="str">
        <f>IF(C355="","",IF(C355&gt;=$AU$1,"O","X"))</f>
        <v>O</v>
      </c>
      <c r="AV355" s="77" t="str">
        <f>IF(AO355="","",IF(AND(AO355="O",AP355="O",AR355="O",AT355="O",AU355="O"),"후보","X"))</f>
        <v>X</v>
      </c>
    </row>
    <row r="356" spans="1:48" s="37" customFormat="1" ht="12" x14ac:dyDescent="0.3">
      <c r="A356" s="78" t="s">
        <v>2625</v>
      </c>
      <c r="B356" s="79" t="s">
        <v>2626</v>
      </c>
      <c r="C356" s="85">
        <v>497</v>
      </c>
      <c r="D356" s="86">
        <v>139.4</v>
      </c>
      <c r="E356" s="87">
        <v>42</v>
      </c>
      <c r="F356" s="86">
        <v>111.1</v>
      </c>
      <c r="G356" s="17">
        <v>34</v>
      </c>
      <c r="H356" s="88">
        <v>86</v>
      </c>
      <c r="I356" s="89">
        <v>205000</v>
      </c>
      <c r="J356" s="89" t="s">
        <v>74</v>
      </c>
      <c r="K356" s="89">
        <v>120000</v>
      </c>
      <c r="L356" s="89" t="s">
        <v>202</v>
      </c>
      <c r="M356" s="90">
        <f>I356-K356</f>
        <v>85000</v>
      </c>
      <c r="N356" s="4">
        <f>IF(ISERROR(K356/I356),"",K356/I356)</f>
        <v>0.58536585365853655</v>
      </c>
      <c r="O356" s="91">
        <f>I356/E356</f>
        <v>4880.9523809523807</v>
      </c>
      <c r="P356" s="91">
        <f>K356/E356</f>
        <v>2857.1428571428573</v>
      </c>
      <c r="Q356" s="77">
        <v>4</v>
      </c>
      <c r="R356" s="77">
        <v>2</v>
      </c>
      <c r="S356" s="77" t="s">
        <v>61</v>
      </c>
      <c r="T356" s="5">
        <v>139</v>
      </c>
      <c r="U356" s="9"/>
      <c r="W356" s="86">
        <f t="shared" si="277"/>
        <v>139.4</v>
      </c>
      <c r="X356" s="87">
        <f t="shared" si="277"/>
        <v>42</v>
      </c>
      <c r="Y356" s="92">
        <f t="shared" si="278"/>
        <v>86</v>
      </c>
      <c r="Z356" s="90">
        <f t="shared" si="278"/>
        <v>205000</v>
      </c>
      <c r="AA356" s="90">
        <f>K356</f>
        <v>120000</v>
      </c>
      <c r="AB356" s="90">
        <f t="shared" ref="AB356:AD371" si="279">M356</f>
        <v>85000</v>
      </c>
      <c r="AC356" s="4">
        <f t="shared" si="279"/>
        <v>0.58536585365853655</v>
      </c>
      <c r="AD356" s="91">
        <f t="shared" si="279"/>
        <v>4880.9523809523807</v>
      </c>
      <c r="AE356" s="77" t="str">
        <f>S356</f>
        <v>계</v>
      </c>
      <c r="AF356" s="77" t="str">
        <f>Q356&amp;"/"&amp;R356</f>
        <v>4/2</v>
      </c>
      <c r="AH356" s="20" t="str">
        <f t="shared" si="275"/>
        <v>아현동 마포센트럴아이파크</v>
      </c>
      <c r="AI356" s="87">
        <f t="shared" si="256"/>
        <v>42</v>
      </c>
      <c r="AJ356" s="77" t="str">
        <f>IF(AI356="","",$AJ$2)</f>
        <v>A-</v>
      </c>
      <c r="AK356" s="77" t="s">
        <v>13</v>
      </c>
      <c r="AL356" s="77" t="s">
        <v>62</v>
      </c>
      <c r="AM356" s="77" t="s">
        <v>63</v>
      </c>
      <c r="AN356" s="77" t="str">
        <f>IF(AI356="","",$AN$2)</f>
        <v>C</v>
      </c>
      <c r="AO356" s="77" t="str">
        <f>IF(N356="","",IF(N356&gt;=$AO$1/100,"O","X"))</f>
        <v>X</v>
      </c>
      <c r="AP356" s="77" t="str">
        <f>IF(I356="","",IF(I356&lt;=$AP$1,"O","X"))</f>
        <v>X</v>
      </c>
      <c r="AQ356" s="77" t="str">
        <f>IF(O356="","",IF(O356&lt;=$AQ$1,"O","X"))</f>
        <v>X</v>
      </c>
      <c r="AR356" s="77" t="str">
        <f>IF(M356="","",IF(M356&lt;=$AR$1,"O","X"))</f>
        <v>X</v>
      </c>
      <c r="AS356" s="77" t="s">
        <v>2</v>
      </c>
      <c r="AT356" s="77" t="str">
        <f>IF(OR(F356="",AI356=""),"",IF(AND((F356&lt;=85),(AI356&gt;=15)),"O","X"))</f>
        <v>X</v>
      </c>
      <c r="AU356" s="77" t="str">
        <f>IF(C356="","",IF(C356&gt;=$AU$1,"O","X"))</f>
        <v>O</v>
      </c>
      <c r="AV356" s="77" t="str">
        <f>IF(AO356="","",IF(AND(AO356="O",AP356="O",AR356="O",AT356="O",AU356="O"),"후보","X"))</f>
        <v>X</v>
      </c>
    </row>
    <row r="357" spans="1:48" s="37" customFormat="1" ht="12" x14ac:dyDescent="0.3">
      <c r="A357" s="78" t="s">
        <v>2627</v>
      </c>
      <c r="B357" s="79" t="s">
        <v>2628</v>
      </c>
      <c r="C357" s="85">
        <v>466</v>
      </c>
      <c r="D357" s="86">
        <v>72.8</v>
      </c>
      <c r="E357" s="87">
        <v>22</v>
      </c>
      <c r="F357" s="86">
        <v>59.8</v>
      </c>
      <c r="G357" s="17">
        <v>18</v>
      </c>
      <c r="H357" s="88">
        <v>112</v>
      </c>
      <c r="I357" s="89">
        <v>102000</v>
      </c>
      <c r="J357" s="89" t="s">
        <v>64</v>
      </c>
      <c r="K357" s="89"/>
      <c r="L357" s="89"/>
      <c r="M357" s="90">
        <f>I357-K357</f>
        <v>102000</v>
      </c>
      <c r="N357" s="4">
        <f>IF(ISERROR(K357/I357),"",K357/I357)</f>
        <v>0</v>
      </c>
      <c r="O357" s="91">
        <f>I357/E357</f>
        <v>4636.363636363636</v>
      </c>
      <c r="P357" s="91">
        <f>K357/E357</f>
        <v>0</v>
      </c>
      <c r="Q357" s="77">
        <v>3</v>
      </c>
      <c r="R357" s="77">
        <v>1</v>
      </c>
      <c r="S357" s="77" t="s">
        <v>61</v>
      </c>
      <c r="T357" s="5">
        <v>72</v>
      </c>
      <c r="U357" s="9"/>
      <c r="W357" s="86">
        <f t="shared" si="277"/>
        <v>72.8</v>
      </c>
      <c r="X357" s="87">
        <f t="shared" si="277"/>
        <v>22</v>
      </c>
      <c r="Y357" s="92">
        <f t="shared" si="278"/>
        <v>112</v>
      </c>
      <c r="Z357" s="90">
        <f t="shared" si="278"/>
        <v>102000</v>
      </c>
      <c r="AA357" s="90">
        <f>K357</f>
        <v>0</v>
      </c>
      <c r="AB357" s="90">
        <f t="shared" si="279"/>
        <v>102000</v>
      </c>
      <c r="AC357" s="4">
        <f t="shared" si="279"/>
        <v>0</v>
      </c>
      <c r="AD357" s="91">
        <f t="shared" si="279"/>
        <v>4636.363636363636</v>
      </c>
      <c r="AE357" s="77" t="str">
        <f>S357</f>
        <v>계</v>
      </c>
      <c r="AF357" s="77" t="str">
        <f>Q357&amp;"/"&amp;R357</f>
        <v>3/1</v>
      </c>
      <c r="AH357" s="20" t="str">
        <f t="shared" si="275"/>
        <v>연남동 코오롱하늘채</v>
      </c>
      <c r="AI357" s="87">
        <f t="shared" si="256"/>
        <v>22</v>
      </c>
      <c r="AJ357" s="77" t="str">
        <f>IF(AI357="","",$AJ$2)</f>
        <v>A-</v>
      </c>
      <c r="AK357" s="77" t="s">
        <v>13</v>
      </c>
      <c r="AL357" s="77" t="s">
        <v>62</v>
      </c>
      <c r="AM357" s="77" t="s">
        <v>63</v>
      </c>
      <c r="AN357" s="77" t="str">
        <f>IF(AI357="","",$AN$2)</f>
        <v>C</v>
      </c>
      <c r="AO357" s="77" t="str">
        <f>IF(N357="","",IF(N357&gt;=$AO$1/100,"O","X"))</f>
        <v>X</v>
      </c>
      <c r="AP357" s="77" t="str">
        <f>IF(I357="","",IF(I357&lt;=$AP$1,"O","X"))</f>
        <v>X</v>
      </c>
      <c r="AQ357" s="77" t="str">
        <f>IF(O357="","",IF(O357&lt;=$AQ$1,"O","X"))</f>
        <v>X</v>
      </c>
      <c r="AR357" s="77" t="str">
        <f>IF(M357="","",IF(M357&lt;=$AR$1,"O","X"))</f>
        <v>X</v>
      </c>
      <c r="AS357" s="77" t="s">
        <v>2</v>
      </c>
      <c r="AT357" s="77" t="str">
        <f>IF(OR(F357="",AI357=""),"",IF(AND((F357&lt;=85),(AI357&gt;=15)),"O","X"))</f>
        <v>O</v>
      </c>
      <c r="AU357" s="77" t="str">
        <f>IF(C357="","",IF(C357&gt;=$AU$1,"O","X"))</f>
        <v>O</v>
      </c>
      <c r="AV357" s="77" t="str">
        <f>IF(AO357="","",IF(AND(AO357="O",AP357="O",AR357="O",AT357="O",AU357="O"),"후보","X"))</f>
        <v>X</v>
      </c>
    </row>
    <row r="358" spans="1:48" s="37" customFormat="1" ht="12" x14ac:dyDescent="0.3">
      <c r="A358" s="78" t="s">
        <v>2627</v>
      </c>
      <c r="B358" s="79" t="s">
        <v>2629</v>
      </c>
      <c r="C358" s="85">
        <v>466</v>
      </c>
      <c r="D358" s="86">
        <v>98.4</v>
      </c>
      <c r="E358" s="87">
        <v>30</v>
      </c>
      <c r="F358" s="86">
        <v>84.9</v>
      </c>
      <c r="G358" s="17">
        <v>26</v>
      </c>
      <c r="H358" s="88">
        <v>204</v>
      </c>
      <c r="I358" s="89">
        <v>120000</v>
      </c>
      <c r="J358" s="89" t="s">
        <v>116</v>
      </c>
      <c r="K358" s="89">
        <v>70000</v>
      </c>
      <c r="L358" s="89" t="s">
        <v>116</v>
      </c>
      <c r="M358" s="90">
        <f>I358-K358</f>
        <v>50000</v>
      </c>
      <c r="N358" s="4">
        <f>IF(ISERROR(K358/I358),"",K358/I358)</f>
        <v>0.58333333333333337</v>
      </c>
      <c r="O358" s="91">
        <f>I358/E358</f>
        <v>4000</v>
      </c>
      <c r="P358" s="91">
        <f>K358/E358</f>
        <v>2333.3333333333335</v>
      </c>
      <c r="Q358" s="77">
        <v>3</v>
      </c>
      <c r="R358" s="77">
        <v>2</v>
      </c>
      <c r="S358" s="77" t="s">
        <v>61</v>
      </c>
      <c r="T358" s="5">
        <v>98</v>
      </c>
      <c r="U358" s="9"/>
      <c r="W358" s="86">
        <f t="shared" si="277"/>
        <v>98.4</v>
      </c>
      <c r="X358" s="87">
        <f t="shared" si="277"/>
        <v>30</v>
      </c>
      <c r="Y358" s="92">
        <f t="shared" si="278"/>
        <v>204</v>
      </c>
      <c r="Z358" s="90">
        <f t="shared" si="278"/>
        <v>120000</v>
      </c>
      <c r="AA358" s="90">
        <f>K358</f>
        <v>70000</v>
      </c>
      <c r="AB358" s="90">
        <f t="shared" si="279"/>
        <v>50000</v>
      </c>
      <c r="AC358" s="4">
        <f t="shared" si="279"/>
        <v>0.58333333333333337</v>
      </c>
      <c r="AD358" s="91">
        <f t="shared" si="279"/>
        <v>4000</v>
      </c>
      <c r="AE358" s="77" t="str">
        <f>S358</f>
        <v>계</v>
      </c>
      <c r="AF358" s="77" t="str">
        <f>Q358&amp;"/"&amp;R358</f>
        <v>3/2</v>
      </c>
      <c r="AH358" s="20" t="str">
        <f t="shared" si="275"/>
        <v>연남동 코오롱하늘채</v>
      </c>
      <c r="AI358" s="87">
        <f t="shared" si="256"/>
        <v>30</v>
      </c>
      <c r="AJ358" s="77" t="str">
        <f>IF(AI358="","",$AJ$2)</f>
        <v>A-</v>
      </c>
      <c r="AK358" s="77" t="s">
        <v>13</v>
      </c>
      <c r="AL358" s="77" t="s">
        <v>62</v>
      </c>
      <c r="AM358" s="77" t="s">
        <v>63</v>
      </c>
      <c r="AN358" s="77" t="str">
        <f>IF(AI358="","",$AN$2)</f>
        <v>C</v>
      </c>
      <c r="AO358" s="77" t="str">
        <f>IF(N358="","",IF(N358&gt;=$AO$1/100,"O","X"))</f>
        <v>X</v>
      </c>
      <c r="AP358" s="77" t="str">
        <f>IF(I358="","",IF(I358&lt;=$AP$1,"O","X"))</f>
        <v>X</v>
      </c>
      <c r="AQ358" s="77" t="str">
        <f>IF(O358="","",IF(O358&lt;=$AQ$1,"O","X"))</f>
        <v>X</v>
      </c>
      <c r="AR358" s="77" t="str">
        <f>IF(M358="","",IF(M358&lt;=$AR$1,"O","X"))</f>
        <v>X</v>
      </c>
      <c r="AS358" s="77" t="s">
        <v>2</v>
      </c>
      <c r="AT358" s="77" t="str">
        <f>IF(OR(F358="",AI358=""),"",IF(AND((F358&lt;=85),(AI358&gt;=15)),"O","X"))</f>
        <v>O</v>
      </c>
      <c r="AU358" s="77" t="str">
        <f>IF(C358="","",IF(C358&gt;=$AU$1,"O","X"))</f>
        <v>O</v>
      </c>
      <c r="AV358" s="77" t="str">
        <f>IF(AO358="","",IF(AND(AO358="O",AP358="O",AR358="O",AT358="O",AU358="O"),"후보","X"))</f>
        <v>X</v>
      </c>
    </row>
    <row r="359" spans="1:48" s="37" customFormat="1" ht="12" x14ac:dyDescent="0.3">
      <c r="A359" s="78" t="s">
        <v>2627</v>
      </c>
      <c r="B359" s="79" t="s">
        <v>2628</v>
      </c>
      <c r="C359" s="85">
        <v>466</v>
      </c>
      <c r="D359" s="86">
        <v>114.2</v>
      </c>
      <c r="E359" s="87">
        <v>35</v>
      </c>
      <c r="F359" s="86">
        <v>102.2</v>
      </c>
      <c r="G359" s="17">
        <v>31</v>
      </c>
      <c r="H359" s="88">
        <v>45</v>
      </c>
      <c r="I359" s="89">
        <v>140000</v>
      </c>
      <c r="J359" s="89" t="s">
        <v>74</v>
      </c>
      <c r="K359" s="89"/>
      <c r="L359" s="89"/>
      <c r="M359" s="90">
        <f>I359-K359</f>
        <v>140000</v>
      </c>
      <c r="N359" s="4">
        <f>IF(ISERROR(K359/I359),"",K359/I359)</f>
        <v>0</v>
      </c>
      <c r="O359" s="91">
        <f>I359/E359</f>
        <v>4000</v>
      </c>
      <c r="P359" s="91">
        <f>K359/E359</f>
        <v>0</v>
      </c>
      <c r="Q359" s="77">
        <v>4</v>
      </c>
      <c r="R359" s="77">
        <v>2</v>
      </c>
      <c r="S359" s="77" t="s">
        <v>61</v>
      </c>
      <c r="T359" s="5">
        <v>114</v>
      </c>
      <c r="U359" s="9"/>
      <c r="W359" s="86">
        <f t="shared" si="277"/>
        <v>114.2</v>
      </c>
      <c r="X359" s="87">
        <f t="shared" si="277"/>
        <v>35</v>
      </c>
      <c r="Y359" s="92">
        <f t="shared" si="278"/>
        <v>45</v>
      </c>
      <c r="Z359" s="90">
        <f t="shared" si="278"/>
        <v>140000</v>
      </c>
      <c r="AA359" s="90">
        <f>K359</f>
        <v>0</v>
      </c>
      <c r="AB359" s="90">
        <f t="shared" si="279"/>
        <v>140000</v>
      </c>
      <c r="AC359" s="4">
        <f t="shared" si="279"/>
        <v>0</v>
      </c>
      <c r="AD359" s="91">
        <f t="shared" si="279"/>
        <v>4000</v>
      </c>
      <c r="AE359" s="77" t="str">
        <f>S359</f>
        <v>계</v>
      </c>
      <c r="AF359" s="77" t="str">
        <f>Q359&amp;"/"&amp;R359</f>
        <v>4/2</v>
      </c>
      <c r="AH359" s="20" t="str">
        <f t="shared" si="275"/>
        <v>연남동 코오롱하늘채</v>
      </c>
      <c r="AI359" s="87">
        <f t="shared" si="256"/>
        <v>35</v>
      </c>
      <c r="AJ359" s="77" t="str">
        <f>IF(AI359="","",$AJ$2)</f>
        <v>A-</v>
      </c>
      <c r="AK359" s="77" t="s">
        <v>13</v>
      </c>
      <c r="AL359" s="77" t="s">
        <v>62</v>
      </c>
      <c r="AM359" s="77" t="s">
        <v>63</v>
      </c>
      <c r="AN359" s="77" t="str">
        <f>IF(AI359="","",$AN$2)</f>
        <v>C</v>
      </c>
      <c r="AO359" s="77" t="str">
        <f>IF(N359="","",IF(N359&gt;=$AO$1/100,"O","X"))</f>
        <v>X</v>
      </c>
      <c r="AP359" s="77" t="str">
        <f>IF(I359="","",IF(I359&lt;=$AP$1,"O","X"))</f>
        <v>X</v>
      </c>
      <c r="AQ359" s="77" t="str">
        <f>IF(O359="","",IF(O359&lt;=$AQ$1,"O","X"))</f>
        <v>X</v>
      </c>
      <c r="AR359" s="77" t="str">
        <f>IF(M359="","",IF(M359&lt;=$AR$1,"O","X"))</f>
        <v>X</v>
      </c>
      <c r="AS359" s="77" t="s">
        <v>2</v>
      </c>
      <c r="AT359" s="77" t="str">
        <f>IF(OR(F359="",AI359=""),"",IF(AND((F359&lt;=85),(AI359&gt;=15)),"O","X"))</f>
        <v>X</v>
      </c>
      <c r="AU359" s="77" t="str">
        <f>IF(C359="","",IF(C359&gt;=$AU$1,"O","X"))</f>
        <v>O</v>
      </c>
      <c r="AV359" s="77" t="str">
        <f>IF(AO359="","",IF(AND(AO359="O",AP359="O",AR359="O",AT359="O",AU359="O"),"후보","X"))</f>
        <v>X</v>
      </c>
    </row>
    <row r="360" spans="1:48" s="37" customFormat="1" ht="12" x14ac:dyDescent="0.3">
      <c r="A360" s="78" t="s">
        <v>2630</v>
      </c>
      <c r="B360" s="79" t="s">
        <v>2631</v>
      </c>
      <c r="C360" s="85">
        <v>466</v>
      </c>
      <c r="D360" s="86">
        <v>128.30000000000001</v>
      </c>
      <c r="E360" s="87">
        <v>39</v>
      </c>
      <c r="F360" s="86">
        <v>114.9</v>
      </c>
      <c r="G360" s="17">
        <v>35</v>
      </c>
      <c r="H360" s="88">
        <v>90</v>
      </c>
      <c r="I360" s="89">
        <v>160000</v>
      </c>
      <c r="J360" s="89" t="s">
        <v>74</v>
      </c>
      <c r="K360" s="89">
        <v>110000</v>
      </c>
      <c r="L360" s="89" t="s">
        <v>74</v>
      </c>
      <c r="M360" s="90">
        <f>I360-K360</f>
        <v>50000</v>
      </c>
      <c r="N360" s="4">
        <f>IF(ISERROR(K360/I360),"",K360/I360)</f>
        <v>0.6875</v>
      </c>
      <c r="O360" s="91">
        <f>I360/E360</f>
        <v>4102.5641025641025</v>
      </c>
      <c r="P360" s="91">
        <f>K360/E360</f>
        <v>2820.5128205128203</v>
      </c>
      <c r="Q360" s="77">
        <v>4</v>
      </c>
      <c r="R360" s="77">
        <v>2</v>
      </c>
      <c r="S360" s="77" t="s">
        <v>61</v>
      </c>
      <c r="T360" s="5">
        <v>128</v>
      </c>
      <c r="U360" s="9"/>
      <c r="W360" s="86">
        <f t="shared" ref="W360:X375" si="280">D360</f>
        <v>128.30000000000001</v>
      </c>
      <c r="X360" s="87">
        <f t="shared" si="280"/>
        <v>39</v>
      </c>
      <c r="Y360" s="92">
        <f t="shared" ref="Y360:Z375" si="281">H360</f>
        <v>90</v>
      </c>
      <c r="Z360" s="90">
        <f t="shared" si="281"/>
        <v>160000</v>
      </c>
      <c r="AA360" s="90">
        <f>K360</f>
        <v>110000</v>
      </c>
      <c r="AB360" s="90">
        <f t="shared" si="279"/>
        <v>50000</v>
      </c>
      <c r="AC360" s="4">
        <f t="shared" si="279"/>
        <v>0.6875</v>
      </c>
      <c r="AD360" s="91">
        <f t="shared" si="279"/>
        <v>4102.5641025641025</v>
      </c>
      <c r="AE360" s="77" t="str">
        <f>S360</f>
        <v>계</v>
      </c>
      <c r="AF360" s="77" t="str">
        <f>Q360&amp;"/"&amp;R360</f>
        <v>4/2</v>
      </c>
      <c r="AH360" s="20" t="str">
        <f t="shared" si="275"/>
        <v>연남동 코오롱하늘채</v>
      </c>
      <c r="AI360" s="87">
        <f t="shared" si="256"/>
        <v>39</v>
      </c>
      <c r="AJ360" s="77" t="str">
        <f>IF(AI360="","",$AJ$2)</f>
        <v>A-</v>
      </c>
      <c r="AK360" s="77" t="s">
        <v>13</v>
      </c>
      <c r="AL360" s="77" t="s">
        <v>62</v>
      </c>
      <c r="AM360" s="77" t="s">
        <v>63</v>
      </c>
      <c r="AN360" s="77" t="str">
        <f>IF(AI360="","",$AN$2)</f>
        <v>C</v>
      </c>
      <c r="AO360" s="77" t="str">
        <f>IF(N360="","",IF(N360&gt;=$AO$1/100,"O","X"))</f>
        <v>X</v>
      </c>
      <c r="AP360" s="77" t="str">
        <f>IF(I360="","",IF(I360&lt;=$AP$1,"O","X"))</f>
        <v>X</v>
      </c>
      <c r="AQ360" s="77" t="str">
        <f>IF(O360="","",IF(O360&lt;=$AQ$1,"O","X"))</f>
        <v>X</v>
      </c>
      <c r="AR360" s="77" t="str">
        <f>IF(M360="","",IF(M360&lt;=$AR$1,"O","X"))</f>
        <v>X</v>
      </c>
      <c r="AS360" s="77" t="s">
        <v>2</v>
      </c>
      <c r="AT360" s="77" t="str">
        <f>IF(OR(F360="",AI360=""),"",IF(AND((F360&lt;=85),(AI360&gt;=15)),"O","X"))</f>
        <v>X</v>
      </c>
      <c r="AU360" s="77" t="str">
        <f>IF(C360="","",IF(C360&gt;=$AU$1,"O","X"))</f>
        <v>O</v>
      </c>
      <c r="AV360" s="77" t="str">
        <f>IF(AO360="","",IF(AND(AO360="O",AP360="O",AR360="O",AT360="O",AU360="O"),"후보","X"))</f>
        <v>X</v>
      </c>
    </row>
    <row r="361" spans="1:48" s="37" customFormat="1" ht="12" x14ac:dyDescent="0.3">
      <c r="A361" s="78" t="s">
        <v>2630</v>
      </c>
      <c r="B361" s="79" t="s">
        <v>2629</v>
      </c>
      <c r="C361" s="85">
        <v>466</v>
      </c>
      <c r="D361" s="86">
        <v>167.7</v>
      </c>
      <c r="E361" s="87">
        <v>51</v>
      </c>
      <c r="F361" s="86">
        <v>150</v>
      </c>
      <c r="G361" s="17">
        <v>45</v>
      </c>
      <c r="H361" s="88">
        <v>15</v>
      </c>
      <c r="I361" s="89"/>
      <c r="J361" s="89"/>
      <c r="K361" s="89"/>
      <c r="L361" s="89"/>
      <c r="M361" s="90">
        <f>I361-K361</f>
        <v>0</v>
      </c>
      <c r="N361" s="4" t="str">
        <f>IF(ISERROR(K361/I361),"",K361/I361)</f>
        <v/>
      </c>
      <c r="O361" s="91">
        <f>I361/E361</f>
        <v>0</v>
      </c>
      <c r="P361" s="91">
        <f>K361/E361</f>
        <v>0</v>
      </c>
      <c r="Q361" s="77">
        <v>6</v>
      </c>
      <c r="R361" s="77">
        <v>2</v>
      </c>
      <c r="S361" s="77" t="s">
        <v>61</v>
      </c>
      <c r="T361" s="5">
        <v>167</v>
      </c>
      <c r="U361" s="9"/>
      <c r="W361" s="86">
        <f t="shared" si="280"/>
        <v>167.7</v>
      </c>
      <c r="X361" s="87">
        <f t="shared" si="280"/>
        <v>51</v>
      </c>
      <c r="Y361" s="92">
        <f t="shared" si="281"/>
        <v>15</v>
      </c>
      <c r="Z361" s="90">
        <f t="shared" si="281"/>
        <v>0</v>
      </c>
      <c r="AA361" s="90">
        <f>K361</f>
        <v>0</v>
      </c>
      <c r="AB361" s="90">
        <f t="shared" si="279"/>
        <v>0</v>
      </c>
      <c r="AC361" s="4" t="str">
        <f t="shared" si="279"/>
        <v/>
      </c>
      <c r="AD361" s="91">
        <f t="shared" si="279"/>
        <v>0</v>
      </c>
      <c r="AE361" s="77" t="str">
        <f>S361</f>
        <v>계</v>
      </c>
      <c r="AF361" s="77" t="str">
        <f>Q361&amp;"/"&amp;R361</f>
        <v>6/2</v>
      </c>
      <c r="AH361" s="20" t="str">
        <f t="shared" si="275"/>
        <v>연남동 코오롱하늘채</v>
      </c>
      <c r="AI361" s="87">
        <f t="shared" si="256"/>
        <v>51</v>
      </c>
      <c r="AJ361" s="77" t="str">
        <f>IF(AI361="","",$AJ$2)</f>
        <v>A-</v>
      </c>
      <c r="AK361" s="77" t="s">
        <v>13</v>
      </c>
      <c r="AL361" s="77" t="s">
        <v>62</v>
      </c>
      <c r="AM361" s="77" t="s">
        <v>63</v>
      </c>
      <c r="AN361" s="77" t="str">
        <f>IF(AI361="","",$AN$2)</f>
        <v>C</v>
      </c>
      <c r="AO361" s="77" t="str">
        <f>IF(N361="","",IF(N361&gt;=$AO$1/100,"O","X"))</f>
        <v/>
      </c>
      <c r="AP361" s="77" t="str">
        <f>IF(I361="","",IF(I361&lt;=$AP$1,"O","X"))</f>
        <v/>
      </c>
      <c r="AQ361" s="77" t="str">
        <f>IF(O361="","",IF(O361&lt;=$AQ$1,"O","X"))</f>
        <v>O</v>
      </c>
      <c r="AR361" s="77" t="str">
        <f>IF(M361="","",IF(M361&lt;=$AR$1,"O","X"))</f>
        <v>O</v>
      </c>
      <c r="AS361" s="77" t="s">
        <v>2</v>
      </c>
      <c r="AT361" s="77" t="str">
        <f>IF(OR(F361="",AI361=""),"",IF(AND((F361&lt;=85),(AI361&gt;=15)),"O","X"))</f>
        <v>X</v>
      </c>
      <c r="AU361" s="77" t="str">
        <f>IF(C361="","",IF(C361&gt;=$AU$1,"O","X"))</f>
        <v>O</v>
      </c>
      <c r="AV361" s="77" t="str">
        <f>IF(AO361="","",IF(AND(AO361="O",AP361="O",AR361="O",AT361="O",AU361="O"),"후보","X"))</f>
        <v/>
      </c>
    </row>
    <row r="362" spans="1:48" s="37" customFormat="1" ht="12" x14ac:dyDescent="0.3">
      <c r="A362" s="78" t="s">
        <v>2632</v>
      </c>
      <c r="B362" s="79" t="s">
        <v>2633</v>
      </c>
      <c r="C362" s="85">
        <v>534</v>
      </c>
      <c r="D362" s="86">
        <v>108</v>
      </c>
      <c r="E362" s="87">
        <v>33</v>
      </c>
      <c r="F362" s="86">
        <v>84.7</v>
      </c>
      <c r="G362" s="17">
        <v>26</v>
      </c>
      <c r="H362" s="88">
        <v>228</v>
      </c>
      <c r="I362" s="89">
        <v>185000</v>
      </c>
      <c r="J362" s="89" t="s">
        <v>98</v>
      </c>
      <c r="K362" s="89">
        <v>103000</v>
      </c>
      <c r="L362" s="89" t="s">
        <v>202</v>
      </c>
      <c r="M362" s="90">
        <f>I362-K362</f>
        <v>82000</v>
      </c>
      <c r="N362" s="4">
        <f>IF(ISERROR(K362/I362),"",K362/I362)</f>
        <v>0.55675675675675673</v>
      </c>
      <c r="O362" s="91">
        <f>I362/E362</f>
        <v>5606.060606060606</v>
      </c>
      <c r="P362" s="91">
        <f>K362/E362</f>
        <v>3121.212121212121</v>
      </c>
      <c r="Q362" s="77">
        <v>3</v>
      </c>
      <c r="R362" s="77">
        <v>2</v>
      </c>
      <c r="S362" s="77" t="s">
        <v>61</v>
      </c>
      <c r="T362" s="5">
        <v>108</v>
      </c>
      <c r="U362" s="9"/>
      <c r="W362" s="86">
        <f t="shared" si="280"/>
        <v>108</v>
      </c>
      <c r="X362" s="87">
        <f t="shared" si="280"/>
        <v>33</v>
      </c>
      <c r="Y362" s="92">
        <f t="shared" si="281"/>
        <v>228</v>
      </c>
      <c r="Z362" s="90">
        <f t="shared" si="281"/>
        <v>185000</v>
      </c>
      <c r="AA362" s="90">
        <f>K362</f>
        <v>103000</v>
      </c>
      <c r="AB362" s="90">
        <f t="shared" si="279"/>
        <v>82000</v>
      </c>
      <c r="AC362" s="4">
        <f t="shared" si="279"/>
        <v>0.55675675675675673</v>
      </c>
      <c r="AD362" s="91">
        <f t="shared" si="279"/>
        <v>5606.060606060606</v>
      </c>
      <c r="AE362" s="77" t="str">
        <f>S362</f>
        <v>계</v>
      </c>
      <c r="AF362" s="77" t="str">
        <f>Q362&amp;"/"&amp;R362</f>
        <v>3/2</v>
      </c>
      <c r="AH362" s="20" t="str">
        <f t="shared" si="275"/>
        <v>염리동 마포자이</v>
      </c>
      <c r="AI362" s="87">
        <f t="shared" si="256"/>
        <v>33</v>
      </c>
      <c r="AJ362" s="77" t="str">
        <f>IF(AI362="","",$AJ$2)</f>
        <v>A-</v>
      </c>
      <c r="AK362" s="77" t="s">
        <v>13</v>
      </c>
      <c r="AL362" s="77" t="s">
        <v>62</v>
      </c>
      <c r="AM362" s="77" t="s">
        <v>63</v>
      </c>
      <c r="AN362" s="77" t="str">
        <f>IF(AI362="","",$AN$2)</f>
        <v>C</v>
      </c>
      <c r="AO362" s="77" t="str">
        <f>IF(N362="","",IF(N362&gt;=$AO$1/100,"O","X"))</f>
        <v>X</v>
      </c>
      <c r="AP362" s="77" t="str">
        <f>IF(I362="","",IF(I362&lt;=$AP$1,"O","X"))</f>
        <v>X</v>
      </c>
      <c r="AQ362" s="77" t="str">
        <f>IF(O362="","",IF(O362&lt;=$AQ$1,"O","X"))</f>
        <v>X</v>
      </c>
      <c r="AR362" s="77" t="str">
        <f>IF(M362="","",IF(M362&lt;=$AR$1,"O","X"))</f>
        <v>X</v>
      </c>
      <c r="AS362" s="77" t="s">
        <v>2</v>
      </c>
      <c r="AT362" s="77" t="str">
        <f>IF(OR(F362="",AI362=""),"",IF(AND((F362&lt;=85),(AI362&gt;=15)),"O","X"))</f>
        <v>O</v>
      </c>
      <c r="AU362" s="77" t="str">
        <f>IF(C362="","",IF(C362&gt;=$AU$1,"O","X"))</f>
        <v>O</v>
      </c>
      <c r="AV362" s="77" t="str">
        <f>IF(AO362="","",IF(AND(AO362="O",AP362="O",AR362="O",AT362="O",AU362="O"),"후보","X"))</f>
        <v>X</v>
      </c>
    </row>
    <row r="363" spans="1:48" s="37" customFormat="1" ht="12" x14ac:dyDescent="0.3">
      <c r="A363" s="78" t="s">
        <v>2632</v>
      </c>
      <c r="B363" s="79" t="s">
        <v>2633</v>
      </c>
      <c r="C363" s="85">
        <v>534</v>
      </c>
      <c r="D363" s="86">
        <v>135.5</v>
      </c>
      <c r="E363" s="87">
        <v>41</v>
      </c>
      <c r="F363" s="86">
        <v>113.8</v>
      </c>
      <c r="G363" s="17">
        <v>34</v>
      </c>
      <c r="H363" s="88">
        <v>166</v>
      </c>
      <c r="I363" s="89">
        <v>230000</v>
      </c>
      <c r="J363" s="89" t="s">
        <v>69</v>
      </c>
      <c r="K363" s="89"/>
      <c r="L363" s="89"/>
      <c r="M363" s="90">
        <f>I363-K363</f>
        <v>230000</v>
      </c>
      <c r="N363" s="4">
        <f>IF(ISERROR(K363/I363),"",K363/I363)</f>
        <v>0</v>
      </c>
      <c r="O363" s="91">
        <f>I363/E363</f>
        <v>5609.7560975609758</v>
      </c>
      <c r="P363" s="91">
        <f>K363/E363</f>
        <v>0</v>
      </c>
      <c r="Q363" s="77">
        <v>4</v>
      </c>
      <c r="R363" s="77">
        <v>2</v>
      </c>
      <c r="S363" s="77" t="s">
        <v>61</v>
      </c>
      <c r="T363" s="5">
        <v>135</v>
      </c>
      <c r="U363" s="9"/>
      <c r="W363" s="86">
        <f t="shared" si="280"/>
        <v>135.5</v>
      </c>
      <c r="X363" s="87">
        <f t="shared" si="280"/>
        <v>41</v>
      </c>
      <c r="Y363" s="92">
        <f t="shared" si="281"/>
        <v>166</v>
      </c>
      <c r="Z363" s="90">
        <f t="shared" si="281"/>
        <v>230000</v>
      </c>
      <c r="AA363" s="90">
        <f>K363</f>
        <v>0</v>
      </c>
      <c r="AB363" s="90">
        <f t="shared" si="279"/>
        <v>230000</v>
      </c>
      <c r="AC363" s="4">
        <f t="shared" si="279"/>
        <v>0</v>
      </c>
      <c r="AD363" s="91">
        <f t="shared" si="279"/>
        <v>5609.7560975609758</v>
      </c>
      <c r="AE363" s="77" t="str">
        <f>S363</f>
        <v>계</v>
      </c>
      <c r="AF363" s="77" t="str">
        <f>Q363&amp;"/"&amp;R363</f>
        <v>4/2</v>
      </c>
      <c r="AH363" s="20" t="str">
        <f t="shared" si="275"/>
        <v>염리동 마포자이</v>
      </c>
      <c r="AI363" s="87">
        <f t="shared" si="256"/>
        <v>41</v>
      </c>
      <c r="AJ363" s="77" t="str">
        <f>IF(AI363="","",$AJ$2)</f>
        <v>A-</v>
      </c>
      <c r="AK363" s="77" t="s">
        <v>13</v>
      </c>
      <c r="AL363" s="77" t="s">
        <v>62</v>
      </c>
      <c r="AM363" s="77" t="s">
        <v>63</v>
      </c>
      <c r="AN363" s="77" t="str">
        <f>IF(AI363="","",$AN$2)</f>
        <v>C</v>
      </c>
      <c r="AO363" s="77" t="str">
        <f>IF(N363="","",IF(N363&gt;=$AO$1/100,"O","X"))</f>
        <v>X</v>
      </c>
      <c r="AP363" s="77" t="str">
        <f>IF(I363="","",IF(I363&lt;=$AP$1,"O","X"))</f>
        <v>X</v>
      </c>
      <c r="AQ363" s="77" t="str">
        <f>IF(O363="","",IF(O363&lt;=$AQ$1,"O","X"))</f>
        <v>X</v>
      </c>
      <c r="AR363" s="77" t="str">
        <f>IF(M363="","",IF(M363&lt;=$AR$1,"O","X"))</f>
        <v>X</v>
      </c>
      <c r="AS363" s="77" t="s">
        <v>2</v>
      </c>
      <c r="AT363" s="77" t="str">
        <f>IF(OR(F363="",AI363=""),"",IF(AND((F363&lt;=85),(AI363&gt;=15)),"O","X"))</f>
        <v>X</v>
      </c>
      <c r="AU363" s="77" t="str">
        <f>IF(C363="","",IF(C363&gt;=$AU$1,"O","X"))</f>
        <v>O</v>
      </c>
      <c r="AV363" s="77" t="str">
        <f>IF(AO363="","",IF(AND(AO363="O",AP363="O",AR363="O",AT363="O",AU363="O"),"후보","X"))</f>
        <v>X</v>
      </c>
    </row>
    <row r="364" spans="1:48" s="37" customFormat="1" ht="12" x14ac:dyDescent="0.3">
      <c r="A364" s="78" t="s">
        <v>2632</v>
      </c>
      <c r="B364" s="79" t="s">
        <v>2633</v>
      </c>
      <c r="C364" s="85">
        <v>534</v>
      </c>
      <c r="D364" s="86">
        <v>163.1</v>
      </c>
      <c r="E364" s="87">
        <v>49</v>
      </c>
      <c r="F364" s="86">
        <v>135.4</v>
      </c>
      <c r="G364" s="17">
        <v>41</v>
      </c>
      <c r="H364" s="88">
        <v>90</v>
      </c>
      <c r="I364" s="89">
        <v>240000</v>
      </c>
      <c r="J364" s="89" t="s">
        <v>72</v>
      </c>
      <c r="K364" s="89">
        <v>140000</v>
      </c>
      <c r="L364" s="89" t="s">
        <v>104</v>
      </c>
      <c r="M364" s="90">
        <f>I364-K364</f>
        <v>100000</v>
      </c>
      <c r="N364" s="4">
        <f>IF(ISERROR(K364/I364),"",K364/I364)</f>
        <v>0.58333333333333337</v>
      </c>
      <c r="O364" s="91">
        <f>I364/E364</f>
        <v>4897.9591836734689</v>
      </c>
      <c r="P364" s="91">
        <f>K364/E364</f>
        <v>2857.1428571428573</v>
      </c>
      <c r="Q364" s="77">
        <v>4</v>
      </c>
      <c r="R364" s="77">
        <v>2</v>
      </c>
      <c r="S364" s="77" t="s">
        <v>61</v>
      </c>
      <c r="T364" s="5">
        <v>163</v>
      </c>
      <c r="U364" s="9"/>
      <c r="W364" s="86">
        <f t="shared" si="280"/>
        <v>163.1</v>
      </c>
      <c r="X364" s="87">
        <f t="shared" si="280"/>
        <v>49</v>
      </c>
      <c r="Y364" s="92">
        <f t="shared" si="281"/>
        <v>90</v>
      </c>
      <c r="Z364" s="90">
        <f t="shared" si="281"/>
        <v>240000</v>
      </c>
      <c r="AA364" s="90">
        <f>K364</f>
        <v>140000</v>
      </c>
      <c r="AB364" s="90">
        <f t="shared" si="279"/>
        <v>100000</v>
      </c>
      <c r="AC364" s="4">
        <f t="shared" si="279"/>
        <v>0.58333333333333337</v>
      </c>
      <c r="AD364" s="91">
        <f t="shared" si="279"/>
        <v>4897.9591836734689</v>
      </c>
      <c r="AE364" s="77" t="str">
        <f>S364</f>
        <v>계</v>
      </c>
      <c r="AF364" s="77" t="str">
        <f>Q364&amp;"/"&amp;R364</f>
        <v>4/2</v>
      </c>
      <c r="AH364" s="20" t="str">
        <f t="shared" si="275"/>
        <v>염리동 마포자이</v>
      </c>
      <c r="AI364" s="87">
        <f t="shared" si="256"/>
        <v>49</v>
      </c>
      <c r="AJ364" s="77" t="str">
        <f>IF(AI364="","",$AJ$2)</f>
        <v>A-</v>
      </c>
      <c r="AK364" s="77" t="s">
        <v>13</v>
      </c>
      <c r="AL364" s="77" t="s">
        <v>62</v>
      </c>
      <c r="AM364" s="77" t="s">
        <v>63</v>
      </c>
      <c r="AN364" s="77" t="str">
        <f>IF(AI364="","",$AN$2)</f>
        <v>C</v>
      </c>
      <c r="AO364" s="77" t="str">
        <f>IF(N364="","",IF(N364&gt;=$AO$1/100,"O","X"))</f>
        <v>X</v>
      </c>
      <c r="AP364" s="77" t="str">
        <f>IF(I364="","",IF(I364&lt;=$AP$1,"O","X"))</f>
        <v>X</v>
      </c>
      <c r="AQ364" s="77" t="str">
        <f>IF(O364="","",IF(O364&lt;=$AQ$1,"O","X"))</f>
        <v>X</v>
      </c>
      <c r="AR364" s="77" t="str">
        <f>IF(M364="","",IF(M364&lt;=$AR$1,"O","X"))</f>
        <v>X</v>
      </c>
      <c r="AS364" s="77" t="s">
        <v>2</v>
      </c>
      <c r="AT364" s="77" t="str">
        <f>IF(OR(F364="",AI364=""),"",IF(AND((F364&lt;=85),(AI364&gt;=15)),"O","X"))</f>
        <v>X</v>
      </c>
      <c r="AU364" s="77" t="str">
        <f>IF(C364="","",IF(C364&gt;=$AU$1,"O","X"))</f>
        <v>O</v>
      </c>
      <c r="AV364" s="77" t="str">
        <f>IF(AO364="","",IF(AND(AO364="O",AP364="O",AR364="O",AT364="O",AU364="O"),"후보","X"))</f>
        <v>X</v>
      </c>
    </row>
    <row r="365" spans="1:48" s="37" customFormat="1" ht="12" x14ac:dyDescent="0.3">
      <c r="A365" s="78" t="s">
        <v>2632</v>
      </c>
      <c r="B365" s="79" t="s">
        <v>2633</v>
      </c>
      <c r="C365" s="85">
        <v>534</v>
      </c>
      <c r="D365" s="86">
        <v>189.8</v>
      </c>
      <c r="E365" s="87">
        <v>57</v>
      </c>
      <c r="F365" s="86">
        <v>157.30000000000001</v>
      </c>
      <c r="G365" s="17">
        <v>48</v>
      </c>
      <c r="H365" s="88">
        <v>50</v>
      </c>
      <c r="I365" s="89">
        <v>250000</v>
      </c>
      <c r="J365" s="89" t="s">
        <v>60</v>
      </c>
      <c r="K365" s="89"/>
      <c r="L365" s="89"/>
      <c r="M365" s="90">
        <f>I365-K365</f>
        <v>250000</v>
      </c>
      <c r="N365" s="4">
        <f>IF(ISERROR(K365/I365),"",K365/I365)</f>
        <v>0</v>
      </c>
      <c r="O365" s="91">
        <f>I365/E365</f>
        <v>4385.9649122807014</v>
      </c>
      <c r="P365" s="91">
        <f>K365/E365</f>
        <v>0</v>
      </c>
      <c r="Q365" s="77">
        <v>4</v>
      </c>
      <c r="R365" s="77">
        <v>2</v>
      </c>
      <c r="S365" s="77" t="s">
        <v>61</v>
      </c>
      <c r="T365" s="5">
        <v>189</v>
      </c>
      <c r="U365" s="9"/>
      <c r="W365" s="86">
        <f t="shared" si="280"/>
        <v>189.8</v>
      </c>
      <c r="X365" s="87">
        <f t="shared" si="280"/>
        <v>57</v>
      </c>
      <c r="Y365" s="92">
        <f t="shared" si="281"/>
        <v>50</v>
      </c>
      <c r="Z365" s="90">
        <f t="shared" si="281"/>
        <v>250000</v>
      </c>
      <c r="AA365" s="90">
        <f>K365</f>
        <v>0</v>
      </c>
      <c r="AB365" s="90">
        <f t="shared" si="279"/>
        <v>250000</v>
      </c>
      <c r="AC365" s="4">
        <f t="shared" si="279"/>
        <v>0</v>
      </c>
      <c r="AD365" s="91">
        <f t="shared" si="279"/>
        <v>4385.9649122807014</v>
      </c>
      <c r="AE365" s="77" t="str">
        <f>S365</f>
        <v>계</v>
      </c>
      <c r="AF365" s="77" t="str">
        <f>Q365&amp;"/"&amp;R365</f>
        <v>4/2</v>
      </c>
      <c r="AH365" s="20" t="str">
        <f t="shared" si="275"/>
        <v>염리동 마포자이</v>
      </c>
      <c r="AI365" s="87">
        <f t="shared" si="256"/>
        <v>57</v>
      </c>
      <c r="AJ365" s="77" t="str">
        <f>IF(AI365="","",$AJ$2)</f>
        <v>A-</v>
      </c>
      <c r="AK365" s="77" t="s">
        <v>13</v>
      </c>
      <c r="AL365" s="77" t="s">
        <v>62</v>
      </c>
      <c r="AM365" s="77" t="s">
        <v>63</v>
      </c>
      <c r="AN365" s="77" t="str">
        <f>IF(AI365="","",$AN$2)</f>
        <v>C</v>
      </c>
      <c r="AO365" s="77" t="str">
        <f>IF(N365="","",IF(N365&gt;=$AO$1/100,"O","X"))</f>
        <v>X</v>
      </c>
      <c r="AP365" s="77" t="str">
        <f>IF(I365="","",IF(I365&lt;=$AP$1,"O","X"))</f>
        <v>X</v>
      </c>
      <c r="AQ365" s="77" t="str">
        <f>IF(O365="","",IF(O365&lt;=$AQ$1,"O","X"))</f>
        <v>X</v>
      </c>
      <c r="AR365" s="77" t="str">
        <f>IF(M365="","",IF(M365&lt;=$AR$1,"O","X"))</f>
        <v>X</v>
      </c>
      <c r="AS365" s="77" t="s">
        <v>2</v>
      </c>
      <c r="AT365" s="77" t="str">
        <f>IF(OR(F365="",AI365=""),"",IF(AND((F365&lt;=85),(AI365&gt;=15)),"O","X"))</f>
        <v>X</v>
      </c>
      <c r="AU365" s="77" t="str">
        <f>IF(C365="","",IF(C365&gt;=$AU$1,"O","X"))</f>
        <v>O</v>
      </c>
      <c r="AV365" s="77" t="str">
        <f>IF(AO365="","",IF(AND(AO365="O",AP365="O",AR365="O",AT365="O",AU365="O"),"후보","X"))</f>
        <v>X</v>
      </c>
    </row>
    <row r="366" spans="1:48" s="37" customFormat="1" ht="12" x14ac:dyDescent="0.3">
      <c r="A366" s="78" t="s">
        <v>2634</v>
      </c>
      <c r="B366" s="79" t="s">
        <v>2635</v>
      </c>
      <c r="C366" s="85">
        <v>927</v>
      </c>
      <c r="D366" s="86">
        <v>82.6</v>
      </c>
      <c r="E366" s="87">
        <v>25</v>
      </c>
      <c r="F366" s="86">
        <v>60</v>
      </c>
      <c r="G366" s="17">
        <v>18</v>
      </c>
      <c r="H366" s="88">
        <v>262</v>
      </c>
      <c r="I366" s="89"/>
      <c r="J366" s="89"/>
      <c r="K366" s="89"/>
      <c r="L366" s="89"/>
      <c r="M366" s="90">
        <f t="shared" ref="M366:M395" si="282">I366-K366</f>
        <v>0</v>
      </c>
      <c r="N366" s="4" t="str">
        <f t="shared" ref="N366:N395" si="283">IF(ISERROR(K366/I366),"",K366/I366)</f>
        <v/>
      </c>
      <c r="O366" s="91">
        <f t="shared" ref="O366:O395" si="284">I366/E366</f>
        <v>0</v>
      </c>
      <c r="P366" s="91">
        <f t="shared" ref="P366:P395" si="285">K366/E366</f>
        <v>0</v>
      </c>
      <c r="Q366" s="77">
        <v>3</v>
      </c>
      <c r="R366" s="77">
        <v>2</v>
      </c>
      <c r="S366" s="77" t="s">
        <v>61</v>
      </c>
      <c r="T366" s="5" t="s">
        <v>233</v>
      </c>
      <c r="U366" s="9"/>
      <c r="W366" s="86">
        <f t="shared" si="280"/>
        <v>82.6</v>
      </c>
      <c r="X366" s="87">
        <f t="shared" si="280"/>
        <v>25</v>
      </c>
      <c r="Y366" s="92">
        <f t="shared" si="281"/>
        <v>262</v>
      </c>
      <c r="Z366" s="90">
        <f t="shared" si="281"/>
        <v>0</v>
      </c>
      <c r="AA366" s="90">
        <f t="shared" ref="AA366:AA395" si="286">K366</f>
        <v>0</v>
      </c>
      <c r="AB366" s="90">
        <f t="shared" si="279"/>
        <v>0</v>
      </c>
      <c r="AC366" s="4" t="str">
        <f t="shared" si="279"/>
        <v/>
      </c>
      <c r="AD366" s="91">
        <f t="shared" si="279"/>
        <v>0</v>
      </c>
      <c r="AE366" s="77" t="str">
        <f t="shared" ref="AE366:AE395" si="287">S366</f>
        <v>계</v>
      </c>
      <c r="AF366" s="77" t="str">
        <f t="shared" ref="AF366:AF395" si="288">Q366&amp;"/"&amp;R366</f>
        <v>3/2</v>
      </c>
      <c r="AH366" s="20" t="str">
        <f t="shared" si="275"/>
        <v>염리동 마포자이3차</v>
      </c>
      <c r="AI366" s="87">
        <f t="shared" si="256"/>
        <v>25</v>
      </c>
      <c r="AJ366" s="77" t="str">
        <f t="shared" ref="AJ366:AJ395" si="289">IF(AI366="","",$AJ$2)</f>
        <v>A-</v>
      </c>
      <c r="AK366" s="77" t="s">
        <v>13</v>
      </c>
      <c r="AL366" s="77" t="s">
        <v>62</v>
      </c>
      <c r="AM366" s="77" t="s">
        <v>63</v>
      </c>
      <c r="AN366" s="77" t="str">
        <f t="shared" ref="AN366:AN395" si="290">IF(AI366="","",$AN$2)</f>
        <v>C</v>
      </c>
      <c r="AO366" s="77" t="str">
        <f t="shared" ref="AO366:AO395" si="291">IF(N366="","",IF(N366&gt;=$AO$1/100,"O","X"))</f>
        <v/>
      </c>
      <c r="AP366" s="77" t="str">
        <f t="shared" ref="AP366:AP395" si="292">IF(I366="","",IF(I366&lt;=$AP$1,"O","X"))</f>
        <v/>
      </c>
      <c r="AQ366" s="77" t="str">
        <f t="shared" ref="AQ366:AQ395" si="293">IF(O366="","",IF(O366&lt;=$AQ$1,"O","X"))</f>
        <v>O</v>
      </c>
      <c r="AR366" s="77" t="str">
        <f t="shared" ref="AR366:AR395" si="294">IF(M366="","",IF(M366&lt;=$AR$1,"O","X"))</f>
        <v>O</v>
      </c>
      <c r="AS366" s="77" t="s">
        <v>2</v>
      </c>
      <c r="AT366" s="77" t="str">
        <f t="shared" ref="AT366:AT395" si="295">IF(OR(F366="",AI366=""),"",IF(AND((F366&lt;=85),(AI366&gt;=15)),"O","X"))</f>
        <v>O</v>
      </c>
      <c r="AU366" s="77" t="str">
        <f t="shared" ref="AU366:AU395" si="296">IF(C366="","",IF(C366&gt;=$AU$1,"O","X"))</f>
        <v>O</v>
      </c>
      <c r="AV366" s="77" t="str">
        <f t="shared" ref="AV366:AV395" si="297">IF(AO366="","",IF(AND(AO366="O",AP366="O",AR366="O",AT366="O",AU366="O"),"후보","X"))</f>
        <v/>
      </c>
    </row>
    <row r="367" spans="1:48" s="37" customFormat="1" ht="12" x14ac:dyDescent="0.3">
      <c r="A367" s="78" t="s">
        <v>2634</v>
      </c>
      <c r="B367" s="79" t="s">
        <v>2636</v>
      </c>
      <c r="C367" s="85">
        <v>927</v>
      </c>
      <c r="D367" s="86">
        <v>83.5</v>
      </c>
      <c r="E367" s="87">
        <v>25</v>
      </c>
      <c r="F367" s="86">
        <v>60</v>
      </c>
      <c r="G367" s="17">
        <v>18</v>
      </c>
      <c r="H367" s="88">
        <v>12</v>
      </c>
      <c r="I367" s="89"/>
      <c r="J367" s="89"/>
      <c r="K367" s="89"/>
      <c r="L367" s="89"/>
      <c r="M367" s="90">
        <f t="shared" si="282"/>
        <v>0</v>
      </c>
      <c r="N367" s="4" t="str">
        <f t="shared" si="283"/>
        <v/>
      </c>
      <c r="O367" s="91">
        <f t="shared" si="284"/>
        <v>0</v>
      </c>
      <c r="P367" s="91">
        <f t="shared" si="285"/>
        <v>0</v>
      </c>
      <c r="Q367" s="77">
        <v>3</v>
      </c>
      <c r="R367" s="77">
        <v>2</v>
      </c>
      <c r="S367" s="77" t="s">
        <v>61</v>
      </c>
      <c r="T367" s="5" t="s">
        <v>234</v>
      </c>
      <c r="U367" s="9"/>
      <c r="W367" s="86">
        <f t="shared" si="280"/>
        <v>83.5</v>
      </c>
      <c r="X367" s="87">
        <f t="shared" si="280"/>
        <v>25</v>
      </c>
      <c r="Y367" s="92">
        <f t="shared" si="281"/>
        <v>12</v>
      </c>
      <c r="Z367" s="90">
        <f t="shared" si="281"/>
        <v>0</v>
      </c>
      <c r="AA367" s="90">
        <f t="shared" si="286"/>
        <v>0</v>
      </c>
      <c r="AB367" s="90">
        <f t="shared" si="279"/>
        <v>0</v>
      </c>
      <c r="AC367" s="4" t="str">
        <f t="shared" si="279"/>
        <v/>
      </c>
      <c r="AD367" s="91">
        <f t="shared" si="279"/>
        <v>0</v>
      </c>
      <c r="AE367" s="77" t="str">
        <f t="shared" si="287"/>
        <v>계</v>
      </c>
      <c r="AF367" s="77" t="str">
        <f t="shared" si="288"/>
        <v>3/2</v>
      </c>
      <c r="AH367" s="20" t="str">
        <f t="shared" si="275"/>
        <v>염리동 마포자이3차</v>
      </c>
      <c r="AI367" s="87">
        <f t="shared" si="256"/>
        <v>25</v>
      </c>
      <c r="AJ367" s="77" t="str">
        <f t="shared" si="289"/>
        <v>A-</v>
      </c>
      <c r="AK367" s="77" t="s">
        <v>13</v>
      </c>
      <c r="AL367" s="77" t="s">
        <v>62</v>
      </c>
      <c r="AM367" s="77" t="s">
        <v>63</v>
      </c>
      <c r="AN367" s="77" t="str">
        <f t="shared" si="290"/>
        <v>C</v>
      </c>
      <c r="AO367" s="77" t="str">
        <f t="shared" si="291"/>
        <v/>
      </c>
      <c r="AP367" s="77" t="str">
        <f t="shared" si="292"/>
        <v/>
      </c>
      <c r="AQ367" s="77" t="str">
        <f t="shared" si="293"/>
        <v>O</v>
      </c>
      <c r="AR367" s="77" t="str">
        <f t="shared" si="294"/>
        <v>O</v>
      </c>
      <c r="AS367" s="77" t="s">
        <v>2</v>
      </c>
      <c r="AT367" s="77" t="str">
        <f t="shared" si="295"/>
        <v>O</v>
      </c>
      <c r="AU367" s="77" t="str">
        <f t="shared" si="296"/>
        <v>O</v>
      </c>
      <c r="AV367" s="77" t="str">
        <f t="shared" si="297"/>
        <v/>
      </c>
    </row>
    <row r="368" spans="1:48" s="37" customFormat="1" ht="12" x14ac:dyDescent="0.3">
      <c r="A368" s="78" t="s">
        <v>2637</v>
      </c>
      <c r="B368" s="79" t="s">
        <v>2638</v>
      </c>
      <c r="C368" s="85">
        <v>927</v>
      </c>
      <c r="D368" s="86">
        <v>83.3</v>
      </c>
      <c r="E368" s="87">
        <v>25</v>
      </c>
      <c r="F368" s="86">
        <v>60</v>
      </c>
      <c r="G368" s="17">
        <v>18</v>
      </c>
      <c r="H368" s="88">
        <v>12</v>
      </c>
      <c r="I368" s="89"/>
      <c r="J368" s="89"/>
      <c r="K368" s="89"/>
      <c r="L368" s="89"/>
      <c r="M368" s="90">
        <f t="shared" si="282"/>
        <v>0</v>
      </c>
      <c r="N368" s="4" t="str">
        <f t="shared" si="283"/>
        <v/>
      </c>
      <c r="O368" s="91">
        <f t="shared" si="284"/>
        <v>0</v>
      </c>
      <c r="P368" s="91">
        <f t="shared" si="285"/>
        <v>0</v>
      </c>
      <c r="Q368" s="77">
        <v>3</v>
      </c>
      <c r="R368" s="77">
        <v>2</v>
      </c>
      <c r="S368" s="77" t="s">
        <v>61</v>
      </c>
      <c r="T368" s="5" t="s">
        <v>235</v>
      </c>
      <c r="U368" s="9"/>
      <c r="W368" s="86">
        <f t="shared" si="280"/>
        <v>83.3</v>
      </c>
      <c r="X368" s="87">
        <f t="shared" si="280"/>
        <v>25</v>
      </c>
      <c r="Y368" s="92">
        <f t="shared" si="281"/>
        <v>12</v>
      </c>
      <c r="Z368" s="90">
        <f t="shared" si="281"/>
        <v>0</v>
      </c>
      <c r="AA368" s="90">
        <f t="shared" si="286"/>
        <v>0</v>
      </c>
      <c r="AB368" s="90">
        <f t="shared" si="279"/>
        <v>0</v>
      </c>
      <c r="AC368" s="4" t="str">
        <f t="shared" si="279"/>
        <v/>
      </c>
      <c r="AD368" s="91">
        <f t="shared" si="279"/>
        <v>0</v>
      </c>
      <c r="AE368" s="77" t="str">
        <f t="shared" si="287"/>
        <v>계</v>
      </c>
      <c r="AF368" s="77" t="str">
        <f t="shared" si="288"/>
        <v>3/2</v>
      </c>
      <c r="AH368" s="20" t="str">
        <f t="shared" si="275"/>
        <v>염리동 마포자이3차</v>
      </c>
      <c r="AI368" s="87">
        <f t="shared" si="256"/>
        <v>25</v>
      </c>
      <c r="AJ368" s="77" t="str">
        <f t="shared" si="289"/>
        <v>A-</v>
      </c>
      <c r="AK368" s="77" t="s">
        <v>13</v>
      </c>
      <c r="AL368" s="77" t="s">
        <v>62</v>
      </c>
      <c r="AM368" s="77" t="s">
        <v>63</v>
      </c>
      <c r="AN368" s="77" t="str">
        <f t="shared" si="290"/>
        <v>C</v>
      </c>
      <c r="AO368" s="77" t="str">
        <f t="shared" si="291"/>
        <v/>
      </c>
      <c r="AP368" s="77" t="str">
        <f t="shared" si="292"/>
        <v/>
      </c>
      <c r="AQ368" s="77" t="str">
        <f t="shared" si="293"/>
        <v>O</v>
      </c>
      <c r="AR368" s="77" t="str">
        <f t="shared" si="294"/>
        <v>O</v>
      </c>
      <c r="AS368" s="77" t="s">
        <v>2</v>
      </c>
      <c r="AT368" s="77" t="str">
        <f t="shared" si="295"/>
        <v>O</v>
      </c>
      <c r="AU368" s="77" t="str">
        <f t="shared" si="296"/>
        <v>O</v>
      </c>
      <c r="AV368" s="77" t="str">
        <f t="shared" si="297"/>
        <v/>
      </c>
    </row>
    <row r="369" spans="1:48" s="37" customFormat="1" ht="12" x14ac:dyDescent="0.3">
      <c r="A369" s="78" t="s">
        <v>2637</v>
      </c>
      <c r="B369" s="79" t="s">
        <v>2638</v>
      </c>
      <c r="C369" s="85">
        <v>927</v>
      </c>
      <c r="D369" s="86">
        <v>84.3</v>
      </c>
      <c r="E369" s="87">
        <v>25</v>
      </c>
      <c r="F369" s="86">
        <v>60</v>
      </c>
      <c r="G369" s="17">
        <v>18</v>
      </c>
      <c r="H369" s="88">
        <v>12</v>
      </c>
      <c r="I369" s="89"/>
      <c r="J369" s="89"/>
      <c r="K369" s="89"/>
      <c r="L369" s="89"/>
      <c r="M369" s="90">
        <f t="shared" si="282"/>
        <v>0</v>
      </c>
      <c r="N369" s="4" t="str">
        <f t="shared" si="283"/>
        <v/>
      </c>
      <c r="O369" s="91">
        <f t="shared" si="284"/>
        <v>0</v>
      </c>
      <c r="P369" s="91">
        <f t="shared" si="285"/>
        <v>0</v>
      </c>
      <c r="Q369" s="77">
        <v>3</v>
      </c>
      <c r="R369" s="77">
        <v>2</v>
      </c>
      <c r="S369" s="77" t="s">
        <v>61</v>
      </c>
      <c r="T369" s="5" t="s">
        <v>236</v>
      </c>
      <c r="U369" s="9"/>
      <c r="W369" s="86">
        <f t="shared" si="280"/>
        <v>84.3</v>
      </c>
      <c r="X369" s="87">
        <f t="shared" si="280"/>
        <v>25</v>
      </c>
      <c r="Y369" s="92">
        <f t="shared" si="281"/>
        <v>12</v>
      </c>
      <c r="Z369" s="90">
        <f t="shared" si="281"/>
        <v>0</v>
      </c>
      <c r="AA369" s="90">
        <f t="shared" si="286"/>
        <v>0</v>
      </c>
      <c r="AB369" s="90">
        <f t="shared" si="279"/>
        <v>0</v>
      </c>
      <c r="AC369" s="4" t="str">
        <f t="shared" si="279"/>
        <v/>
      </c>
      <c r="AD369" s="91">
        <f t="shared" si="279"/>
        <v>0</v>
      </c>
      <c r="AE369" s="77" t="str">
        <f t="shared" si="287"/>
        <v>계</v>
      </c>
      <c r="AF369" s="77" t="str">
        <f t="shared" si="288"/>
        <v>3/2</v>
      </c>
      <c r="AH369" s="20" t="str">
        <f t="shared" si="275"/>
        <v>염리동 마포자이3차</v>
      </c>
      <c r="AI369" s="87">
        <f t="shared" si="256"/>
        <v>25</v>
      </c>
      <c r="AJ369" s="77" t="str">
        <f t="shared" si="289"/>
        <v>A-</v>
      </c>
      <c r="AK369" s="77" t="s">
        <v>13</v>
      </c>
      <c r="AL369" s="77" t="s">
        <v>62</v>
      </c>
      <c r="AM369" s="77" t="s">
        <v>63</v>
      </c>
      <c r="AN369" s="77" t="str">
        <f t="shared" si="290"/>
        <v>C</v>
      </c>
      <c r="AO369" s="77" t="str">
        <f t="shared" si="291"/>
        <v/>
      </c>
      <c r="AP369" s="77" t="str">
        <f t="shared" si="292"/>
        <v/>
      </c>
      <c r="AQ369" s="77" t="str">
        <f t="shared" si="293"/>
        <v>O</v>
      </c>
      <c r="AR369" s="77" t="str">
        <f t="shared" si="294"/>
        <v>O</v>
      </c>
      <c r="AS369" s="77" t="s">
        <v>2</v>
      </c>
      <c r="AT369" s="77" t="str">
        <f t="shared" si="295"/>
        <v>O</v>
      </c>
      <c r="AU369" s="77" t="str">
        <f t="shared" si="296"/>
        <v>O</v>
      </c>
      <c r="AV369" s="77" t="str">
        <f t="shared" si="297"/>
        <v/>
      </c>
    </row>
    <row r="370" spans="1:48" s="37" customFormat="1" ht="12" x14ac:dyDescent="0.3">
      <c r="A370" s="78" t="s">
        <v>2639</v>
      </c>
      <c r="B370" s="79" t="s">
        <v>2640</v>
      </c>
      <c r="C370" s="85">
        <v>927</v>
      </c>
      <c r="D370" s="86">
        <v>84.3</v>
      </c>
      <c r="E370" s="87">
        <v>25</v>
      </c>
      <c r="F370" s="86">
        <v>60</v>
      </c>
      <c r="G370" s="17">
        <v>18</v>
      </c>
      <c r="H370" s="88">
        <v>8</v>
      </c>
      <c r="I370" s="89"/>
      <c r="J370" s="89"/>
      <c r="K370" s="89"/>
      <c r="L370" s="89"/>
      <c r="M370" s="90">
        <f t="shared" si="282"/>
        <v>0</v>
      </c>
      <c r="N370" s="4" t="str">
        <f t="shared" si="283"/>
        <v/>
      </c>
      <c r="O370" s="91">
        <f t="shared" si="284"/>
        <v>0</v>
      </c>
      <c r="P370" s="91">
        <f t="shared" si="285"/>
        <v>0</v>
      </c>
      <c r="Q370" s="77">
        <v>3</v>
      </c>
      <c r="R370" s="77">
        <v>2</v>
      </c>
      <c r="S370" s="77" t="s">
        <v>61</v>
      </c>
      <c r="T370" s="5" t="s">
        <v>237</v>
      </c>
      <c r="U370" s="9"/>
      <c r="W370" s="86">
        <f t="shared" si="280"/>
        <v>84.3</v>
      </c>
      <c r="X370" s="87">
        <f t="shared" si="280"/>
        <v>25</v>
      </c>
      <c r="Y370" s="92">
        <f t="shared" si="281"/>
        <v>8</v>
      </c>
      <c r="Z370" s="90">
        <f t="shared" si="281"/>
        <v>0</v>
      </c>
      <c r="AA370" s="90">
        <f t="shared" si="286"/>
        <v>0</v>
      </c>
      <c r="AB370" s="90">
        <f t="shared" si="279"/>
        <v>0</v>
      </c>
      <c r="AC370" s="4" t="str">
        <f t="shared" si="279"/>
        <v/>
      </c>
      <c r="AD370" s="91">
        <f t="shared" si="279"/>
        <v>0</v>
      </c>
      <c r="AE370" s="77" t="str">
        <f t="shared" si="287"/>
        <v>계</v>
      </c>
      <c r="AF370" s="77" t="str">
        <f t="shared" si="288"/>
        <v>3/2</v>
      </c>
      <c r="AH370" s="20" t="str">
        <f t="shared" si="275"/>
        <v>염리동 마포자이3차</v>
      </c>
      <c r="AI370" s="87">
        <f t="shared" si="256"/>
        <v>25</v>
      </c>
      <c r="AJ370" s="77" t="str">
        <f t="shared" si="289"/>
        <v>A-</v>
      </c>
      <c r="AK370" s="77" t="s">
        <v>13</v>
      </c>
      <c r="AL370" s="77" t="s">
        <v>62</v>
      </c>
      <c r="AM370" s="77" t="s">
        <v>63</v>
      </c>
      <c r="AN370" s="77" t="str">
        <f t="shared" si="290"/>
        <v>C</v>
      </c>
      <c r="AO370" s="77" t="str">
        <f t="shared" si="291"/>
        <v/>
      </c>
      <c r="AP370" s="77" t="str">
        <f t="shared" si="292"/>
        <v/>
      </c>
      <c r="AQ370" s="77" t="str">
        <f t="shared" si="293"/>
        <v>O</v>
      </c>
      <c r="AR370" s="77" t="str">
        <f t="shared" si="294"/>
        <v>O</v>
      </c>
      <c r="AS370" s="77" t="s">
        <v>2</v>
      </c>
      <c r="AT370" s="77" t="str">
        <f t="shared" si="295"/>
        <v>O</v>
      </c>
      <c r="AU370" s="77" t="str">
        <f t="shared" si="296"/>
        <v>O</v>
      </c>
      <c r="AV370" s="77" t="str">
        <f t="shared" si="297"/>
        <v/>
      </c>
    </row>
    <row r="371" spans="1:48" s="37" customFormat="1" ht="12" x14ac:dyDescent="0.3">
      <c r="A371" s="78" t="s">
        <v>2641</v>
      </c>
      <c r="B371" s="79" t="s">
        <v>2635</v>
      </c>
      <c r="C371" s="85">
        <v>927</v>
      </c>
      <c r="D371" s="86">
        <v>113.9</v>
      </c>
      <c r="E371" s="87">
        <v>34</v>
      </c>
      <c r="F371" s="86">
        <v>84.9</v>
      </c>
      <c r="G371" s="17">
        <v>26</v>
      </c>
      <c r="H371" s="88">
        <v>258</v>
      </c>
      <c r="I371" s="89"/>
      <c r="J371" s="89"/>
      <c r="K371" s="89"/>
      <c r="L371" s="89"/>
      <c r="M371" s="90">
        <f t="shared" si="282"/>
        <v>0</v>
      </c>
      <c r="N371" s="4" t="str">
        <f t="shared" si="283"/>
        <v/>
      </c>
      <c r="O371" s="91">
        <f t="shared" si="284"/>
        <v>0</v>
      </c>
      <c r="P371" s="91">
        <f t="shared" si="285"/>
        <v>0</v>
      </c>
      <c r="Q371" s="77">
        <v>3</v>
      </c>
      <c r="R371" s="77">
        <v>2</v>
      </c>
      <c r="S371" s="77" t="s">
        <v>61</v>
      </c>
      <c r="T371" s="5" t="s">
        <v>176</v>
      </c>
      <c r="U371" s="9"/>
      <c r="W371" s="86">
        <f t="shared" si="280"/>
        <v>113.9</v>
      </c>
      <c r="X371" s="87">
        <f t="shared" si="280"/>
        <v>34</v>
      </c>
      <c r="Y371" s="92">
        <f t="shared" si="281"/>
        <v>258</v>
      </c>
      <c r="Z371" s="90">
        <f t="shared" si="281"/>
        <v>0</v>
      </c>
      <c r="AA371" s="90">
        <f t="shared" si="286"/>
        <v>0</v>
      </c>
      <c r="AB371" s="90">
        <f t="shared" si="279"/>
        <v>0</v>
      </c>
      <c r="AC371" s="4" t="str">
        <f t="shared" si="279"/>
        <v/>
      </c>
      <c r="AD371" s="91">
        <f t="shared" si="279"/>
        <v>0</v>
      </c>
      <c r="AE371" s="77" t="str">
        <f t="shared" si="287"/>
        <v>계</v>
      </c>
      <c r="AF371" s="77" t="str">
        <f t="shared" si="288"/>
        <v>3/2</v>
      </c>
      <c r="AH371" s="20" t="str">
        <f t="shared" si="275"/>
        <v>염리동 마포자이3차</v>
      </c>
      <c r="AI371" s="87">
        <f t="shared" si="256"/>
        <v>34</v>
      </c>
      <c r="AJ371" s="77" t="str">
        <f t="shared" si="289"/>
        <v>A-</v>
      </c>
      <c r="AK371" s="77" t="s">
        <v>13</v>
      </c>
      <c r="AL371" s="77" t="s">
        <v>62</v>
      </c>
      <c r="AM371" s="77" t="s">
        <v>63</v>
      </c>
      <c r="AN371" s="77" t="str">
        <f t="shared" si="290"/>
        <v>C</v>
      </c>
      <c r="AO371" s="77" t="str">
        <f t="shared" si="291"/>
        <v/>
      </c>
      <c r="AP371" s="77" t="str">
        <f t="shared" si="292"/>
        <v/>
      </c>
      <c r="AQ371" s="77" t="str">
        <f t="shared" si="293"/>
        <v>O</v>
      </c>
      <c r="AR371" s="77" t="str">
        <f t="shared" si="294"/>
        <v>O</v>
      </c>
      <c r="AS371" s="77" t="s">
        <v>2</v>
      </c>
      <c r="AT371" s="77" t="str">
        <f t="shared" si="295"/>
        <v>O</v>
      </c>
      <c r="AU371" s="77" t="str">
        <f t="shared" si="296"/>
        <v>O</v>
      </c>
      <c r="AV371" s="77" t="str">
        <f t="shared" si="297"/>
        <v/>
      </c>
    </row>
    <row r="372" spans="1:48" s="37" customFormat="1" ht="12" x14ac:dyDescent="0.3">
      <c r="A372" s="78" t="s">
        <v>2639</v>
      </c>
      <c r="B372" s="79" t="s">
        <v>2640</v>
      </c>
      <c r="C372" s="85">
        <v>927</v>
      </c>
      <c r="D372" s="86">
        <v>113.7</v>
      </c>
      <c r="E372" s="87">
        <v>34</v>
      </c>
      <c r="F372" s="86">
        <v>85</v>
      </c>
      <c r="G372" s="17">
        <v>26</v>
      </c>
      <c r="H372" s="88">
        <v>92</v>
      </c>
      <c r="I372" s="89"/>
      <c r="J372" s="89"/>
      <c r="K372" s="89"/>
      <c r="L372" s="89"/>
      <c r="M372" s="90">
        <f t="shared" si="282"/>
        <v>0</v>
      </c>
      <c r="N372" s="4" t="str">
        <f t="shared" si="283"/>
        <v/>
      </c>
      <c r="O372" s="91">
        <f t="shared" si="284"/>
        <v>0</v>
      </c>
      <c r="P372" s="91">
        <f t="shared" si="285"/>
        <v>0</v>
      </c>
      <c r="Q372" s="77">
        <v>3</v>
      </c>
      <c r="R372" s="77">
        <v>2</v>
      </c>
      <c r="S372" s="77" t="s">
        <v>61</v>
      </c>
      <c r="T372" s="5" t="s">
        <v>86</v>
      </c>
      <c r="U372" s="9"/>
      <c r="W372" s="86">
        <f t="shared" si="280"/>
        <v>113.7</v>
      </c>
      <c r="X372" s="87">
        <f t="shared" si="280"/>
        <v>34</v>
      </c>
      <c r="Y372" s="92">
        <f t="shared" si="281"/>
        <v>92</v>
      </c>
      <c r="Z372" s="90">
        <f t="shared" si="281"/>
        <v>0</v>
      </c>
      <c r="AA372" s="90">
        <f t="shared" si="286"/>
        <v>0</v>
      </c>
      <c r="AB372" s="90">
        <f t="shared" ref="AB372:AD387" si="298">M372</f>
        <v>0</v>
      </c>
      <c r="AC372" s="4" t="str">
        <f t="shared" si="298"/>
        <v/>
      </c>
      <c r="AD372" s="91">
        <f t="shared" si="298"/>
        <v>0</v>
      </c>
      <c r="AE372" s="77" t="str">
        <f t="shared" si="287"/>
        <v>계</v>
      </c>
      <c r="AF372" s="77" t="str">
        <f t="shared" si="288"/>
        <v>3/2</v>
      </c>
      <c r="AH372" s="20" t="str">
        <f t="shared" si="275"/>
        <v>염리동 마포자이3차</v>
      </c>
      <c r="AI372" s="87">
        <f t="shared" si="256"/>
        <v>34</v>
      </c>
      <c r="AJ372" s="77" t="str">
        <f t="shared" si="289"/>
        <v>A-</v>
      </c>
      <c r="AK372" s="77" t="s">
        <v>13</v>
      </c>
      <c r="AL372" s="77" t="s">
        <v>62</v>
      </c>
      <c r="AM372" s="77" t="s">
        <v>63</v>
      </c>
      <c r="AN372" s="77" t="str">
        <f t="shared" si="290"/>
        <v>C</v>
      </c>
      <c r="AO372" s="77" t="str">
        <f t="shared" si="291"/>
        <v/>
      </c>
      <c r="AP372" s="77" t="str">
        <f t="shared" si="292"/>
        <v/>
      </c>
      <c r="AQ372" s="77" t="str">
        <f t="shared" si="293"/>
        <v>O</v>
      </c>
      <c r="AR372" s="77" t="str">
        <f t="shared" si="294"/>
        <v>O</v>
      </c>
      <c r="AS372" s="77" t="s">
        <v>2</v>
      </c>
      <c r="AT372" s="77" t="str">
        <f t="shared" si="295"/>
        <v>O</v>
      </c>
      <c r="AU372" s="77" t="str">
        <f t="shared" si="296"/>
        <v>O</v>
      </c>
      <c r="AV372" s="77" t="str">
        <f t="shared" si="297"/>
        <v/>
      </c>
    </row>
    <row r="373" spans="1:48" s="37" customFormat="1" ht="12" x14ac:dyDescent="0.3">
      <c r="A373" s="78" t="s">
        <v>2639</v>
      </c>
      <c r="B373" s="79" t="s">
        <v>2635</v>
      </c>
      <c r="C373" s="85">
        <v>927</v>
      </c>
      <c r="D373" s="86">
        <v>113.5</v>
      </c>
      <c r="E373" s="87">
        <v>34</v>
      </c>
      <c r="F373" s="86">
        <v>85</v>
      </c>
      <c r="G373" s="17">
        <v>26</v>
      </c>
      <c r="H373" s="88">
        <v>18</v>
      </c>
      <c r="I373" s="89"/>
      <c r="J373" s="89"/>
      <c r="K373" s="89"/>
      <c r="L373" s="89"/>
      <c r="M373" s="90">
        <f t="shared" si="282"/>
        <v>0</v>
      </c>
      <c r="N373" s="4" t="str">
        <f t="shared" si="283"/>
        <v/>
      </c>
      <c r="O373" s="91">
        <f t="shared" si="284"/>
        <v>0</v>
      </c>
      <c r="P373" s="91">
        <f t="shared" si="285"/>
        <v>0</v>
      </c>
      <c r="Q373" s="77">
        <v>3</v>
      </c>
      <c r="R373" s="77">
        <v>2</v>
      </c>
      <c r="S373" s="77" t="s">
        <v>61</v>
      </c>
      <c r="T373" s="5" t="s">
        <v>238</v>
      </c>
      <c r="U373" s="9"/>
      <c r="W373" s="86">
        <f t="shared" si="280"/>
        <v>113.5</v>
      </c>
      <c r="X373" s="87">
        <f t="shared" si="280"/>
        <v>34</v>
      </c>
      <c r="Y373" s="92">
        <f t="shared" si="281"/>
        <v>18</v>
      </c>
      <c r="Z373" s="90">
        <f t="shared" si="281"/>
        <v>0</v>
      </c>
      <c r="AA373" s="90">
        <f t="shared" si="286"/>
        <v>0</v>
      </c>
      <c r="AB373" s="90">
        <f t="shared" si="298"/>
        <v>0</v>
      </c>
      <c r="AC373" s="4" t="str">
        <f t="shared" si="298"/>
        <v/>
      </c>
      <c r="AD373" s="91">
        <f t="shared" si="298"/>
        <v>0</v>
      </c>
      <c r="AE373" s="77" t="str">
        <f t="shared" si="287"/>
        <v>계</v>
      </c>
      <c r="AF373" s="77" t="str">
        <f t="shared" si="288"/>
        <v>3/2</v>
      </c>
      <c r="AH373" s="20" t="str">
        <f t="shared" si="275"/>
        <v>염리동 마포자이3차</v>
      </c>
      <c r="AI373" s="87">
        <f t="shared" si="256"/>
        <v>34</v>
      </c>
      <c r="AJ373" s="77" t="str">
        <f t="shared" si="289"/>
        <v>A-</v>
      </c>
      <c r="AK373" s="77" t="s">
        <v>13</v>
      </c>
      <c r="AL373" s="77" t="s">
        <v>62</v>
      </c>
      <c r="AM373" s="77" t="s">
        <v>63</v>
      </c>
      <c r="AN373" s="77" t="str">
        <f t="shared" si="290"/>
        <v>C</v>
      </c>
      <c r="AO373" s="77" t="str">
        <f t="shared" si="291"/>
        <v/>
      </c>
      <c r="AP373" s="77" t="str">
        <f t="shared" si="292"/>
        <v/>
      </c>
      <c r="AQ373" s="77" t="str">
        <f t="shared" si="293"/>
        <v>O</v>
      </c>
      <c r="AR373" s="77" t="str">
        <f t="shared" si="294"/>
        <v>O</v>
      </c>
      <c r="AS373" s="77" t="s">
        <v>2</v>
      </c>
      <c r="AT373" s="77" t="str">
        <f t="shared" si="295"/>
        <v>O</v>
      </c>
      <c r="AU373" s="77" t="str">
        <f t="shared" si="296"/>
        <v>O</v>
      </c>
      <c r="AV373" s="77" t="str">
        <f t="shared" si="297"/>
        <v/>
      </c>
    </row>
    <row r="374" spans="1:48" s="37" customFormat="1" ht="12" x14ac:dyDescent="0.3">
      <c r="A374" s="78" t="s">
        <v>2639</v>
      </c>
      <c r="B374" s="79" t="s">
        <v>2640</v>
      </c>
      <c r="C374" s="85">
        <v>927</v>
      </c>
      <c r="D374" s="86">
        <v>114.5</v>
      </c>
      <c r="E374" s="87">
        <v>35</v>
      </c>
      <c r="F374" s="86">
        <v>85</v>
      </c>
      <c r="G374" s="17">
        <v>26</v>
      </c>
      <c r="H374" s="88">
        <v>81</v>
      </c>
      <c r="I374" s="89"/>
      <c r="J374" s="89"/>
      <c r="K374" s="89"/>
      <c r="L374" s="89"/>
      <c r="M374" s="90">
        <f t="shared" si="282"/>
        <v>0</v>
      </c>
      <c r="N374" s="4" t="str">
        <f t="shared" si="283"/>
        <v/>
      </c>
      <c r="O374" s="91">
        <f t="shared" si="284"/>
        <v>0</v>
      </c>
      <c r="P374" s="91">
        <f t="shared" si="285"/>
        <v>0</v>
      </c>
      <c r="Q374" s="77">
        <v>3</v>
      </c>
      <c r="R374" s="77">
        <v>2</v>
      </c>
      <c r="S374" s="77" t="s">
        <v>61</v>
      </c>
      <c r="T374" s="5" t="s">
        <v>122</v>
      </c>
      <c r="U374" s="9"/>
      <c r="W374" s="86">
        <f t="shared" si="280"/>
        <v>114.5</v>
      </c>
      <c r="X374" s="87">
        <f t="shared" si="280"/>
        <v>35</v>
      </c>
      <c r="Y374" s="92">
        <f t="shared" si="281"/>
        <v>81</v>
      </c>
      <c r="Z374" s="90">
        <f t="shared" si="281"/>
        <v>0</v>
      </c>
      <c r="AA374" s="90">
        <f t="shared" si="286"/>
        <v>0</v>
      </c>
      <c r="AB374" s="90">
        <f t="shared" si="298"/>
        <v>0</v>
      </c>
      <c r="AC374" s="4" t="str">
        <f t="shared" si="298"/>
        <v/>
      </c>
      <c r="AD374" s="91">
        <f t="shared" si="298"/>
        <v>0</v>
      </c>
      <c r="AE374" s="77" t="str">
        <f t="shared" si="287"/>
        <v>계</v>
      </c>
      <c r="AF374" s="77" t="str">
        <f t="shared" si="288"/>
        <v>3/2</v>
      </c>
      <c r="AH374" s="20" t="str">
        <f t="shared" si="275"/>
        <v>염리동 마포자이3차</v>
      </c>
      <c r="AI374" s="87">
        <f t="shared" si="256"/>
        <v>35</v>
      </c>
      <c r="AJ374" s="77" t="str">
        <f t="shared" si="289"/>
        <v>A-</v>
      </c>
      <c r="AK374" s="77" t="s">
        <v>13</v>
      </c>
      <c r="AL374" s="77" t="s">
        <v>62</v>
      </c>
      <c r="AM374" s="77" t="s">
        <v>63</v>
      </c>
      <c r="AN374" s="77" t="str">
        <f t="shared" si="290"/>
        <v>C</v>
      </c>
      <c r="AO374" s="77" t="str">
        <f t="shared" si="291"/>
        <v/>
      </c>
      <c r="AP374" s="77" t="str">
        <f t="shared" si="292"/>
        <v/>
      </c>
      <c r="AQ374" s="77" t="str">
        <f t="shared" si="293"/>
        <v>O</v>
      </c>
      <c r="AR374" s="77" t="str">
        <f t="shared" si="294"/>
        <v>O</v>
      </c>
      <c r="AS374" s="77" t="s">
        <v>2</v>
      </c>
      <c r="AT374" s="77" t="str">
        <f t="shared" si="295"/>
        <v>O</v>
      </c>
      <c r="AU374" s="77" t="str">
        <f t="shared" si="296"/>
        <v>O</v>
      </c>
      <c r="AV374" s="77" t="str">
        <f t="shared" si="297"/>
        <v/>
      </c>
    </row>
    <row r="375" spans="1:48" s="37" customFormat="1" ht="12" x14ac:dyDescent="0.3">
      <c r="A375" s="78" t="s">
        <v>2642</v>
      </c>
      <c r="B375" s="79" t="s">
        <v>2643</v>
      </c>
      <c r="C375" s="85">
        <v>927</v>
      </c>
      <c r="D375" s="86">
        <v>163</v>
      </c>
      <c r="E375" s="87">
        <v>49</v>
      </c>
      <c r="F375" s="86">
        <v>119.6</v>
      </c>
      <c r="G375" s="17">
        <v>36</v>
      </c>
      <c r="H375" s="88">
        <v>6</v>
      </c>
      <c r="I375" s="89"/>
      <c r="J375" s="89"/>
      <c r="K375" s="89"/>
      <c r="L375" s="89"/>
      <c r="M375" s="90">
        <f t="shared" si="282"/>
        <v>0</v>
      </c>
      <c r="N375" s="4" t="str">
        <f t="shared" si="283"/>
        <v/>
      </c>
      <c r="O375" s="91">
        <f t="shared" si="284"/>
        <v>0</v>
      </c>
      <c r="P375" s="91">
        <f t="shared" si="285"/>
        <v>0</v>
      </c>
      <c r="Q375" s="77">
        <v>4</v>
      </c>
      <c r="R375" s="77">
        <v>2</v>
      </c>
      <c r="S375" s="77" t="s">
        <v>61</v>
      </c>
      <c r="T375" s="5" t="s">
        <v>239</v>
      </c>
      <c r="U375" s="9"/>
      <c r="W375" s="86">
        <f t="shared" si="280"/>
        <v>163</v>
      </c>
      <c r="X375" s="87">
        <f t="shared" si="280"/>
        <v>49</v>
      </c>
      <c r="Y375" s="92">
        <f t="shared" si="281"/>
        <v>6</v>
      </c>
      <c r="Z375" s="90">
        <f t="shared" si="281"/>
        <v>0</v>
      </c>
      <c r="AA375" s="90">
        <f t="shared" si="286"/>
        <v>0</v>
      </c>
      <c r="AB375" s="90">
        <f t="shared" si="298"/>
        <v>0</v>
      </c>
      <c r="AC375" s="4" t="str">
        <f t="shared" si="298"/>
        <v/>
      </c>
      <c r="AD375" s="91">
        <f t="shared" si="298"/>
        <v>0</v>
      </c>
      <c r="AE375" s="77" t="str">
        <f t="shared" si="287"/>
        <v>계</v>
      </c>
      <c r="AF375" s="77" t="str">
        <f t="shared" si="288"/>
        <v>4/2</v>
      </c>
      <c r="AH375" s="20" t="str">
        <f t="shared" si="275"/>
        <v>염리동 마포자이3차</v>
      </c>
      <c r="AI375" s="87">
        <f t="shared" si="256"/>
        <v>49</v>
      </c>
      <c r="AJ375" s="77" t="str">
        <f t="shared" si="289"/>
        <v>A-</v>
      </c>
      <c r="AK375" s="77" t="s">
        <v>13</v>
      </c>
      <c r="AL375" s="77" t="s">
        <v>62</v>
      </c>
      <c r="AM375" s="77" t="s">
        <v>63</v>
      </c>
      <c r="AN375" s="77" t="str">
        <f t="shared" si="290"/>
        <v>C</v>
      </c>
      <c r="AO375" s="77" t="str">
        <f t="shared" si="291"/>
        <v/>
      </c>
      <c r="AP375" s="77" t="str">
        <f t="shared" si="292"/>
        <v/>
      </c>
      <c r="AQ375" s="77" t="str">
        <f t="shared" si="293"/>
        <v>O</v>
      </c>
      <c r="AR375" s="77" t="str">
        <f t="shared" si="294"/>
        <v>O</v>
      </c>
      <c r="AS375" s="77" t="s">
        <v>2</v>
      </c>
      <c r="AT375" s="77" t="str">
        <f t="shared" si="295"/>
        <v>X</v>
      </c>
      <c r="AU375" s="77" t="str">
        <f t="shared" si="296"/>
        <v>O</v>
      </c>
      <c r="AV375" s="77" t="str">
        <f t="shared" si="297"/>
        <v/>
      </c>
    </row>
    <row r="376" spans="1:48" s="37" customFormat="1" ht="12" x14ac:dyDescent="0.3">
      <c r="A376" s="78" t="s">
        <v>2642</v>
      </c>
      <c r="B376" s="79" t="s">
        <v>2643</v>
      </c>
      <c r="C376" s="85">
        <v>927</v>
      </c>
      <c r="D376" s="86">
        <v>163.30000000000001</v>
      </c>
      <c r="E376" s="87">
        <v>49</v>
      </c>
      <c r="F376" s="86">
        <v>119.3</v>
      </c>
      <c r="G376" s="17">
        <v>36</v>
      </c>
      <c r="H376" s="88">
        <v>6</v>
      </c>
      <c r="I376" s="89"/>
      <c r="J376" s="89"/>
      <c r="K376" s="89"/>
      <c r="L376" s="89"/>
      <c r="M376" s="90">
        <f t="shared" si="282"/>
        <v>0</v>
      </c>
      <c r="N376" s="4" t="str">
        <f t="shared" si="283"/>
        <v/>
      </c>
      <c r="O376" s="91">
        <f t="shared" si="284"/>
        <v>0</v>
      </c>
      <c r="P376" s="91">
        <f t="shared" si="285"/>
        <v>0</v>
      </c>
      <c r="Q376" s="77">
        <v>4</v>
      </c>
      <c r="R376" s="77">
        <v>2</v>
      </c>
      <c r="S376" s="77" t="s">
        <v>61</v>
      </c>
      <c r="T376" s="5" t="s">
        <v>240</v>
      </c>
      <c r="U376" s="9"/>
      <c r="W376" s="86">
        <f t="shared" ref="W376:X391" si="299">D376</f>
        <v>163.30000000000001</v>
      </c>
      <c r="X376" s="87">
        <f t="shared" si="299"/>
        <v>49</v>
      </c>
      <c r="Y376" s="92">
        <f t="shared" ref="Y376:Z391" si="300">H376</f>
        <v>6</v>
      </c>
      <c r="Z376" s="90">
        <f t="shared" si="300"/>
        <v>0</v>
      </c>
      <c r="AA376" s="90">
        <f t="shared" si="286"/>
        <v>0</v>
      </c>
      <c r="AB376" s="90">
        <f t="shared" si="298"/>
        <v>0</v>
      </c>
      <c r="AC376" s="4" t="str">
        <f t="shared" si="298"/>
        <v/>
      </c>
      <c r="AD376" s="91">
        <f t="shared" si="298"/>
        <v>0</v>
      </c>
      <c r="AE376" s="77" t="str">
        <f t="shared" si="287"/>
        <v>계</v>
      </c>
      <c r="AF376" s="77" t="str">
        <f t="shared" si="288"/>
        <v>4/2</v>
      </c>
      <c r="AH376" s="20" t="str">
        <f t="shared" si="275"/>
        <v>염리동 마포자이3차</v>
      </c>
      <c r="AI376" s="87">
        <f t="shared" si="256"/>
        <v>49</v>
      </c>
      <c r="AJ376" s="77" t="str">
        <f t="shared" si="289"/>
        <v>A-</v>
      </c>
      <c r="AK376" s="77" t="s">
        <v>13</v>
      </c>
      <c r="AL376" s="77" t="s">
        <v>62</v>
      </c>
      <c r="AM376" s="77" t="s">
        <v>63</v>
      </c>
      <c r="AN376" s="77" t="str">
        <f t="shared" si="290"/>
        <v>C</v>
      </c>
      <c r="AO376" s="77" t="str">
        <f t="shared" si="291"/>
        <v/>
      </c>
      <c r="AP376" s="77" t="str">
        <f t="shared" si="292"/>
        <v/>
      </c>
      <c r="AQ376" s="77" t="str">
        <f t="shared" si="293"/>
        <v>O</v>
      </c>
      <c r="AR376" s="77" t="str">
        <f t="shared" si="294"/>
        <v>O</v>
      </c>
      <c r="AS376" s="77" t="s">
        <v>2</v>
      </c>
      <c r="AT376" s="77" t="str">
        <f t="shared" si="295"/>
        <v>X</v>
      </c>
      <c r="AU376" s="77" t="str">
        <f t="shared" si="296"/>
        <v>O</v>
      </c>
      <c r="AV376" s="77" t="str">
        <f t="shared" si="297"/>
        <v/>
      </c>
    </row>
    <row r="377" spans="1:48" s="37" customFormat="1" ht="12" x14ac:dyDescent="0.3">
      <c r="A377" s="78" t="s">
        <v>2644</v>
      </c>
      <c r="B377" s="79" t="s">
        <v>2645</v>
      </c>
      <c r="C377" s="85">
        <v>1694</v>
      </c>
      <c r="D377" s="86">
        <v>57.9</v>
      </c>
      <c r="E377" s="87">
        <v>18</v>
      </c>
      <c r="F377" s="86">
        <v>43</v>
      </c>
      <c r="G377" s="17">
        <v>13</v>
      </c>
      <c r="H377" s="88">
        <v>16</v>
      </c>
      <c r="I377" s="89"/>
      <c r="J377" s="89"/>
      <c r="K377" s="89"/>
      <c r="L377" s="89"/>
      <c r="M377" s="90">
        <f t="shared" si="282"/>
        <v>0</v>
      </c>
      <c r="N377" s="4" t="str">
        <f t="shared" si="283"/>
        <v/>
      </c>
      <c r="O377" s="91">
        <f t="shared" si="284"/>
        <v>0</v>
      </c>
      <c r="P377" s="91">
        <f t="shared" si="285"/>
        <v>0</v>
      </c>
      <c r="Q377" s="77">
        <v>2</v>
      </c>
      <c r="R377" s="77">
        <v>1</v>
      </c>
      <c r="S377" s="77" t="s">
        <v>61</v>
      </c>
      <c r="T377" s="5">
        <v>57</v>
      </c>
      <c r="U377" s="9"/>
      <c r="W377" s="86">
        <f t="shared" si="299"/>
        <v>57.9</v>
      </c>
      <c r="X377" s="87">
        <f t="shared" si="299"/>
        <v>18</v>
      </c>
      <c r="Y377" s="92">
        <f t="shared" si="300"/>
        <v>16</v>
      </c>
      <c r="Z377" s="90">
        <f t="shared" si="300"/>
        <v>0</v>
      </c>
      <c r="AA377" s="90">
        <f t="shared" si="286"/>
        <v>0</v>
      </c>
      <c r="AB377" s="90">
        <f t="shared" si="298"/>
        <v>0</v>
      </c>
      <c r="AC377" s="4" t="str">
        <f t="shared" si="298"/>
        <v/>
      </c>
      <c r="AD377" s="91">
        <f t="shared" si="298"/>
        <v>0</v>
      </c>
      <c r="AE377" s="77" t="str">
        <f t="shared" si="287"/>
        <v>계</v>
      </c>
      <c r="AF377" s="77" t="str">
        <f t="shared" si="288"/>
        <v>2/1</v>
      </c>
      <c r="AH377" s="20" t="str">
        <f t="shared" si="275"/>
        <v>염리동 마포프레스티지자이</v>
      </c>
      <c r="AI377" s="87">
        <f t="shared" si="256"/>
        <v>18</v>
      </c>
      <c r="AJ377" s="77" t="str">
        <f t="shared" si="289"/>
        <v>A-</v>
      </c>
      <c r="AK377" s="77" t="s">
        <v>13</v>
      </c>
      <c r="AL377" s="77" t="s">
        <v>62</v>
      </c>
      <c r="AM377" s="77" t="s">
        <v>63</v>
      </c>
      <c r="AN377" s="77" t="str">
        <f t="shared" si="290"/>
        <v>C</v>
      </c>
      <c r="AO377" s="77" t="str">
        <f t="shared" si="291"/>
        <v/>
      </c>
      <c r="AP377" s="77" t="str">
        <f t="shared" si="292"/>
        <v/>
      </c>
      <c r="AQ377" s="77" t="str">
        <f t="shared" si="293"/>
        <v>O</v>
      </c>
      <c r="AR377" s="77" t="str">
        <f t="shared" si="294"/>
        <v>O</v>
      </c>
      <c r="AS377" s="77" t="s">
        <v>2</v>
      </c>
      <c r="AT377" s="77" t="str">
        <f t="shared" si="295"/>
        <v>O</v>
      </c>
      <c r="AU377" s="77" t="str">
        <f t="shared" si="296"/>
        <v>O</v>
      </c>
      <c r="AV377" s="77" t="str">
        <f t="shared" si="297"/>
        <v/>
      </c>
    </row>
    <row r="378" spans="1:48" s="37" customFormat="1" ht="12" x14ac:dyDescent="0.3">
      <c r="A378" s="78" t="s">
        <v>2644</v>
      </c>
      <c r="B378" s="79" t="s">
        <v>2645</v>
      </c>
      <c r="C378" s="85">
        <v>1694</v>
      </c>
      <c r="D378" s="86">
        <v>60.4</v>
      </c>
      <c r="E378" s="87">
        <v>18</v>
      </c>
      <c r="F378" s="86">
        <v>59.9</v>
      </c>
      <c r="G378" s="17">
        <v>18</v>
      </c>
      <c r="H378" s="88">
        <v>40</v>
      </c>
      <c r="I378" s="89"/>
      <c r="J378" s="89"/>
      <c r="K378" s="89"/>
      <c r="L378" s="89"/>
      <c r="M378" s="90">
        <f t="shared" si="282"/>
        <v>0</v>
      </c>
      <c r="N378" s="4" t="str">
        <f t="shared" si="283"/>
        <v/>
      </c>
      <c r="O378" s="91">
        <f t="shared" si="284"/>
        <v>0</v>
      </c>
      <c r="P378" s="91">
        <f t="shared" si="285"/>
        <v>0</v>
      </c>
      <c r="Q378" s="77">
        <v>2</v>
      </c>
      <c r="R378" s="77">
        <v>1</v>
      </c>
      <c r="S378" s="77" t="s">
        <v>61</v>
      </c>
      <c r="T378" s="5" t="s">
        <v>241</v>
      </c>
      <c r="U378" s="9"/>
      <c r="W378" s="86">
        <f t="shared" si="299"/>
        <v>60.4</v>
      </c>
      <c r="X378" s="87">
        <f t="shared" si="299"/>
        <v>18</v>
      </c>
      <c r="Y378" s="92">
        <f t="shared" si="300"/>
        <v>40</v>
      </c>
      <c r="Z378" s="90">
        <f t="shared" si="300"/>
        <v>0</v>
      </c>
      <c r="AA378" s="90">
        <f t="shared" si="286"/>
        <v>0</v>
      </c>
      <c r="AB378" s="90">
        <f t="shared" si="298"/>
        <v>0</v>
      </c>
      <c r="AC378" s="4" t="str">
        <f t="shared" si="298"/>
        <v/>
      </c>
      <c r="AD378" s="91">
        <f t="shared" si="298"/>
        <v>0</v>
      </c>
      <c r="AE378" s="77" t="str">
        <f t="shared" si="287"/>
        <v>계</v>
      </c>
      <c r="AF378" s="77" t="str">
        <f t="shared" si="288"/>
        <v>2/1</v>
      </c>
      <c r="AH378" s="20" t="str">
        <f t="shared" si="275"/>
        <v>염리동 마포프레스티지자이</v>
      </c>
      <c r="AI378" s="87">
        <f t="shared" si="256"/>
        <v>18</v>
      </c>
      <c r="AJ378" s="77" t="str">
        <f t="shared" si="289"/>
        <v>A-</v>
      </c>
      <c r="AK378" s="77" t="s">
        <v>13</v>
      </c>
      <c r="AL378" s="77" t="s">
        <v>62</v>
      </c>
      <c r="AM378" s="77" t="s">
        <v>63</v>
      </c>
      <c r="AN378" s="77" t="str">
        <f t="shared" si="290"/>
        <v>C</v>
      </c>
      <c r="AO378" s="77" t="str">
        <f t="shared" si="291"/>
        <v/>
      </c>
      <c r="AP378" s="77" t="str">
        <f t="shared" si="292"/>
        <v/>
      </c>
      <c r="AQ378" s="77" t="str">
        <f t="shared" si="293"/>
        <v>O</v>
      </c>
      <c r="AR378" s="77" t="str">
        <f t="shared" si="294"/>
        <v>O</v>
      </c>
      <c r="AS378" s="77" t="s">
        <v>2</v>
      </c>
      <c r="AT378" s="77" t="str">
        <f t="shared" si="295"/>
        <v>O</v>
      </c>
      <c r="AU378" s="77" t="str">
        <f t="shared" si="296"/>
        <v>O</v>
      </c>
      <c r="AV378" s="77" t="str">
        <f t="shared" si="297"/>
        <v/>
      </c>
    </row>
    <row r="379" spans="1:48" s="37" customFormat="1" ht="12" x14ac:dyDescent="0.3">
      <c r="A379" s="78" t="s">
        <v>2644</v>
      </c>
      <c r="B379" s="79" t="s">
        <v>2645</v>
      </c>
      <c r="C379" s="85">
        <v>1694</v>
      </c>
      <c r="D379" s="86">
        <v>79.900000000000006</v>
      </c>
      <c r="E379" s="87">
        <v>24</v>
      </c>
      <c r="F379" s="86">
        <v>59.8</v>
      </c>
      <c r="G379" s="17">
        <v>18</v>
      </c>
      <c r="H379" s="88">
        <v>202</v>
      </c>
      <c r="I379" s="89">
        <v>163000</v>
      </c>
      <c r="J379" s="89" t="s">
        <v>75</v>
      </c>
      <c r="K379" s="89">
        <v>93000</v>
      </c>
      <c r="L379" s="89" t="s">
        <v>75</v>
      </c>
      <c r="M379" s="90">
        <f t="shared" si="282"/>
        <v>70000</v>
      </c>
      <c r="N379" s="4">
        <f t="shared" si="283"/>
        <v>0.57055214723926384</v>
      </c>
      <c r="O379" s="91">
        <f t="shared" si="284"/>
        <v>6791.666666666667</v>
      </c>
      <c r="P379" s="91">
        <f t="shared" si="285"/>
        <v>3875</v>
      </c>
      <c r="Q379" s="77">
        <v>3</v>
      </c>
      <c r="R379" s="77">
        <v>2</v>
      </c>
      <c r="S379" s="77" t="s">
        <v>61</v>
      </c>
      <c r="T379" s="5" t="s">
        <v>242</v>
      </c>
      <c r="U379" s="9"/>
      <c r="W379" s="86">
        <f t="shared" si="299"/>
        <v>79.900000000000006</v>
      </c>
      <c r="X379" s="87">
        <f t="shared" si="299"/>
        <v>24</v>
      </c>
      <c r="Y379" s="92">
        <f t="shared" si="300"/>
        <v>202</v>
      </c>
      <c r="Z379" s="90">
        <f t="shared" si="300"/>
        <v>163000</v>
      </c>
      <c r="AA379" s="90">
        <f t="shared" si="286"/>
        <v>93000</v>
      </c>
      <c r="AB379" s="90">
        <f t="shared" si="298"/>
        <v>70000</v>
      </c>
      <c r="AC379" s="4">
        <f t="shared" si="298"/>
        <v>0.57055214723926384</v>
      </c>
      <c r="AD379" s="91">
        <f t="shared" si="298"/>
        <v>6791.666666666667</v>
      </c>
      <c r="AE379" s="77" t="str">
        <f t="shared" si="287"/>
        <v>계</v>
      </c>
      <c r="AF379" s="77" t="str">
        <f t="shared" si="288"/>
        <v>3/2</v>
      </c>
      <c r="AH379" s="20" t="str">
        <f t="shared" si="275"/>
        <v>염리동 마포프레스티지자이</v>
      </c>
      <c r="AI379" s="87">
        <f t="shared" si="256"/>
        <v>24</v>
      </c>
      <c r="AJ379" s="77" t="str">
        <f t="shared" si="289"/>
        <v>A-</v>
      </c>
      <c r="AK379" s="77" t="s">
        <v>13</v>
      </c>
      <c r="AL379" s="77" t="s">
        <v>62</v>
      </c>
      <c r="AM379" s="77" t="s">
        <v>63</v>
      </c>
      <c r="AN379" s="77" t="str">
        <f t="shared" si="290"/>
        <v>C</v>
      </c>
      <c r="AO379" s="77" t="str">
        <f t="shared" si="291"/>
        <v>X</v>
      </c>
      <c r="AP379" s="77" t="str">
        <f t="shared" si="292"/>
        <v>X</v>
      </c>
      <c r="AQ379" s="77" t="str">
        <f t="shared" si="293"/>
        <v>X</v>
      </c>
      <c r="AR379" s="77" t="str">
        <f t="shared" si="294"/>
        <v>X</v>
      </c>
      <c r="AS379" s="77" t="s">
        <v>2</v>
      </c>
      <c r="AT379" s="77" t="str">
        <f t="shared" si="295"/>
        <v>O</v>
      </c>
      <c r="AU379" s="77" t="str">
        <f t="shared" si="296"/>
        <v>O</v>
      </c>
      <c r="AV379" s="77" t="str">
        <f t="shared" si="297"/>
        <v>X</v>
      </c>
    </row>
    <row r="380" spans="1:48" s="37" customFormat="1" ht="12" x14ac:dyDescent="0.3">
      <c r="A380" s="78" t="s">
        <v>2644</v>
      </c>
      <c r="B380" s="79" t="s">
        <v>2646</v>
      </c>
      <c r="C380" s="85">
        <v>1694</v>
      </c>
      <c r="D380" s="86">
        <v>80</v>
      </c>
      <c r="E380" s="87">
        <v>24</v>
      </c>
      <c r="F380" s="86">
        <v>59.8</v>
      </c>
      <c r="G380" s="17">
        <v>18</v>
      </c>
      <c r="H380" s="88">
        <v>48</v>
      </c>
      <c r="I380" s="89">
        <v>168000</v>
      </c>
      <c r="J380" s="89" t="s">
        <v>227</v>
      </c>
      <c r="K380" s="89">
        <v>90000</v>
      </c>
      <c r="L380" s="89" t="s">
        <v>74</v>
      </c>
      <c r="M380" s="90">
        <f t="shared" si="282"/>
        <v>78000</v>
      </c>
      <c r="N380" s="4">
        <f t="shared" si="283"/>
        <v>0.5357142857142857</v>
      </c>
      <c r="O380" s="91">
        <f t="shared" si="284"/>
        <v>7000</v>
      </c>
      <c r="P380" s="91">
        <f t="shared" si="285"/>
        <v>3750</v>
      </c>
      <c r="Q380" s="77">
        <v>3</v>
      </c>
      <c r="R380" s="77">
        <v>2</v>
      </c>
      <c r="S380" s="77" t="s">
        <v>61</v>
      </c>
      <c r="T380" s="5" t="s">
        <v>243</v>
      </c>
      <c r="U380" s="9"/>
      <c r="W380" s="86">
        <f t="shared" si="299"/>
        <v>80</v>
      </c>
      <c r="X380" s="87">
        <f t="shared" si="299"/>
        <v>24</v>
      </c>
      <c r="Y380" s="92">
        <f t="shared" si="300"/>
        <v>48</v>
      </c>
      <c r="Z380" s="90">
        <f t="shared" si="300"/>
        <v>168000</v>
      </c>
      <c r="AA380" s="90">
        <f t="shared" si="286"/>
        <v>90000</v>
      </c>
      <c r="AB380" s="90">
        <f t="shared" si="298"/>
        <v>78000</v>
      </c>
      <c r="AC380" s="4">
        <f t="shared" si="298"/>
        <v>0.5357142857142857</v>
      </c>
      <c r="AD380" s="91">
        <f t="shared" si="298"/>
        <v>7000</v>
      </c>
      <c r="AE380" s="77" t="str">
        <f t="shared" si="287"/>
        <v>계</v>
      </c>
      <c r="AF380" s="77" t="str">
        <f t="shared" si="288"/>
        <v>3/2</v>
      </c>
      <c r="AH380" s="20" t="str">
        <f t="shared" si="275"/>
        <v>염리동 마포프레스티지자이</v>
      </c>
      <c r="AI380" s="87">
        <f t="shared" si="256"/>
        <v>24</v>
      </c>
      <c r="AJ380" s="77" t="str">
        <f t="shared" si="289"/>
        <v>A-</v>
      </c>
      <c r="AK380" s="77" t="s">
        <v>13</v>
      </c>
      <c r="AL380" s="77" t="s">
        <v>62</v>
      </c>
      <c r="AM380" s="77" t="s">
        <v>63</v>
      </c>
      <c r="AN380" s="77" t="str">
        <f t="shared" si="290"/>
        <v>C</v>
      </c>
      <c r="AO380" s="77" t="str">
        <f t="shared" si="291"/>
        <v>X</v>
      </c>
      <c r="AP380" s="77" t="str">
        <f t="shared" si="292"/>
        <v>X</v>
      </c>
      <c r="AQ380" s="77" t="str">
        <f t="shared" si="293"/>
        <v>X</v>
      </c>
      <c r="AR380" s="77" t="str">
        <f t="shared" si="294"/>
        <v>X</v>
      </c>
      <c r="AS380" s="77" t="s">
        <v>2</v>
      </c>
      <c r="AT380" s="77" t="str">
        <f t="shared" si="295"/>
        <v>O</v>
      </c>
      <c r="AU380" s="77" t="str">
        <f t="shared" si="296"/>
        <v>O</v>
      </c>
      <c r="AV380" s="77" t="str">
        <f t="shared" si="297"/>
        <v>X</v>
      </c>
    </row>
    <row r="381" spans="1:48" s="37" customFormat="1" ht="12" x14ac:dyDescent="0.3">
      <c r="A381" s="78" t="s">
        <v>2644</v>
      </c>
      <c r="B381" s="79" t="s">
        <v>2645</v>
      </c>
      <c r="C381" s="85">
        <v>1694</v>
      </c>
      <c r="D381" s="86">
        <v>80.599999999999994</v>
      </c>
      <c r="E381" s="87">
        <v>24</v>
      </c>
      <c r="F381" s="86">
        <v>59.9</v>
      </c>
      <c r="G381" s="17">
        <v>18</v>
      </c>
      <c r="H381" s="88">
        <v>245</v>
      </c>
      <c r="I381" s="89"/>
      <c r="J381" s="89"/>
      <c r="K381" s="89"/>
      <c r="L381" s="89"/>
      <c r="M381" s="90">
        <f t="shared" si="282"/>
        <v>0</v>
      </c>
      <c r="N381" s="4" t="str">
        <f t="shared" si="283"/>
        <v/>
      </c>
      <c r="O381" s="91">
        <f t="shared" si="284"/>
        <v>0</v>
      </c>
      <c r="P381" s="91">
        <f t="shared" si="285"/>
        <v>0</v>
      </c>
      <c r="Q381" s="77">
        <v>3</v>
      </c>
      <c r="R381" s="77">
        <v>2</v>
      </c>
      <c r="S381" s="77" t="s">
        <v>61</v>
      </c>
      <c r="T381" s="5" t="s">
        <v>230</v>
      </c>
      <c r="U381" s="9"/>
      <c r="W381" s="86">
        <f t="shared" si="299"/>
        <v>80.599999999999994</v>
      </c>
      <c r="X381" s="87">
        <f t="shared" si="299"/>
        <v>24</v>
      </c>
      <c r="Y381" s="92">
        <f t="shared" si="300"/>
        <v>245</v>
      </c>
      <c r="Z381" s="90">
        <f t="shared" si="300"/>
        <v>0</v>
      </c>
      <c r="AA381" s="90">
        <f t="shared" si="286"/>
        <v>0</v>
      </c>
      <c r="AB381" s="90">
        <f t="shared" si="298"/>
        <v>0</v>
      </c>
      <c r="AC381" s="4" t="str">
        <f t="shared" si="298"/>
        <v/>
      </c>
      <c r="AD381" s="91">
        <f t="shared" si="298"/>
        <v>0</v>
      </c>
      <c r="AE381" s="77" t="str">
        <f t="shared" si="287"/>
        <v>계</v>
      </c>
      <c r="AF381" s="77" t="str">
        <f t="shared" si="288"/>
        <v>3/2</v>
      </c>
      <c r="AH381" s="20" t="str">
        <f t="shared" si="275"/>
        <v>염리동 마포프레스티지자이</v>
      </c>
      <c r="AI381" s="87">
        <f t="shared" si="256"/>
        <v>24</v>
      </c>
      <c r="AJ381" s="77" t="str">
        <f t="shared" si="289"/>
        <v>A-</v>
      </c>
      <c r="AK381" s="77" t="s">
        <v>13</v>
      </c>
      <c r="AL381" s="77" t="s">
        <v>62</v>
      </c>
      <c r="AM381" s="77" t="s">
        <v>63</v>
      </c>
      <c r="AN381" s="77" t="str">
        <f t="shared" si="290"/>
        <v>C</v>
      </c>
      <c r="AO381" s="77" t="str">
        <f t="shared" si="291"/>
        <v/>
      </c>
      <c r="AP381" s="77" t="str">
        <f t="shared" si="292"/>
        <v/>
      </c>
      <c r="AQ381" s="77" t="str">
        <f t="shared" si="293"/>
        <v>O</v>
      </c>
      <c r="AR381" s="77" t="str">
        <f t="shared" si="294"/>
        <v>O</v>
      </c>
      <c r="AS381" s="77" t="s">
        <v>2</v>
      </c>
      <c r="AT381" s="77" t="str">
        <f t="shared" si="295"/>
        <v>O</v>
      </c>
      <c r="AU381" s="77" t="str">
        <f t="shared" si="296"/>
        <v>O</v>
      </c>
      <c r="AV381" s="77" t="str">
        <f t="shared" si="297"/>
        <v/>
      </c>
    </row>
    <row r="382" spans="1:48" s="37" customFormat="1" ht="12" x14ac:dyDescent="0.3">
      <c r="A382" s="78" t="s">
        <v>2647</v>
      </c>
      <c r="B382" s="79" t="s">
        <v>2648</v>
      </c>
      <c r="C382" s="85">
        <v>1694</v>
      </c>
      <c r="D382" s="86">
        <v>80.599999999999994</v>
      </c>
      <c r="E382" s="87">
        <v>24</v>
      </c>
      <c r="F382" s="86">
        <v>59.9</v>
      </c>
      <c r="G382" s="17">
        <v>18</v>
      </c>
      <c r="H382" s="88">
        <v>57</v>
      </c>
      <c r="I382" s="89"/>
      <c r="J382" s="89"/>
      <c r="K382" s="89"/>
      <c r="L382" s="89"/>
      <c r="M382" s="90">
        <f t="shared" si="282"/>
        <v>0</v>
      </c>
      <c r="N382" s="4" t="str">
        <f t="shared" si="283"/>
        <v/>
      </c>
      <c r="O382" s="91">
        <f t="shared" si="284"/>
        <v>0</v>
      </c>
      <c r="P382" s="91">
        <f t="shared" si="285"/>
        <v>0</v>
      </c>
      <c r="Q382" s="77">
        <v>3</v>
      </c>
      <c r="R382" s="77">
        <v>2</v>
      </c>
      <c r="S382" s="77" t="s">
        <v>61</v>
      </c>
      <c r="T382" s="5" t="s">
        <v>244</v>
      </c>
      <c r="U382" s="9"/>
      <c r="W382" s="86">
        <f t="shared" si="299"/>
        <v>80.599999999999994</v>
      </c>
      <c r="X382" s="87">
        <f t="shared" si="299"/>
        <v>24</v>
      </c>
      <c r="Y382" s="92">
        <f t="shared" si="300"/>
        <v>57</v>
      </c>
      <c r="Z382" s="90">
        <f t="shared" si="300"/>
        <v>0</v>
      </c>
      <c r="AA382" s="90">
        <f t="shared" si="286"/>
        <v>0</v>
      </c>
      <c r="AB382" s="90">
        <f t="shared" si="298"/>
        <v>0</v>
      </c>
      <c r="AC382" s="4" t="str">
        <f t="shared" si="298"/>
        <v/>
      </c>
      <c r="AD382" s="91">
        <f t="shared" si="298"/>
        <v>0</v>
      </c>
      <c r="AE382" s="77" t="str">
        <f t="shared" si="287"/>
        <v>계</v>
      </c>
      <c r="AF382" s="77" t="str">
        <f t="shared" si="288"/>
        <v>3/2</v>
      </c>
      <c r="AH382" s="20" t="str">
        <f t="shared" si="275"/>
        <v>염리동 마포프레스티지자이</v>
      </c>
      <c r="AI382" s="87">
        <f t="shared" si="256"/>
        <v>24</v>
      </c>
      <c r="AJ382" s="77" t="str">
        <f t="shared" si="289"/>
        <v>A-</v>
      </c>
      <c r="AK382" s="77" t="s">
        <v>13</v>
      </c>
      <c r="AL382" s="77" t="s">
        <v>62</v>
      </c>
      <c r="AM382" s="77" t="s">
        <v>63</v>
      </c>
      <c r="AN382" s="77" t="str">
        <f t="shared" si="290"/>
        <v>C</v>
      </c>
      <c r="AO382" s="77" t="str">
        <f t="shared" si="291"/>
        <v/>
      </c>
      <c r="AP382" s="77" t="str">
        <f t="shared" si="292"/>
        <v/>
      </c>
      <c r="AQ382" s="77" t="str">
        <f t="shared" si="293"/>
        <v>O</v>
      </c>
      <c r="AR382" s="77" t="str">
        <f t="shared" si="294"/>
        <v>O</v>
      </c>
      <c r="AS382" s="77" t="s">
        <v>2</v>
      </c>
      <c r="AT382" s="77" t="str">
        <f t="shared" si="295"/>
        <v>O</v>
      </c>
      <c r="AU382" s="77" t="str">
        <f t="shared" si="296"/>
        <v>O</v>
      </c>
      <c r="AV382" s="77" t="str">
        <f t="shared" si="297"/>
        <v/>
      </c>
    </row>
    <row r="383" spans="1:48" s="37" customFormat="1" ht="12" x14ac:dyDescent="0.3">
      <c r="A383" s="78" t="s">
        <v>2649</v>
      </c>
      <c r="B383" s="79" t="s">
        <v>2650</v>
      </c>
      <c r="C383" s="85">
        <v>1694</v>
      </c>
      <c r="D383" s="86">
        <v>81.5</v>
      </c>
      <c r="E383" s="87">
        <v>25</v>
      </c>
      <c r="F383" s="86">
        <v>59.9</v>
      </c>
      <c r="G383" s="17">
        <v>18</v>
      </c>
      <c r="H383" s="88">
        <v>77</v>
      </c>
      <c r="I383" s="89">
        <v>175000</v>
      </c>
      <c r="J383" s="89" t="s">
        <v>59</v>
      </c>
      <c r="K383" s="89">
        <v>93000</v>
      </c>
      <c r="L383" s="89" t="s">
        <v>74</v>
      </c>
      <c r="M383" s="90">
        <f t="shared" si="282"/>
        <v>82000</v>
      </c>
      <c r="N383" s="4">
        <f t="shared" si="283"/>
        <v>0.53142857142857147</v>
      </c>
      <c r="O383" s="91">
        <f t="shared" si="284"/>
        <v>7000</v>
      </c>
      <c r="P383" s="91">
        <f t="shared" si="285"/>
        <v>3720</v>
      </c>
      <c r="Q383" s="77">
        <v>3</v>
      </c>
      <c r="R383" s="77">
        <v>2</v>
      </c>
      <c r="S383" s="77" t="s">
        <v>61</v>
      </c>
      <c r="T383" s="5" t="s">
        <v>245</v>
      </c>
      <c r="U383" s="9"/>
      <c r="W383" s="86">
        <f t="shared" si="299"/>
        <v>81.5</v>
      </c>
      <c r="X383" s="87">
        <f t="shared" si="299"/>
        <v>25</v>
      </c>
      <c r="Y383" s="92">
        <f t="shared" si="300"/>
        <v>77</v>
      </c>
      <c r="Z383" s="90">
        <f t="shared" si="300"/>
        <v>175000</v>
      </c>
      <c r="AA383" s="90">
        <f t="shared" si="286"/>
        <v>93000</v>
      </c>
      <c r="AB383" s="90">
        <f t="shared" si="298"/>
        <v>82000</v>
      </c>
      <c r="AC383" s="4">
        <f t="shared" si="298"/>
        <v>0.53142857142857147</v>
      </c>
      <c r="AD383" s="91">
        <f t="shared" si="298"/>
        <v>7000</v>
      </c>
      <c r="AE383" s="77" t="str">
        <f t="shared" si="287"/>
        <v>계</v>
      </c>
      <c r="AF383" s="77" t="str">
        <f t="shared" si="288"/>
        <v>3/2</v>
      </c>
      <c r="AH383" s="20" t="str">
        <f t="shared" si="275"/>
        <v>염리동 마포프레스티지자이</v>
      </c>
      <c r="AI383" s="87">
        <f t="shared" si="256"/>
        <v>25</v>
      </c>
      <c r="AJ383" s="77" t="str">
        <f t="shared" si="289"/>
        <v>A-</v>
      </c>
      <c r="AK383" s="77" t="s">
        <v>13</v>
      </c>
      <c r="AL383" s="77" t="s">
        <v>62</v>
      </c>
      <c r="AM383" s="77" t="s">
        <v>63</v>
      </c>
      <c r="AN383" s="77" t="str">
        <f t="shared" si="290"/>
        <v>C</v>
      </c>
      <c r="AO383" s="77" t="str">
        <f t="shared" si="291"/>
        <v>X</v>
      </c>
      <c r="AP383" s="77" t="str">
        <f t="shared" si="292"/>
        <v>X</v>
      </c>
      <c r="AQ383" s="77" t="str">
        <f t="shared" si="293"/>
        <v>X</v>
      </c>
      <c r="AR383" s="77" t="str">
        <f t="shared" si="294"/>
        <v>X</v>
      </c>
      <c r="AS383" s="77" t="s">
        <v>2</v>
      </c>
      <c r="AT383" s="77" t="str">
        <f t="shared" si="295"/>
        <v>O</v>
      </c>
      <c r="AU383" s="77" t="str">
        <f t="shared" si="296"/>
        <v>O</v>
      </c>
      <c r="AV383" s="77" t="str">
        <f t="shared" si="297"/>
        <v>X</v>
      </c>
    </row>
    <row r="384" spans="1:48" s="37" customFormat="1" ht="12" x14ac:dyDescent="0.3">
      <c r="A384" s="78" t="s">
        <v>2649</v>
      </c>
      <c r="B384" s="79" t="s">
        <v>2646</v>
      </c>
      <c r="C384" s="85">
        <v>1694</v>
      </c>
      <c r="D384" s="86">
        <v>81.8</v>
      </c>
      <c r="E384" s="87">
        <v>25</v>
      </c>
      <c r="F384" s="86">
        <v>59.9</v>
      </c>
      <c r="G384" s="17">
        <v>18</v>
      </c>
      <c r="H384" s="88">
        <v>27</v>
      </c>
      <c r="I384" s="89"/>
      <c r="J384" s="89"/>
      <c r="K384" s="89">
        <v>91000</v>
      </c>
      <c r="L384" s="89" t="s">
        <v>75</v>
      </c>
      <c r="M384" s="90">
        <f t="shared" si="282"/>
        <v>-91000</v>
      </c>
      <c r="N384" s="4" t="str">
        <f t="shared" si="283"/>
        <v/>
      </c>
      <c r="O384" s="91">
        <f t="shared" si="284"/>
        <v>0</v>
      </c>
      <c r="P384" s="91">
        <f t="shared" si="285"/>
        <v>3640</v>
      </c>
      <c r="Q384" s="77">
        <v>3</v>
      </c>
      <c r="R384" s="77">
        <v>2</v>
      </c>
      <c r="S384" s="77" t="s">
        <v>61</v>
      </c>
      <c r="T384" s="5" t="s">
        <v>247</v>
      </c>
      <c r="U384" s="9"/>
      <c r="W384" s="86">
        <f t="shared" si="299"/>
        <v>81.8</v>
      </c>
      <c r="X384" s="87">
        <f t="shared" si="299"/>
        <v>25</v>
      </c>
      <c r="Y384" s="92">
        <f t="shared" si="300"/>
        <v>27</v>
      </c>
      <c r="Z384" s="90">
        <f t="shared" si="300"/>
        <v>0</v>
      </c>
      <c r="AA384" s="90">
        <f t="shared" si="286"/>
        <v>91000</v>
      </c>
      <c r="AB384" s="90">
        <f t="shared" si="298"/>
        <v>-91000</v>
      </c>
      <c r="AC384" s="4" t="str">
        <f t="shared" si="298"/>
        <v/>
      </c>
      <c r="AD384" s="91">
        <f t="shared" si="298"/>
        <v>0</v>
      </c>
      <c r="AE384" s="77" t="str">
        <f t="shared" si="287"/>
        <v>계</v>
      </c>
      <c r="AF384" s="77" t="str">
        <f t="shared" si="288"/>
        <v>3/2</v>
      </c>
      <c r="AH384" s="20" t="str">
        <f t="shared" si="275"/>
        <v>염리동 마포프레스티지자이</v>
      </c>
      <c r="AI384" s="87">
        <f t="shared" si="256"/>
        <v>25</v>
      </c>
      <c r="AJ384" s="77" t="str">
        <f t="shared" si="289"/>
        <v>A-</v>
      </c>
      <c r="AK384" s="77" t="s">
        <v>13</v>
      </c>
      <c r="AL384" s="77" t="s">
        <v>62</v>
      </c>
      <c r="AM384" s="77" t="s">
        <v>63</v>
      </c>
      <c r="AN384" s="77" t="str">
        <f t="shared" si="290"/>
        <v>C</v>
      </c>
      <c r="AO384" s="77" t="str">
        <f t="shared" si="291"/>
        <v/>
      </c>
      <c r="AP384" s="77" t="str">
        <f t="shared" si="292"/>
        <v/>
      </c>
      <c r="AQ384" s="77" t="str">
        <f t="shared" si="293"/>
        <v>O</v>
      </c>
      <c r="AR384" s="77" t="str">
        <f t="shared" si="294"/>
        <v>O</v>
      </c>
      <c r="AS384" s="77" t="s">
        <v>2</v>
      </c>
      <c r="AT384" s="77" t="str">
        <f t="shared" si="295"/>
        <v>O</v>
      </c>
      <c r="AU384" s="77" t="str">
        <f t="shared" si="296"/>
        <v>O</v>
      </c>
      <c r="AV384" s="77" t="str">
        <f t="shared" si="297"/>
        <v/>
      </c>
    </row>
    <row r="385" spans="1:48" s="37" customFormat="1" ht="12" x14ac:dyDescent="0.3">
      <c r="A385" s="78" t="s">
        <v>2649</v>
      </c>
      <c r="B385" s="79" t="s">
        <v>2650</v>
      </c>
      <c r="C385" s="85">
        <v>1694</v>
      </c>
      <c r="D385" s="86">
        <v>111.1</v>
      </c>
      <c r="E385" s="87">
        <v>34</v>
      </c>
      <c r="F385" s="86">
        <v>84.7</v>
      </c>
      <c r="G385" s="17">
        <v>26</v>
      </c>
      <c r="H385" s="88">
        <v>55</v>
      </c>
      <c r="I385" s="89"/>
      <c r="J385" s="89"/>
      <c r="K385" s="89"/>
      <c r="L385" s="89"/>
      <c r="M385" s="90">
        <f t="shared" si="282"/>
        <v>0</v>
      </c>
      <c r="N385" s="4" t="str">
        <f t="shared" si="283"/>
        <v/>
      </c>
      <c r="O385" s="91">
        <f t="shared" si="284"/>
        <v>0</v>
      </c>
      <c r="P385" s="91">
        <f t="shared" si="285"/>
        <v>0</v>
      </c>
      <c r="Q385" s="77">
        <v>3</v>
      </c>
      <c r="R385" s="77">
        <v>2</v>
      </c>
      <c r="S385" s="77" t="s">
        <v>61</v>
      </c>
      <c r="T385" s="5" t="s">
        <v>248</v>
      </c>
      <c r="U385" s="9"/>
      <c r="W385" s="86">
        <f t="shared" si="299"/>
        <v>111.1</v>
      </c>
      <c r="X385" s="87">
        <f t="shared" si="299"/>
        <v>34</v>
      </c>
      <c r="Y385" s="92">
        <f t="shared" si="300"/>
        <v>55</v>
      </c>
      <c r="Z385" s="90">
        <f t="shared" si="300"/>
        <v>0</v>
      </c>
      <c r="AA385" s="90">
        <f t="shared" si="286"/>
        <v>0</v>
      </c>
      <c r="AB385" s="90">
        <f t="shared" si="298"/>
        <v>0</v>
      </c>
      <c r="AC385" s="4" t="str">
        <f t="shared" si="298"/>
        <v/>
      </c>
      <c r="AD385" s="91">
        <f t="shared" si="298"/>
        <v>0</v>
      </c>
      <c r="AE385" s="77" t="str">
        <f t="shared" si="287"/>
        <v>계</v>
      </c>
      <c r="AF385" s="77" t="str">
        <f t="shared" si="288"/>
        <v>3/2</v>
      </c>
      <c r="AH385" s="20" t="str">
        <f t="shared" si="275"/>
        <v>염리동 마포프레스티지자이</v>
      </c>
      <c r="AI385" s="87">
        <f t="shared" si="256"/>
        <v>34</v>
      </c>
      <c r="AJ385" s="77" t="str">
        <f t="shared" si="289"/>
        <v>A-</v>
      </c>
      <c r="AK385" s="77" t="s">
        <v>13</v>
      </c>
      <c r="AL385" s="77" t="s">
        <v>62</v>
      </c>
      <c r="AM385" s="77" t="s">
        <v>63</v>
      </c>
      <c r="AN385" s="77" t="str">
        <f t="shared" si="290"/>
        <v>C</v>
      </c>
      <c r="AO385" s="77" t="str">
        <f t="shared" si="291"/>
        <v/>
      </c>
      <c r="AP385" s="77" t="str">
        <f t="shared" si="292"/>
        <v/>
      </c>
      <c r="AQ385" s="77" t="str">
        <f t="shared" si="293"/>
        <v>O</v>
      </c>
      <c r="AR385" s="77" t="str">
        <f t="shared" si="294"/>
        <v>O</v>
      </c>
      <c r="AS385" s="77" t="s">
        <v>2</v>
      </c>
      <c r="AT385" s="77" t="str">
        <f t="shared" si="295"/>
        <v>O</v>
      </c>
      <c r="AU385" s="77" t="str">
        <f t="shared" si="296"/>
        <v>O</v>
      </c>
      <c r="AV385" s="77" t="str">
        <f t="shared" si="297"/>
        <v/>
      </c>
    </row>
    <row r="386" spans="1:48" s="37" customFormat="1" ht="12" x14ac:dyDescent="0.3">
      <c r="A386" s="78" t="s">
        <v>2649</v>
      </c>
      <c r="B386" s="79" t="s">
        <v>2650</v>
      </c>
      <c r="C386" s="85">
        <v>1694</v>
      </c>
      <c r="D386" s="86">
        <v>112.6</v>
      </c>
      <c r="E386" s="87">
        <v>34</v>
      </c>
      <c r="F386" s="86">
        <v>84.8</v>
      </c>
      <c r="G386" s="17">
        <v>26</v>
      </c>
      <c r="H386" s="88">
        <v>153</v>
      </c>
      <c r="I386" s="89">
        <v>225000</v>
      </c>
      <c r="J386" s="89" t="s">
        <v>75</v>
      </c>
      <c r="K386" s="89"/>
      <c r="L386" s="89"/>
      <c r="M386" s="90">
        <f t="shared" si="282"/>
        <v>225000</v>
      </c>
      <c r="N386" s="4">
        <f t="shared" si="283"/>
        <v>0</v>
      </c>
      <c r="O386" s="91">
        <f t="shared" si="284"/>
        <v>6617.6470588235297</v>
      </c>
      <c r="P386" s="91">
        <f t="shared" si="285"/>
        <v>0</v>
      </c>
      <c r="Q386" s="77">
        <v>3</v>
      </c>
      <c r="R386" s="77">
        <v>2</v>
      </c>
      <c r="S386" s="77" t="s">
        <v>61</v>
      </c>
      <c r="T386" s="5" t="s">
        <v>103</v>
      </c>
      <c r="U386" s="9"/>
      <c r="W386" s="86">
        <f t="shared" si="299"/>
        <v>112.6</v>
      </c>
      <c r="X386" s="87">
        <f t="shared" si="299"/>
        <v>34</v>
      </c>
      <c r="Y386" s="92">
        <f t="shared" si="300"/>
        <v>153</v>
      </c>
      <c r="Z386" s="90">
        <f t="shared" si="300"/>
        <v>225000</v>
      </c>
      <c r="AA386" s="90">
        <f t="shared" si="286"/>
        <v>0</v>
      </c>
      <c r="AB386" s="90">
        <f t="shared" si="298"/>
        <v>225000</v>
      </c>
      <c r="AC386" s="4">
        <f t="shared" si="298"/>
        <v>0</v>
      </c>
      <c r="AD386" s="91">
        <f t="shared" si="298"/>
        <v>6617.6470588235297</v>
      </c>
      <c r="AE386" s="77" t="str">
        <f t="shared" si="287"/>
        <v>계</v>
      </c>
      <c r="AF386" s="77" t="str">
        <f t="shared" si="288"/>
        <v>3/2</v>
      </c>
      <c r="AH386" s="20" t="str">
        <f t="shared" si="275"/>
        <v>염리동 마포프레스티지자이</v>
      </c>
      <c r="AI386" s="87">
        <f t="shared" si="256"/>
        <v>34</v>
      </c>
      <c r="AJ386" s="77" t="str">
        <f t="shared" si="289"/>
        <v>A-</v>
      </c>
      <c r="AK386" s="77" t="s">
        <v>13</v>
      </c>
      <c r="AL386" s="77" t="s">
        <v>62</v>
      </c>
      <c r="AM386" s="77" t="s">
        <v>63</v>
      </c>
      <c r="AN386" s="77" t="str">
        <f t="shared" si="290"/>
        <v>C</v>
      </c>
      <c r="AO386" s="77" t="str">
        <f t="shared" si="291"/>
        <v>X</v>
      </c>
      <c r="AP386" s="77" t="str">
        <f t="shared" si="292"/>
        <v>X</v>
      </c>
      <c r="AQ386" s="77" t="str">
        <f t="shared" si="293"/>
        <v>X</v>
      </c>
      <c r="AR386" s="77" t="str">
        <f t="shared" si="294"/>
        <v>X</v>
      </c>
      <c r="AS386" s="77" t="s">
        <v>2</v>
      </c>
      <c r="AT386" s="77" t="str">
        <f t="shared" si="295"/>
        <v>O</v>
      </c>
      <c r="AU386" s="77" t="str">
        <f t="shared" si="296"/>
        <v>O</v>
      </c>
      <c r="AV386" s="77" t="str">
        <f t="shared" si="297"/>
        <v>X</v>
      </c>
    </row>
    <row r="387" spans="1:48" s="37" customFormat="1" ht="12" x14ac:dyDescent="0.3">
      <c r="A387" s="78" t="s">
        <v>2649</v>
      </c>
      <c r="B387" s="79" t="s">
        <v>2650</v>
      </c>
      <c r="C387" s="85">
        <v>1694</v>
      </c>
      <c r="D387" s="86">
        <v>112</v>
      </c>
      <c r="E387" s="87">
        <v>34</v>
      </c>
      <c r="F387" s="86">
        <v>85</v>
      </c>
      <c r="G387" s="17">
        <v>26</v>
      </c>
      <c r="H387" s="88">
        <v>78</v>
      </c>
      <c r="I387" s="89">
        <v>260000</v>
      </c>
      <c r="J387" s="89" t="s">
        <v>74</v>
      </c>
      <c r="K387" s="89"/>
      <c r="L387" s="89"/>
      <c r="M387" s="90">
        <f t="shared" si="282"/>
        <v>260000</v>
      </c>
      <c r="N387" s="4">
        <f t="shared" si="283"/>
        <v>0</v>
      </c>
      <c r="O387" s="91">
        <f t="shared" si="284"/>
        <v>7647.0588235294117</v>
      </c>
      <c r="P387" s="91">
        <f t="shared" si="285"/>
        <v>0</v>
      </c>
      <c r="Q387" s="77">
        <v>3</v>
      </c>
      <c r="R387" s="77">
        <v>2</v>
      </c>
      <c r="S387" s="77" t="s">
        <v>61</v>
      </c>
      <c r="T387" s="5" t="s">
        <v>102</v>
      </c>
      <c r="U387" s="9"/>
      <c r="W387" s="86">
        <f t="shared" si="299"/>
        <v>112</v>
      </c>
      <c r="X387" s="87">
        <f t="shared" si="299"/>
        <v>34</v>
      </c>
      <c r="Y387" s="92">
        <f t="shared" si="300"/>
        <v>78</v>
      </c>
      <c r="Z387" s="90">
        <f t="shared" si="300"/>
        <v>260000</v>
      </c>
      <c r="AA387" s="90">
        <f t="shared" si="286"/>
        <v>0</v>
      </c>
      <c r="AB387" s="90">
        <f t="shared" si="298"/>
        <v>260000</v>
      </c>
      <c r="AC387" s="4">
        <f t="shared" si="298"/>
        <v>0</v>
      </c>
      <c r="AD387" s="91">
        <f t="shared" si="298"/>
        <v>7647.0588235294117</v>
      </c>
      <c r="AE387" s="77" t="str">
        <f t="shared" si="287"/>
        <v>계</v>
      </c>
      <c r="AF387" s="77" t="str">
        <f t="shared" si="288"/>
        <v>3/2</v>
      </c>
      <c r="AH387" s="20" t="str">
        <f t="shared" si="275"/>
        <v>염리동 마포프레스티지자이</v>
      </c>
      <c r="AI387" s="87">
        <f t="shared" si="256"/>
        <v>34</v>
      </c>
      <c r="AJ387" s="77" t="str">
        <f t="shared" si="289"/>
        <v>A-</v>
      </c>
      <c r="AK387" s="77" t="s">
        <v>13</v>
      </c>
      <c r="AL387" s="77" t="s">
        <v>62</v>
      </c>
      <c r="AM387" s="77" t="s">
        <v>63</v>
      </c>
      <c r="AN387" s="77" t="str">
        <f t="shared" si="290"/>
        <v>C</v>
      </c>
      <c r="AO387" s="77" t="str">
        <f t="shared" si="291"/>
        <v>X</v>
      </c>
      <c r="AP387" s="77" t="str">
        <f t="shared" si="292"/>
        <v>X</v>
      </c>
      <c r="AQ387" s="77" t="str">
        <f t="shared" si="293"/>
        <v>X</v>
      </c>
      <c r="AR387" s="77" t="str">
        <f t="shared" si="294"/>
        <v>X</v>
      </c>
      <c r="AS387" s="77" t="s">
        <v>2</v>
      </c>
      <c r="AT387" s="77" t="str">
        <f t="shared" si="295"/>
        <v>O</v>
      </c>
      <c r="AU387" s="77" t="str">
        <f t="shared" si="296"/>
        <v>O</v>
      </c>
      <c r="AV387" s="77" t="str">
        <f t="shared" si="297"/>
        <v>X</v>
      </c>
    </row>
    <row r="388" spans="1:48" s="37" customFormat="1" ht="12" x14ac:dyDescent="0.3">
      <c r="A388" s="78" t="s">
        <v>2651</v>
      </c>
      <c r="B388" s="79" t="s">
        <v>2650</v>
      </c>
      <c r="C388" s="85">
        <v>1694</v>
      </c>
      <c r="D388" s="86">
        <v>112.2</v>
      </c>
      <c r="E388" s="87">
        <v>34</v>
      </c>
      <c r="F388" s="86">
        <v>84.9</v>
      </c>
      <c r="G388" s="17">
        <v>26</v>
      </c>
      <c r="H388" s="88">
        <v>55</v>
      </c>
      <c r="I388" s="89">
        <v>250000</v>
      </c>
      <c r="J388" s="89" t="s">
        <v>68</v>
      </c>
      <c r="K388" s="89">
        <v>108000</v>
      </c>
      <c r="L388" s="89" t="s">
        <v>74</v>
      </c>
      <c r="M388" s="90">
        <f t="shared" si="282"/>
        <v>142000</v>
      </c>
      <c r="N388" s="4">
        <f t="shared" si="283"/>
        <v>0.432</v>
      </c>
      <c r="O388" s="91">
        <f t="shared" si="284"/>
        <v>7352.9411764705883</v>
      </c>
      <c r="P388" s="91">
        <f t="shared" si="285"/>
        <v>3176.4705882352941</v>
      </c>
      <c r="Q388" s="77">
        <v>3</v>
      </c>
      <c r="R388" s="77">
        <v>2</v>
      </c>
      <c r="S388" s="77" t="s">
        <v>61</v>
      </c>
      <c r="T388" s="5" t="s">
        <v>225</v>
      </c>
      <c r="U388" s="9"/>
      <c r="W388" s="86">
        <f t="shared" si="299"/>
        <v>112.2</v>
      </c>
      <c r="X388" s="87">
        <f t="shared" si="299"/>
        <v>34</v>
      </c>
      <c r="Y388" s="92">
        <f t="shared" si="300"/>
        <v>55</v>
      </c>
      <c r="Z388" s="90">
        <f t="shared" si="300"/>
        <v>250000</v>
      </c>
      <c r="AA388" s="90">
        <f t="shared" si="286"/>
        <v>108000</v>
      </c>
      <c r="AB388" s="90">
        <f t="shared" ref="AB388:AD403" si="301">M388</f>
        <v>142000</v>
      </c>
      <c r="AC388" s="4">
        <f t="shared" si="301"/>
        <v>0.432</v>
      </c>
      <c r="AD388" s="91">
        <f t="shared" si="301"/>
        <v>7352.9411764705883</v>
      </c>
      <c r="AE388" s="77" t="str">
        <f t="shared" si="287"/>
        <v>계</v>
      </c>
      <c r="AF388" s="77" t="str">
        <f t="shared" si="288"/>
        <v>3/2</v>
      </c>
      <c r="AH388" s="20" t="str">
        <f t="shared" si="275"/>
        <v>염리동 마포프레스티지자이</v>
      </c>
      <c r="AI388" s="87">
        <f t="shared" ref="AI388:AI451" si="302">IF(E388="","",E388)</f>
        <v>34</v>
      </c>
      <c r="AJ388" s="77" t="str">
        <f t="shared" si="289"/>
        <v>A-</v>
      </c>
      <c r="AK388" s="77" t="s">
        <v>13</v>
      </c>
      <c r="AL388" s="77" t="s">
        <v>62</v>
      </c>
      <c r="AM388" s="77" t="s">
        <v>63</v>
      </c>
      <c r="AN388" s="77" t="str">
        <f t="shared" si="290"/>
        <v>C</v>
      </c>
      <c r="AO388" s="77" t="str">
        <f t="shared" si="291"/>
        <v>X</v>
      </c>
      <c r="AP388" s="77" t="str">
        <f t="shared" si="292"/>
        <v>X</v>
      </c>
      <c r="AQ388" s="77" t="str">
        <f t="shared" si="293"/>
        <v>X</v>
      </c>
      <c r="AR388" s="77" t="str">
        <f t="shared" si="294"/>
        <v>X</v>
      </c>
      <c r="AS388" s="77" t="s">
        <v>2</v>
      </c>
      <c r="AT388" s="77" t="str">
        <f t="shared" si="295"/>
        <v>O</v>
      </c>
      <c r="AU388" s="77" t="str">
        <f t="shared" si="296"/>
        <v>O</v>
      </c>
      <c r="AV388" s="77" t="str">
        <f t="shared" si="297"/>
        <v>X</v>
      </c>
    </row>
    <row r="389" spans="1:48" s="37" customFormat="1" ht="12" x14ac:dyDescent="0.3">
      <c r="A389" s="78" t="s">
        <v>2649</v>
      </c>
      <c r="B389" s="79" t="s">
        <v>2650</v>
      </c>
      <c r="C389" s="85">
        <v>1694</v>
      </c>
      <c r="D389" s="86">
        <v>113.3</v>
      </c>
      <c r="E389" s="87">
        <v>34</v>
      </c>
      <c r="F389" s="86">
        <v>84.9</v>
      </c>
      <c r="G389" s="17">
        <v>26</v>
      </c>
      <c r="H389" s="88">
        <v>29</v>
      </c>
      <c r="I389" s="89">
        <v>260000</v>
      </c>
      <c r="J389" s="89" t="s">
        <v>246</v>
      </c>
      <c r="K389" s="89">
        <v>150000</v>
      </c>
      <c r="L389" s="89" t="s">
        <v>75</v>
      </c>
      <c r="M389" s="90">
        <f t="shared" si="282"/>
        <v>110000</v>
      </c>
      <c r="N389" s="4">
        <f t="shared" si="283"/>
        <v>0.57692307692307687</v>
      </c>
      <c r="O389" s="91">
        <f t="shared" si="284"/>
        <v>7647.0588235294117</v>
      </c>
      <c r="P389" s="91">
        <f t="shared" si="285"/>
        <v>4411.7647058823532</v>
      </c>
      <c r="Q389" s="77">
        <v>3</v>
      </c>
      <c r="R389" s="77">
        <v>2</v>
      </c>
      <c r="S389" s="77" t="s">
        <v>61</v>
      </c>
      <c r="T389" s="5" t="s">
        <v>86</v>
      </c>
      <c r="U389" s="9"/>
      <c r="W389" s="86">
        <f t="shared" si="299"/>
        <v>113.3</v>
      </c>
      <c r="X389" s="87">
        <f t="shared" si="299"/>
        <v>34</v>
      </c>
      <c r="Y389" s="92">
        <f t="shared" si="300"/>
        <v>29</v>
      </c>
      <c r="Z389" s="90">
        <f t="shared" si="300"/>
        <v>260000</v>
      </c>
      <c r="AA389" s="90">
        <f t="shared" si="286"/>
        <v>150000</v>
      </c>
      <c r="AB389" s="90">
        <f t="shared" si="301"/>
        <v>110000</v>
      </c>
      <c r="AC389" s="4">
        <f t="shared" si="301"/>
        <v>0.57692307692307687</v>
      </c>
      <c r="AD389" s="91">
        <f t="shared" si="301"/>
        <v>7647.0588235294117</v>
      </c>
      <c r="AE389" s="77" t="str">
        <f t="shared" si="287"/>
        <v>계</v>
      </c>
      <c r="AF389" s="77" t="str">
        <f t="shared" si="288"/>
        <v>3/2</v>
      </c>
      <c r="AH389" s="20" t="str">
        <f t="shared" si="275"/>
        <v>염리동 마포프레스티지자이</v>
      </c>
      <c r="AI389" s="87">
        <f t="shared" si="302"/>
        <v>34</v>
      </c>
      <c r="AJ389" s="77" t="str">
        <f t="shared" si="289"/>
        <v>A-</v>
      </c>
      <c r="AK389" s="77" t="s">
        <v>13</v>
      </c>
      <c r="AL389" s="77" t="s">
        <v>62</v>
      </c>
      <c r="AM389" s="77" t="s">
        <v>63</v>
      </c>
      <c r="AN389" s="77" t="str">
        <f t="shared" si="290"/>
        <v>C</v>
      </c>
      <c r="AO389" s="77" t="str">
        <f t="shared" si="291"/>
        <v>X</v>
      </c>
      <c r="AP389" s="77" t="str">
        <f t="shared" si="292"/>
        <v>X</v>
      </c>
      <c r="AQ389" s="77" t="str">
        <f t="shared" si="293"/>
        <v>X</v>
      </c>
      <c r="AR389" s="77" t="str">
        <f t="shared" si="294"/>
        <v>X</v>
      </c>
      <c r="AS389" s="77" t="s">
        <v>2</v>
      </c>
      <c r="AT389" s="77" t="str">
        <f t="shared" si="295"/>
        <v>O</v>
      </c>
      <c r="AU389" s="77" t="str">
        <f t="shared" si="296"/>
        <v>O</v>
      </c>
      <c r="AV389" s="77" t="str">
        <f t="shared" si="297"/>
        <v>X</v>
      </c>
    </row>
    <row r="390" spans="1:48" s="37" customFormat="1" ht="12" x14ac:dyDescent="0.3">
      <c r="A390" s="78" t="s">
        <v>2651</v>
      </c>
      <c r="B390" s="79" t="s">
        <v>2652</v>
      </c>
      <c r="C390" s="85">
        <v>1694</v>
      </c>
      <c r="D390" s="86">
        <v>150.30000000000001</v>
      </c>
      <c r="E390" s="87">
        <v>45</v>
      </c>
      <c r="F390" s="86">
        <v>114.9</v>
      </c>
      <c r="G390" s="17">
        <v>35</v>
      </c>
      <c r="H390" s="88">
        <v>37</v>
      </c>
      <c r="I390" s="89"/>
      <c r="J390" s="89"/>
      <c r="K390" s="89">
        <v>195000</v>
      </c>
      <c r="L390" s="89" t="s">
        <v>75</v>
      </c>
      <c r="M390" s="90">
        <f t="shared" si="282"/>
        <v>-195000</v>
      </c>
      <c r="N390" s="4" t="str">
        <f t="shared" si="283"/>
        <v/>
      </c>
      <c r="O390" s="91">
        <f t="shared" si="284"/>
        <v>0</v>
      </c>
      <c r="P390" s="91">
        <f t="shared" si="285"/>
        <v>4333.333333333333</v>
      </c>
      <c r="Q390" s="77">
        <v>4</v>
      </c>
      <c r="R390" s="77">
        <v>2</v>
      </c>
      <c r="S390" s="77" t="s">
        <v>61</v>
      </c>
      <c r="T390" s="5" t="s">
        <v>222</v>
      </c>
      <c r="U390" s="9"/>
      <c r="W390" s="86">
        <f t="shared" si="299"/>
        <v>150.30000000000001</v>
      </c>
      <c r="X390" s="87">
        <f t="shared" si="299"/>
        <v>45</v>
      </c>
      <c r="Y390" s="92">
        <f t="shared" si="300"/>
        <v>37</v>
      </c>
      <c r="Z390" s="90">
        <f t="shared" si="300"/>
        <v>0</v>
      </c>
      <c r="AA390" s="90">
        <f t="shared" si="286"/>
        <v>195000</v>
      </c>
      <c r="AB390" s="90">
        <f t="shared" si="301"/>
        <v>-195000</v>
      </c>
      <c r="AC390" s="4" t="str">
        <f t="shared" si="301"/>
        <v/>
      </c>
      <c r="AD390" s="91">
        <f t="shared" si="301"/>
        <v>0</v>
      </c>
      <c r="AE390" s="77" t="str">
        <f t="shared" si="287"/>
        <v>계</v>
      </c>
      <c r="AF390" s="77" t="str">
        <f t="shared" si="288"/>
        <v>4/2</v>
      </c>
      <c r="AH390" s="20" t="str">
        <f t="shared" si="275"/>
        <v>염리동 마포프레스티지자이</v>
      </c>
      <c r="AI390" s="87">
        <f t="shared" si="302"/>
        <v>45</v>
      </c>
      <c r="AJ390" s="77" t="str">
        <f t="shared" si="289"/>
        <v>A-</v>
      </c>
      <c r="AK390" s="77" t="s">
        <v>13</v>
      </c>
      <c r="AL390" s="77" t="s">
        <v>62</v>
      </c>
      <c r="AM390" s="77" t="s">
        <v>63</v>
      </c>
      <c r="AN390" s="77" t="str">
        <f t="shared" si="290"/>
        <v>C</v>
      </c>
      <c r="AO390" s="77" t="str">
        <f t="shared" si="291"/>
        <v/>
      </c>
      <c r="AP390" s="77" t="str">
        <f t="shared" si="292"/>
        <v/>
      </c>
      <c r="AQ390" s="77" t="str">
        <f t="shared" si="293"/>
        <v>O</v>
      </c>
      <c r="AR390" s="77" t="str">
        <f t="shared" si="294"/>
        <v>O</v>
      </c>
      <c r="AS390" s="77" t="s">
        <v>2</v>
      </c>
      <c r="AT390" s="77" t="str">
        <f t="shared" si="295"/>
        <v>X</v>
      </c>
      <c r="AU390" s="77" t="str">
        <f t="shared" si="296"/>
        <v>O</v>
      </c>
      <c r="AV390" s="77" t="str">
        <f t="shared" si="297"/>
        <v/>
      </c>
    </row>
    <row r="391" spans="1:48" s="37" customFormat="1" ht="12" x14ac:dyDescent="0.3">
      <c r="A391" s="78" t="s">
        <v>2653</v>
      </c>
      <c r="B391" s="79" t="s">
        <v>2652</v>
      </c>
      <c r="C391" s="85">
        <v>1694</v>
      </c>
      <c r="D391" s="86">
        <v>150.6</v>
      </c>
      <c r="E391" s="87">
        <v>46</v>
      </c>
      <c r="F391" s="86">
        <v>114.7</v>
      </c>
      <c r="G391" s="17">
        <v>35</v>
      </c>
      <c r="H391" s="88">
        <v>28</v>
      </c>
      <c r="I391" s="89"/>
      <c r="J391" s="89"/>
      <c r="K391" s="89">
        <v>200000</v>
      </c>
      <c r="L391" s="89" t="s">
        <v>75</v>
      </c>
      <c r="M391" s="90">
        <f t="shared" si="282"/>
        <v>-200000</v>
      </c>
      <c r="N391" s="4" t="str">
        <f t="shared" si="283"/>
        <v/>
      </c>
      <c r="O391" s="91">
        <f t="shared" si="284"/>
        <v>0</v>
      </c>
      <c r="P391" s="91">
        <f t="shared" si="285"/>
        <v>4347.826086956522</v>
      </c>
      <c r="Q391" s="77">
        <v>4</v>
      </c>
      <c r="R391" s="77">
        <v>2</v>
      </c>
      <c r="S391" s="77" t="s">
        <v>61</v>
      </c>
      <c r="T391" s="5" t="s">
        <v>223</v>
      </c>
      <c r="U391" s="9"/>
      <c r="W391" s="86">
        <f t="shared" si="299"/>
        <v>150.6</v>
      </c>
      <c r="X391" s="87">
        <f t="shared" si="299"/>
        <v>46</v>
      </c>
      <c r="Y391" s="92">
        <f t="shared" si="300"/>
        <v>28</v>
      </c>
      <c r="Z391" s="90">
        <f t="shared" si="300"/>
        <v>0</v>
      </c>
      <c r="AA391" s="90">
        <f t="shared" si="286"/>
        <v>200000</v>
      </c>
      <c r="AB391" s="90">
        <f t="shared" si="301"/>
        <v>-200000</v>
      </c>
      <c r="AC391" s="4" t="str">
        <f t="shared" si="301"/>
        <v/>
      </c>
      <c r="AD391" s="91">
        <f t="shared" si="301"/>
        <v>0</v>
      </c>
      <c r="AE391" s="77" t="str">
        <f t="shared" si="287"/>
        <v>계</v>
      </c>
      <c r="AF391" s="77" t="str">
        <f t="shared" si="288"/>
        <v>4/2</v>
      </c>
      <c r="AH391" s="20" t="str">
        <f t="shared" si="275"/>
        <v>염리동 마포프레스티지자이</v>
      </c>
      <c r="AI391" s="87">
        <f t="shared" si="302"/>
        <v>46</v>
      </c>
      <c r="AJ391" s="77" t="str">
        <f t="shared" si="289"/>
        <v>A-</v>
      </c>
      <c r="AK391" s="77" t="s">
        <v>13</v>
      </c>
      <c r="AL391" s="77" t="s">
        <v>62</v>
      </c>
      <c r="AM391" s="77" t="s">
        <v>63</v>
      </c>
      <c r="AN391" s="77" t="str">
        <f t="shared" si="290"/>
        <v>C</v>
      </c>
      <c r="AO391" s="77" t="str">
        <f t="shared" si="291"/>
        <v/>
      </c>
      <c r="AP391" s="77" t="str">
        <f t="shared" si="292"/>
        <v/>
      </c>
      <c r="AQ391" s="77" t="str">
        <f t="shared" si="293"/>
        <v>O</v>
      </c>
      <c r="AR391" s="77" t="str">
        <f t="shared" si="294"/>
        <v>O</v>
      </c>
      <c r="AS391" s="77" t="s">
        <v>2</v>
      </c>
      <c r="AT391" s="77" t="str">
        <f t="shared" si="295"/>
        <v>X</v>
      </c>
      <c r="AU391" s="77" t="str">
        <f t="shared" si="296"/>
        <v>O</v>
      </c>
      <c r="AV391" s="77" t="str">
        <f t="shared" si="297"/>
        <v/>
      </c>
    </row>
    <row r="392" spans="1:48" s="37" customFormat="1" ht="12" x14ac:dyDescent="0.3">
      <c r="A392" s="78" t="s">
        <v>2651</v>
      </c>
      <c r="B392" s="79" t="s">
        <v>2652</v>
      </c>
      <c r="C392" s="85">
        <v>1694</v>
      </c>
      <c r="D392" s="86">
        <v>152.6</v>
      </c>
      <c r="E392" s="87">
        <v>46</v>
      </c>
      <c r="F392" s="86">
        <v>114.8</v>
      </c>
      <c r="G392" s="17">
        <v>35</v>
      </c>
      <c r="H392" s="88">
        <v>4</v>
      </c>
      <c r="I392" s="89"/>
      <c r="J392" s="89"/>
      <c r="K392" s="89">
        <v>200000</v>
      </c>
      <c r="L392" s="89" t="s">
        <v>2355</v>
      </c>
      <c r="M392" s="90">
        <f t="shared" si="282"/>
        <v>-200000</v>
      </c>
      <c r="N392" s="4" t="str">
        <f t="shared" si="283"/>
        <v/>
      </c>
      <c r="O392" s="91">
        <f t="shared" si="284"/>
        <v>0</v>
      </c>
      <c r="P392" s="91">
        <f t="shared" si="285"/>
        <v>4347.826086956522</v>
      </c>
      <c r="Q392" s="77">
        <v>4</v>
      </c>
      <c r="R392" s="77">
        <v>2</v>
      </c>
      <c r="S392" s="77" t="s">
        <v>61</v>
      </c>
      <c r="T392" s="5" t="s">
        <v>249</v>
      </c>
      <c r="U392" s="9"/>
      <c r="W392" s="86">
        <f t="shared" ref="W392:X407" si="303">D392</f>
        <v>152.6</v>
      </c>
      <c r="X392" s="87">
        <f t="shared" si="303"/>
        <v>46</v>
      </c>
      <c r="Y392" s="92">
        <f t="shared" ref="Y392:Z407" si="304">H392</f>
        <v>4</v>
      </c>
      <c r="Z392" s="90">
        <f t="shared" si="304"/>
        <v>0</v>
      </c>
      <c r="AA392" s="90">
        <f t="shared" si="286"/>
        <v>200000</v>
      </c>
      <c r="AB392" s="90">
        <f t="shared" si="301"/>
        <v>-200000</v>
      </c>
      <c r="AC392" s="4" t="str">
        <f t="shared" si="301"/>
        <v/>
      </c>
      <c r="AD392" s="91">
        <f t="shared" si="301"/>
        <v>0</v>
      </c>
      <c r="AE392" s="77" t="str">
        <f t="shared" si="287"/>
        <v>계</v>
      </c>
      <c r="AF392" s="77" t="str">
        <f t="shared" si="288"/>
        <v>4/2</v>
      </c>
      <c r="AH392" s="20" t="str">
        <f t="shared" si="275"/>
        <v>염리동 마포프레스티지자이</v>
      </c>
      <c r="AI392" s="87">
        <f t="shared" si="302"/>
        <v>46</v>
      </c>
      <c r="AJ392" s="77" t="str">
        <f t="shared" si="289"/>
        <v>A-</v>
      </c>
      <c r="AK392" s="77" t="s">
        <v>13</v>
      </c>
      <c r="AL392" s="77" t="s">
        <v>62</v>
      </c>
      <c r="AM392" s="77" t="s">
        <v>63</v>
      </c>
      <c r="AN392" s="77" t="str">
        <f t="shared" si="290"/>
        <v>C</v>
      </c>
      <c r="AO392" s="77" t="str">
        <f t="shared" si="291"/>
        <v/>
      </c>
      <c r="AP392" s="77" t="str">
        <f t="shared" si="292"/>
        <v/>
      </c>
      <c r="AQ392" s="77" t="str">
        <f t="shared" si="293"/>
        <v>O</v>
      </c>
      <c r="AR392" s="77" t="str">
        <f t="shared" si="294"/>
        <v>O</v>
      </c>
      <c r="AS392" s="77" t="s">
        <v>2</v>
      </c>
      <c r="AT392" s="77" t="str">
        <f t="shared" si="295"/>
        <v>X</v>
      </c>
      <c r="AU392" s="77" t="str">
        <f t="shared" si="296"/>
        <v>O</v>
      </c>
      <c r="AV392" s="77" t="str">
        <f t="shared" si="297"/>
        <v/>
      </c>
    </row>
    <row r="393" spans="1:48" s="37" customFormat="1" ht="12" x14ac:dyDescent="0.3">
      <c r="A393" s="78" t="s">
        <v>2651</v>
      </c>
      <c r="B393" s="79" t="s">
        <v>2652</v>
      </c>
      <c r="C393" s="85">
        <v>1694</v>
      </c>
      <c r="D393" s="86">
        <v>152.1</v>
      </c>
      <c r="E393" s="87">
        <v>46</v>
      </c>
      <c r="F393" s="86">
        <v>114.9</v>
      </c>
      <c r="G393" s="17">
        <v>35</v>
      </c>
      <c r="H393" s="88">
        <v>1</v>
      </c>
      <c r="I393" s="89"/>
      <c r="J393" s="89"/>
      <c r="K393" s="89"/>
      <c r="L393" s="89"/>
      <c r="M393" s="90">
        <f t="shared" si="282"/>
        <v>0</v>
      </c>
      <c r="N393" s="4" t="str">
        <f t="shared" si="283"/>
        <v/>
      </c>
      <c r="O393" s="91">
        <f t="shared" si="284"/>
        <v>0</v>
      </c>
      <c r="P393" s="91">
        <f t="shared" si="285"/>
        <v>0</v>
      </c>
      <c r="Q393" s="77">
        <v>4</v>
      </c>
      <c r="R393" s="77">
        <v>2</v>
      </c>
      <c r="S393" s="77" t="s">
        <v>61</v>
      </c>
      <c r="T393" s="5" t="s">
        <v>250</v>
      </c>
      <c r="U393" s="9"/>
      <c r="W393" s="86">
        <f t="shared" si="303"/>
        <v>152.1</v>
      </c>
      <c r="X393" s="87">
        <f t="shared" si="303"/>
        <v>46</v>
      </c>
      <c r="Y393" s="92">
        <f t="shared" si="304"/>
        <v>1</v>
      </c>
      <c r="Z393" s="90">
        <f t="shared" si="304"/>
        <v>0</v>
      </c>
      <c r="AA393" s="90">
        <f t="shared" si="286"/>
        <v>0</v>
      </c>
      <c r="AB393" s="90">
        <f t="shared" si="301"/>
        <v>0</v>
      </c>
      <c r="AC393" s="4" t="str">
        <f t="shared" si="301"/>
        <v/>
      </c>
      <c r="AD393" s="91">
        <f t="shared" si="301"/>
        <v>0</v>
      </c>
      <c r="AE393" s="77" t="str">
        <f t="shared" si="287"/>
        <v>계</v>
      </c>
      <c r="AF393" s="77" t="str">
        <f t="shared" si="288"/>
        <v>4/2</v>
      </c>
      <c r="AH393" s="20" t="str">
        <f t="shared" si="275"/>
        <v>염리동 마포프레스티지자이</v>
      </c>
      <c r="AI393" s="87">
        <f t="shared" si="302"/>
        <v>46</v>
      </c>
      <c r="AJ393" s="77" t="str">
        <f t="shared" si="289"/>
        <v>A-</v>
      </c>
      <c r="AK393" s="77" t="s">
        <v>13</v>
      </c>
      <c r="AL393" s="77" t="s">
        <v>62</v>
      </c>
      <c r="AM393" s="77" t="s">
        <v>63</v>
      </c>
      <c r="AN393" s="77" t="str">
        <f t="shared" si="290"/>
        <v>C</v>
      </c>
      <c r="AO393" s="77" t="str">
        <f t="shared" si="291"/>
        <v/>
      </c>
      <c r="AP393" s="77" t="str">
        <f t="shared" si="292"/>
        <v/>
      </c>
      <c r="AQ393" s="77" t="str">
        <f t="shared" si="293"/>
        <v>O</v>
      </c>
      <c r="AR393" s="77" t="str">
        <f t="shared" si="294"/>
        <v>O</v>
      </c>
      <c r="AS393" s="77" t="s">
        <v>2</v>
      </c>
      <c r="AT393" s="77" t="str">
        <f t="shared" si="295"/>
        <v>X</v>
      </c>
      <c r="AU393" s="77" t="str">
        <f t="shared" si="296"/>
        <v>O</v>
      </c>
      <c r="AV393" s="77" t="str">
        <f t="shared" si="297"/>
        <v/>
      </c>
    </row>
    <row r="394" spans="1:48" s="37" customFormat="1" ht="12" x14ac:dyDescent="0.3">
      <c r="A394" s="78" t="s">
        <v>2651</v>
      </c>
      <c r="B394" s="79" t="s">
        <v>2652</v>
      </c>
      <c r="C394" s="85">
        <v>1694</v>
      </c>
      <c r="D394" s="86">
        <v>153.19999999999999</v>
      </c>
      <c r="E394" s="87">
        <v>46</v>
      </c>
      <c r="F394" s="86">
        <v>114.7</v>
      </c>
      <c r="G394" s="17">
        <v>35</v>
      </c>
      <c r="H394" s="88">
        <v>4</v>
      </c>
      <c r="I394" s="89"/>
      <c r="J394" s="89"/>
      <c r="K394" s="89"/>
      <c r="L394" s="89"/>
      <c r="M394" s="90">
        <f t="shared" si="282"/>
        <v>0</v>
      </c>
      <c r="N394" s="4" t="str">
        <f t="shared" si="283"/>
        <v/>
      </c>
      <c r="O394" s="91">
        <f t="shared" si="284"/>
        <v>0</v>
      </c>
      <c r="P394" s="91">
        <f t="shared" si="285"/>
        <v>0</v>
      </c>
      <c r="Q394" s="77">
        <v>4</v>
      </c>
      <c r="R394" s="77">
        <v>2</v>
      </c>
      <c r="S394" s="77" t="s">
        <v>61</v>
      </c>
      <c r="T394" s="5" t="s">
        <v>124</v>
      </c>
      <c r="U394" s="9"/>
      <c r="W394" s="86">
        <f t="shared" si="303"/>
        <v>153.19999999999999</v>
      </c>
      <c r="X394" s="87">
        <f t="shared" si="303"/>
        <v>46</v>
      </c>
      <c r="Y394" s="92">
        <f t="shared" si="304"/>
        <v>4</v>
      </c>
      <c r="Z394" s="90">
        <f t="shared" si="304"/>
        <v>0</v>
      </c>
      <c r="AA394" s="90">
        <f t="shared" si="286"/>
        <v>0</v>
      </c>
      <c r="AB394" s="90">
        <f t="shared" si="301"/>
        <v>0</v>
      </c>
      <c r="AC394" s="4" t="str">
        <f t="shared" si="301"/>
        <v/>
      </c>
      <c r="AD394" s="91">
        <f t="shared" si="301"/>
        <v>0</v>
      </c>
      <c r="AE394" s="77" t="str">
        <f t="shared" si="287"/>
        <v>계</v>
      </c>
      <c r="AF394" s="77" t="str">
        <f t="shared" si="288"/>
        <v>4/2</v>
      </c>
      <c r="AH394" s="20" t="str">
        <f t="shared" si="275"/>
        <v>염리동 마포프레스티지자이</v>
      </c>
      <c r="AI394" s="87">
        <f t="shared" si="302"/>
        <v>46</v>
      </c>
      <c r="AJ394" s="77" t="str">
        <f t="shared" si="289"/>
        <v>A-</v>
      </c>
      <c r="AK394" s="77" t="s">
        <v>13</v>
      </c>
      <c r="AL394" s="77" t="s">
        <v>62</v>
      </c>
      <c r="AM394" s="77" t="s">
        <v>63</v>
      </c>
      <c r="AN394" s="77" t="str">
        <f t="shared" si="290"/>
        <v>C</v>
      </c>
      <c r="AO394" s="77" t="str">
        <f t="shared" si="291"/>
        <v/>
      </c>
      <c r="AP394" s="77" t="str">
        <f t="shared" si="292"/>
        <v/>
      </c>
      <c r="AQ394" s="77" t="str">
        <f t="shared" si="293"/>
        <v>O</v>
      </c>
      <c r="AR394" s="77" t="str">
        <f t="shared" si="294"/>
        <v>O</v>
      </c>
      <c r="AS394" s="77" t="s">
        <v>2</v>
      </c>
      <c r="AT394" s="77" t="str">
        <f t="shared" si="295"/>
        <v>X</v>
      </c>
      <c r="AU394" s="77" t="str">
        <f t="shared" si="296"/>
        <v>O</v>
      </c>
      <c r="AV394" s="77" t="str">
        <f t="shared" si="297"/>
        <v/>
      </c>
    </row>
    <row r="395" spans="1:48" s="37" customFormat="1" ht="12" x14ac:dyDescent="0.3">
      <c r="A395" s="78" t="s">
        <v>2651</v>
      </c>
      <c r="B395" s="79" t="s">
        <v>2646</v>
      </c>
      <c r="C395" s="85">
        <v>1694</v>
      </c>
      <c r="D395" s="86">
        <v>154.19999999999999</v>
      </c>
      <c r="E395" s="87">
        <v>47</v>
      </c>
      <c r="F395" s="86">
        <v>114.6</v>
      </c>
      <c r="G395" s="17">
        <v>35</v>
      </c>
      <c r="H395" s="88">
        <v>3</v>
      </c>
      <c r="I395" s="89"/>
      <c r="J395" s="89"/>
      <c r="K395" s="89"/>
      <c r="L395" s="89"/>
      <c r="M395" s="90">
        <f t="shared" si="282"/>
        <v>0</v>
      </c>
      <c r="N395" s="4" t="str">
        <f t="shared" si="283"/>
        <v/>
      </c>
      <c r="O395" s="91">
        <f t="shared" si="284"/>
        <v>0</v>
      </c>
      <c r="P395" s="91">
        <f t="shared" si="285"/>
        <v>0</v>
      </c>
      <c r="Q395" s="77">
        <v>4</v>
      </c>
      <c r="R395" s="77">
        <v>2</v>
      </c>
      <c r="S395" s="77" t="s">
        <v>61</v>
      </c>
      <c r="T395" s="5" t="s">
        <v>251</v>
      </c>
      <c r="U395" s="9"/>
      <c r="W395" s="86">
        <f t="shared" si="303"/>
        <v>154.19999999999999</v>
      </c>
      <c r="X395" s="87">
        <f t="shared" si="303"/>
        <v>47</v>
      </c>
      <c r="Y395" s="92">
        <f t="shared" si="304"/>
        <v>3</v>
      </c>
      <c r="Z395" s="90">
        <f t="shared" si="304"/>
        <v>0</v>
      </c>
      <c r="AA395" s="90">
        <f t="shared" si="286"/>
        <v>0</v>
      </c>
      <c r="AB395" s="90">
        <f t="shared" si="301"/>
        <v>0</v>
      </c>
      <c r="AC395" s="4" t="str">
        <f t="shared" si="301"/>
        <v/>
      </c>
      <c r="AD395" s="91">
        <f t="shared" si="301"/>
        <v>0</v>
      </c>
      <c r="AE395" s="77" t="str">
        <f t="shared" si="287"/>
        <v>계</v>
      </c>
      <c r="AF395" s="77" t="str">
        <f t="shared" si="288"/>
        <v>4/2</v>
      </c>
      <c r="AH395" s="20" t="str">
        <f t="shared" si="275"/>
        <v>염리동 마포프레스티지자이</v>
      </c>
      <c r="AI395" s="87">
        <f t="shared" si="302"/>
        <v>47</v>
      </c>
      <c r="AJ395" s="77" t="str">
        <f t="shared" si="289"/>
        <v>A-</v>
      </c>
      <c r="AK395" s="77" t="s">
        <v>13</v>
      </c>
      <c r="AL395" s="77" t="s">
        <v>62</v>
      </c>
      <c r="AM395" s="77" t="s">
        <v>63</v>
      </c>
      <c r="AN395" s="77" t="str">
        <f t="shared" si="290"/>
        <v>C</v>
      </c>
      <c r="AO395" s="77" t="str">
        <f t="shared" si="291"/>
        <v/>
      </c>
      <c r="AP395" s="77" t="str">
        <f t="shared" si="292"/>
        <v/>
      </c>
      <c r="AQ395" s="77" t="str">
        <f t="shared" si="293"/>
        <v>O</v>
      </c>
      <c r="AR395" s="77" t="str">
        <f t="shared" si="294"/>
        <v>O</v>
      </c>
      <c r="AS395" s="77" t="s">
        <v>2</v>
      </c>
      <c r="AT395" s="77" t="str">
        <f t="shared" si="295"/>
        <v>X</v>
      </c>
      <c r="AU395" s="77" t="str">
        <f t="shared" si="296"/>
        <v>O</v>
      </c>
      <c r="AV395" s="77" t="str">
        <f t="shared" si="297"/>
        <v/>
      </c>
    </row>
    <row r="396" spans="1:48" s="37" customFormat="1" ht="12" x14ac:dyDescent="0.3">
      <c r="A396" s="78" t="s">
        <v>2654</v>
      </c>
      <c r="B396" s="79" t="s">
        <v>2655</v>
      </c>
      <c r="C396" s="85">
        <v>678</v>
      </c>
      <c r="D396" s="86">
        <v>69.400000000000006</v>
      </c>
      <c r="E396" s="87">
        <v>21</v>
      </c>
      <c r="F396" s="86">
        <v>49</v>
      </c>
      <c r="G396" s="17">
        <v>15</v>
      </c>
      <c r="H396" s="88">
        <v>32</v>
      </c>
      <c r="I396" s="89">
        <v>95000</v>
      </c>
      <c r="J396" s="89" t="s">
        <v>100</v>
      </c>
      <c r="K396" s="89"/>
      <c r="L396" s="89"/>
      <c r="M396" s="90">
        <f>I396-K396</f>
        <v>95000</v>
      </c>
      <c r="N396" s="4">
        <f>IF(ISERROR(K396/I396),"",K396/I396)</f>
        <v>0</v>
      </c>
      <c r="O396" s="91">
        <f>I396/E396</f>
        <v>4523.8095238095239</v>
      </c>
      <c r="P396" s="91">
        <f>K396/E396</f>
        <v>0</v>
      </c>
      <c r="Q396" s="77">
        <v>2</v>
      </c>
      <c r="R396" s="77">
        <v>1</v>
      </c>
      <c r="S396" s="77" t="s">
        <v>78</v>
      </c>
      <c r="T396" s="5" t="s">
        <v>165</v>
      </c>
      <c r="U396" s="9"/>
      <c r="W396" s="86">
        <f t="shared" si="303"/>
        <v>69.400000000000006</v>
      </c>
      <c r="X396" s="87">
        <f t="shared" si="303"/>
        <v>21</v>
      </c>
      <c r="Y396" s="92">
        <f t="shared" si="304"/>
        <v>32</v>
      </c>
      <c r="Z396" s="90">
        <f t="shared" si="304"/>
        <v>95000</v>
      </c>
      <c r="AA396" s="90">
        <f>K396</f>
        <v>0</v>
      </c>
      <c r="AB396" s="90">
        <f t="shared" si="301"/>
        <v>95000</v>
      </c>
      <c r="AC396" s="4">
        <f t="shared" si="301"/>
        <v>0</v>
      </c>
      <c r="AD396" s="91">
        <f t="shared" si="301"/>
        <v>4523.8095238095239</v>
      </c>
      <c r="AE396" s="77" t="str">
        <f>S396</f>
        <v>복</v>
      </c>
      <c r="AF396" s="77" t="str">
        <f>Q396&amp;"/"&amp;R396</f>
        <v>2/1</v>
      </c>
      <c r="AH396" s="20" t="str">
        <f t="shared" si="275"/>
        <v>염리동 상록</v>
      </c>
      <c r="AI396" s="87">
        <f t="shared" si="302"/>
        <v>21</v>
      </c>
      <c r="AJ396" s="77" t="str">
        <f>IF(AI396="","",$AJ$2)</f>
        <v>A-</v>
      </c>
      <c r="AK396" s="77" t="s">
        <v>13</v>
      </c>
      <c r="AL396" s="77" t="s">
        <v>62</v>
      </c>
      <c r="AM396" s="77" t="s">
        <v>63</v>
      </c>
      <c r="AN396" s="77" t="str">
        <f>IF(AI396="","",$AN$2)</f>
        <v>C</v>
      </c>
      <c r="AO396" s="77" t="str">
        <f>IF(N396="","",IF(N396&gt;=$AO$1/100,"O","X"))</f>
        <v>X</v>
      </c>
      <c r="AP396" s="77" t="str">
        <f>IF(I396="","",IF(I396&lt;=$AP$1,"O","X"))</f>
        <v>X</v>
      </c>
      <c r="AQ396" s="77" t="str">
        <f>IF(O396="","",IF(O396&lt;=$AQ$1,"O","X"))</f>
        <v>X</v>
      </c>
      <c r="AR396" s="77" t="str">
        <f>IF(M396="","",IF(M396&lt;=$AR$1,"O","X"))</f>
        <v>X</v>
      </c>
      <c r="AS396" s="77" t="s">
        <v>2</v>
      </c>
      <c r="AT396" s="77" t="str">
        <f>IF(OR(F396="",AI396=""),"",IF(AND((F396&lt;=85),(AI396&gt;=15)),"O","X"))</f>
        <v>O</v>
      </c>
      <c r="AU396" s="77" t="str">
        <f>IF(C396="","",IF(C396&gt;=$AU$1,"O","X"))</f>
        <v>O</v>
      </c>
      <c r="AV396" s="77" t="str">
        <f>IF(AO396="","",IF(AND(AO396="O",AP396="O",AR396="O",AT396="O",AU396="O"),"후보","X"))</f>
        <v>X</v>
      </c>
    </row>
    <row r="397" spans="1:48" s="37" customFormat="1" ht="12" x14ac:dyDescent="0.3">
      <c r="A397" s="78" t="s">
        <v>2656</v>
      </c>
      <c r="B397" s="79" t="s">
        <v>2657</v>
      </c>
      <c r="C397" s="85">
        <v>678</v>
      </c>
      <c r="D397" s="86">
        <v>70.5</v>
      </c>
      <c r="E397" s="87">
        <v>21</v>
      </c>
      <c r="F397" s="86">
        <v>49.8</v>
      </c>
      <c r="G397" s="17">
        <v>15</v>
      </c>
      <c r="H397" s="88">
        <v>61</v>
      </c>
      <c r="I397" s="89">
        <v>90000</v>
      </c>
      <c r="J397" s="89" t="s">
        <v>77</v>
      </c>
      <c r="K397" s="89">
        <v>44000</v>
      </c>
      <c r="L397" s="89" t="s">
        <v>64</v>
      </c>
      <c r="M397" s="90">
        <f>I397-K397</f>
        <v>46000</v>
      </c>
      <c r="N397" s="4">
        <f>IF(ISERROR(K397/I397),"",K397/I397)</f>
        <v>0.48888888888888887</v>
      </c>
      <c r="O397" s="91">
        <f>I397/E397</f>
        <v>4285.7142857142853</v>
      </c>
      <c r="P397" s="91">
        <f>K397/E397</f>
        <v>2095.2380952380954</v>
      </c>
      <c r="Q397" s="77">
        <v>2</v>
      </c>
      <c r="R397" s="77">
        <v>1</v>
      </c>
      <c r="S397" s="77" t="s">
        <v>78</v>
      </c>
      <c r="T397" s="5" t="s">
        <v>252</v>
      </c>
      <c r="U397" s="9"/>
      <c r="W397" s="86">
        <f t="shared" si="303"/>
        <v>70.5</v>
      </c>
      <c r="X397" s="87">
        <f t="shared" si="303"/>
        <v>21</v>
      </c>
      <c r="Y397" s="92">
        <f t="shared" si="304"/>
        <v>61</v>
      </c>
      <c r="Z397" s="90">
        <f t="shared" si="304"/>
        <v>90000</v>
      </c>
      <c r="AA397" s="90">
        <f>K397</f>
        <v>44000</v>
      </c>
      <c r="AB397" s="90">
        <f t="shared" si="301"/>
        <v>46000</v>
      </c>
      <c r="AC397" s="4">
        <f t="shared" si="301"/>
        <v>0.48888888888888887</v>
      </c>
      <c r="AD397" s="91">
        <f t="shared" si="301"/>
        <v>4285.7142857142853</v>
      </c>
      <c r="AE397" s="77" t="str">
        <f>S397</f>
        <v>복</v>
      </c>
      <c r="AF397" s="77" t="str">
        <f>Q397&amp;"/"&amp;R397</f>
        <v>2/1</v>
      </c>
      <c r="AH397" s="20" t="str">
        <f t="shared" ref="AH397:AH460" si="305">IF(A397="","",A397)</f>
        <v>염리동 상록</v>
      </c>
      <c r="AI397" s="87">
        <f t="shared" si="302"/>
        <v>21</v>
      </c>
      <c r="AJ397" s="77" t="str">
        <f>IF(AI397="","",$AJ$2)</f>
        <v>A-</v>
      </c>
      <c r="AK397" s="77" t="s">
        <v>13</v>
      </c>
      <c r="AL397" s="77" t="s">
        <v>62</v>
      </c>
      <c r="AM397" s="77" t="s">
        <v>63</v>
      </c>
      <c r="AN397" s="77" t="str">
        <f>IF(AI397="","",$AN$2)</f>
        <v>C</v>
      </c>
      <c r="AO397" s="77" t="str">
        <f>IF(N397="","",IF(N397&gt;=$AO$1/100,"O","X"))</f>
        <v>X</v>
      </c>
      <c r="AP397" s="77" t="str">
        <f>IF(I397="","",IF(I397&lt;=$AP$1,"O","X"))</f>
        <v>X</v>
      </c>
      <c r="AQ397" s="77" t="str">
        <f>IF(O397="","",IF(O397&lt;=$AQ$1,"O","X"))</f>
        <v>X</v>
      </c>
      <c r="AR397" s="77" t="str">
        <f>IF(M397="","",IF(M397&lt;=$AR$1,"O","X"))</f>
        <v>X</v>
      </c>
      <c r="AS397" s="77" t="s">
        <v>2</v>
      </c>
      <c r="AT397" s="77" t="str">
        <f>IF(OR(F397="",AI397=""),"",IF(AND((F397&lt;=85),(AI397&gt;=15)),"O","X"))</f>
        <v>O</v>
      </c>
      <c r="AU397" s="77" t="str">
        <f>IF(C397="","",IF(C397&gt;=$AU$1,"O","X"))</f>
        <v>O</v>
      </c>
      <c r="AV397" s="77" t="str">
        <f>IF(AO397="","",IF(AND(AO397="O",AP397="O",AR397="O",AT397="O",AU397="O"),"후보","X"))</f>
        <v>X</v>
      </c>
    </row>
    <row r="398" spans="1:48" s="37" customFormat="1" ht="12" x14ac:dyDescent="0.3">
      <c r="A398" s="78" t="s">
        <v>2656</v>
      </c>
      <c r="B398" s="79" t="s">
        <v>2657</v>
      </c>
      <c r="C398" s="85">
        <v>678</v>
      </c>
      <c r="D398" s="86">
        <v>81.900000000000006</v>
      </c>
      <c r="E398" s="87">
        <v>25</v>
      </c>
      <c r="F398" s="86">
        <v>57.9</v>
      </c>
      <c r="G398" s="17">
        <v>18</v>
      </c>
      <c r="H398" s="88">
        <v>116</v>
      </c>
      <c r="I398" s="89">
        <v>92500</v>
      </c>
      <c r="J398" s="89" t="s">
        <v>98</v>
      </c>
      <c r="K398" s="89">
        <v>48000</v>
      </c>
      <c r="L398" s="89" t="s">
        <v>69</v>
      </c>
      <c r="M398" s="90">
        <f>I398-K398</f>
        <v>44500</v>
      </c>
      <c r="N398" s="4">
        <f>IF(ISERROR(K398/I398),"",K398/I398)</f>
        <v>0.51891891891891895</v>
      </c>
      <c r="O398" s="91">
        <f>I398/E398</f>
        <v>3700</v>
      </c>
      <c r="P398" s="91">
        <f>K398/E398</f>
        <v>1920</v>
      </c>
      <c r="Q398" s="77">
        <v>2</v>
      </c>
      <c r="R398" s="77">
        <v>1</v>
      </c>
      <c r="S398" s="77" t="s">
        <v>78</v>
      </c>
      <c r="T398" s="5" t="s">
        <v>245</v>
      </c>
      <c r="U398" s="9"/>
      <c r="W398" s="86">
        <f t="shared" si="303"/>
        <v>81.900000000000006</v>
      </c>
      <c r="X398" s="87">
        <f t="shared" si="303"/>
        <v>25</v>
      </c>
      <c r="Y398" s="92">
        <f t="shared" si="304"/>
        <v>116</v>
      </c>
      <c r="Z398" s="90">
        <f t="shared" si="304"/>
        <v>92500</v>
      </c>
      <c r="AA398" s="90">
        <f>K398</f>
        <v>48000</v>
      </c>
      <c r="AB398" s="90">
        <f t="shared" si="301"/>
        <v>44500</v>
      </c>
      <c r="AC398" s="4">
        <f t="shared" si="301"/>
        <v>0.51891891891891895</v>
      </c>
      <c r="AD398" s="91">
        <f t="shared" si="301"/>
        <v>3700</v>
      </c>
      <c r="AE398" s="77" t="str">
        <f>S398</f>
        <v>복</v>
      </c>
      <c r="AF398" s="77" t="str">
        <f>Q398&amp;"/"&amp;R398</f>
        <v>2/1</v>
      </c>
      <c r="AH398" s="20" t="str">
        <f t="shared" si="305"/>
        <v>염리동 상록</v>
      </c>
      <c r="AI398" s="87">
        <f t="shared" si="302"/>
        <v>25</v>
      </c>
      <c r="AJ398" s="77" t="str">
        <f>IF(AI398="","",$AJ$2)</f>
        <v>A-</v>
      </c>
      <c r="AK398" s="77" t="s">
        <v>13</v>
      </c>
      <c r="AL398" s="77" t="s">
        <v>62</v>
      </c>
      <c r="AM398" s="77" t="s">
        <v>63</v>
      </c>
      <c r="AN398" s="77" t="str">
        <f>IF(AI398="","",$AN$2)</f>
        <v>C</v>
      </c>
      <c r="AO398" s="77" t="str">
        <f>IF(N398="","",IF(N398&gt;=$AO$1/100,"O","X"))</f>
        <v>X</v>
      </c>
      <c r="AP398" s="77" t="str">
        <f>IF(I398="","",IF(I398&lt;=$AP$1,"O","X"))</f>
        <v>X</v>
      </c>
      <c r="AQ398" s="77" t="str">
        <f>IF(O398="","",IF(O398&lt;=$AQ$1,"O","X"))</f>
        <v>X</v>
      </c>
      <c r="AR398" s="77" t="str">
        <f>IF(M398="","",IF(M398&lt;=$AR$1,"O","X"))</f>
        <v>X</v>
      </c>
      <c r="AS398" s="77" t="s">
        <v>2</v>
      </c>
      <c r="AT398" s="77" t="str">
        <f>IF(OR(F398="",AI398=""),"",IF(AND((F398&lt;=85),(AI398&gt;=15)),"O","X"))</f>
        <v>O</v>
      </c>
      <c r="AU398" s="77" t="str">
        <f>IF(C398="","",IF(C398&gt;=$AU$1,"O","X"))</f>
        <v>O</v>
      </c>
      <c r="AV398" s="77" t="str">
        <f>IF(AO398="","",IF(AND(AO398="O",AP398="O",AR398="O",AT398="O",AU398="O"),"후보","X"))</f>
        <v>X</v>
      </c>
    </row>
    <row r="399" spans="1:48" s="37" customFormat="1" ht="12" x14ac:dyDescent="0.3">
      <c r="A399" s="78" t="s">
        <v>2658</v>
      </c>
      <c r="B399" s="79" t="s">
        <v>2657</v>
      </c>
      <c r="C399" s="85">
        <v>678</v>
      </c>
      <c r="D399" s="86">
        <v>83.1</v>
      </c>
      <c r="E399" s="87">
        <v>25</v>
      </c>
      <c r="F399" s="86">
        <v>58.7</v>
      </c>
      <c r="G399" s="17">
        <v>18</v>
      </c>
      <c r="H399" s="88">
        <v>291</v>
      </c>
      <c r="I399" s="89">
        <v>90000</v>
      </c>
      <c r="J399" s="89" t="s">
        <v>69</v>
      </c>
      <c r="K399" s="89">
        <v>48000</v>
      </c>
      <c r="L399" s="89" t="s">
        <v>69</v>
      </c>
      <c r="M399" s="90">
        <f>I399-K399</f>
        <v>42000</v>
      </c>
      <c r="N399" s="4">
        <f>IF(ISERROR(K399/I399),"",K399/I399)</f>
        <v>0.53333333333333333</v>
      </c>
      <c r="O399" s="91">
        <f>I399/E399</f>
        <v>3600</v>
      </c>
      <c r="P399" s="91">
        <f>K399/E399</f>
        <v>1920</v>
      </c>
      <c r="Q399" s="77">
        <v>2</v>
      </c>
      <c r="R399" s="77">
        <v>1</v>
      </c>
      <c r="S399" s="77" t="s">
        <v>78</v>
      </c>
      <c r="T399" s="5" t="s">
        <v>253</v>
      </c>
      <c r="U399" s="9"/>
      <c r="W399" s="86">
        <f t="shared" si="303"/>
        <v>83.1</v>
      </c>
      <c r="X399" s="87">
        <f t="shared" si="303"/>
        <v>25</v>
      </c>
      <c r="Y399" s="92">
        <f t="shared" si="304"/>
        <v>291</v>
      </c>
      <c r="Z399" s="90">
        <f t="shared" si="304"/>
        <v>90000</v>
      </c>
      <c r="AA399" s="90">
        <f>K399</f>
        <v>48000</v>
      </c>
      <c r="AB399" s="90">
        <f t="shared" si="301"/>
        <v>42000</v>
      </c>
      <c r="AC399" s="4">
        <f t="shared" si="301"/>
        <v>0.53333333333333333</v>
      </c>
      <c r="AD399" s="91">
        <f t="shared" si="301"/>
        <v>3600</v>
      </c>
      <c r="AE399" s="77" t="str">
        <f>S399</f>
        <v>복</v>
      </c>
      <c r="AF399" s="77" t="str">
        <f>Q399&amp;"/"&amp;R399</f>
        <v>2/1</v>
      </c>
      <c r="AH399" s="20" t="str">
        <f t="shared" si="305"/>
        <v>염리동 상록</v>
      </c>
      <c r="AI399" s="87">
        <f t="shared" si="302"/>
        <v>25</v>
      </c>
      <c r="AJ399" s="77" t="str">
        <f>IF(AI399="","",$AJ$2)</f>
        <v>A-</v>
      </c>
      <c r="AK399" s="77" t="s">
        <v>13</v>
      </c>
      <c r="AL399" s="77" t="s">
        <v>62</v>
      </c>
      <c r="AM399" s="77" t="s">
        <v>63</v>
      </c>
      <c r="AN399" s="77" t="str">
        <f>IF(AI399="","",$AN$2)</f>
        <v>C</v>
      </c>
      <c r="AO399" s="77" t="str">
        <f>IF(N399="","",IF(N399&gt;=$AO$1/100,"O","X"))</f>
        <v>X</v>
      </c>
      <c r="AP399" s="77" t="str">
        <f>IF(I399="","",IF(I399&lt;=$AP$1,"O","X"))</f>
        <v>X</v>
      </c>
      <c r="AQ399" s="77" t="str">
        <f>IF(O399="","",IF(O399&lt;=$AQ$1,"O","X"))</f>
        <v>X</v>
      </c>
      <c r="AR399" s="77" t="str">
        <f>IF(M399="","",IF(M399&lt;=$AR$1,"O","X"))</f>
        <v>X</v>
      </c>
      <c r="AS399" s="77" t="s">
        <v>2</v>
      </c>
      <c r="AT399" s="77" t="str">
        <f>IF(OR(F399="",AI399=""),"",IF(AND((F399&lt;=85),(AI399&gt;=15)),"O","X"))</f>
        <v>O</v>
      </c>
      <c r="AU399" s="77" t="str">
        <f>IF(C399="","",IF(C399&gt;=$AU$1,"O","X"))</f>
        <v>O</v>
      </c>
      <c r="AV399" s="77" t="str">
        <f>IF(AO399="","",IF(AND(AO399="O",AP399="O",AR399="O",AT399="O",AU399="O"),"후보","X"))</f>
        <v>X</v>
      </c>
    </row>
    <row r="400" spans="1:48" s="37" customFormat="1" ht="12" x14ac:dyDescent="0.3">
      <c r="A400" s="78" t="s">
        <v>2659</v>
      </c>
      <c r="B400" s="79" t="s">
        <v>2660</v>
      </c>
      <c r="C400" s="85">
        <v>574</v>
      </c>
      <c r="D400" s="86">
        <v>81.2</v>
      </c>
      <c r="E400" s="87">
        <v>25</v>
      </c>
      <c r="F400" s="86">
        <v>59.5</v>
      </c>
      <c r="G400" s="17">
        <v>18</v>
      </c>
      <c r="H400" s="88">
        <v>134</v>
      </c>
      <c r="I400" s="89">
        <v>130000</v>
      </c>
      <c r="J400" s="89" t="s">
        <v>64</v>
      </c>
      <c r="K400" s="89">
        <v>62000</v>
      </c>
      <c r="L400" s="89" t="s">
        <v>74</v>
      </c>
      <c r="M400" s="90">
        <f t="shared" ref="M400:M415" si="306">I400-K400</f>
        <v>68000</v>
      </c>
      <c r="N400" s="4">
        <f t="shared" ref="N400:N415" si="307">IF(ISERROR(K400/I400),"",K400/I400)</f>
        <v>0.47692307692307695</v>
      </c>
      <c r="O400" s="91">
        <f t="shared" ref="O400:O415" si="308">I400/E400</f>
        <v>5200</v>
      </c>
      <c r="P400" s="91">
        <f t="shared" ref="P400:P415" si="309">K400/E400</f>
        <v>2480</v>
      </c>
      <c r="Q400" s="77">
        <v>3</v>
      </c>
      <c r="R400" s="77">
        <v>1</v>
      </c>
      <c r="S400" s="77" t="s">
        <v>61</v>
      </c>
      <c r="T400" s="5" t="s">
        <v>254</v>
      </c>
      <c r="U400" s="9"/>
      <c r="W400" s="86">
        <f t="shared" si="303"/>
        <v>81.2</v>
      </c>
      <c r="X400" s="87">
        <f t="shared" si="303"/>
        <v>25</v>
      </c>
      <c r="Y400" s="92">
        <f t="shared" si="304"/>
        <v>134</v>
      </c>
      <c r="Z400" s="90">
        <f t="shared" si="304"/>
        <v>130000</v>
      </c>
      <c r="AA400" s="90">
        <f t="shared" ref="AA400:AA415" si="310">K400</f>
        <v>62000</v>
      </c>
      <c r="AB400" s="90">
        <f t="shared" si="301"/>
        <v>68000</v>
      </c>
      <c r="AC400" s="4">
        <f t="shared" si="301"/>
        <v>0.47692307692307695</v>
      </c>
      <c r="AD400" s="91">
        <f t="shared" si="301"/>
        <v>5200</v>
      </c>
      <c r="AE400" s="77" t="str">
        <f t="shared" ref="AE400:AE415" si="311">S400</f>
        <v>계</v>
      </c>
      <c r="AF400" s="77" t="str">
        <f t="shared" ref="AF400:AF415" si="312">Q400&amp;"/"&amp;R400</f>
        <v>3/1</v>
      </c>
      <c r="AH400" s="20" t="str">
        <f t="shared" si="305"/>
        <v>염리동 염리삼성래미안</v>
      </c>
      <c r="AI400" s="87">
        <f t="shared" si="302"/>
        <v>25</v>
      </c>
      <c r="AJ400" s="77" t="str">
        <f t="shared" ref="AJ400:AJ415" si="313">IF(AI400="","",$AJ$2)</f>
        <v>A-</v>
      </c>
      <c r="AK400" s="77" t="s">
        <v>13</v>
      </c>
      <c r="AL400" s="77" t="s">
        <v>62</v>
      </c>
      <c r="AM400" s="77" t="s">
        <v>63</v>
      </c>
      <c r="AN400" s="77" t="str">
        <f t="shared" ref="AN400:AN415" si="314">IF(AI400="","",$AN$2)</f>
        <v>C</v>
      </c>
      <c r="AO400" s="77" t="str">
        <f t="shared" ref="AO400:AO415" si="315">IF(N400="","",IF(N400&gt;=$AO$1/100,"O","X"))</f>
        <v>X</v>
      </c>
      <c r="AP400" s="77" t="str">
        <f t="shared" ref="AP400:AP415" si="316">IF(I400="","",IF(I400&lt;=$AP$1,"O","X"))</f>
        <v>X</v>
      </c>
      <c r="AQ400" s="77" t="str">
        <f t="shared" ref="AQ400:AQ415" si="317">IF(O400="","",IF(O400&lt;=$AQ$1,"O","X"))</f>
        <v>X</v>
      </c>
      <c r="AR400" s="77" t="str">
        <f t="shared" ref="AR400:AR415" si="318">IF(M400="","",IF(M400&lt;=$AR$1,"O","X"))</f>
        <v>X</v>
      </c>
      <c r="AS400" s="77" t="s">
        <v>2</v>
      </c>
      <c r="AT400" s="77" t="str">
        <f t="shared" ref="AT400:AT415" si="319">IF(OR(F400="",AI400=""),"",IF(AND((F400&lt;=85),(AI400&gt;=15)),"O","X"))</f>
        <v>O</v>
      </c>
      <c r="AU400" s="77" t="str">
        <f t="shared" ref="AU400:AU415" si="320">IF(C400="","",IF(C400&gt;=$AU$1,"O","X"))</f>
        <v>O</v>
      </c>
      <c r="AV400" s="77" t="str">
        <f t="shared" ref="AV400:AV415" si="321">IF(AO400="","",IF(AND(AO400="O",AP400="O",AR400="O",AT400="O",AU400="O"),"후보","X"))</f>
        <v>X</v>
      </c>
    </row>
    <row r="401" spans="1:48" s="37" customFormat="1" ht="12" x14ac:dyDescent="0.3">
      <c r="A401" s="78" t="s">
        <v>2659</v>
      </c>
      <c r="B401" s="79" t="s">
        <v>2660</v>
      </c>
      <c r="C401" s="85">
        <v>574</v>
      </c>
      <c r="D401" s="86">
        <v>81.2</v>
      </c>
      <c r="E401" s="87">
        <v>25</v>
      </c>
      <c r="F401" s="86">
        <v>59.9</v>
      </c>
      <c r="G401" s="17">
        <v>18</v>
      </c>
      <c r="H401" s="88">
        <v>17</v>
      </c>
      <c r="I401" s="89"/>
      <c r="J401" s="89"/>
      <c r="K401" s="89"/>
      <c r="L401" s="89"/>
      <c r="M401" s="90">
        <f t="shared" si="306"/>
        <v>0</v>
      </c>
      <c r="N401" s="4" t="str">
        <f t="shared" si="307"/>
        <v/>
      </c>
      <c r="O401" s="91">
        <f t="shared" si="308"/>
        <v>0</v>
      </c>
      <c r="P401" s="91">
        <f t="shared" si="309"/>
        <v>0</v>
      </c>
      <c r="Q401" s="77">
        <v>2</v>
      </c>
      <c r="R401" s="77">
        <v>1</v>
      </c>
      <c r="S401" s="77" t="s">
        <v>61</v>
      </c>
      <c r="T401" s="5" t="s">
        <v>175</v>
      </c>
      <c r="U401" s="9"/>
      <c r="W401" s="86">
        <f t="shared" si="303"/>
        <v>81.2</v>
      </c>
      <c r="X401" s="87">
        <f t="shared" si="303"/>
        <v>25</v>
      </c>
      <c r="Y401" s="92">
        <f t="shared" si="304"/>
        <v>17</v>
      </c>
      <c r="Z401" s="90">
        <f t="shared" si="304"/>
        <v>0</v>
      </c>
      <c r="AA401" s="90">
        <f t="shared" si="310"/>
        <v>0</v>
      </c>
      <c r="AB401" s="90">
        <f t="shared" si="301"/>
        <v>0</v>
      </c>
      <c r="AC401" s="4" t="str">
        <f t="shared" si="301"/>
        <v/>
      </c>
      <c r="AD401" s="91">
        <f t="shared" si="301"/>
        <v>0</v>
      </c>
      <c r="AE401" s="77" t="str">
        <f t="shared" si="311"/>
        <v>계</v>
      </c>
      <c r="AF401" s="77" t="str">
        <f t="shared" si="312"/>
        <v>2/1</v>
      </c>
      <c r="AH401" s="20" t="str">
        <f t="shared" si="305"/>
        <v>염리동 염리삼성래미안</v>
      </c>
      <c r="AI401" s="87">
        <f t="shared" si="302"/>
        <v>25</v>
      </c>
      <c r="AJ401" s="77" t="str">
        <f t="shared" si="313"/>
        <v>A-</v>
      </c>
      <c r="AK401" s="77" t="s">
        <v>13</v>
      </c>
      <c r="AL401" s="77" t="s">
        <v>62</v>
      </c>
      <c r="AM401" s="77" t="s">
        <v>63</v>
      </c>
      <c r="AN401" s="77" t="str">
        <f t="shared" si="314"/>
        <v>C</v>
      </c>
      <c r="AO401" s="77" t="str">
        <f t="shared" si="315"/>
        <v/>
      </c>
      <c r="AP401" s="77" t="str">
        <f t="shared" si="316"/>
        <v/>
      </c>
      <c r="AQ401" s="77" t="str">
        <f t="shared" si="317"/>
        <v>O</v>
      </c>
      <c r="AR401" s="77" t="str">
        <f t="shared" si="318"/>
        <v>O</v>
      </c>
      <c r="AS401" s="77" t="s">
        <v>2</v>
      </c>
      <c r="AT401" s="77" t="str">
        <f t="shared" si="319"/>
        <v>O</v>
      </c>
      <c r="AU401" s="77" t="str">
        <f t="shared" si="320"/>
        <v>O</v>
      </c>
      <c r="AV401" s="77" t="str">
        <f t="shared" si="321"/>
        <v/>
      </c>
    </row>
    <row r="402" spans="1:48" s="37" customFormat="1" ht="12" x14ac:dyDescent="0.3">
      <c r="A402" s="78" t="s">
        <v>2659</v>
      </c>
      <c r="B402" s="79" t="s">
        <v>2660</v>
      </c>
      <c r="C402" s="85">
        <v>574</v>
      </c>
      <c r="D402" s="86">
        <v>81.099999999999994</v>
      </c>
      <c r="E402" s="87">
        <v>25</v>
      </c>
      <c r="F402" s="86">
        <v>59.8</v>
      </c>
      <c r="G402" s="17">
        <v>18</v>
      </c>
      <c r="H402" s="88">
        <v>17</v>
      </c>
      <c r="I402" s="89">
        <v>130000</v>
      </c>
      <c r="J402" s="89" t="s">
        <v>116</v>
      </c>
      <c r="K402" s="89"/>
      <c r="L402" s="89"/>
      <c r="M402" s="90">
        <f t="shared" si="306"/>
        <v>130000</v>
      </c>
      <c r="N402" s="4">
        <f t="shared" si="307"/>
        <v>0</v>
      </c>
      <c r="O402" s="91">
        <f t="shared" si="308"/>
        <v>5200</v>
      </c>
      <c r="P402" s="91">
        <f t="shared" si="309"/>
        <v>0</v>
      </c>
      <c r="Q402" s="77">
        <v>2</v>
      </c>
      <c r="R402" s="77">
        <v>1</v>
      </c>
      <c r="S402" s="77" t="s">
        <v>61</v>
      </c>
      <c r="T402" s="5" t="s">
        <v>245</v>
      </c>
      <c r="U402" s="9"/>
      <c r="W402" s="86">
        <f t="shared" si="303"/>
        <v>81.099999999999994</v>
      </c>
      <c r="X402" s="87">
        <f t="shared" si="303"/>
        <v>25</v>
      </c>
      <c r="Y402" s="92">
        <f t="shared" si="304"/>
        <v>17</v>
      </c>
      <c r="Z402" s="90">
        <f t="shared" si="304"/>
        <v>130000</v>
      </c>
      <c r="AA402" s="90">
        <f t="shared" si="310"/>
        <v>0</v>
      </c>
      <c r="AB402" s="90">
        <f t="shared" si="301"/>
        <v>130000</v>
      </c>
      <c r="AC402" s="4">
        <f t="shared" si="301"/>
        <v>0</v>
      </c>
      <c r="AD402" s="91">
        <f t="shared" si="301"/>
        <v>5200</v>
      </c>
      <c r="AE402" s="77" t="str">
        <f t="shared" si="311"/>
        <v>계</v>
      </c>
      <c r="AF402" s="77" t="str">
        <f t="shared" si="312"/>
        <v>2/1</v>
      </c>
      <c r="AH402" s="20" t="str">
        <f t="shared" si="305"/>
        <v>염리동 염리삼성래미안</v>
      </c>
      <c r="AI402" s="87">
        <f t="shared" si="302"/>
        <v>25</v>
      </c>
      <c r="AJ402" s="77" t="str">
        <f t="shared" si="313"/>
        <v>A-</v>
      </c>
      <c r="AK402" s="77" t="s">
        <v>13</v>
      </c>
      <c r="AL402" s="77" t="s">
        <v>62</v>
      </c>
      <c r="AM402" s="77" t="s">
        <v>63</v>
      </c>
      <c r="AN402" s="77" t="str">
        <f t="shared" si="314"/>
        <v>C</v>
      </c>
      <c r="AO402" s="77" t="str">
        <f t="shared" si="315"/>
        <v>X</v>
      </c>
      <c r="AP402" s="77" t="str">
        <f t="shared" si="316"/>
        <v>X</v>
      </c>
      <c r="AQ402" s="77" t="str">
        <f t="shared" si="317"/>
        <v>X</v>
      </c>
      <c r="AR402" s="77" t="str">
        <f t="shared" si="318"/>
        <v>X</v>
      </c>
      <c r="AS402" s="77" t="s">
        <v>2</v>
      </c>
      <c r="AT402" s="77" t="str">
        <f t="shared" si="319"/>
        <v>O</v>
      </c>
      <c r="AU402" s="77" t="str">
        <f t="shared" si="320"/>
        <v>O</v>
      </c>
      <c r="AV402" s="77" t="str">
        <f t="shared" si="321"/>
        <v>X</v>
      </c>
    </row>
    <row r="403" spans="1:48" s="37" customFormat="1" ht="12" x14ac:dyDescent="0.3">
      <c r="A403" s="78" t="s">
        <v>2659</v>
      </c>
      <c r="B403" s="79" t="s">
        <v>2660</v>
      </c>
      <c r="C403" s="85">
        <v>574</v>
      </c>
      <c r="D403" s="86">
        <v>84</v>
      </c>
      <c r="E403" s="87">
        <v>25</v>
      </c>
      <c r="F403" s="86">
        <v>59.8</v>
      </c>
      <c r="G403" s="17">
        <v>18</v>
      </c>
      <c r="H403" s="88">
        <v>68</v>
      </c>
      <c r="I403" s="89">
        <v>135000</v>
      </c>
      <c r="J403" s="89" t="s">
        <v>75</v>
      </c>
      <c r="K403" s="89"/>
      <c r="L403" s="89"/>
      <c r="M403" s="90">
        <f t="shared" si="306"/>
        <v>135000</v>
      </c>
      <c r="N403" s="4">
        <f t="shared" si="307"/>
        <v>0</v>
      </c>
      <c r="O403" s="91">
        <f t="shared" si="308"/>
        <v>5400</v>
      </c>
      <c r="P403" s="91">
        <f t="shared" si="309"/>
        <v>0</v>
      </c>
      <c r="Q403" s="77">
        <v>3</v>
      </c>
      <c r="R403" s="77">
        <v>1</v>
      </c>
      <c r="S403" s="77" t="s">
        <v>78</v>
      </c>
      <c r="T403" s="5">
        <v>84</v>
      </c>
      <c r="U403" s="9"/>
      <c r="W403" s="86">
        <f t="shared" si="303"/>
        <v>84</v>
      </c>
      <c r="X403" s="87">
        <f t="shared" si="303"/>
        <v>25</v>
      </c>
      <c r="Y403" s="92">
        <f t="shared" si="304"/>
        <v>68</v>
      </c>
      <c r="Z403" s="90">
        <f t="shared" si="304"/>
        <v>135000</v>
      </c>
      <c r="AA403" s="90">
        <f t="shared" si="310"/>
        <v>0</v>
      </c>
      <c r="AB403" s="90">
        <f t="shared" si="301"/>
        <v>135000</v>
      </c>
      <c r="AC403" s="4">
        <f t="shared" si="301"/>
        <v>0</v>
      </c>
      <c r="AD403" s="91">
        <f t="shared" si="301"/>
        <v>5400</v>
      </c>
      <c r="AE403" s="77" t="str">
        <f t="shared" si="311"/>
        <v>복</v>
      </c>
      <c r="AF403" s="77" t="str">
        <f t="shared" si="312"/>
        <v>3/1</v>
      </c>
      <c r="AH403" s="20" t="str">
        <f t="shared" si="305"/>
        <v>염리동 염리삼성래미안</v>
      </c>
      <c r="AI403" s="87">
        <f t="shared" si="302"/>
        <v>25</v>
      </c>
      <c r="AJ403" s="77" t="str">
        <f t="shared" si="313"/>
        <v>A-</v>
      </c>
      <c r="AK403" s="77" t="s">
        <v>13</v>
      </c>
      <c r="AL403" s="77" t="s">
        <v>62</v>
      </c>
      <c r="AM403" s="77" t="s">
        <v>63</v>
      </c>
      <c r="AN403" s="77" t="str">
        <f t="shared" si="314"/>
        <v>C</v>
      </c>
      <c r="AO403" s="77" t="str">
        <f t="shared" si="315"/>
        <v>X</v>
      </c>
      <c r="AP403" s="77" t="str">
        <f t="shared" si="316"/>
        <v>X</v>
      </c>
      <c r="AQ403" s="77" t="str">
        <f t="shared" si="317"/>
        <v>X</v>
      </c>
      <c r="AR403" s="77" t="str">
        <f t="shared" si="318"/>
        <v>X</v>
      </c>
      <c r="AS403" s="77" t="s">
        <v>2</v>
      </c>
      <c r="AT403" s="77" t="str">
        <f t="shared" si="319"/>
        <v>O</v>
      </c>
      <c r="AU403" s="77" t="str">
        <f t="shared" si="320"/>
        <v>O</v>
      </c>
      <c r="AV403" s="77" t="str">
        <f t="shared" si="321"/>
        <v>X</v>
      </c>
    </row>
    <row r="404" spans="1:48" s="37" customFormat="1" ht="12" x14ac:dyDescent="0.3">
      <c r="A404" s="78" t="s">
        <v>2661</v>
      </c>
      <c r="B404" s="79" t="s">
        <v>2662</v>
      </c>
      <c r="C404" s="85">
        <v>574</v>
      </c>
      <c r="D404" s="86">
        <v>108.5</v>
      </c>
      <c r="E404" s="87">
        <v>33</v>
      </c>
      <c r="F404" s="86">
        <v>84.7</v>
      </c>
      <c r="G404" s="17">
        <v>26</v>
      </c>
      <c r="H404" s="88">
        <v>17</v>
      </c>
      <c r="I404" s="89"/>
      <c r="J404" s="89"/>
      <c r="K404" s="89"/>
      <c r="L404" s="89"/>
      <c r="M404" s="90">
        <f t="shared" si="306"/>
        <v>0</v>
      </c>
      <c r="N404" s="4" t="str">
        <f t="shared" si="307"/>
        <v/>
      </c>
      <c r="O404" s="91">
        <f t="shared" si="308"/>
        <v>0</v>
      </c>
      <c r="P404" s="91">
        <f t="shared" si="309"/>
        <v>0</v>
      </c>
      <c r="Q404" s="77">
        <v>3</v>
      </c>
      <c r="R404" s="77">
        <v>2</v>
      </c>
      <c r="S404" s="77" t="s">
        <v>61</v>
      </c>
      <c r="T404" s="5" t="s">
        <v>151</v>
      </c>
      <c r="U404" s="9"/>
      <c r="W404" s="86">
        <f t="shared" si="303"/>
        <v>108.5</v>
      </c>
      <c r="X404" s="87">
        <f t="shared" si="303"/>
        <v>33</v>
      </c>
      <c r="Y404" s="92">
        <f t="shared" si="304"/>
        <v>17</v>
      </c>
      <c r="Z404" s="90">
        <f t="shared" si="304"/>
        <v>0</v>
      </c>
      <c r="AA404" s="90">
        <f t="shared" si="310"/>
        <v>0</v>
      </c>
      <c r="AB404" s="90">
        <f t="shared" ref="AB404:AD419" si="322">M404</f>
        <v>0</v>
      </c>
      <c r="AC404" s="4" t="str">
        <f t="shared" si="322"/>
        <v/>
      </c>
      <c r="AD404" s="91">
        <f t="shared" si="322"/>
        <v>0</v>
      </c>
      <c r="AE404" s="77" t="str">
        <f t="shared" si="311"/>
        <v>계</v>
      </c>
      <c r="AF404" s="77" t="str">
        <f t="shared" si="312"/>
        <v>3/2</v>
      </c>
      <c r="AH404" s="20" t="str">
        <f t="shared" si="305"/>
        <v>염리동 염리삼성래미안</v>
      </c>
      <c r="AI404" s="87">
        <f t="shared" si="302"/>
        <v>33</v>
      </c>
      <c r="AJ404" s="77" t="str">
        <f t="shared" si="313"/>
        <v>A-</v>
      </c>
      <c r="AK404" s="77" t="s">
        <v>13</v>
      </c>
      <c r="AL404" s="77" t="s">
        <v>62</v>
      </c>
      <c r="AM404" s="77" t="s">
        <v>63</v>
      </c>
      <c r="AN404" s="77" t="str">
        <f t="shared" si="314"/>
        <v>C</v>
      </c>
      <c r="AO404" s="77" t="str">
        <f t="shared" si="315"/>
        <v/>
      </c>
      <c r="AP404" s="77" t="str">
        <f t="shared" si="316"/>
        <v/>
      </c>
      <c r="AQ404" s="77" t="str">
        <f t="shared" si="317"/>
        <v>O</v>
      </c>
      <c r="AR404" s="77" t="str">
        <f t="shared" si="318"/>
        <v>O</v>
      </c>
      <c r="AS404" s="77" t="s">
        <v>2</v>
      </c>
      <c r="AT404" s="77" t="str">
        <f t="shared" si="319"/>
        <v>O</v>
      </c>
      <c r="AU404" s="77" t="str">
        <f t="shared" si="320"/>
        <v>O</v>
      </c>
      <c r="AV404" s="77" t="str">
        <f t="shared" si="321"/>
        <v/>
      </c>
    </row>
    <row r="405" spans="1:48" s="37" customFormat="1" ht="12" x14ac:dyDescent="0.3">
      <c r="A405" s="78" t="s">
        <v>2661</v>
      </c>
      <c r="B405" s="79" t="s">
        <v>2663</v>
      </c>
      <c r="C405" s="85">
        <v>574</v>
      </c>
      <c r="D405" s="86">
        <v>109</v>
      </c>
      <c r="E405" s="87">
        <v>33</v>
      </c>
      <c r="F405" s="86">
        <v>85</v>
      </c>
      <c r="G405" s="17">
        <v>26</v>
      </c>
      <c r="H405" s="88">
        <v>204</v>
      </c>
      <c r="I405" s="89">
        <v>160000</v>
      </c>
      <c r="J405" s="89" t="s">
        <v>75</v>
      </c>
      <c r="K405" s="89">
        <v>85000</v>
      </c>
      <c r="L405" s="89" t="s">
        <v>121</v>
      </c>
      <c r="M405" s="90">
        <f t="shared" si="306"/>
        <v>75000</v>
      </c>
      <c r="N405" s="4">
        <f t="shared" si="307"/>
        <v>0.53125</v>
      </c>
      <c r="O405" s="91">
        <f t="shared" si="308"/>
        <v>4848.484848484848</v>
      </c>
      <c r="P405" s="91">
        <f t="shared" si="309"/>
        <v>2575.757575757576</v>
      </c>
      <c r="Q405" s="77">
        <v>3</v>
      </c>
      <c r="R405" s="77">
        <v>2</v>
      </c>
      <c r="S405" s="77" t="s">
        <v>61</v>
      </c>
      <c r="T405" s="5" t="s">
        <v>147</v>
      </c>
      <c r="U405" s="9"/>
      <c r="W405" s="86">
        <f t="shared" si="303"/>
        <v>109</v>
      </c>
      <c r="X405" s="87">
        <f t="shared" si="303"/>
        <v>33</v>
      </c>
      <c r="Y405" s="92">
        <f t="shared" si="304"/>
        <v>204</v>
      </c>
      <c r="Z405" s="90">
        <f t="shared" si="304"/>
        <v>160000</v>
      </c>
      <c r="AA405" s="90">
        <f t="shared" si="310"/>
        <v>85000</v>
      </c>
      <c r="AB405" s="90">
        <f t="shared" si="322"/>
        <v>75000</v>
      </c>
      <c r="AC405" s="4">
        <f t="shared" si="322"/>
        <v>0.53125</v>
      </c>
      <c r="AD405" s="91">
        <f t="shared" si="322"/>
        <v>4848.484848484848</v>
      </c>
      <c r="AE405" s="77" t="str">
        <f t="shared" si="311"/>
        <v>계</v>
      </c>
      <c r="AF405" s="77" t="str">
        <f t="shared" si="312"/>
        <v>3/2</v>
      </c>
      <c r="AH405" s="20" t="str">
        <f t="shared" si="305"/>
        <v>염리동 염리삼성래미안</v>
      </c>
      <c r="AI405" s="87">
        <f t="shared" si="302"/>
        <v>33</v>
      </c>
      <c r="AJ405" s="77" t="str">
        <f t="shared" si="313"/>
        <v>A-</v>
      </c>
      <c r="AK405" s="77" t="s">
        <v>13</v>
      </c>
      <c r="AL405" s="77" t="s">
        <v>62</v>
      </c>
      <c r="AM405" s="77" t="s">
        <v>63</v>
      </c>
      <c r="AN405" s="77" t="str">
        <f t="shared" si="314"/>
        <v>C</v>
      </c>
      <c r="AO405" s="77" t="str">
        <f t="shared" si="315"/>
        <v>X</v>
      </c>
      <c r="AP405" s="77" t="str">
        <f t="shared" si="316"/>
        <v>X</v>
      </c>
      <c r="AQ405" s="77" t="str">
        <f t="shared" si="317"/>
        <v>X</v>
      </c>
      <c r="AR405" s="77" t="str">
        <f t="shared" si="318"/>
        <v>X</v>
      </c>
      <c r="AS405" s="77" t="s">
        <v>2</v>
      </c>
      <c r="AT405" s="77" t="str">
        <f t="shared" si="319"/>
        <v>O</v>
      </c>
      <c r="AU405" s="77" t="str">
        <f t="shared" si="320"/>
        <v>O</v>
      </c>
      <c r="AV405" s="77" t="str">
        <f t="shared" si="321"/>
        <v>X</v>
      </c>
    </row>
    <row r="406" spans="1:48" s="37" customFormat="1" ht="12" x14ac:dyDescent="0.3">
      <c r="A406" s="78" t="s">
        <v>2661</v>
      </c>
      <c r="B406" s="79" t="s">
        <v>2662</v>
      </c>
      <c r="C406" s="85">
        <v>574</v>
      </c>
      <c r="D406" s="86">
        <v>141.80000000000001</v>
      </c>
      <c r="E406" s="87">
        <v>43</v>
      </c>
      <c r="F406" s="86">
        <v>114.5</v>
      </c>
      <c r="G406" s="17">
        <v>35</v>
      </c>
      <c r="H406" s="88">
        <v>117</v>
      </c>
      <c r="I406" s="89">
        <v>180000</v>
      </c>
      <c r="J406" s="89" t="s">
        <v>75</v>
      </c>
      <c r="K406" s="89">
        <v>110000</v>
      </c>
      <c r="L406" s="89" t="s">
        <v>116</v>
      </c>
      <c r="M406" s="90">
        <f t="shared" si="306"/>
        <v>70000</v>
      </c>
      <c r="N406" s="4">
        <f t="shared" si="307"/>
        <v>0.61111111111111116</v>
      </c>
      <c r="O406" s="91">
        <f t="shared" si="308"/>
        <v>4186.0465116279074</v>
      </c>
      <c r="P406" s="91">
        <f t="shared" si="309"/>
        <v>2558.1395348837209</v>
      </c>
      <c r="Q406" s="77">
        <v>4</v>
      </c>
      <c r="R406" s="77">
        <v>2</v>
      </c>
      <c r="S406" s="77" t="s">
        <v>61</v>
      </c>
      <c r="T406" s="5">
        <v>141</v>
      </c>
      <c r="U406" s="9"/>
      <c r="W406" s="86">
        <f t="shared" si="303"/>
        <v>141.80000000000001</v>
      </c>
      <c r="X406" s="87">
        <f t="shared" si="303"/>
        <v>43</v>
      </c>
      <c r="Y406" s="92">
        <f t="shared" si="304"/>
        <v>117</v>
      </c>
      <c r="Z406" s="90">
        <f t="shared" si="304"/>
        <v>180000</v>
      </c>
      <c r="AA406" s="90">
        <f t="shared" si="310"/>
        <v>110000</v>
      </c>
      <c r="AB406" s="90">
        <f t="shared" si="322"/>
        <v>70000</v>
      </c>
      <c r="AC406" s="4">
        <f t="shared" si="322"/>
        <v>0.61111111111111116</v>
      </c>
      <c r="AD406" s="91">
        <f t="shared" si="322"/>
        <v>4186.0465116279074</v>
      </c>
      <c r="AE406" s="77" t="str">
        <f t="shared" si="311"/>
        <v>계</v>
      </c>
      <c r="AF406" s="77" t="str">
        <f t="shared" si="312"/>
        <v>4/2</v>
      </c>
      <c r="AH406" s="20" t="str">
        <f t="shared" si="305"/>
        <v>염리동 염리삼성래미안</v>
      </c>
      <c r="AI406" s="87">
        <f t="shared" si="302"/>
        <v>43</v>
      </c>
      <c r="AJ406" s="77" t="str">
        <f t="shared" si="313"/>
        <v>A-</v>
      </c>
      <c r="AK406" s="77" t="s">
        <v>13</v>
      </c>
      <c r="AL406" s="77" t="s">
        <v>62</v>
      </c>
      <c r="AM406" s="77" t="s">
        <v>63</v>
      </c>
      <c r="AN406" s="77" t="str">
        <f t="shared" si="314"/>
        <v>C</v>
      </c>
      <c r="AO406" s="77" t="str">
        <f t="shared" si="315"/>
        <v>X</v>
      </c>
      <c r="AP406" s="77" t="str">
        <f t="shared" si="316"/>
        <v>X</v>
      </c>
      <c r="AQ406" s="77" t="str">
        <f t="shared" si="317"/>
        <v>X</v>
      </c>
      <c r="AR406" s="77" t="str">
        <f t="shared" si="318"/>
        <v>X</v>
      </c>
      <c r="AS406" s="77" t="s">
        <v>2</v>
      </c>
      <c r="AT406" s="77" t="str">
        <f t="shared" si="319"/>
        <v>X</v>
      </c>
      <c r="AU406" s="77" t="str">
        <f t="shared" si="320"/>
        <v>O</v>
      </c>
      <c r="AV406" s="77" t="str">
        <f t="shared" si="321"/>
        <v>X</v>
      </c>
    </row>
    <row r="407" spans="1:48" s="37" customFormat="1" ht="12" x14ac:dyDescent="0.3">
      <c r="A407" s="78" t="s">
        <v>2664</v>
      </c>
      <c r="B407" s="79" t="s">
        <v>2665</v>
      </c>
      <c r="C407" s="85">
        <v>563</v>
      </c>
      <c r="D407" s="86">
        <v>84.6</v>
      </c>
      <c r="E407" s="87">
        <v>26</v>
      </c>
      <c r="F407" s="86">
        <v>60</v>
      </c>
      <c r="G407" s="17">
        <v>18</v>
      </c>
      <c r="H407" s="88">
        <v>16</v>
      </c>
      <c r="I407" s="89"/>
      <c r="J407" s="89"/>
      <c r="K407" s="89"/>
      <c r="L407" s="89"/>
      <c r="M407" s="90">
        <f t="shared" si="306"/>
        <v>0</v>
      </c>
      <c r="N407" s="4" t="str">
        <f t="shared" si="307"/>
        <v/>
      </c>
      <c r="O407" s="91">
        <f t="shared" si="308"/>
        <v>0</v>
      </c>
      <c r="P407" s="91">
        <f t="shared" si="309"/>
        <v>0</v>
      </c>
      <c r="Q407" s="77">
        <v>3</v>
      </c>
      <c r="R407" s="77">
        <v>2</v>
      </c>
      <c r="S407" s="77" t="s">
        <v>61</v>
      </c>
      <c r="T407" s="5" t="s">
        <v>255</v>
      </c>
      <c r="U407" s="9"/>
      <c r="W407" s="86">
        <f t="shared" si="303"/>
        <v>84.6</v>
      </c>
      <c r="X407" s="87">
        <f t="shared" si="303"/>
        <v>26</v>
      </c>
      <c r="Y407" s="92">
        <f t="shared" si="304"/>
        <v>16</v>
      </c>
      <c r="Z407" s="90">
        <f t="shared" si="304"/>
        <v>0</v>
      </c>
      <c r="AA407" s="90">
        <f t="shared" si="310"/>
        <v>0</v>
      </c>
      <c r="AB407" s="90">
        <f t="shared" si="322"/>
        <v>0</v>
      </c>
      <c r="AC407" s="4" t="str">
        <f t="shared" si="322"/>
        <v/>
      </c>
      <c r="AD407" s="91">
        <f t="shared" si="322"/>
        <v>0</v>
      </c>
      <c r="AE407" s="77" t="str">
        <f t="shared" si="311"/>
        <v>계</v>
      </c>
      <c r="AF407" s="77" t="str">
        <f t="shared" si="312"/>
        <v>3/2</v>
      </c>
      <c r="AH407" s="20" t="str">
        <f t="shared" si="305"/>
        <v>용강동 래미안마포리버웰</v>
      </c>
      <c r="AI407" s="87">
        <f t="shared" si="302"/>
        <v>26</v>
      </c>
      <c r="AJ407" s="77" t="str">
        <f t="shared" si="313"/>
        <v>A-</v>
      </c>
      <c r="AK407" s="77" t="s">
        <v>13</v>
      </c>
      <c r="AL407" s="77" t="s">
        <v>62</v>
      </c>
      <c r="AM407" s="77" t="s">
        <v>63</v>
      </c>
      <c r="AN407" s="77" t="str">
        <f t="shared" si="314"/>
        <v>C</v>
      </c>
      <c r="AO407" s="77" t="str">
        <f t="shared" si="315"/>
        <v/>
      </c>
      <c r="AP407" s="77" t="str">
        <f t="shared" si="316"/>
        <v/>
      </c>
      <c r="AQ407" s="77" t="str">
        <f t="shared" si="317"/>
        <v>O</v>
      </c>
      <c r="AR407" s="77" t="str">
        <f t="shared" si="318"/>
        <v>O</v>
      </c>
      <c r="AS407" s="77" t="s">
        <v>2</v>
      </c>
      <c r="AT407" s="77" t="str">
        <f t="shared" si="319"/>
        <v>O</v>
      </c>
      <c r="AU407" s="77" t="str">
        <f t="shared" si="320"/>
        <v>O</v>
      </c>
      <c r="AV407" s="77" t="str">
        <f t="shared" si="321"/>
        <v/>
      </c>
    </row>
    <row r="408" spans="1:48" s="37" customFormat="1" ht="12" x14ac:dyDescent="0.3">
      <c r="A408" s="78" t="s">
        <v>2666</v>
      </c>
      <c r="B408" s="79" t="s">
        <v>2667</v>
      </c>
      <c r="C408" s="85">
        <v>563</v>
      </c>
      <c r="D408" s="86">
        <v>84.9</v>
      </c>
      <c r="E408" s="87">
        <v>26</v>
      </c>
      <c r="F408" s="86">
        <v>60</v>
      </c>
      <c r="G408" s="17">
        <v>18</v>
      </c>
      <c r="H408" s="88">
        <v>15</v>
      </c>
      <c r="I408" s="89">
        <v>185000</v>
      </c>
      <c r="J408" s="89" t="s">
        <v>74</v>
      </c>
      <c r="K408" s="89"/>
      <c r="L408" s="89"/>
      <c r="M408" s="90">
        <f t="shared" si="306"/>
        <v>185000</v>
      </c>
      <c r="N408" s="4">
        <f t="shared" si="307"/>
        <v>0</v>
      </c>
      <c r="O408" s="91">
        <f t="shared" si="308"/>
        <v>7115.3846153846152</v>
      </c>
      <c r="P408" s="91">
        <f t="shared" si="309"/>
        <v>0</v>
      </c>
      <c r="Q408" s="77">
        <v>3</v>
      </c>
      <c r="R408" s="77">
        <v>2</v>
      </c>
      <c r="S408" s="77" t="s">
        <v>61</v>
      </c>
      <c r="T408" s="5" t="s">
        <v>237</v>
      </c>
      <c r="U408" s="9"/>
      <c r="W408" s="86">
        <f t="shared" ref="W408:X423" si="323">D408</f>
        <v>84.9</v>
      </c>
      <c r="X408" s="87">
        <f t="shared" si="323"/>
        <v>26</v>
      </c>
      <c r="Y408" s="92">
        <f t="shared" ref="Y408:Z423" si="324">H408</f>
        <v>15</v>
      </c>
      <c r="Z408" s="90">
        <f t="shared" si="324"/>
        <v>185000</v>
      </c>
      <c r="AA408" s="90">
        <f t="shared" si="310"/>
        <v>0</v>
      </c>
      <c r="AB408" s="90">
        <f t="shared" si="322"/>
        <v>185000</v>
      </c>
      <c r="AC408" s="4">
        <f t="shared" si="322"/>
        <v>0</v>
      </c>
      <c r="AD408" s="91">
        <f t="shared" si="322"/>
        <v>7115.3846153846152</v>
      </c>
      <c r="AE408" s="77" t="str">
        <f t="shared" si="311"/>
        <v>계</v>
      </c>
      <c r="AF408" s="77" t="str">
        <f t="shared" si="312"/>
        <v>3/2</v>
      </c>
      <c r="AH408" s="20" t="str">
        <f t="shared" si="305"/>
        <v>용강동 래미안마포리버웰</v>
      </c>
      <c r="AI408" s="87">
        <f t="shared" si="302"/>
        <v>26</v>
      </c>
      <c r="AJ408" s="77" t="str">
        <f t="shared" si="313"/>
        <v>A-</v>
      </c>
      <c r="AK408" s="77" t="s">
        <v>13</v>
      </c>
      <c r="AL408" s="77" t="s">
        <v>62</v>
      </c>
      <c r="AM408" s="77" t="s">
        <v>63</v>
      </c>
      <c r="AN408" s="77" t="str">
        <f t="shared" si="314"/>
        <v>C</v>
      </c>
      <c r="AO408" s="77" t="str">
        <f t="shared" si="315"/>
        <v>X</v>
      </c>
      <c r="AP408" s="77" t="str">
        <f t="shared" si="316"/>
        <v>X</v>
      </c>
      <c r="AQ408" s="77" t="str">
        <f t="shared" si="317"/>
        <v>X</v>
      </c>
      <c r="AR408" s="77" t="str">
        <f t="shared" si="318"/>
        <v>X</v>
      </c>
      <c r="AS408" s="77" t="s">
        <v>2</v>
      </c>
      <c r="AT408" s="77" t="str">
        <f t="shared" si="319"/>
        <v>O</v>
      </c>
      <c r="AU408" s="77" t="str">
        <f t="shared" si="320"/>
        <v>O</v>
      </c>
      <c r="AV408" s="77" t="str">
        <f t="shared" si="321"/>
        <v>X</v>
      </c>
    </row>
    <row r="409" spans="1:48" s="37" customFormat="1" ht="12" x14ac:dyDescent="0.3">
      <c r="A409" s="78" t="s">
        <v>2668</v>
      </c>
      <c r="B409" s="79" t="s">
        <v>2669</v>
      </c>
      <c r="C409" s="85">
        <v>563</v>
      </c>
      <c r="D409" s="86">
        <v>84.9</v>
      </c>
      <c r="E409" s="87">
        <v>26</v>
      </c>
      <c r="F409" s="86">
        <v>60</v>
      </c>
      <c r="G409" s="17">
        <v>18</v>
      </c>
      <c r="H409" s="88">
        <v>10</v>
      </c>
      <c r="I409" s="89">
        <v>185000</v>
      </c>
      <c r="J409" s="89" t="s">
        <v>74</v>
      </c>
      <c r="K409" s="89"/>
      <c r="L409" s="89"/>
      <c r="M409" s="90">
        <f t="shared" si="306"/>
        <v>185000</v>
      </c>
      <c r="N409" s="4">
        <f t="shared" si="307"/>
        <v>0</v>
      </c>
      <c r="O409" s="91">
        <f t="shared" si="308"/>
        <v>7115.3846153846152</v>
      </c>
      <c r="P409" s="91">
        <f t="shared" si="309"/>
        <v>0</v>
      </c>
      <c r="Q409" s="77">
        <v>3</v>
      </c>
      <c r="R409" s="77">
        <v>2</v>
      </c>
      <c r="S409" s="77" t="s">
        <v>61</v>
      </c>
      <c r="T409" s="5" t="s">
        <v>156</v>
      </c>
      <c r="U409" s="9"/>
      <c r="W409" s="86">
        <f t="shared" si="323"/>
        <v>84.9</v>
      </c>
      <c r="X409" s="87">
        <f t="shared" si="323"/>
        <v>26</v>
      </c>
      <c r="Y409" s="92">
        <f t="shared" si="324"/>
        <v>10</v>
      </c>
      <c r="Z409" s="90">
        <f t="shared" si="324"/>
        <v>185000</v>
      </c>
      <c r="AA409" s="90">
        <f t="shared" si="310"/>
        <v>0</v>
      </c>
      <c r="AB409" s="90">
        <f t="shared" si="322"/>
        <v>185000</v>
      </c>
      <c r="AC409" s="4">
        <f t="shared" si="322"/>
        <v>0</v>
      </c>
      <c r="AD409" s="91">
        <f t="shared" si="322"/>
        <v>7115.3846153846152</v>
      </c>
      <c r="AE409" s="77" t="str">
        <f t="shared" si="311"/>
        <v>계</v>
      </c>
      <c r="AF409" s="77" t="str">
        <f t="shared" si="312"/>
        <v>3/2</v>
      </c>
      <c r="AH409" s="20" t="str">
        <f t="shared" si="305"/>
        <v>용강동 래미안마포리버웰</v>
      </c>
      <c r="AI409" s="87">
        <f t="shared" si="302"/>
        <v>26</v>
      </c>
      <c r="AJ409" s="77" t="str">
        <f t="shared" si="313"/>
        <v>A-</v>
      </c>
      <c r="AK409" s="77" t="s">
        <v>13</v>
      </c>
      <c r="AL409" s="77" t="s">
        <v>62</v>
      </c>
      <c r="AM409" s="77" t="s">
        <v>63</v>
      </c>
      <c r="AN409" s="77" t="str">
        <f t="shared" si="314"/>
        <v>C</v>
      </c>
      <c r="AO409" s="77" t="str">
        <f t="shared" si="315"/>
        <v>X</v>
      </c>
      <c r="AP409" s="77" t="str">
        <f t="shared" si="316"/>
        <v>X</v>
      </c>
      <c r="AQ409" s="77" t="str">
        <f t="shared" si="317"/>
        <v>X</v>
      </c>
      <c r="AR409" s="77" t="str">
        <f t="shared" si="318"/>
        <v>X</v>
      </c>
      <c r="AS409" s="77" t="s">
        <v>2</v>
      </c>
      <c r="AT409" s="77" t="str">
        <f t="shared" si="319"/>
        <v>O</v>
      </c>
      <c r="AU409" s="77" t="str">
        <f t="shared" si="320"/>
        <v>O</v>
      </c>
      <c r="AV409" s="77" t="str">
        <f t="shared" si="321"/>
        <v>X</v>
      </c>
    </row>
    <row r="410" spans="1:48" s="37" customFormat="1" ht="12" x14ac:dyDescent="0.3">
      <c r="A410" s="78" t="s">
        <v>2666</v>
      </c>
      <c r="B410" s="79" t="s">
        <v>2667</v>
      </c>
      <c r="C410" s="85">
        <v>563</v>
      </c>
      <c r="D410" s="86">
        <v>109.6</v>
      </c>
      <c r="E410" s="87">
        <v>33</v>
      </c>
      <c r="F410" s="86">
        <v>85</v>
      </c>
      <c r="G410" s="17">
        <v>26</v>
      </c>
      <c r="H410" s="88">
        <v>119</v>
      </c>
      <c r="I410" s="89">
        <v>210000</v>
      </c>
      <c r="J410" s="89" t="s">
        <v>116</v>
      </c>
      <c r="K410" s="89"/>
      <c r="L410" s="89"/>
      <c r="M410" s="90">
        <f t="shared" si="306"/>
        <v>210000</v>
      </c>
      <c r="N410" s="4">
        <f t="shared" si="307"/>
        <v>0</v>
      </c>
      <c r="O410" s="91">
        <f t="shared" si="308"/>
        <v>6363.636363636364</v>
      </c>
      <c r="P410" s="91">
        <f t="shared" si="309"/>
        <v>0</v>
      </c>
      <c r="Q410" s="77">
        <v>3</v>
      </c>
      <c r="R410" s="77">
        <v>2</v>
      </c>
      <c r="S410" s="77" t="s">
        <v>61</v>
      </c>
      <c r="T410" s="5" t="s">
        <v>256</v>
      </c>
      <c r="U410" s="9"/>
      <c r="W410" s="86">
        <f t="shared" si="323"/>
        <v>109.6</v>
      </c>
      <c r="X410" s="87">
        <f t="shared" si="323"/>
        <v>33</v>
      </c>
      <c r="Y410" s="92">
        <f t="shared" si="324"/>
        <v>119</v>
      </c>
      <c r="Z410" s="90">
        <f t="shared" si="324"/>
        <v>210000</v>
      </c>
      <c r="AA410" s="90">
        <f t="shared" si="310"/>
        <v>0</v>
      </c>
      <c r="AB410" s="90">
        <f t="shared" si="322"/>
        <v>210000</v>
      </c>
      <c r="AC410" s="4">
        <f t="shared" si="322"/>
        <v>0</v>
      </c>
      <c r="AD410" s="91">
        <f t="shared" si="322"/>
        <v>6363.636363636364</v>
      </c>
      <c r="AE410" s="77" t="str">
        <f t="shared" si="311"/>
        <v>계</v>
      </c>
      <c r="AF410" s="77" t="str">
        <f t="shared" si="312"/>
        <v>3/2</v>
      </c>
      <c r="AH410" s="20" t="str">
        <f t="shared" si="305"/>
        <v>용강동 래미안마포리버웰</v>
      </c>
      <c r="AI410" s="87">
        <f t="shared" si="302"/>
        <v>33</v>
      </c>
      <c r="AJ410" s="77" t="str">
        <f t="shared" si="313"/>
        <v>A-</v>
      </c>
      <c r="AK410" s="77" t="s">
        <v>13</v>
      </c>
      <c r="AL410" s="77" t="s">
        <v>62</v>
      </c>
      <c r="AM410" s="77" t="s">
        <v>63</v>
      </c>
      <c r="AN410" s="77" t="str">
        <f t="shared" si="314"/>
        <v>C</v>
      </c>
      <c r="AO410" s="77" t="str">
        <f t="shared" si="315"/>
        <v>X</v>
      </c>
      <c r="AP410" s="77" t="str">
        <f t="shared" si="316"/>
        <v>X</v>
      </c>
      <c r="AQ410" s="77" t="str">
        <f t="shared" si="317"/>
        <v>X</v>
      </c>
      <c r="AR410" s="77" t="str">
        <f t="shared" si="318"/>
        <v>X</v>
      </c>
      <c r="AS410" s="77" t="s">
        <v>2</v>
      </c>
      <c r="AT410" s="77" t="str">
        <f t="shared" si="319"/>
        <v>O</v>
      </c>
      <c r="AU410" s="77" t="str">
        <f t="shared" si="320"/>
        <v>O</v>
      </c>
      <c r="AV410" s="77" t="str">
        <f t="shared" si="321"/>
        <v>X</v>
      </c>
    </row>
    <row r="411" spans="1:48" s="37" customFormat="1" ht="12" x14ac:dyDescent="0.3">
      <c r="A411" s="78" t="s">
        <v>2670</v>
      </c>
      <c r="B411" s="79" t="s">
        <v>2671</v>
      </c>
      <c r="C411" s="85">
        <v>563</v>
      </c>
      <c r="D411" s="86">
        <v>112.8</v>
      </c>
      <c r="E411" s="87">
        <v>34</v>
      </c>
      <c r="F411" s="86">
        <v>85</v>
      </c>
      <c r="G411" s="17">
        <v>26</v>
      </c>
      <c r="H411" s="88">
        <v>74</v>
      </c>
      <c r="I411" s="89">
        <v>210000</v>
      </c>
      <c r="J411" s="89" t="s">
        <v>98</v>
      </c>
      <c r="K411" s="89">
        <v>130000</v>
      </c>
      <c r="L411" s="89" t="s">
        <v>74</v>
      </c>
      <c r="M411" s="90">
        <f t="shared" si="306"/>
        <v>80000</v>
      </c>
      <c r="N411" s="4">
        <f t="shared" si="307"/>
        <v>0.61904761904761907</v>
      </c>
      <c r="O411" s="91">
        <f t="shared" si="308"/>
        <v>6176.4705882352937</v>
      </c>
      <c r="P411" s="91">
        <f t="shared" si="309"/>
        <v>3823.5294117647059</v>
      </c>
      <c r="Q411" s="77">
        <v>3</v>
      </c>
      <c r="R411" s="77">
        <v>2</v>
      </c>
      <c r="S411" s="77" t="s">
        <v>61</v>
      </c>
      <c r="T411" s="5" t="s">
        <v>101</v>
      </c>
      <c r="U411" s="9"/>
      <c r="W411" s="86">
        <f t="shared" si="323"/>
        <v>112.8</v>
      </c>
      <c r="X411" s="87">
        <f t="shared" si="323"/>
        <v>34</v>
      </c>
      <c r="Y411" s="92">
        <f t="shared" si="324"/>
        <v>74</v>
      </c>
      <c r="Z411" s="90">
        <f t="shared" si="324"/>
        <v>210000</v>
      </c>
      <c r="AA411" s="90">
        <f t="shared" si="310"/>
        <v>130000</v>
      </c>
      <c r="AB411" s="90">
        <f t="shared" si="322"/>
        <v>80000</v>
      </c>
      <c r="AC411" s="4">
        <f t="shared" si="322"/>
        <v>0.61904761904761907</v>
      </c>
      <c r="AD411" s="91">
        <f t="shared" si="322"/>
        <v>6176.4705882352937</v>
      </c>
      <c r="AE411" s="77" t="str">
        <f t="shared" si="311"/>
        <v>계</v>
      </c>
      <c r="AF411" s="77" t="str">
        <f t="shared" si="312"/>
        <v>3/2</v>
      </c>
      <c r="AH411" s="20" t="str">
        <f t="shared" si="305"/>
        <v>용강동 래미안마포리버웰</v>
      </c>
      <c r="AI411" s="87">
        <f t="shared" si="302"/>
        <v>34</v>
      </c>
      <c r="AJ411" s="77" t="str">
        <f t="shared" si="313"/>
        <v>A-</v>
      </c>
      <c r="AK411" s="77" t="s">
        <v>13</v>
      </c>
      <c r="AL411" s="77" t="s">
        <v>62</v>
      </c>
      <c r="AM411" s="77" t="s">
        <v>63</v>
      </c>
      <c r="AN411" s="77" t="str">
        <f t="shared" si="314"/>
        <v>C</v>
      </c>
      <c r="AO411" s="77" t="str">
        <f t="shared" si="315"/>
        <v>X</v>
      </c>
      <c r="AP411" s="77" t="str">
        <f t="shared" si="316"/>
        <v>X</v>
      </c>
      <c r="AQ411" s="77" t="str">
        <f t="shared" si="317"/>
        <v>X</v>
      </c>
      <c r="AR411" s="77" t="str">
        <f t="shared" si="318"/>
        <v>X</v>
      </c>
      <c r="AS411" s="77" t="s">
        <v>2</v>
      </c>
      <c r="AT411" s="77" t="str">
        <f t="shared" si="319"/>
        <v>O</v>
      </c>
      <c r="AU411" s="77" t="str">
        <f t="shared" si="320"/>
        <v>O</v>
      </c>
      <c r="AV411" s="77" t="str">
        <f t="shared" si="321"/>
        <v>X</v>
      </c>
    </row>
    <row r="412" spans="1:48" s="37" customFormat="1" ht="12" x14ac:dyDescent="0.3">
      <c r="A412" s="78" t="s">
        <v>2670</v>
      </c>
      <c r="B412" s="79" t="s">
        <v>2671</v>
      </c>
      <c r="C412" s="85">
        <v>563</v>
      </c>
      <c r="D412" s="86">
        <v>113.1</v>
      </c>
      <c r="E412" s="87">
        <v>34</v>
      </c>
      <c r="F412" s="86">
        <v>85</v>
      </c>
      <c r="G412" s="17">
        <v>26</v>
      </c>
      <c r="H412" s="88">
        <v>131</v>
      </c>
      <c r="I412" s="89">
        <v>240000</v>
      </c>
      <c r="J412" s="89" t="s">
        <v>76</v>
      </c>
      <c r="K412" s="89">
        <v>125000</v>
      </c>
      <c r="L412" s="89" t="s">
        <v>74</v>
      </c>
      <c r="M412" s="90">
        <f t="shared" si="306"/>
        <v>115000</v>
      </c>
      <c r="N412" s="4">
        <f t="shared" si="307"/>
        <v>0.52083333333333337</v>
      </c>
      <c r="O412" s="91">
        <f t="shared" si="308"/>
        <v>7058.8235294117649</v>
      </c>
      <c r="P412" s="91">
        <f t="shared" si="309"/>
        <v>3676.4705882352941</v>
      </c>
      <c r="Q412" s="77">
        <v>3</v>
      </c>
      <c r="R412" s="77">
        <v>2</v>
      </c>
      <c r="S412" s="77" t="s">
        <v>61</v>
      </c>
      <c r="T412" s="5" t="s">
        <v>176</v>
      </c>
      <c r="U412" s="9"/>
      <c r="W412" s="86">
        <f t="shared" si="323"/>
        <v>113.1</v>
      </c>
      <c r="X412" s="87">
        <f t="shared" si="323"/>
        <v>34</v>
      </c>
      <c r="Y412" s="92">
        <f t="shared" si="324"/>
        <v>131</v>
      </c>
      <c r="Z412" s="90">
        <f t="shared" si="324"/>
        <v>240000</v>
      </c>
      <c r="AA412" s="90">
        <f t="shared" si="310"/>
        <v>125000</v>
      </c>
      <c r="AB412" s="90">
        <f t="shared" si="322"/>
        <v>115000</v>
      </c>
      <c r="AC412" s="4">
        <f t="shared" si="322"/>
        <v>0.52083333333333337</v>
      </c>
      <c r="AD412" s="91">
        <f t="shared" si="322"/>
        <v>7058.8235294117649</v>
      </c>
      <c r="AE412" s="77" t="str">
        <f t="shared" si="311"/>
        <v>계</v>
      </c>
      <c r="AF412" s="77" t="str">
        <f t="shared" si="312"/>
        <v>3/2</v>
      </c>
      <c r="AH412" s="20" t="str">
        <f t="shared" si="305"/>
        <v>용강동 래미안마포리버웰</v>
      </c>
      <c r="AI412" s="87">
        <f t="shared" si="302"/>
        <v>34</v>
      </c>
      <c r="AJ412" s="77" t="str">
        <f t="shared" si="313"/>
        <v>A-</v>
      </c>
      <c r="AK412" s="77" t="s">
        <v>13</v>
      </c>
      <c r="AL412" s="77" t="s">
        <v>62</v>
      </c>
      <c r="AM412" s="77" t="s">
        <v>63</v>
      </c>
      <c r="AN412" s="77" t="str">
        <f t="shared" si="314"/>
        <v>C</v>
      </c>
      <c r="AO412" s="77" t="str">
        <f t="shared" si="315"/>
        <v>X</v>
      </c>
      <c r="AP412" s="77" t="str">
        <f t="shared" si="316"/>
        <v>X</v>
      </c>
      <c r="AQ412" s="77" t="str">
        <f t="shared" si="317"/>
        <v>X</v>
      </c>
      <c r="AR412" s="77" t="str">
        <f t="shared" si="318"/>
        <v>X</v>
      </c>
      <c r="AS412" s="77" t="s">
        <v>2</v>
      </c>
      <c r="AT412" s="77" t="str">
        <f t="shared" si="319"/>
        <v>O</v>
      </c>
      <c r="AU412" s="77" t="str">
        <f t="shared" si="320"/>
        <v>O</v>
      </c>
      <c r="AV412" s="77" t="str">
        <f t="shared" si="321"/>
        <v>X</v>
      </c>
    </row>
    <row r="413" spans="1:48" s="37" customFormat="1" ht="12" x14ac:dyDescent="0.3">
      <c r="A413" s="78" t="s">
        <v>2670</v>
      </c>
      <c r="B413" s="79" t="s">
        <v>2671</v>
      </c>
      <c r="C413" s="85">
        <v>563</v>
      </c>
      <c r="D413" s="86">
        <v>113.8</v>
      </c>
      <c r="E413" s="87">
        <v>34</v>
      </c>
      <c r="F413" s="86">
        <v>85</v>
      </c>
      <c r="G413" s="17">
        <v>26</v>
      </c>
      <c r="H413" s="88">
        <v>20</v>
      </c>
      <c r="I413" s="89"/>
      <c r="J413" s="89"/>
      <c r="K413" s="89"/>
      <c r="L413" s="89"/>
      <c r="M413" s="90">
        <f t="shared" si="306"/>
        <v>0</v>
      </c>
      <c r="N413" s="4" t="str">
        <f t="shared" si="307"/>
        <v/>
      </c>
      <c r="O413" s="91">
        <f t="shared" si="308"/>
        <v>0</v>
      </c>
      <c r="P413" s="91">
        <f t="shared" si="309"/>
        <v>0</v>
      </c>
      <c r="Q413" s="77">
        <v>3</v>
      </c>
      <c r="R413" s="77">
        <v>2</v>
      </c>
      <c r="S413" s="77" t="s">
        <v>61</v>
      </c>
      <c r="T413" s="5" t="s">
        <v>86</v>
      </c>
      <c r="U413" s="9"/>
      <c r="W413" s="86">
        <f t="shared" si="323"/>
        <v>113.8</v>
      </c>
      <c r="X413" s="87">
        <f t="shared" si="323"/>
        <v>34</v>
      </c>
      <c r="Y413" s="92">
        <f t="shared" si="324"/>
        <v>20</v>
      </c>
      <c r="Z413" s="90">
        <f t="shared" si="324"/>
        <v>0</v>
      </c>
      <c r="AA413" s="90">
        <f t="shared" si="310"/>
        <v>0</v>
      </c>
      <c r="AB413" s="90">
        <f t="shared" si="322"/>
        <v>0</v>
      </c>
      <c r="AC413" s="4" t="str">
        <f t="shared" si="322"/>
        <v/>
      </c>
      <c r="AD413" s="91">
        <f t="shared" si="322"/>
        <v>0</v>
      </c>
      <c r="AE413" s="77" t="str">
        <f t="shared" si="311"/>
        <v>계</v>
      </c>
      <c r="AF413" s="77" t="str">
        <f t="shared" si="312"/>
        <v>3/2</v>
      </c>
      <c r="AH413" s="20" t="str">
        <f t="shared" si="305"/>
        <v>용강동 래미안마포리버웰</v>
      </c>
      <c r="AI413" s="87">
        <f t="shared" si="302"/>
        <v>34</v>
      </c>
      <c r="AJ413" s="77" t="str">
        <f t="shared" si="313"/>
        <v>A-</v>
      </c>
      <c r="AK413" s="77" t="s">
        <v>13</v>
      </c>
      <c r="AL413" s="77" t="s">
        <v>62</v>
      </c>
      <c r="AM413" s="77" t="s">
        <v>63</v>
      </c>
      <c r="AN413" s="77" t="str">
        <f t="shared" si="314"/>
        <v>C</v>
      </c>
      <c r="AO413" s="77" t="str">
        <f t="shared" si="315"/>
        <v/>
      </c>
      <c r="AP413" s="77" t="str">
        <f t="shared" si="316"/>
        <v/>
      </c>
      <c r="AQ413" s="77" t="str">
        <f t="shared" si="317"/>
        <v>O</v>
      </c>
      <c r="AR413" s="77" t="str">
        <f t="shared" si="318"/>
        <v>O</v>
      </c>
      <c r="AS413" s="77" t="s">
        <v>2</v>
      </c>
      <c r="AT413" s="77" t="str">
        <f t="shared" si="319"/>
        <v>O</v>
      </c>
      <c r="AU413" s="77" t="str">
        <f t="shared" si="320"/>
        <v>O</v>
      </c>
      <c r="AV413" s="77" t="str">
        <f t="shared" si="321"/>
        <v/>
      </c>
    </row>
    <row r="414" spans="1:48" s="37" customFormat="1" ht="12" x14ac:dyDescent="0.3">
      <c r="A414" s="78" t="s">
        <v>2670</v>
      </c>
      <c r="B414" s="79" t="s">
        <v>2671</v>
      </c>
      <c r="C414" s="85">
        <v>563</v>
      </c>
      <c r="D414" s="86">
        <v>144.6</v>
      </c>
      <c r="E414" s="87">
        <v>44</v>
      </c>
      <c r="F414" s="86">
        <v>114.7</v>
      </c>
      <c r="G414" s="17">
        <v>35</v>
      </c>
      <c r="H414" s="88">
        <v>35</v>
      </c>
      <c r="I414" s="89">
        <v>270000</v>
      </c>
      <c r="J414" s="89" t="s">
        <v>116</v>
      </c>
      <c r="K414" s="89">
        <v>143000</v>
      </c>
      <c r="L414" s="89" t="s">
        <v>68</v>
      </c>
      <c r="M414" s="90">
        <f t="shared" si="306"/>
        <v>127000</v>
      </c>
      <c r="N414" s="4">
        <f t="shared" si="307"/>
        <v>0.52962962962962967</v>
      </c>
      <c r="O414" s="91">
        <f t="shared" si="308"/>
        <v>6136.363636363636</v>
      </c>
      <c r="P414" s="91">
        <f t="shared" si="309"/>
        <v>3250</v>
      </c>
      <c r="Q414" s="77">
        <v>4</v>
      </c>
      <c r="R414" s="77">
        <v>2</v>
      </c>
      <c r="S414" s="77" t="s">
        <v>61</v>
      </c>
      <c r="T414" s="5" t="s">
        <v>118</v>
      </c>
      <c r="U414" s="9"/>
      <c r="W414" s="86">
        <f t="shared" si="323"/>
        <v>144.6</v>
      </c>
      <c r="X414" s="87">
        <f t="shared" si="323"/>
        <v>44</v>
      </c>
      <c r="Y414" s="92">
        <f t="shared" si="324"/>
        <v>35</v>
      </c>
      <c r="Z414" s="90">
        <f t="shared" si="324"/>
        <v>270000</v>
      </c>
      <c r="AA414" s="90">
        <f t="shared" si="310"/>
        <v>143000</v>
      </c>
      <c r="AB414" s="90">
        <f t="shared" si="322"/>
        <v>127000</v>
      </c>
      <c r="AC414" s="4">
        <f t="shared" si="322"/>
        <v>0.52962962962962967</v>
      </c>
      <c r="AD414" s="91">
        <f t="shared" si="322"/>
        <v>6136.363636363636</v>
      </c>
      <c r="AE414" s="77" t="str">
        <f t="shared" si="311"/>
        <v>계</v>
      </c>
      <c r="AF414" s="77" t="str">
        <f t="shared" si="312"/>
        <v>4/2</v>
      </c>
      <c r="AH414" s="20" t="str">
        <f t="shared" si="305"/>
        <v>용강동 래미안마포리버웰</v>
      </c>
      <c r="AI414" s="87">
        <f t="shared" si="302"/>
        <v>44</v>
      </c>
      <c r="AJ414" s="77" t="str">
        <f t="shared" si="313"/>
        <v>A-</v>
      </c>
      <c r="AK414" s="77" t="s">
        <v>13</v>
      </c>
      <c r="AL414" s="77" t="s">
        <v>62</v>
      </c>
      <c r="AM414" s="77" t="s">
        <v>63</v>
      </c>
      <c r="AN414" s="77" t="str">
        <f t="shared" si="314"/>
        <v>C</v>
      </c>
      <c r="AO414" s="77" t="str">
        <f t="shared" si="315"/>
        <v>X</v>
      </c>
      <c r="AP414" s="77" t="str">
        <f t="shared" si="316"/>
        <v>X</v>
      </c>
      <c r="AQ414" s="77" t="str">
        <f t="shared" si="317"/>
        <v>X</v>
      </c>
      <c r="AR414" s="77" t="str">
        <f t="shared" si="318"/>
        <v>X</v>
      </c>
      <c r="AS414" s="77" t="s">
        <v>2</v>
      </c>
      <c r="AT414" s="77" t="str">
        <f t="shared" si="319"/>
        <v>X</v>
      </c>
      <c r="AU414" s="77" t="str">
        <f t="shared" si="320"/>
        <v>O</v>
      </c>
      <c r="AV414" s="77" t="str">
        <f t="shared" si="321"/>
        <v>X</v>
      </c>
    </row>
    <row r="415" spans="1:48" s="37" customFormat="1" ht="12" x14ac:dyDescent="0.3">
      <c r="A415" s="78" t="s">
        <v>2670</v>
      </c>
      <c r="B415" s="79" t="s">
        <v>2671</v>
      </c>
      <c r="C415" s="85">
        <v>563</v>
      </c>
      <c r="D415" s="86">
        <v>146.19999999999999</v>
      </c>
      <c r="E415" s="87">
        <v>44</v>
      </c>
      <c r="F415" s="86">
        <v>115</v>
      </c>
      <c r="G415" s="17">
        <v>35</v>
      </c>
      <c r="H415" s="88">
        <v>46</v>
      </c>
      <c r="I415" s="89"/>
      <c r="J415" s="89"/>
      <c r="K415" s="89"/>
      <c r="L415" s="89"/>
      <c r="M415" s="90">
        <f t="shared" si="306"/>
        <v>0</v>
      </c>
      <c r="N415" s="4" t="str">
        <f t="shared" si="307"/>
        <v/>
      </c>
      <c r="O415" s="91">
        <f t="shared" si="308"/>
        <v>0</v>
      </c>
      <c r="P415" s="91">
        <f t="shared" si="309"/>
        <v>0</v>
      </c>
      <c r="Q415" s="77">
        <v>4</v>
      </c>
      <c r="R415" s="77">
        <v>2</v>
      </c>
      <c r="S415" s="77" t="s">
        <v>61</v>
      </c>
      <c r="T415" s="5" t="s">
        <v>257</v>
      </c>
      <c r="U415" s="9"/>
      <c r="W415" s="86">
        <f t="shared" si="323"/>
        <v>146.19999999999999</v>
      </c>
      <c r="X415" s="87">
        <f t="shared" si="323"/>
        <v>44</v>
      </c>
      <c r="Y415" s="92">
        <f t="shared" si="324"/>
        <v>46</v>
      </c>
      <c r="Z415" s="90">
        <f t="shared" si="324"/>
        <v>0</v>
      </c>
      <c r="AA415" s="90">
        <f t="shared" si="310"/>
        <v>0</v>
      </c>
      <c r="AB415" s="90">
        <f t="shared" si="322"/>
        <v>0</v>
      </c>
      <c r="AC415" s="4" t="str">
        <f t="shared" si="322"/>
        <v/>
      </c>
      <c r="AD415" s="91">
        <f t="shared" si="322"/>
        <v>0</v>
      </c>
      <c r="AE415" s="77" t="str">
        <f t="shared" si="311"/>
        <v>계</v>
      </c>
      <c r="AF415" s="77" t="str">
        <f t="shared" si="312"/>
        <v>4/2</v>
      </c>
      <c r="AH415" s="20" t="str">
        <f t="shared" si="305"/>
        <v>용강동 래미안마포리버웰</v>
      </c>
      <c r="AI415" s="87">
        <f t="shared" si="302"/>
        <v>44</v>
      </c>
      <c r="AJ415" s="77" t="str">
        <f t="shared" si="313"/>
        <v>A-</v>
      </c>
      <c r="AK415" s="77" t="s">
        <v>13</v>
      </c>
      <c r="AL415" s="77" t="s">
        <v>62</v>
      </c>
      <c r="AM415" s="77" t="s">
        <v>63</v>
      </c>
      <c r="AN415" s="77" t="str">
        <f t="shared" si="314"/>
        <v>C</v>
      </c>
      <c r="AO415" s="77" t="str">
        <f t="shared" si="315"/>
        <v/>
      </c>
      <c r="AP415" s="77" t="str">
        <f t="shared" si="316"/>
        <v/>
      </c>
      <c r="AQ415" s="77" t="str">
        <f t="shared" si="317"/>
        <v>O</v>
      </c>
      <c r="AR415" s="77" t="str">
        <f t="shared" si="318"/>
        <v>O</v>
      </c>
      <c r="AS415" s="77" t="s">
        <v>2</v>
      </c>
      <c r="AT415" s="77" t="str">
        <f t="shared" si="319"/>
        <v>X</v>
      </c>
      <c r="AU415" s="77" t="str">
        <f t="shared" si="320"/>
        <v>O</v>
      </c>
      <c r="AV415" s="77" t="str">
        <f t="shared" si="321"/>
        <v/>
      </c>
    </row>
    <row r="416" spans="1:48" s="37" customFormat="1" ht="12" x14ac:dyDescent="0.3">
      <c r="A416" s="78" t="s">
        <v>2672</v>
      </c>
      <c r="B416" s="79" t="s">
        <v>2673</v>
      </c>
      <c r="C416" s="85">
        <v>430</v>
      </c>
      <c r="D416" s="86">
        <v>79.5</v>
      </c>
      <c r="E416" s="87">
        <v>24</v>
      </c>
      <c r="F416" s="86">
        <v>60</v>
      </c>
      <c r="G416" s="17">
        <v>18</v>
      </c>
      <c r="H416" s="88">
        <v>102</v>
      </c>
      <c r="I416" s="89"/>
      <c r="J416" s="89"/>
      <c r="K416" s="89">
        <v>75000</v>
      </c>
      <c r="L416" s="89" t="s">
        <v>100</v>
      </c>
      <c r="M416" s="90">
        <f>I416-K416</f>
        <v>-75000</v>
      </c>
      <c r="N416" s="4" t="str">
        <f>IF(ISERROR(K416/I416),"",K416/I416)</f>
        <v/>
      </c>
      <c r="O416" s="91">
        <f>I416/E416</f>
        <v>0</v>
      </c>
      <c r="P416" s="91">
        <f>K416/E416</f>
        <v>3125</v>
      </c>
      <c r="Q416" s="77">
        <v>3</v>
      </c>
      <c r="R416" s="77">
        <v>2</v>
      </c>
      <c r="S416" s="77" t="s">
        <v>61</v>
      </c>
      <c r="T416" s="5" t="s">
        <v>219</v>
      </c>
      <c r="U416" s="9"/>
      <c r="W416" s="86">
        <f t="shared" si="323"/>
        <v>79.5</v>
      </c>
      <c r="X416" s="87">
        <f t="shared" si="323"/>
        <v>24</v>
      </c>
      <c r="Y416" s="92">
        <f t="shared" si="324"/>
        <v>102</v>
      </c>
      <c r="Z416" s="90">
        <f t="shared" si="324"/>
        <v>0</v>
      </c>
      <c r="AA416" s="90">
        <f>K416</f>
        <v>75000</v>
      </c>
      <c r="AB416" s="90">
        <f t="shared" si="322"/>
        <v>-75000</v>
      </c>
      <c r="AC416" s="4" t="str">
        <f t="shared" si="322"/>
        <v/>
      </c>
      <c r="AD416" s="91">
        <f t="shared" si="322"/>
        <v>0</v>
      </c>
      <c r="AE416" s="77" t="str">
        <f>S416</f>
        <v>계</v>
      </c>
      <c r="AF416" s="77" t="str">
        <f>Q416&amp;"/"&amp;R416</f>
        <v>3/2</v>
      </c>
      <c r="AH416" s="20" t="str">
        <f t="shared" si="305"/>
        <v>용강동 래미안</v>
      </c>
      <c r="AI416" s="87">
        <f t="shared" si="302"/>
        <v>24</v>
      </c>
      <c r="AJ416" s="77" t="str">
        <f>IF(AI416="","",$AJ$2)</f>
        <v>A-</v>
      </c>
      <c r="AK416" s="77" t="s">
        <v>13</v>
      </c>
      <c r="AL416" s="77" t="s">
        <v>62</v>
      </c>
      <c r="AM416" s="77" t="s">
        <v>63</v>
      </c>
      <c r="AN416" s="77" t="str">
        <f>IF(AI416="","",$AN$2)</f>
        <v>C</v>
      </c>
      <c r="AO416" s="77" t="str">
        <f>IF(N416="","",IF(N416&gt;=$AO$1/100,"O","X"))</f>
        <v/>
      </c>
      <c r="AP416" s="77" t="str">
        <f>IF(I416="","",IF(I416&lt;=$AP$1,"O","X"))</f>
        <v/>
      </c>
      <c r="AQ416" s="77" t="str">
        <f>IF(O416="","",IF(O416&lt;=$AQ$1,"O","X"))</f>
        <v>O</v>
      </c>
      <c r="AR416" s="77" t="str">
        <f>IF(M416="","",IF(M416&lt;=$AR$1,"O","X"))</f>
        <v>O</v>
      </c>
      <c r="AS416" s="77" t="s">
        <v>2</v>
      </c>
      <c r="AT416" s="77" t="str">
        <f>IF(OR(F416="",AI416=""),"",IF(AND((F416&lt;=85),(AI416&gt;=15)),"O","X"))</f>
        <v>O</v>
      </c>
      <c r="AU416" s="77" t="str">
        <f>IF(C416="","",IF(C416&gt;=$AU$1,"O","X"))</f>
        <v>O</v>
      </c>
      <c r="AV416" s="77" t="str">
        <f>IF(AO416="","",IF(AND(AO416="O",AP416="O",AR416="O",AT416="O",AU416="O"),"후보","X"))</f>
        <v/>
      </c>
    </row>
    <row r="417" spans="1:48" s="37" customFormat="1" ht="12" x14ac:dyDescent="0.3">
      <c r="A417" s="78" t="s">
        <v>2674</v>
      </c>
      <c r="B417" s="79" t="s">
        <v>2675</v>
      </c>
      <c r="C417" s="85">
        <v>430</v>
      </c>
      <c r="D417" s="86">
        <v>79.400000000000006</v>
      </c>
      <c r="E417" s="87">
        <v>24</v>
      </c>
      <c r="F417" s="86">
        <v>60</v>
      </c>
      <c r="G417" s="17">
        <v>18</v>
      </c>
      <c r="H417" s="88">
        <v>72</v>
      </c>
      <c r="I417" s="89">
        <v>120000</v>
      </c>
      <c r="J417" s="89" t="s">
        <v>59</v>
      </c>
      <c r="K417" s="89">
        <v>68000</v>
      </c>
      <c r="L417" s="89" t="s">
        <v>121</v>
      </c>
      <c r="M417" s="90">
        <f>I417-K417</f>
        <v>52000</v>
      </c>
      <c r="N417" s="4">
        <f>IF(ISERROR(K417/I417),"",K417/I417)</f>
        <v>0.56666666666666665</v>
      </c>
      <c r="O417" s="91">
        <f>I417/E417</f>
        <v>5000</v>
      </c>
      <c r="P417" s="91">
        <f>K417/E417</f>
        <v>2833.3333333333335</v>
      </c>
      <c r="Q417" s="77">
        <v>2</v>
      </c>
      <c r="R417" s="77">
        <v>1</v>
      </c>
      <c r="S417" s="77" t="s">
        <v>61</v>
      </c>
      <c r="T417" s="5" t="s">
        <v>242</v>
      </c>
      <c r="U417" s="9"/>
      <c r="W417" s="86">
        <f t="shared" si="323"/>
        <v>79.400000000000006</v>
      </c>
      <c r="X417" s="87">
        <f t="shared" si="323"/>
        <v>24</v>
      </c>
      <c r="Y417" s="92">
        <f t="shared" si="324"/>
        <v>72</v>
      </c>
      <c r="Z417" s="90">
        <f t="shared" si="324"/>
        <v>120000</v>
      </c>
      <c r="AA417" s="90">
        <f>K417</f>
        <v>68000</v>
      </c>
      <c r="AB417" s="90">
        <f t="shared" si="322"/>
        <v>52000</v>
      </c>
      <c r="AC417" s="4">
        <f t="shared" si="322"/>
        <v>0.56666666666666665</v>
      </c>
      <c r="AD417" s="91">
        <f t="shared" si="322"/>
        <v>5000</v>
      </c>
      <c r="AE417" s="77" t="str">
        <f>S417</f>
        <v>계</v>
      </c>
      <c r="AF417" s="77" t="str">
        <f>Q417&amp;"/"&amp;R417</f>
        <v>2/1</v>
      </c>
      <c r="AH417" s="20" t="str">
        <f t="shared" si="305"/>
        <v>용강동 래미안</v>
      </c>
      <c r="AI417" s="87">
        <f t="shared" si="302"/>
        <v>24</v>
      </c>
      <c r="AJ417" s="77" t="str">
        <f>IF(AI417="","",$AJ$2)</f>
        <v>A-</v>
      </c>
      <c r="AK417" s="77" t="s">
        <v>13</v>
      </c>
      <c r="AL417" s="77" t="s">
        <v>62</v>
      </c>
      <c r="AM417" s="77" t="s">
        <v>63</v>
      </c>
      <c r="AN417" s="77" t="str">
        <f>IF(AI417="","",$AN$2)</f>
        <v>C</v>
      </c>
      <c r="AO417" s="77" t="str">
        <f>IF(N417="","",IF(N417&gt;=$AO$1/100,"O","X"))</f>
        <v>X</v>
      </c>
      <c r="AP417" s="77" t="str">
        <f>IF(I417="","",IF(I417&lt;=$AP$1,"O","X"))</f>
        <v>X</v>
      </c>
      <c r="AQ417" s="77" t="str">
        <f>IF(O417="","",IF(O417&lt;=$AQ$1,"O","X"))</f>
        <v>X</v>
      </c>
      <c r="AR417" s="77" t="str">
        <f>IF(M417="","",IF(M417&lt;=$AR$1,"O","X"))</f>
        <v>X</v>
      </c>
      <c r="AS417" s="77" t="s">
        <v>2</v>
      </c>
      <c r="AT417" s="77" t="str">
        <f>IF(OR(F417="",AI417=""),"",IF(AND((F417&lt;=85),(AI417&gt;=15)),"O","X"))</f>
        <v>O</v>
      </c>
      <c r="AU417" s="77" t="str">
        <f>IF(C417="","",IF(C417&gt;=$AU$1,"O","X"))</f>
        <v>O</v>
      </c>
      <c r="AV417" s="77" t="str">
        <f>IF(AO417="","",IF(AND(AO417="O",AP417="O",AR417="O",AT417="O",AU417="O"),"후보","X"))</f>
        <v>X</v>
      </c>
    </row>
    <row r="418" spans="1:48" s="37" customFormat="1" ht="12" x14ac:dyDescent="0.3">
      <c r="A418" s="78" t="s">
        <v>2674</v>
      </c>
      <c r="B418" s="79" t="s">
        <v>2673</v>
      </c>
      <c r="C418" s="85">
        <v>430</v>
      </c>
      <c r="D418" s="86">
        <v>104.6</v>
      </c>
      <c r="E418" s="87">
        <v>32</v>
      </c>
      <c r="F418" s="86">
        <v>84.2</v>
      </c>
      <c r="G418" s="17">
        <v>25</v>
      </c>
      <c r="H418" s="88">
        <v>174</v>
      </c>
      <c r="I418" s="89">
        <v>179500</v>
      </c>
      <c r="J418" s="89" t="s">
        <v>74</v>
      </c>
      <c r="K418" s="89">
        <v>105000</v>
      </c>
      <c r="L418" s="89" t="s">
        <v>116</v>
      </c>
      <c r="M418" s="90">
        <f>I418-K418</f>
        <v>74500</v>
      </c>
      <c r="N418" s="4">
        <f>IF(ISERROR(K418/I418),"",K418/I418)</f>
        <v>0.58495821727019504</v>
      </c>
      <c r="O418" s="91">
        <f>I418/E418</f>
        <v>5609.375</v>
      </c>
      <c r="P418" s="91">
        <f>K418/E418</f>
        <v>3281.25</v>
      </c>
      <c r="Q418" s="77">
        <v>3</v>
      </c>
      <c r="R418" s="77">
        <v>2</v>
      </c>
      <c r="S418" s="77" t="s">
        <v>61</v>
      </c>
      <c r="T418" s="5">
        <v>104</v>
      </c>
      <c r="U418" s="9"/>
      <c r="W418" s="86">
        <f t="shared" si="323"/>
        <v>104.6</v>
      </c>
      <c r="X418" s="87">
        <f t="shared" si="323"/>
        <v>32</v>
      </c>
      <c r="Y418" s="92">
        <f t="shared" si="324"/>
        <v>174</v>
      </c>
      <c r="Z418" s="90">
        <f t="shared" si="324"/>
        <v>179500</v>
      </c>
      <c r="AA418" s="90">
        <f>K418</f>
        <v>105000</v>
      </c>
      <c r="AB418" s="90">
        <f t="shared" si="322"/>
        <v>74500</v>
      </c>
      <c r="AC418" s="4">
        <f t="shared" si="322"/>
        <v>0.58495821727019504</v>
      </c>
      <c r="AD418" s="91">
        <f t="shared" si="322"/>
        <v>5609.375</v>
      </c>
      <c r="AE418" s="77" t="str">
        <f>S418</f>
        <v>계</v>
      </c>
      <c r="AF418" s="77" t="str">
        <f>Q418&amp;"/"&amp;R418</f>
        <v>3/2</v>
      </c>
      <c r="AH418" s="20" t="str">
        <f t="shared" si="305"/>
        <v>용강동 래미안</v>
      </c>
      <c r="AI418" s="87">
        <f t="shared" si="302"/>
        <v>32</v>
      </c>
      <c r="AJ418" s="77" t="str">
        <f>IF(AI418="","",$AJ$2)</f>
        <v>A-</v>
      </c>
      <c r="AK418" s="77" t="s">
        <v>13</v>
      </c>
      <c r="AL418" s="77" t="s">
        <v>62</v>
      </c>
      <c r="AM418" s="77" t="s">
        <v>63</v>
      </c>
      <c r="AN418" s="77" t="str">
        <f>IF(AI418="","",$AN$2)</f>
        <v>C</v>
      </c>
      <c r="AO418" s="77" t="str">
        <f>IF(N418="","",IF(N418&gt;=$AO$1/100,"O","X"))</f>
        <v>X</v>
      </c>
      <c r="AP418" s="77" t="str">
        <f>IF(I418="","",IF(I418&lt;=$AP$1,"O","X"))</f>
        <v>X</v>
      </c>
      <c r="AQ418" s="77" t="str">
        <f>IF(O418="","",IF(O418&lt;=$AQ$1,"O","X"))</f>
        <v>X</v>
      </c>
      <c r="AR418" s="77" t="str">
        <f>IF(M418="","",IF(M418&lt;=$AR$1,"O","X"))</f>
        <v>X</v>
      </c>
      <c r="AS418" s="77" t="s">
        <v>2</v>
      </c>
      <c r="AT418" s="77" t="str">
        <f>IF(OR(F418="",AI418=""),"",IF(AND((F418&lt;=85),(AI418&gt;=15)),"O","X"))</f>
        <v>O</v>
      </c>
      <c r="AU418" s="77" t="str">
        <f>IF(C418="","",IF(C418&gt;=$AU$1,"O","X"))</f>
        <v>O</v>
      </c>
      <c r="AV418" s="77" t="str">
        <f>IF(AO418="","",IF(AND(AO418="O",AP418="O",AR418="O",AT418="O",AU418="O"),"후보","X"))</f>
        <v>X</v>
      </c>
    </row>
    <row r="419" spans="1:48" s="37" customFormat="1" ht="12" x14ac:dyDescent="0.3">
      <c r="A419" s="78" t="s">
        <v>2676</v>
      </c>
      <c r="B419" s="79" t="s">
        <v>2677</v>
      </c>
      <c r="C419" s="85">
        <v>430</v>
      </c>
      <c r="D419" s="86">
        <v>135.1</v>
      </c>
      <c r="E419" s="87">
        <v>41</v>
      </c>
      <c r="F419" s="86">
        <v>114</v>
      </c>
      <c r="G419" s="17">
        <v>34</v>
      </c>
      <c r="H419" s="88">
        <v>66</v>
      </c>
      <c r="I419" s="89">
        <v>205000</v>
      </c>
      <c r="J419" s="89" t="s">
        <v>98</v>
      </c>
      <c r="K419" s="89">
        <v>130000</v>
      </c>
      <c r="L419" s="89" t="s">
        <v>98</v>
      </c>
      <c r="M419" s="90">
        <f>I419-K419</f>
        <v>75000</v>
      </c>
      <c r="N419" s="4">
        <f>IF(ISERROR(K419/I419),"",K419/I419)</f>
        <v>0.63414634146341464</v>
      </c>
      <c r="O419" s="91">
        <f>I419/E419</f>
        <v>5000</v>
      </c>
      <c r="P419" s="91">
        <f>K419/E419</f>
        <v>3170.731707317073</v>
      </c>
      <c r="Q419" s="77">
        <v>4</v>
      </c>
      <c r="R419" s="77">
        <v>2</v>
      </c>
      <c r="S419" s="77" t="s">
        <v>61</v>
      </c>
      <c r="T419" s="5">
        <v>135</v>
      </c>
      <c r="U419" s="9"/>
      <c r="W419" s="86">
        <f t="shared" si="323"/>
        <v>135.1</v>
      </c>
      <c r="X419" s="87">
        <f t="shared" si="323"/>
        <v>41</v>
      </c>
      <c r="Y419" s="92">
        <f t="shared" si="324"/>
        <v>66</v>
      </c>
      <c r="Z419" s="90">
        <f t="shared" si="324"/>
        <v>205000</v>
      </c>
      <c r="AA419" s="90">
        <f>K419</f>
        <v>130000</v>
      </c>
      <c r="AB419" s="90">
        <f t="shared" si="322"/>
        <v>75000</v>
      </c>
      <c r="AC419" s="4">
        <f t="shared" si="322"/>
        <v>0.63414634146341464</v>
      </c>
      <c r="AD419" s="91">
        <f t="shared" si="322"/>
        <v>5000</v>
      </c>
      <c r="AE419" s="77" t="str">
        <f>S419</f>
        <v>계</v>
      </c>
      <c r="AF419" s="77" t="str">
        <f>Q419&amp;"/"&amp;R419</f>
        <v>4/2</v>
      </c>
      <c r="AH419" s="20" t="str">
        <f t="shared" si="305"/>
        <v>용강동 래미안</v>
      </c>
      <c r="AI419" s="87">
        <f t="shared" si="302"/>
        <v>41</v>
      </c>
      <c r="AJ419" s="77" t="str">
        <f>IF(AI419="","",$AJ$2)</f>
        <v>A-</v>
      </c>
      <c r="AK419" s="77" t="s">
        <v>13</v>
      </c>
      <c r="AL419" s="77" t="s">
        <v>62</v>
      </c>
      <c r="AM419" s="77" t="s">
        <v>63</v>
      </c>
      <c r="AN419" s="77" t="str">
        <f>IF(AI419="","",$AN$2)</f>
        <v>C</v>
      </c>
      <c r="AO419" s="77" t="str">
        <f>IF(N419="","",IF(N419&gt;=$AO$1/100,"O","X"))</f>
        <v>X</v>
      </c>
      <c r="AP419" s="77" t="str">
        <f>IF(I419="","",IF(I419&lt;=$AP$1,"O","X"))</f>
        <v>X</v>
      </c>
      <c r="AQ419" s="77" t="str">
        <f>IF(O419="","",IF(O419&lt;=$AQ$1,"O","X"))</f>
        <v>X</v>
      </c>
      <c r="AR419" s="77" t="str">
        <f>IF(M419="","",IF(M419&lt;=$AR$1,"O","X"))</f>
        <v>X</v>
      </c>
      <c r="AS419" s="77" t="s">
        <v>2</v>
      </c>
      <c r="AT419" s="77" t="str">
        <f>IF(OR(F419="",AI419=""),"",IF(AND((F419&lt;=85),(AI419&gt;=15)),"O","X"))</f>
        <v>X</v>
      </c>
      <c r="AU419" s="77" t="str">
        <f>IF(C419="","",IF(C419&gt;=$AU$1,"O","X"))</f>
        <v>O</v>
      </c>
      <c r="AV419" s="77" t="str">
        <f>IF(AO419="","",IF(AND(AO419="O",AP419="O",AR419="O",AT419="O",AU419="O"),"후보","X"))</f>
        <v>X</v>
      </c>
    </row>
    <row r="420" spans="1:48" s="37" customFormat="1" ht="12" x14ac:dyDescent="0.3">
      <c r="A420" s="78" t="s">
        <v>2678</v>
      </c>
      <c r="B420" s="79" t="s">
        <v>2677</v>
      </c>
      <c r="C420" s="85">
        <v>430</v>
      </c>
      <c r="D420" s="86">
        <v>166.2</v>
      </c>
      <c r="E420" s="87">
        <v>50</v>
      </c>
      <c r="F420" s="86">
        <v>131.80000000000001</v>
      </c>
      <c r="G420" s="17">
        <v>40</v>
      </c>
      <c r="H420" s="88">
        <v>16</v>
      </c>
      <c r="I420" s="89"/>
      <c r="J420" s="89"/>
      <c r="K420" s="89"/>
      <c r="L420" s="89"/>
      <c r="M420" s="90">
        <f>I420-K420</f>
        <v>0</v>
      </c>
      <c r="N420" s="4" t="str">
        <f>IF(ISERROR(K420/I420),"",K420/I420)</f>
        <v/>
      </c>
      <c r="O420" s="91">
        <f>I420/E420</f>
        <v>0</v>
      </c>
      <c r="P420" s="91">
        <f>K420/E420</f>
        <v>0</v>
      </c>
      <c r="Q420" s="77">
        <v>4</v>
      </c>
      <c r="R420" s="77">
        <v>2</v>
      </c>
      <c r="S420" s="77" t="s">
        <v>61</v>
      </c>
      <c r="T420" s="5">
        <v>166</v>
      </c>
      <c r="U420" s="9"/>
      <c r="W420" s="86">
        <f t="shared" si="323"/>
        <v>166.2</v>
      </c>
      <c r="X420" s="87">
        <f t="shared" si="323"/>
        <v>50</v>
      </c>
      <c r="Y420" s="92">
        <f t="shared" si="324"/>
        <v>16</v>
      </c>
      <c r="Z420" s="90">
        <f t="shared" si="324"/>
        <v>0</v>
      </c>
      <c r="AA420" s="90">
        <f>K420</f>
        <v>0</v>
      </c>
      <c r="AB420" s="90">
        <f t="shared" ref="AB420:AD435" si="325">M420</f>
        <v>0</v>
      </c>
      <c r="AC420" s="4" t="str">
        <f t="shared" si="325"/>
        <v/>
      </c>
      <c r="AD420" s="91">
        <f t="shared" si="325"/>
        <v>0</v>
      </c>
      <c r="AE420" s="77" t="str">
        <f>S420</f>
        <v>계</v>
      </c>
      <c r="AF420" s="77" t="str">
        <f>Q420&amp;"/"&amp;R420</f>
        <v>4/2</v>
      </c>
      <c r="AH420" s="20" t="str">
        <f t="shared" si="305"/>
        <v>용강동 래미안</v>
      </c>
      <c r="AI420" s="87">
        <f t="shared" si="302"/>
        <v>50</v>
      </c>
      <c r="AJ420" s="77" t="str">
        <f>IF(AI420="","",$AJ$2)</f>
        <v>A-</v>
      </c>
      <c r="AK420" s="77" t="s">
        <v>13</v>
      </c>
      <c r="AL420" s="77" t="s">
        <v>62</v>
      </c>
      <c r="AM420" s="77" t="s">
        <v>63</v>
      </c>
      <c r="AN420" s="77" t="str">
        <f>IF(AI420="","",$AN$2)</f>
        <v>C</v>
      </c>
      <c r="AO420" s="77" t="str">
        <f>IF(N420="","",IF(N420&gt;=$AO$1/100,"O","X"))</f>
        <v/>
      </c>
      <c r="AP420" s="77" t="str">
        <f>IF(I420="","",IF(I420&lt;=$AP$1,"O","X"))</f>
        <v/>
      </c>
      <c r="AQ420" s="77" t="str">
        <f>IF(O420="","",IF(O420&lt;=$AQ$1,"O","X"))</f>
        <v>O</v>
      </c>
      <c r="AR420" s="77" t="str">
        <f>IF(M420="","",IF(M420&lt;=$AR$1,"O","X"))</f>
        <v>O</v>
      </c>
      <c r="AS420" s="77" t="s">
        <v>2</v>
      </c>
      <c r="AT420" s="77" t="str">
        <f>IF(OR(F420="",AI420=""),"",IF(AND((F420&lt;=85),(AI420&gt;=15)),"O","X"))</f>
        <v>X</v>
      </c>
      <c r="AU420" s="77" t="str">
        <f>IF(C420="","",IF(C420&gt;=$AU$1,"O","X"))</f>
        <v>O</v>
      </c>
      <c r="AV420" s="77" t="str">
        <f>IF(AO420="","",IF(AND(AO420="O",AP420="O",AR420="O",AT420="O",AU420="O"),"후보","X"))</f>
        <v/>
      </c>
    </row>
    <row r="421" spans="1:48" s="37" customFormat="1" ht="12" x14ac:dyDescent="0.3">
      <c r="A421" s="78" t="s">
        <v>2679</v>
      </c>
      <c r="B421" s="79" t="s">
        <v>2680</v>
      </c>
      <c r="C421" s="85">
        <v>547</v>
      </c>
      <c r="D421" s="86">
        <v>84.5</v>
      </c>
      <c r="E421" s="87">
        <v>26</v>
      </c>
      <c r="F421" s="86">
        <v>60</v>
      </c>
      <c r="G421" s="17">
        <v>18</v>
      </c>
      <c r="H421" s="88">
        <v>174</v>
      </c>
      <c r="I421" s="89">
        <v>175000</v>
      </c>
      <c r="J421" s="89" t="s">
        <v>98</v>
      </c>
      <c r="K421" s="89">
        <v>103000</v>
      </c>
      <c r="L421" s="89" t="s">
        <v>74</v>
      </c>
      <c r="M421" s="90">
        <f t="shared" ref="M421:M428" si="326">I421-K421</f>
        <v>72000</v>
      </c>
      <c r="N421" s="4">
        <f t="shared" ref="N421:N428" si="327">IF(ISERROR(K421/I421),"",K421/I421)</f>
        <v>0.58857142857142852</v>
      </c>
      <c r="O421" s="91">
        <f t="shared" ref="O421:O428" si="328">I421/E421</f>
        <v>6730.7692307692305</v>
      </c>
      <c r="P421" s="91">
        <f t="shared" ref="P421:P428" si="329">K421/E421</f>
        <v>3961.5384615384614</v>
      </c>
      <c r="Q421" s="77">
        <v>3</v>
      </c>
      <c r="R421" s="77">
        <v>2</v>
      </c>
      <c r="S421" s="77" t="s">
        <v>61</v>
      </c>
      <c r="T421" s="5" t="s">
        <v>156</v>
      </c>
      <c r="U421" s="9"/>
      <c r="W421" s="86">
        <f t="shared" si="323"/>
        <v>84.5</v>
      </c>
      <c r="X421" s="87">
        <f t="shared" si="323"/>
        <v>26</v>
      </c>
      <c r="Y421" s="92">
        <f t="shared" si="324"/>
        <v>174</v>
      </c>
      <c r="Z421" s="90">
        <f t="shared" si="324"/>
        <v>175000</v>
      </c>
      <c r="AA421" s="90">
        <f t="shared" ref="AA421:AA428" si="330">K421</f>
        <v>103000</v>
      </c>
      <c r="AB421" s="90">
        <f t="shared" si="325"/>
        <v>72000</v>
      </c>
      <c r="AC421" s="4">
        <f t="shared" si="325"/>
        <v>0.58857142857142852</v>
      </c>
      <c r="AD421" s="91">
        <f t="shared" si="325"/>
        <v>6730.7692307692305</v>
      </c>
      <c r="AE421" s="77" t="str">
        <f t="shared" ref="AE421:AE428" si="331">S421</f>
        <v>계</v>
      </c>
      <c r="AF421" s="77" t="str">
        <f t="shared" ref="AF421:AF428" si="332">Q421&amp;"/"&amp;R421</f>
        <v>3/2</v>
      </c>
      <c r="AH421" s="20" t="str">
        <f t="shared" si="305"/>
        <v>용강동 e편한세상마포리버파크</v>
      </c>
      <c r="AI421" s="87">
        <f t="shared" si="302"/>
        <v>26</v>
      </c>
      <c r="AJ421" s="77" t="str">
        <f t="shared" ref="AJ421:AJ428" si="333">IF(AI421="","",$AJ$2)</f>
        <v>A-</v>
      </c>
      <c r="AK421" s="77" t="s">
        <v>13</v>
      </c>
      <c r="AL421" s="77" t="s">
        <v>62</v>
      </c>
      <c r="AM421" s="77" t="s">
        <v>63</v>
      </c>
      <c r="AN421" s="77" t="str">
        <f t="shared" ref="AN421:AN428" si="334">IF(AI421="","",$AN$2)</f>
        <v>C</v>
      </c>
      <c r="AO421" s="77" t="str">
        <f t="shared" ref="AO421:AO428" si="335">IF(N421="","",IF(N421&gt;=$AO$1/100,"O","X"))</f>
        <v>X</v>
      </c>
      <c r="AP421" s="77" t="str">
        <f t="shared" ref="AP421:AP428" si="336">IF(I421="","",IF(I421&lt;=$AP$1,"O","X"))</f>
        <v>X</v>
      </c>
      <c r="AQ421" s="77" t="str">
        <f t="shared" ref="AQ421:AQ428" si="337">IF(O421="","",IF(O421&lt;=$AQ$1,"O","X"))</f>
        <v>X</v>
      </c>
      <c r="AR421" s="77" t="str">
        <f t="shared" ref="AR421:AR428" si="338">IF(M421="","",IF(M421&lt;=$AR$1,"O","X"))</f>
        <v>X</v>
      </c>
      <c r="AS421" s="77" t="s">
        <v>2</v>
      </c>
      <c r="AT421" s="77" t="str">
        <f t="shared" ref="AT421:AT428" si="339">IF(OR(F421="",AI421=""),"",IF(AND((F421&lt;=85),(AI421&gt;=15)),"O","X"))</f>
        <v>O</v>
      </c>
      <c r="AU421" s="77" t="str">
        <f t="shared" ref="AU421:AU428" si="340">IF(C421="","",IF(C421&gt;=$AU$1,"O","X"))</f>
        <v>O</v>
      </c>
      <c r="AV421" s="77" t="str">
        <f t="shared" ref="AV421:AV428" si="341">IF(AO421="","",IF(AND(AO421="O",AP421="O",AR421="O",AT421="O",AU421="O"),"후보","X"))</f>
        <v>X</v>
      </c>
    </row>
    <row r="422" spans="1:48" s="37" customFormat="1" ht="12" x14ac:dyDescent="0.3">
      <c r="A422" s="78" t="s">
        <v>2679</v>
      </c>
      <c r="B422" s="79" t="s">
        <v>2680</v>
      </c>
      <c r="C422" s="85">
        <v>547</v>
      </c>
      <c r="D422" s="86">
        <v>108.1</v>
      </c>
      <c r="E422" s="87">
        <v>33</v>
      </c>
      <c r="F422" s="86">
        <v>85</v>
      </c>
      <c r="G422" s="17">
        <v>26</v>
      </c>
      <c r="H422" s="88">
        <v>2</v>
      </c>
      <c r="I422" s="89"/>
      <c r="J422" s="89"/>
      <c r="K422" s="89"/>
      <c r="L422" s="89"/>
      <c r="M422" s="90">
        <f t="shared" si="326"/>
        <v>0</v>
      </c>
      <c r="N422" s="4" t="str">
        <f t="shared" si="327"/>
        <v/>
      </c>
      <c r="O422" s="91">
        <f t="shared" si="328"/>
        <v>0</v>
      </c>
      <c r="P422" s="91">
        <f t="shared" si="329"/>
        <v>0</v>
      </c>
      <c r="Q422" s="77">
        <v>4</v>
      </c>
      <c r="R422" s="77">
        <v>2</v>
      </c>
      <c r="S422" s="77" t="s">
        <v>61</v>
      </c>
      <c r="T422" s="5" t="s">
        <v>258</v>
      </c>
      <c r="U422" s="9"/>
      <c r="W422" s="86">
        <f t="shared" si="323"/>
        <v>108.1</v>
      </c>
      <c r="X422" s="87">
        <f t="shared" si="323"/>
        <v>33</v>
      </c>
      <c r="Y422" s="92">
        <f t="shared" si="324"/>
        <v>2</v>
      </c>
      <c r="Z422" s="90">
        <f t="shared" si="324"/>
        <v>0</v>
      </c>
      <c r="AA422" s="90">
        <f t="shared" si="330"/>
        <v>0</v>
      </c>
      <c r="AB422" s="90">
        <f t="shared" si="325"/>
        <v>0</v>
      </c>
      <c r="AC422" s="4" t="str">
        <f t="shared" si="325"/>
        <v/>
      </c>
      <c r="AD422" s="91">
        <f t="shared" si="325"/>
        <v>0</v>
      </c>
      <c r="AE422" s="77" t="str">
        <f t="shared" si="331"/>
        <v>계</v>
      </c>
      <c r="AF422" s="77" t="str">
        <f t="shared" si="332"/>
        <v>4/2</v>
      </c>
      <c r="AH422" s="20" t="str">
        <f t="shared" si="305"/>
        <v>용강동 e편한세상마포리버파크</v>
      </c>
      <c r="AI422" s="87">
        <f t="shared" si="302"/>
        <v>33</v>
      </c>
      <c r="AJ422" s="77" t="str">
        <f t="shared" si="333"/>
        <v>A-</v>
      </c>
      <c r="AK422" s="77" t="s">
        <v>13</v>
      </c>
      <c r="AL422" s="77" t="s">
        <v>62</v>
      </c>
      <c r="AM422" s="77" t="s">
        <v>63</v>
      </c>
      <c r="AN422" s="77" t="str">
        <f t="shared" si="334"/>
        <v>C</v>
      </c>
      <c r="AO422" s="77" t="str">
        <f t="shared" si="335"/>
        <v/>
      </c>
      <c r="AP422" s="77" t="str">
        <f t="shared" si="336"/>
        <v/>
      </c>
      <c r="AQ422" s="77" t="str">
        <f t="shared" si="337"/>
        <v>O</v>
      </c>
      <c r="AR422" s="77" t="str">
        <f t="shared" si="338"/>
        <v>O</v>
      </c>
      <c r="AS422" s="77" t="s">
        <v>2</v>
      </c>
      <c r="AT422" s="77" t="str">
        <f t="shared" si="339"/>
        <v>O</v>
      </c>
      <c r="AU422" s="77" t="str">
        <f t="shared" si="340"/>
        <v>O</v>
      </c>
      <c r="AV422" s="77" t="str">
        <f t="shared" si="341"/>
        <v/>
      </c>
    </row>
    <row r="423" spans="1:48" s="37" customFormat="1" ht="12" x14ac:dyDescent="0.3">
      <c r="A423" s="78" t="s">
        <v>2681</v>
      </c>
      <c r="B423" s="79" t="s">
        <v>2682</v>
      </c>
      <c r="C423" s="85">
        <v>547</v>
      </c>
      <c r="D423" s="86">
        <v>110.5</v>
      </c>
      <c r="E423" s="87">
        <v>33</v>
      </c>
      <c r="F423" s="86">
        <v>85</v>
      </c>
      <c r="G423" s="17">
        <v>26</v>
      </c>
      <c r="H423" s="88">
        <v>80</v>
      </c>
      <c r="I423" s="89">
        <v>230000</v>
      </c>
      <c r="J423" s="89" t="s">
        <v>77</v>
      </c>
      <c r="K423" s="89">
        <v>125000</v>
      </c>
      <c r="L423" s="89" t="s">
        <v>116</v>
      </c>
      <c r="M423" s="90">
        <f t="shared" si="326"/>
        <v>105000</v>
      </c>
      <c r="N423" s="4">
        <f t="shared" si="327"/>
        <v>0.54347826086956519</v>
      </c>
      <c r="O423" s="91">
        <f t="shared" si="328"/>
        <v>6969.69696969697</v>
      </c>
      <c r="P423" s="91">
        <f t="shared" si="329"/>
        <v>3787.878787878788</v>
      </c>
      <c r="Q423" s="77">
        <v>3</v>
      </c>
      <c r="R423" s="77">
        <v>2</v>
      </c>
      <c r="S423" s="77" t="s">
        <v>61</v>
      </c>
      <c r="T423" s="5" t="s">
        <v>115</v>
      </c>
      <c r="U423" s="9"/>
      <c r="W423" s="86">
        <f t="shared" si="323"/>
        <v>110.5</v>
      </c>
      <c r="X423" s="87">
        <f t="shared" si="323"/>
        <v>33</v>
      </c>
      <c r="Y423" s="92">
        <f t="shared" si="324"/>
        <v>80</v>
      </c>
      <c r="Z423" s="90">
        <f t="shared" si="324"/>
        <v>230000</v>
      </c>
      <c r="AA423" s="90">
        <f t="shared" si="330"/>
        <v>125000</v>
      </c>
      <c r="AB423" s="90">
        <f t="shared" si="325"/>
        <v>105000</v>
      </c>
      <c r="AC423" s="4">
        <f t="shared" si="325"/>
        <v>0.54347826086956519</v>
      </c>
      <c r="AD423" s="91">
        <f t="shared" si="325"/>
        <v>6969.69696969697</v>
      </c>
      <c r="AE423" s="77" t="str">
        <f t="shared" si="331"/>
        <v>계</v>
      </c>
      <c r="AF423" s="77" t="str">
        <f t="shared" si="332"/>
        <v>3/2</v>
      </c>
      <c r="AH423" s="20" t="str">
        <f t="shared" si="305"/>
        <v>용강동 e편한세상마포리버파크</v>
      </c>
      <c r="AI423" s="87">
        <f t="shared" si="302"/>
        <v>33</v>
      </c>
      <c r="AJ423" s="77" t="str">
        <f t="shared" si="333"/>
        <v>A-</v>
      </c>
      <c r="AK423" s="77" t="s">
        <v>13</v>
      </c>
      <c r="AL423" s="77" t="s">
        <v>62</v>
      </c>
      <c r="AM423" s="77" t="s">
        <v>63</v>
      </c>
      <c r="AN423" s="77" t="str">
        <f t="shared" si="334"/>
        <v>C</v>
      </c>
      <c r="AO423" s="77" t="str">
        <f t="shared" si="335"/>
        <v>X</v>
      </c>
      <c r="AP423" s="77" t="str">
        <f t="shared" si="336"/>
        <v>X</v>
      </c>
      <c r="AQ423" s="77" t="str">
        <f t="shared" si="337"/>
        <v>X</v>
      </c>
      <c r="AR423" s="77" t="str">
        <f t="shared" si="338"/>
        <v>X</v>
      </c>
      <c r="AS423" s="77" t="s">
        <v>2</v>
      </c>
      <c r="AT423" s="77" t="str">
        <f t="shared" si="339"/>
        <v>O</v>
      </c>
      <c r="AU423" s="77" t="str">
        <f t="shared" si="340"/>
        <v>O</v>
      </c>
      <c r="AV423" s="77" t="str">
        <f t="shared" si="341"/>
        <v>X</v>
      </c>
    </row>
    <row r="424" spans="1:48" s="37" customFormat="1" ht="12" x14ac:dyDescent="0.3">
      <c r="A424" s="78" t="s">
        <v>2681</v>
      </c>
      <c r="B424" s="79" t="s">
        <v>2683</v>
      </c>
      <c r="C424" s="85">
        <v>547</v>
      </c>
      <c r="D424" s="86">
        <v>111.6</v>
      </c>
      <c r="E424" s="87">
        <v>34</v>
      </c>
      <c r="F424" s="86">
        <v>85</v>
      </c>
      <c r="G424" s="17">
        <v>26</v>
      </c>
      <c r="H424" s="88">
        <v>34</v>
      </c>
      <c r="I424" s="89"/>
      <c r="J424" s="89"/>
      <c r="K424" s="89">
        <v>120000</v>
      </c>
      <c r="L424" s="89" t="s">
        <v>64</v>
      </c>
      <c r="M424" s="90">
        <f t="shared" si="326"/>
        <v>-120000</v>
      </c>
      <c r="N424" s="4" t="str">
        <f t="shared" si="327"/>
        <v/>
      </c>
      <c r="O424" s="91">
        <f t="shared" si="328"/>
        <v>0</v>
      </c>
      <c r="P424" s="91">
        <f t="shared" si="329"/>
        <v>3529.4117647058824</v>
      </c>
      <c r="Q424" s="77">
        <v>3</v>
      </c>
      <c r="R424" s="77">
        <v>2</v>
      </c>
      <c r="S424" s="77" t="s">
        <v>61</v>
      </c>
      <c r="T424" s="5" t="s">
        <v>259</v>
      </c>
      <c r="U424" s="9"/>
      <c r="W424" s="86">
        <f t="shared" ref="W424:X439" si="342">D424</f>
        <v>111.6</v>
      </c>
      <c r="X424" s="87">
        <f t="shared" si="342"/>
        <v>34</v>
      </c>
      <c r="Y424" s="92">
        <f t="shared" ref="Y424:Z439" si="343">H424</f>
        <v>34</v>
      </c>
      <c r="Z424" s="90">
        <f t="shared" si="343"/>
        <v>0</v>
      </c>
      <c r="AA424" s="90">
        <f t="shared" si="330"/>
        <v>120000</v>
      </c>
      <c r="AB424" s="90">
        <f t="shared" si="325"/>
        <v>-120000</v>
      </c>
      <c r="AC424" s="4" t="str">
        <f t="shared" si="325"/>
        <v/>
      </c>
      <c r="AD424" s="91">
        <f t="shared" si="325"/>
        <v>0</v>
      </c>
      <c r="AE424" s="77" t="str">
        <f t="shared" si="331"/>
        <v>계</v>
      </c>
      <c r="AF424" s="77" t="str">
        <f t="shared" si="332"/>
        <v>3/2</v>
      </c>
      <c r="AH424" s="20" t="str">
        <f t="shared" si="305"/>
        <v>용강동 e편한세상마포리버파크</v>
      </c>
      <c r="AI424" s="87">
        <f t="shared" si="302"/>
        <v>34</v>
      </c>
      <c r="AJ424" s="77" t="str">
        <f t="shared" si="333"/>
        <v>A-</v>
      </c>
      <c r="AK424" s="77" t="s">
        <v>13</v>
      </c>
      <c r="AL424" s="77" t="s">
        <v>62</v>
      </c>
      <c r="AM424" s="77" t="s">
        <v>63</v>
      </c>
      <c r="AN424" s="77" t="str">
        <f t="shared" si="334"/>
        <v>C</v>
      </c>
      <c r="AO424" s="77" t="str">
        <f t="shared" si="335"/>
        <v/>
      </c>
      <c r="AP424" s="77" t="str">
        <f t="shared" si="336"/>
        <v/>
      </c>
      <c r="AQ424" s="77" t="str">
        <f t="shared" si="337"/>
        <v>O</v>
      </c>
      <c r="AR424" s="77" t="str">
        <f t="shared" si="338"/>
        <v>O</v>
      </c>
      <c r="AS424" s="77" t="s">
        <v>2</v>
      </c>
      <c r="AT424" s="77" t="str">
        <f t="shared" si="339"/>
        <v>O</v>
      </c>
      <c r="AU424" s="77" t="str">
        <f t="shared" si="340"/>
        <v>O</v>
      </c>
      <c r="AV424" s="77" t="str">
        <f t="shared" si="341"/>
        <v/>
      </c>
    </row>
    <row r="425" spans="1:48" s="37" customFormat="1" ht="12" x14ac:dyDescent="0.3">
      <c r="A425" s="78" t="s">
        <v>2681</v>
      </c>
      <c r="B425" s="79" t="s">
        <v>2682</v>
      </c>
      <c r="C425" s="85">
        <v>547</v>
      </c>
      <c r="D425" s="86">
        <v>112.3</v>
      </c>
      <c r="E425" s="87">
        <v>34</v>
      </c>
      <c r="F425" s="86">
        <v>85</v>
      </c>
      <c r="G425" s="17">
        <v>26</v>
      </c>
      <c r="H425" s="88">
        <v>84</v>
      </c>
      <c r="I425" s="89">
        <v>220000</v>
      </c>
      <c r="J425" s="89" t="s">
        <v>60</v>
      </c>
      <c r="K425" s="89">
        <v>130000</v>
      </c>
      <c r="L425" s="89" t="s">
        <v>100</v>
      </c>
      <c r="M425" s="90">
        <f t="shared" si="326"/>
        <v>90000</v>
      </c>
      <c r="N425" s="4">
        <f t="shared" si="327"/>
        <v>0.59090909090909094</v>
      </c>
      <c r="O425" s="91">
        <f t="shared" si="328"/>
        <v>6470.588235294118</v>
      </c>
      <c r="P425" s="91">
        <f t="shared" si="329"/>
        <v>3823.5294117647059</v>
      </c>
      <c r="Q425" s="77">
        <v>3</v>
      </c>
      <c r="R425" s="77">
        <v>2</v>
      </c>
      <c r="S425" s="77" t="s">
        <v>61</v>
      </c>
      <c r="T425" s="5" t="s">
        <v>101</v>
      </c>
      <c r="U425" s="9"/>
      <c r="W425" s="86">
        <f t="shared" si="342"/>
        <v>112.3</v>
      </c>
      <c r="X425" s="87">
        <f t="shared" si="342"/>
        <v>34</v>
      </c>
      <c r="Y425" s="92">
        <f t="shared" si="343"/>
        <v>84</v>
      </c>
      <c r="Z425" s="90">
        <f t="shared" si="343"/>
        <v>220000</v>
      </c>
      <c r="AA425" s="90">
        <f t="shared" si="330"/>
        <v>130000</v>
      </c>
      <c r="AB425" s="90">
        <f t="shared" si="325"/>
        <v>90000</v>
      </c>
      <c r="AC425" s="4">
        <f t="shared" si="325"/>
        <v>0.59090909090909094</v>
      </c>
      <c r="AD425" s="91">
        <f t="shared" si="325"/>
        <v>6470.588235294118</v>
      </c>
      <c r="AE425" s="77" t="str">
        <f t="shared" si="331"/>
        <v>계</v>
      </c>
      <c r="AF425" s="77" t="str">
        <f t="shared" si="332"/>
        <v>3/2</v>
      </c>
      <c r="AH425" s="20" t="str">
        <f t="shared" si="305"/>
        <v>용강동 e편한세상마포리버파크</v>
      </c>
      <c r="AI425" s="87">
        <f t="shared" si="302"/>
        <v>34</v>
      </c>
      <c r="AJ425" s="77" t="str">
        <f t="shared" si="333"/>
        <v>A-</v>
      </c>
      <c r="AK425" s="77" t="s">
        <v>13</v>
      </c>
      <c r="AL425" s="77" t="s">
        <v>62</v>
      </c>
      <c r="AM425" s="77" t="s">
        <v>63</v>
      </c>
      <c r="AN425" s="77" t="str">
        <f t="shared" si="334"/>
        <v>C</v>
      </c>
      <c r="AO425" s="77" t="str">
        <f t="shared" si="335"/>
        <v>X</v>
      </c>
      <c r="AP425" s="77" t="str">
        <f t="shared" si="336"/>
        <v>X</v>
      </c>
      <c r="AQ425" s="77" t="str">
        <f t="shared" si="337"/>
        <v>X</v>
      </c>
      <c r="AR425" s="77" t="str">
        <f t="shared" si="338"/>
        <v>X</v>
      </c>
      <c r="AS425" s="77" t="s">
        <v>2</v>
      </c>
      <c r="AT425" s="77" t="str">
        <f t="shared" si="339"/>
        <v>O</v>
      </c>
      <c r="AU425" s="77" t="str">
        <f t="shared" si="340"/>
        <v>O</v>
      </c>
      <c r="AV425" s="77" t="str">
        <f t="shared" si="341"/>
        <v>X</v>
      </c>
    </row>
    <row r="426" spans="1:48" s="37" customFormat="1" ht="12" x14ac:dyDescent="0.3">
      <c r="A426" s="78" t="s">
        <v>2681</v>
      </c>
      <c r="B426" s="79" t="s">
        <v>2682</v>
      </c>
      <c r="C426" s="85">
        <v>547</v>
      </c>
      <c r="D426" s="86">
        <v>112.5</v>
      </c>
      <c r="E426" s="87">
        <v>34</v>
      </c>
      <c r="F426" s="86">
        <v>85</v>
      </c>
      <c r="G426" s="17">
        <v>26</v>
      </c>
      <c r="H426" s="88">
        <v>30</v>
      </c>
      <c r="I426" s="89"/>
      <c r="J426" s="89"/>
      <c r="K426" s="89"/>
      <c r="L426" s="89"/>
      <c r="M426" s="90">
        <f t="shared" si="326"/>
        <v>0</v>
      </c>
      <c r="N426" s="4" t="str">
        <f t="shared" si="327"/>
        <v/>
      </c>
      <c r="O426" s="91">
        <f t="shared" si="328"/>
        <v>0</v>
      </c>
      <c r="P426" s="91">
        <f t="shared" si="329"/>
        <v>0</v>
      </c>
      <c r="Q426" s="77">
        <v>3</v>
      </c>
      <c r="R426" s="77">
        <v>2</v>
      </c>
      <c r="S426" s="77" t="s">
        <v>61</v>
      </c>
      <c r="T426" s="5" t="s">
        <v>103</v>
      </c>
      <c r="U426" s="9"/>
      <c r="W426" s="86">
        <f t="shared" si="342"/>
        <v>112.5</v>
      </c>
      <c r="X426" s="87">
        <f t="shared" si="342"/>
        <v>34</v>
      </c>
      <c r="Y426" s="92">
        <f t="shared" si="343"/>
        <v>30</v>
      </c>
      <c r="Z426" s="90">
        <f t="shared" si="343"/>
        <v>0</v>
      </c>
      <c r="AA426" s="90">
        <f t="shared" si="330"/>
        <v>0</v>
      </c>
      <c r="AB426" s="90">
        <f t="shared" si="325"/>
        <v>0</v>
      </c>
      <c r="AC426" s="4" t="str">
        <f t="shared" si="325"/>
        <v/>
      </c>
      <c r="AD426" s="91">
        <f t="shared" si="325"/>
        <v>0</v>
      </c>
      <c r="AE426" s="77" t="str">
        <f t="shared" si="331"/>
        <v>계</v>
      </c>
      <c r="AF426" s="77" t="str">
        <f t="shared" si="332"/>
        <v>3/2</v>
      </c>
      <c r="AH426" s="20" t="str">
        <f t="shared" si="305"/>
        <v>용강동 e편한세상마포리버파크</v>
      </c>
      <c r="AI426" s="87">
        <f t="shared" si="302"/>
        <v>34</v>
      </c>
      <c r="AJ426" s="77" t="str">
        <f t="shared" si="333"/>
        <v>A-</v>
      </c>
      <c r="AK426" s="77" t="s">
        <v>13</v>
      </c>
      <c r="AL426" s="77" t="s">
        <v>62</v>
      </c>
      <c r="AM426" s="77" t="s">
        <v>63</v>
      </c>
      <c r="AN426" s="77" t="str">
        <f t="shared" si="334"/>
        <v>C</v>
      </c>
      <c r="AO426" s="77" t="str">
        <f t="shared" si="335"/>
        <v/>
      </c>
      <c r="AP426" s="77" t="str">
        <f t="shared" si="336"/>
        <v/>
      </c>
      <c r="AQ426" s="77" t="str">
        <f t="shared" si="337"/>
        <v>O</v>
      </c>
      <c r="AR426" s="77" t="str">
        <f t="shared" si="338"/>
        <v>O</v>
      </c>
      <c r="AS426" s="77" t="s">
        <v>2</v>
      </c>
      <c r="AT426" s="77" t="str">
        <f t="shared" si="339"/>
        <v>O</v>
      </c>
      <c r="AU426" s="77" t="str">
        <f t="shared" si="340"/>
        <v>O</v>
      </c>
      <c r="AV426" s="77" t="str">
        <f t="shared" si="341"/>
        <v/>
      </c>
    </row>
    <row r="427" spans="1:48" s="37" customFormat="1" ht="12" x14ac:dyDescent="0.3">
      <c r="A427" s="78" t="s">
        <v>2681</v>
      </c>
      <c r="B427" s="79" t="s">
        <v>2682</v>
      </c>
      <c r="C427" s="85">
        <v>547</v>
      </c>
      <c r="D427" s="86">
        <v>112.6</v>
      </c>
      <c r="E427" s="87">
        <v>34</v>
      </c>
      <c r="F427" s="86">
        <v>85</v>
      </c>
      <c r="G427" s="17">
        <v>26</v>
      </c>
      <c r="H427" s="88">
        <v>15</v>
      </c>
      <c r="I427" s="89"/>
      <c r="J427" s="89"/>
      <c r="K427" s="89">
        <v>125000</v>
      </c>
      <c r="L427" s="89" t="s">
        <v>77</v>
      </c>
      <c r="M427" s="90">
        <f t="shared" si="326"/>
        <v>-125000</v>
      </c>
      <c r="N427" s="4" t="str">
        <f t="shared" si="327"/>
        <v/>
      </c>
      <c r="O427" s="91">
        <f t="shared" si="328"/>
        <v>0</v>
      </c>
      <c r="P427" s="91">
        <f t="shared" si="329"/>
        <v>3676.4705882352941</v>
      </c>
      <c r="Q427" s="77">
        <v>3</v>
      </c>
      <c r="R427" s="77">
        <v>2</v>
      </c>
      <c r="S427" s="77" t="s">
        <v>61</v>
      </c>
      <c r="T427" s="5" t="s">
        <v>225</v>
      </c>
      <c r="U427" s="9"/>
      <c r="W427" s="86">
        <f t="shared" si="342"/>
        <v>112.6</v>
      </c>
      <c r="X427" s="87">
        <f t="shared" si="342"/>
        <v>34</v>
      </c>
      <c r="Y427" s="92">
        <f t="shared" si="343"/>
        <v>15</v>
      </c>
      <c r="Z427" s="90">
        <f t="shared" si="343"/>
        <v>0</v>
      </c>
      <c r="AA427" s="90">
        <f t="shared" si="330"/>
        <v>125000</v>
      </c>
      <c r="AB427" s="90">
        <f t="shared" si="325"/>
        <v>-125000</v>
      </c>
      <c r="AC427" s="4" t="str">
        <f t="shared" si="325"/>
        <v/>
      </c>
      <c r="AD427" s="91">
        <f t="shared" si="325"/>
        <v>0</v>
      </c>
      <c r="AE427" s="77" t="str">
        <f t="shared" si="331"/>
        <v>계</v>
      </c>
      <c r="AF427" s="77" t="str">
        <f t="shared" si="332"/>
        <v>3/2</v>
      </c>
      <c r="AH427" s="20" t="str">
        <f t="shared" si="305"/>
        <v>용강동 e편한세상마포리버파크</v>
      </c>
      <c r="AI427" s="87">
        <f t="shared" si="302"/>
        <v>34</v>
      </c>
      <c r="AJ427" s="77" t="str">
        <f t="shared" si="333"/>
        <v>A-</v>
      </c>
      <c r="AK427" s="77" t="s">
        <v>13</v>
      </c>
      <c r="AL427" s="77" t="s">
        <v>62</v>
      </c>
      <c r="AM427" s="77" t="s">
        <v>63</v>
      </c>
      <c r="AN427" s="77" t="str">
        <f t="shared" si="334"/>
        <v>C</v>
      </c>
      <c r="AO427" s="77" t="str">
        <f t="shared" si="335"/>
        <v/>
      </c>
      <c r="AP427" s="77" t="str">
        <f t="shared" si="336"/>
        <v/>
      </c>
      <c r="AQ427" s="77" t="str">
        <f t="shared" si="337"/>
        <v>O</v>
      </c>
      <c r="AR427" s="77" t="str">
        <f t="shared" si="338"/>
        <v>O</v>
      </c>
      <c r="AS427" s="77" t="s">
        <v>2</v>
      </c>
      <c r="AT427" s="77" t="str">
        <f t="shared" si="339"/>
        <v>O</v>
      </c>
      <c r="AU427" s="77" t="str">
        <f t="shared" si="340"/>
        <v>O</v>
      </c>
      <c r="AV427" s="77" t="str">
        <f t="shared" si="341"/>
        <v/>
      </c>
    </row>
    <row r="428" spans="1:48" s="37" customFormat="1" ht="12" x14ac:dyDescent="0.3">
      <c r="A428" s="78" t="s">
        <v>2684</v>
      </c>
      <c r="B428" s="79" t="s">
        <v>2682</v>
      </c>
      <c r="C428" s="85">
        <v>547</v>
      </c>
      <c r="D428" s="86">
        <v>152.69999999999999</v>
      </c>
      <c r="E428" s="87">
        <v>46</v>
      </c>
      <c r="F428" s="86">
        <v>123.4</v>
      </c>
      <c r="G428" s="17">
        <v>37</v>
      </c>
      <c r="H428" s="88">
        <v>35</v>
      </c>
      <c r="I428" s="89"/>
      <c r="J428" s="89"/>
      <c r="K428" s="89"/>
      <c r="L428" s="89"/>
      <c r="M428" s="90">
        <f t="shared" si="326"/>
        <v>0</v>
      </c>
      <c r="N428" s="4" t="str">
        <f t="shared" si="327"/>
        <v/>
      </c>
      <c r="O428" s="91">
        <f t="shared" si="328"/>
        <v>0</v>
      </c>
      <c r="P428" s="91">
        <f t="shared" si="329"/>
        <v>0</v>
      </c>
      <c r="Q428" s="77">
        <v>4</v>
      </c>
      <c r="R428" s="77">
        <v>2</v>
      </c>
      <c r="S428" s="77" t="s">
        <v>61</v>
      </c>
      <c r="T428" s="5" t="s">
        <v>260</v>
      </c>
      <c r="U428" s="9"/>
      <c r="W428" s="86">
        <f t="shared" si="342"/>
        <v>152.69999999999999</v>
      </c>
      <c r="X428" s="87">
        <f t="shared" si="342"/>
        <v>46</v>
      </c>
      <c r="Y428" s="92">
        <f t="shared" si="343"/>
        <v>35</v>
      </c>
      <c r="Z428" s="90">
        <f t="shared" si="343"/>
        <v>0</v>
      </c>
      <c r="AA428" s="90">
        <f t="shared" si="330"/>
        <v>0</v>
      </c>
      <c r="AB428" s="90">
        <f t="shared" si="325"/>
        <v>0</v>
      </c>
      <c r="AC428" s="4" t="str">
        <f t="shared" si="325"/>
        <v/>
      </c>
      <c r="AD428" s="91">
        <f t="shared" si="325"/>
        <v>0</v>
      </c>
      <c r="AE428" s="77" t="str">
        <f t="shared" si="331"/>
        <v>계</v>
      </c>
      <c r="AF428" s="77" t="str">
        <f t="shared" si="332"/>
        <v>4/2</v>
      </c>
      <c r="AH428" s="20" t="str">
        <f t="shared" si="305"/>
        <v>용강동 e편한세상마포리버파크</v>
      </c>
      <c r="AI428" s="87">
        <f t="shared" si="302"/>
        <v>46</v>
      </c>
      <c r="AJ428" s="77" t="str">
        <f t="shared" si="333"/>
        <v>A-</v>
      </c>
      <c r="AK428" s="77" t="s">
        <v>13</v>
      </c>
      <c r="AL428" s="77" t="s">
        <v>62</v>
      </c>
      <c r="AM428" s="77" t="s">
        <v>63</v>
      </c>
      <c r="AN428" s="77" t="str">
        <f t="shared" si="334"/>
        <v>C</v>
      </c>
      <c r="AO428" s="77" t="str">
        <f t="shared" si="335"/>
        <v/>
      </c>
      <c r="AP428" s="77" t="str">
        <f t="shared" si="336"/>
        <v/>
      </c>
      <c r="AQ428" s="77" t="str">
        <f t="shared" si="337"/>
        <v>O</v>
      </c>
      <c r="AR428" s="77" t="str">
        <f t="shared" si="338"/>
        <v>O</v>
      </c>
      <c r="AS428" s="77" t="s">
        <v>2</v>
      </c>
      <c r="AT428" s="77" t="str">
        <f t="shared" si="339"/>
        <v>X</v>
      </c>
      <c r="AU428" s="77" t="str">
        <f t="shared" si="340"/>
        <v>O</v>
      </c>
      <c r="AV428" s="77" t="str">
        <f t="shared" si="341"/>
        <v/>
      </c>
    </row>
    <row r="429" spans="1:48" s="37" customFormat="1" ht="12" x14ac:dyDescent="0.3">
      <c r="A429" s="78" t="s">
        <v>2685</v>
      </c>
      <c r="B429" s="79" t="s">
        <v>2686</v>
      </c>
      <c r="C429" s="85">
        <v>282</v>
      </c>
      <c r="D429" s="86">
        <v>81.599999999999994</v>
      </c>
      <c r="E429" s="87">
        <v>25</v>
      </c>
      <c r="F429" s="86">
        <v>59.6</v>
      </c>
      <c r="G429" s="17">
        <v>18</v>
      </c>
      <c r="H429" s="88">
        <v>38</v>
      </c>
      <c r="I429" s="89"/>
      <c r="J429" s="89"/>
      <c r="K429" s="89"/>
      <c r="L429" s="89"/>
      <c r="M429" s="90">
        <f>I429-K429</f>
        <v>0</v>
      </c>
      <c r="N429" s="4" t="str">
        <f>IF(ISERROR(K429/I429),"",K429/I429)</f>
        <v/>
      </c>
      <c r="O429" s="91">
        <f>I429/E429</f>
        <v>0</v>
      </c>
      <c r="P429" s="91">
        <f>K429/E429</f>
        <v>0</v>
      </c>
      <c r="Q429" s="77">
        <v>3</v>
      </c>
      <c r="R429" s="77">
        <v>1</v>
      </c>
      <c r="S429" s="77" t="s">
        <v>78</v>
      </c>
      <c r="T429" s="5" t="s">
        <v>245</v>
      </c>
      <c r="U429" s="9"/>
      <c r="W429" s="86">
        <f t="shared" si="342"/>
        <v>81.599999999999994</v>
      </c>
      <c r="X429" s="87">
        <f t="shared" si="342"/>
        <v>25</v>
      </c>
      <c r="Y429" s="92">
        <f t="shared" si="343"/>
        <v>38</v>
      </c>
      <c r="Z429" s="90">
        <f t="shared" si="343"/>
        <v>0</v>
      </c>
      <c r="AA429" s="90">
        <f>K429</f>
        <v>0</v>
      </c>
      <c r="AB429" s="90">
        <f t="shared" si="325"/>
        <v>0</v>
      </c>
      <c r="AC429" s="4" t="str">
        <f t="shared" si="325"/>
        <v/>
      </c>
      <c r="AD429" s="91">
        <f t="shared" si="325"/>
        <v>0</v>
      </c>
      <c r="AE429" s="77" t="str">
        <f>S429</f>
        <v>복</v>
      </c>
      <c r="AF429" s="77" t="str">
        <f>Q429&amp;"/"&amp;R429</f>
        <v>3/1</v>
      </c>
      <c r="AH429" s="20" t="str">
        <f t="shared" si="305"/>
        <v>중동 성산현대2차</v>
      </c>
      <c r="AI429" s="87">
        <f t="shared" si="302"/>
        <v>25</v>
      </c>
      <c r="AJ429" s="77" t="str">
        <f>IF(AI429="","",$AJ$2)</f>
        <v>A-</v>
      </c>
      <c r="AK429" s="77" t="s">
        <v>13</v>
      </c>
      <c r="AL429" s="77" t="s">
        <v>62</v>
      </c>
      <c r="AM429" s="77" t="s">
        <v>63</v>
      </c>
      <c r="AN429" s="77" t="str">
        <f>IF(AI429="","",$AN$2)</f>
        <v>C</v>
      </c>
      <c r="AO429" s="77" t="str">
        <f>IF(N429="","",IF(N429&gt;=$AO$1/100,"O","X"))</f>
        <v/>
      </c>
      <c r="AP429" s="77" t="str">
        <f>IF(I429="","",IF(I429&lt;=$AP$1,"O","X"))</f>
        <v/>
      </c>
      <c r="AQ429" s="77" t="str">
        <f>IF(O429="","",IF(O429&lt;=$AQ$1,"O","X"))</f>
        <v>O</v>
      </c>
      <c r="AR429" s="77" t="str">
        <f>IF(M429="","",IF(M429&lt;=$AR$1,"O","X"))</f>
        <v>O</v>
      </c>
      <c r="AS429" s="77" t="s">
        <v>2</v>
      </c>
      <c r="AT429" s="77" t="str">
        <f>IF(OR(F429="",AI429=""),"",IF(AND((F429&lt;=85),(AI429&gt;=15)),"O","X"))</f>
        <v>O</v>
      </c>
      <c r="AU429" s="77" t="str">
        <f>IF(C429="","",IF(C429&gt;=$AU$1,"O","X"))</f>
        <v>X</v>
      </c>
      <c r="AV429" s="77" t="str">
        <f>IF(AO429="","",IF(AND(AO429="O",AP429="O",AR429="O",AT429="O",AU429="O"),"후보","X"))</f>
        <v/>
      </c>
    </row>
    <row r="430" spans="1:48" s="37" customFormat="1" ht="12" x14ac:dyDescent="0.3">
      <c r="A430" s="78" t="s">
        <v>2685</v>
      </c>
      <c r="B430" s="79" t="s">
        <v>2687</v>
      </c>
      <c r="C430" s="85">
        <v>282</v>
      </c>
      <c r="D430" s="86">
        <v>81.599999999999994</v>
      </c>
      <c r="E430" s="87">
        <v>25</v>
      </c>
      <c r="F430" s="86">
        <v>59.5</v>
      </c>
      <c r="G430" s="17">
        <v>18</v>
      </c>
      <c r="H430" s="88">
        <v>19</v>
      </c>
      <c r="I430" s="89"/>
      <c r="J430" s="89"/>
      <c r="K430" s="89"/>
      <c r="L430" s="89"/>
      <c r="M430" s="90">
        <f>I430-K430</f>
        <v>0</v>
      </c>
      <c r="N430" s="4" t="str">
        <f>IF(ISERROR(K430/I430),"",K430/I430)</f>
        <v/>
      </c>
      <c r="O430" s="91">
        <f>I430/E430</f>
        <v>0</v>
      </c>
      <c r="P430" s="91">
        <f>K430/E430</f>
        <v>0</v>
      </c>
      <c r="Q430" s="77">
        <v>3</v>
      </c>
      <c r="R430" s="77">
        <v>1</v>
      </c>
      <c r="S430" s="77" t="s">
        <v>78</v>
      </c>
      <c r="T430" s="5" t="s">
        <v>175</v>
      </c>
      <c r="U430" s="9"/>
      <c r="W430" s="86">
        <f t="shared" si="342"/>
        <v>81.599999999999994</v>
      </c>
      <c r="X430" s="87">
        <f t="shared" si="342"/>
        <v>25</v>
      </c>
      <c r="Y430" s="92">
        <f t="shared" si="343"/>
        <v>19</v>
      </c>
      <c r="Z430" s="90">
        <f t="shared" si="343"/>
        <v>0</v>
      </c>
      <c r="AA430" s="90">
        <f>K430</f>
        <v>0</v>
      </c>
      <c r="AB430" s="90">
        <f t="shared" si="325"/>
        <v>0</v>
      </c>
      <c r="AC430" s="4" t="str">
        <f t="shared" si="325"/>
        <v/>
      </c>
      <c r="AD430" s="91">
        <f t="shared" si="325"/>
        <v>0</v>
      </c>
      <c r="AE430" s="77" t="str">
        <f>S430</f>
        <v>복</v>
      </c>
      <c r="AF430" s="77" t="str">
        <f>Q430&amp;"/"&amp;R430</f>
        <v>3/1</v>
      </c>
      <c r="AH430" s="20" t="str">
        <f t="shared" si="305"/>
        <v>중동 성산현대2차</v>
      </c>
      <c r="AI430" s="87">
        <f t="shared" si="302"/>
        <v>25</v>
      </c>
      <c r="AJ430" s="77" t="str">
        <f>IF(AI430="","",$AJ$2)</f>
        <v>A-</v>
      </c>
      <c r="AK430" s="77" t="s">
        <v>13</v>
      </c>
      <c r="AL430" s="77" t="s">
        <v>62</v>
      </c>
      <c r="AM430" s="77" t="s">
        <v>63</v>
      </c>
      <c r="AN430" s="77" t="str">
        <f>IF(AI430="","",$AN$2)</f>
        <v>C</v>
      </c>
      <c r="AO430" s="77" t="str">
        <f>IF(N430="","",IF(N430&gt;=$AO$1/100,"O","X"))</f>
        <v/>
      </c>
      <c r="AP430" s="77" t="str">
        <f>IF(I430="","",IF(I430&lt;=$AP$1,"O","X"))</f>
        <v/>
      </c>
      <c r="AQ430" s="77" t="str">
        <f>IF(O430="","",IF(O430&lt;=$AQ$1,"O","X"))</f>
        <v>O</v>
      </c>
      <c r="AR430" s="77" t="str">
        <f>IF(M430="","",IF(M430&lt;=$AR$1,"O","X"))</f>
        <v>O</v>
      </c>
      <c r="AS430" s="77" t="s">
        <v>2</v>
      </c>
      <c r="AT430" s="77" t="str">
        <f>IF(OR(F430="",AI430=""),"",IF(AND((F430&lt;=85),(AI430&gt;=15)),"O","X"))</f>
        <v>O</v>
      </c>
      <c r="AU430" s="77" t="str">
        <f>IF(C430="","",IF(C430&gt;=$AU$1,"O","X"))</f>
        <v>X</v>
      </c>
      <c r="AV430" s="77" t="str">
        <f>IF(AO430="","",IF(AND(AO430="O",AP430="O",AR430="O",AT430="O",AU430="O"),"후보","X"))</f>
        <v/>
      </c>
    </row>
    <row r="431" spans="1:48" s="37" customFormat="1" ht="12" x14ac:dyDescent="0.3">
      <c r="A431" s="78" t="s">
        <v>2685</v>
      </c>
      <c r="B431" s="79" t="s">
        <v>2688</v>
      </c>
      <c r="C431" s="85">
        <v>282</v>
      </c>
      <c r="D431" s="86">
        <v>109.2</v>
      </c>
      <c r="E431" s="87">
        <v>33</v>
      </c>
      <c r="F431" s="86">
        <v>84.9</v>
      </c>
      <c r="G431" s="17">
        <v>26</v>
      </c>
      <c r="H431" s="88">
        <v>149</v>
      </c>
      <c r="I431" s="89"/>
      <c r="J431" s="89"/>
      <c r="K431" s="89"/>
      <c r="L431" s="89"/>
      <c r="M431" s="90">
        <f>I431-K431</f>
        <v>0</v>
      </c>
      <c r="N431" s="4" t="str">
        <f>IF(ISERROR(K431/I431),"",K431/I431)</f>
        <v/>
      </c>
      <c r="O431" s="91">
        <f>I431/E431</f>
        <v>0</v>
      </c>
      <c r="P431" s="91">
        <f>K431/E431</f>
        <v>0</v>
      </c>
      <c r="Q431" s="77">
        <v>3</v>
      </c>
      <c r="R431" s="77">
        <v>2</v>
      </c>
      <c r="S431" s="77" t="s">
        <v>61</v>
      </c>
      <c r="T431" s="5">
        <v>109</v>
      </c>
      <c r="U431" s="9"/>
      <c r="W431" s="86">
        <f t="shared" si="342"/>
        <v>109.2</v>
      </c>
      <c r="X431" s="87">
        <f t="shared" si="342"/>
        <v>33</v>
      </c>
      <c r="Y431" s="92">
        <f t="shared" si="343"/>
        <v>149</v>
      </c>
      <c r="Z431" s="90">
        <f t="shared" si="343"/>
        <v>0</v>
      </c>
      <c r="AA431" s="90">
        <f>K431</f>
        <v>0</v>
      </c>
      <c r="AB431" s="90">
        <f t="shared" si="325"/>
        <v>0</v>
      </c>
      <c r="AC431" s="4" t="str">
        <f t="shared" si="325"/>
        <v/>
      </c>
      <c r="AD431" s="91">
        <f t="shared" si="325"/>
        <v>0</v>
      </c>
      <c r="AE431" s="77" t="str">
        <f>S431</f>
        <v>계</v>
      </c>
      <c r="AF431" s="77" t="str">
        <f>Q431&amp;"/"&amp;R431</f>
        <v>3/2</v>
      </c>
      <c r="AH431" s="20" t="str">
        <f t="shared" si="305"/>
        <v>중동 성산현대2차</v>
      </c>
      <c r="AI431" s="87">
        <f t="shared" si="302"/>
        <v>33</v>
      </c>
      <c r="AJ431" s="77" t="str">
        <f>IF(AI431="","",$AJ$2)</f>
        <v>A-</v>
      </c>
      <c r="AK431" s="77" t="s">
        <v>13</v>
      </c>
      <c r="AL431" s="77" t="s">
        <v>62</v>
      </c>
      <c r="AM431" s="77" t="s">
        <v>63</v>
      </c>
      <c r="AN431" s="77" t="str">
        <f>IF(AI431="","",$AN$2)</f>
        <v>C</v>
      </c>
      <c r="AO431" s="77" t="str">
        <f>IF(N431="","",IF(N431&gt;=$AO$1/100,"O","X"))</f>
        <v/>
      </c>
      <c r="AP431" s="77" t="str">
        <f>IF(I431="","",IF(I431&lt;=$AP$1,"O","X"))</f>
        <v/>
      </c>
      <c r="AQ431" s="77" t="str">
        <f>IF(O431="","",IF(O431&lt;=$AQ$1,"O","X"))</f>
        <v>O</v>
      </c>
      <c r="AR431" s="77" t="str">
        <f>IF(M431="","",IF(M431&lt;=$AR$1,"O","X"))</f>
        <v>O</v>
      </c>
      <c r="AS431" s="77" t="s">
        <v>2</v>
      </c>
      <c r="AT431" s="77" t="str">
        <f>IF(OR(F431="",AI431=""),"",IF(AND((F431&lt;=85),(AI431&gt;=15)),"O","X"))</f>
        <v>O</v>
      </c>
      <c r="AU431" s="77" t="str">
        <f>IF(C431="","",IF(C431&gt;=$AU$1,"O","X"))</f>
        <v>X</v>
      </c>
      <c r="AV431" s="77" t="str">
        <f>IF(AO431="","",IF(AND(AO431="O",AP431="O",AR431="O",AT431="O",AU431="O"),"후보","X"))</f>
        <v/>
      </c>
    </row>
    <row r="432" spans="1:48" s="37" customFormat="1" ht="12" x14ac:dyDescent="0.3">
      <c r="A432" s="78" t="s">
        <v>2685</v>
      </c>
      <c r="B432" s="79" t="s">
        <v>2687</v>
      </c>
      <c r="C432" s="85">
        <v>282</v>
      </c>
      <c r="D432" s="86">
        <v>142.19999999999999</v>
      </c>
      <c r="E432" s="87">
        <v>43</v>
      </c>
      <c r="F432" s="86">
        <v>115</v>
      </c>
      <c r="G432" s="17">
        <v>35</v>
      </c>
      <c r="H432" s="88">
        <v>76</v>
      </c>
      <c r="I432" s="89"/>
      <c r="J432" s="89"/>
      <c r="K432" s="89"/>
      <c r="L432" s="89"/>
      <c r="M432" s="90">
        <f>I432-K432</f>
        <v>0</v>
      </c>
      <c r="N432" s="4" t="str">
        <f>IF(ISERROR(K432/I432),"",K432/I432)</f>
        <v/>
      </c>
      <c r="O432" s="91">
        <f>I432/E432</f>
        <v>0</v>
      </c>
      <c r="P432" s="91">
        <f>K432/E432</f>
        <v>0</v>
      </c>
      <c r="Q432" s="77">
        <v>4</v>
      </c>
      <c r="R432" s="77">
        <v>2</v>
      </c>
      <c r="S432" s="77" t="s">
        <v>61</v>
      </c>
      <c r="T432" s="5">
        <v>142</v>
      </c>
      <c r="U432" s="9"/>
      <c r="W432" s="86">
        <f t="shared" si="342"/>
        <v>142.19999999999999</v>
      </c>
      <c r="X432" s="87">
        <f t="shared" si="342"/>
        <v>43</v>
      </c>
      <c r="Y432" s="92">
        <f t="shared" si="343"/>
        <v>76</v>
      </c>
      <c r="Z432" s="90">
        <f t="shared" si="343"/>
        <v>0</v>
      </c>
      <c r="AA432" s="90">
        <f>K432</f>
        <v>0</v>
      </c>
      <c r="AB432" s="90">
        <f t="shared" si="325"/>
        <v>0</v>
      </c>
      <c r="AC432" s="4" t="str">
        <f t="shared" si="325"/>
        <v/>
      </c>
      <c r="AD432" s="91">
        <f t="shared" si="325"/>
        <v>0</v>
      </c>
      <c r="AE432" s="77" t="str">
        <f>S432</f>
        <v>계</v>
      </c>
      <c r="AF432" s="77" t="str">
        <f>Q432&amp;"/"&amp;R432</f>
        <v>4/2</v>
      </c>
      <c r="AH432" s="20" t="str">
        <f t="shared" si="305"/>
        <v>중동 성산현대2차</v>
      </c>
      <c r="AI432" s="87">
        <f t="shared" si="302"/>
        <v>43</v>
      </c>
      <c r="AJ432" s="77" t="str">
        <f>IF(AI432="","",$AJ$2)</f>
        <v>A-</v>
      </c>
      <c r="AK432" s="77" t="s">
        <v>13</v>
      </c>
      <c r="AL432" s="77" t="s">
        <v>62</v>
      </c>
      <c r="AM432" s="77" t="s">
        <v>63</v>
      </c>
      <c r="AN432" s="77" t="str">
        <f>IF(AI432="","",$AN$2)</f>
        <v>C</v>
      </c>
      <c r="AO432" s="77" t="str">
        <f>IF(N432="","",IF(N432&gt;=$AO$1/100,"O","X"))</f>
        <v/>
      </c>
      <c r="AP432" s="77" t="str">
        <f>IF(I432="","",IF(I432&lt;=$AP$1,"O","X"))</f>
        <v/>
      </c>
      <c r="AQ432" s="77" t="str">
        <f>IF(O432="","",IF(O432&lt;=$AQ$1,"O","X"))</f>
        <v>O</v>
      </c>
      <c r="AR432" s="77" t="str">
        <f>IF(M432="","",IF(M432&lt;=$AR$1,"O","X"))</f>
        <v>O</v>
      </c>
      <c r="AS432" s="77" t="s">
        <v>2</v>
      </c>
      <c r="AT432" s="77" t="str">
        <f>IF(OR(F432="",AI432=""),"",IF(AND((F432&lt;=85),(AI432&gt;=15)),"O","X"))</f>
        <v>X</v>
      </c>
      <c r="AU432" s="77" t="str">
        <f>IF(C432="","",IF(C432&gt;=$AU$1,"O","X"))</f>
        <v>X</v>
      </c>
      <c r="AV432" s="77" t="str">
        <f>IF(AO432="","",IF(AND(AO432="O",AP432="O",AR432="O",AT432="O",AU432="O"),"후보","X"))</f>
        <v/>
      </c>
    </row>
    <row r="433" spans="1:48" s="37" customFormat="1" ht="12" x14ac:dyDescent="0.3">
      <c r="A433" s="78" t="s">
        <v>2689</v>
      </c>
      <c r="B433" s="79" t="s">
        <v>2690</v>
      </c>
      <c r="C433" s="85">
        <v>206</v>
      </c>
      <c r="D433" s="86">
        <v>88.5</v>
      </c>
      <c r="E433" s="87">
        <v>27</v>
      </c>
      <c r="F433" s="86">
        <v>58.8</v>
      </c>
      <c r="G433" s="17">
        <v>18</v>
      </c>
      <c r="H433" s="88">
        <v>38</v>
      </c>
      <c r="I433" s="89"/>
      <c r="J433" s="89"/>
      <c r="K433" s="89"/>
      <c r="L433" s="89"/>
      <c r="M433" s="90">
        <f t="shared" ref="M433:M439" si="344">I433-K433</f>
        <v>0</v>
      </c>
      <c r="N433" s="4" t="str">
        <f t="shared" ref="N433:N439" si="345">IF(ISERROR(K433/I433),"",K433/I433)</f>
        <v/>
      </c>
      <c r="O433" s="91">
        <f t="shared" ref="O433:O439" si="346">I433/E433</f>
        <v>0</v>
      </c>
      <c r="P433" s="91">
        <f t="shared" ref="P433:P439" si="347">K433/E433</f>
        <v>0</v>
      </c>
      <c r="Q433" s="77">
        <v>3</v>
      </c>
      <c r="R433" s="77">
        <v>1</v>
      </c>
      <c r="S433" s="77" t="s">
        <v>78</v>
      </c>
      <c r="T433" s="5" t="s">
        <v>261</v>
      </c>
      <c r="U433" s="9"/>
      <c r="W433" s="86">
        <f t="shared" si="342"/>
        <v>88.5</v>
      </c>
      <c r="X433" s="87">
        <f t="shared" si="342"/>
        <v>27</v>
      </c>
      <c r="Y433" s="92">
        <f t="shared" si="343"/>
        <v>38</v>
      </c>
      <c r="Z433" s="90">
        <f t="shared" si="343"/>
        <v>0</v>
      </c>
      <c r="AA433" s="90">
        <f t="shared" ref="AA433:AA439" si="348">K433</f>
        <v>0</v>
      </c>
      <c r="AB433" s="90">
        <f t="shared" si="325"/>
        <v>0</v>
      </c>
      <c r="AC433" s="4" t="str">
        <f t="shared" si="325"/>
        <v/>
      </c>
      <c r="AD433" s="91">
        <f t="shared" si="325"/>
        <v>0</v>
      </c>
      <c r="AE433" s="77" t="str">
        <f t="shared" ref="AE433:AE439" si="349">S433</f>
        <v>복</v>
      </c>
      <c r="AF433" s="77" t="str">
        <f t="shared" ref="AF433:AF439" si="350">Q433&amp;"/"&amp;R433</f>
        <v>3/1</v>
      </c>
      <c r="AH433" s="20" t="str">
        <f t="shared" si="305"/>
        <v>중동 건영월드컵</v>
      </c>
      <c r="AI433" s="87">
        <f t="shared" si="302"/>
        <v>27</v>
      </c>
      <c r="AJ433" s="77" t="str">
        <f t="shared" ref="AJ433:AJ439" si="351">IF(AI433="","",$AJ$2)</f>
        <v>A-</v>
      </c>
      <c r="AK433" s="77" t="s">
        <v>13</v>
      </c>
      <c r="AL433" s="77" t="s">
        <v>62</v>
      </c>
      <c r="AM433" s="77" t="s">
        <v>63</v>
      </c>
      <c r="AN433" s="77" t="str">
        <f t="shared" ref="AN433:AN439" si="352">IF(AI433="","",$AN$2)</f>
        <v>C</v>
      </c>
      <c r="AO433" s="77" t="str">
        <f t="shared" ref="AO433:AO439" si="353">IF(N433="","",IF(N433&gt;=$AO$1/100,"O","X"))</f>
        <v/>
      </c>
      <c r="AP433" s="77" t="str">
        <f t="shared" ref="AP433:AP439" si="354">IF(I433="","",IF(I433&lt;=$AP$1,"O","X"))</f>
        <v/>
      </c>
      <c r="AQ433" s="77" t="str">
        <f t="shared" ref="AQ433:AQ439" si="355">IF(O433="","",IF(O433&lt;=$AQ$1,"O","X"))</f>
        <v>O</v>
      </c>
      <c r="AR433" s="77" t="str">
        <f t="shared" ref="AR433:AR439" si="356">IF(M433="","",IF(M433&lt;=$AR$1,"O","X"))</f>
        <v>O</v>
      </c>
      <c r="AS433" s="77" t="s">
        <v>2</v>
      </c>
      <c r="AT433" s="77" t="str">
        <f t="shared" ref="AT433:AT439" si="357">IF(OR(F433="",AI433=""),"",IF(AND((F433&lt;=85),(AI433&gt;=15)),"O","X"))</f>
        <v>O</v>
      </c>
      <c r="AU433" s="77" t="str">
        <f t="shared" ref="AU433:AU439" si="358">IF(C433="","",IF(C433&gt;=$AU$1,"O","X"))</f>
        <v>X</v>
      </c>
      <c r="AV433" s="77" t="str">
        <f t="shared" ref="AV433:AV439" si="359">IF(AO433="","",IF(AND(AO433="O",AP433="O",AR433="O",AT433="O",AU433="O"),"후보","X"))</f>
        <v/>
      </c>
    </row>
    <row r="434" spans="1:48" s="37" customFormat="1" ht="12" x14ac:dyDescent="0.3">
      <c r="A434" s="78" t="s">
        <v>2689</v>
      </c>
      <c r="B434" s="79" t="s">
        <v>2690</v>
      </c>
      <c r="C434" s="85">
        <v>206</v>
      </c>
      <c r="D434" s="86">
        <v>88.5</v>
      </c>
      <c r="E434" s="87">
        <v>27</v>
      </c>
      <c r="F434" s="86">
        <v>58.8</v>
      </c>
      <c r="G434" s="17">
        <v>18</v>
      </c>
      <c r="H434" s="88">
        <v>19</v>
      </c>
      <c r="I434" s="89"/>
      <c r="J434" s="89"/>
      <c r="K434" s="89"/>
      <c r="L434" s="89"/>
      <c r="M434" s="90">
        <f t="shared" si="344"/>
        <v>0</v>
      </c>
      <c r="N434" s="4" t="str">
        <f t="shared" si="345"/>
        <v/>
      </c>
      <c r="O434" s="91">
        <f t="shared" si="346"/>
        <v>0</v>
      </c>
      <c r="P434" s="91">
        <f t="shared" si="347"/>
        <v>0</v>
      </c>
      <c r="Q434" s="77">
        <v>3</v>
      </c>
      <c r="R434" s="77">
        <v>1</v>
      </c>
      <c r="S434" s="77" t="s">
        <v>78</v>
      </c>
      <c r="T434" s="5" t="s">
        <v>262</v>
      </c>
      <c r="U434" s="9"/>
      <c r="W434" s="86">
        <f t="shared" si="342"/>
        <v>88.5</v>
      </c>
      <c r="X434" s="87">
        <f t="shared" si="342"/>
        <v>27</v>
      </c>
      <c r="Y434" s="92">
        <f t="shared" si="343"/>
        <v>19</v>
      </c>
      <c r="Z434" s="90">
        <f t="shared" si="343"/>
        <v>0</v>
      </c>
      <c r="AA434" s="90">
        <f t="shared" si="348"/>
        <v>0</v>
      </c>
      <c r="AB434" s="90">
        <f t="shared" si="325"/>
        <v>0</v>
      </c>
      <c r="AC434" s="4" t="str">
        <f t="shared" si="325"/>
        <v/>
      </c>
      <c r="AD434" s="91">
        <f t="shared" si="325"/>
        <v>0</v>
      </c>
      <c r="AE434" s="77" t="str">
        <f t="shared" si="349"/>
        <v>복</v>
      </c>
      <c r="AF434" s="77" t="str">
        <f t="shared" si="350"/>
        <v>3/1</v>
      </c>
      <c r="AH434" s="20" t="str">
        <f t="shared" si="305"/>
        <v>중동 건영월드컵</v>
      </c>
      <c r="AI434" s="87">
        <f t="shared" si="302"/>
        <v>27</v>
      </c>
      <c r="AJ434" s="77" t="str">
        <f t="shared" si="351"/>
        <v>A-</v>
      </c>
      <c r="AK434" s="77" t="s">
        <v>13</v>
      </c>
      <c r="AL434" s="77" t="s">
        <v>62</v>
      </c>
      <c r="AM434" s="77" t="s">
        <v>63</v>
      </c>
      <c r="AN434" s="77" t="str">
        <f t="shared" si="352"/>
        <v>C</v>
      </c>
      <c r="AO434" s="77" t="str">
        <f t="shared" si="353"/>
        <v/>
      </c>
      <c r="AP434" s="77" t="str">
        <f t="shared" si="354"/>
        <v/>
      </c>
      <c r="AQ434" s="77" t="str">
        <f t="shared" si="355"/>
        <v>O</v>
      </c>
      <c r="AR434" s="77" t="str">
        <f t="shared" si="356"/>
        <v>O</v>
      </c>
      <c r="AS434" s="77" t="s">
        <v>2</v>
      </c>
      <c r="AT434" s="77" t="str">
        <f t="shared" si="357"/>
        <v>O</v>
      </c>
      <c r="AU434" s="77" t="str">
        <f t="shared" si="358"/>
        <v>X</v>
      </c>
      <c r="AV434" s="77" t="str">
        <f t="shared" si="359"/>
        <v/>
      </c>
    </row>
    <row r="435" spans="1:48" s="37" customFormat="1" ht="12" x14ac:dyDescent="0.3">
      <c r="A435" s="78" t="s">
        <v>2689</v>
      </c>
      <c r="B435" s="79" t="s">
        <v>2690</v>
      </c>
      <c r="C435" s="85">
        <v>206</v>
      </c>
      <c r="D435" s="86">
        <v>104</v>
      </c>
      <c r="E435" s="87">
        <v>31</v>
      </c>
      <c r="F435" s="86">
        <v>78.400000000000006</v>
      </c>
      <c r="G435" s="17">
        <v>24</v>
      </c>
      <c r="H435" s="88">
        <v>51</v>
      </c>
      <c r="I435" s="89"/>
      <c r="J435" s="89"/>
      <c r="K435" s="89"/>
      <c r="L435" s="89"/>
      <c r="M435" s="90">
        <f t="shared" si="344"/>
        <v>0</v>
      </c>
      <c r="N435" s="4" t="str">
        <f t="shared" si="345"/>
        <v/>
      </c>
      <c r="O435" s="91">
        <f t="shared" si="346"/>
        <v>0</v>
      </c>
      <c r="P435" s="91">
        <f t="shared" si="347"/>
        <v>0</v>
      </c>
      <c r="Q435" s="77">
        <v>3</v>
      </c>
      <c r="R435" s="77">
        <v>2</v>
      </c>
      <c r="S435" s="77" t="s">
        <v>61</v>
      </c>
      <c r="T435" s="5">
        <v>103</v>
      </c>
      <c r="U435" s="9"/>
      <c r="W435" s="86">
        <f t="shared" si="342"/>
        <v>104</v>
      </c>
      <c r="X435" s="87">
        <f t="shared" si="342"/>
        <v>31</v>
      </c>
      <c r="Y435" s="92">
        <f t="shared" si="343"/>
        <v>51</v>
      </c>
      <c r="Z435" s="90">
        <f t="shared" si="343"/>
        <v>0</v>
      </c>
      <c r="AA435" s="90">
        <f t="shared" si="348"/>
        <v>0</v>
      </c>
      <c r="AB435" s="90">
        <f t="shared" si="325"/>
        <v>0</v>
      </c>
      <c r="AC435" s="4" t="str">
        <f t="shared" si="325"/>
        <v/>
      </c>
      <c r="AD435" s="91">
        <f t="shared" si="325"/>
        <v>0</v>
      </c>
      <c r="AE435" s="77" t="str">
        <f t="shared" si="349"/>
        <v>계</v>
      </c>
      <c r="AF435" s="77" t="str">
        <f t="shared" si="350"/>
        <v>3/2</v>
      </c>
      <c r="AH435" s="20" t="str">
        <f t="shared" si="305"/>
        <v>중동 건영월드컵</v>
      </c>
      <c r="AI435" s="87">
        <f t="shared" si="302"/>
        <v>31</v>
      </c>
      <c r="AJ435" s="77" t="str">
        <f t="shared" si="351"/>
        <v>A-</v>
      </c>
      <c r="AK435" s="77" t="s">
        <v>13</v>
      </c>
      <c r="AL435" s="77" t="s">
        <v>62</v>
      </c>
      <c r="AM435" s="77" t="s">
        <v>63</v>
      </c>
      <c r="AN435" s="77" t="str">
        <f t="shared" si="352"/>
        <v>C</v>
      </c>
      <c r="AO435" s="77" t="str">
        <f t="shared" si="353"/>
        <v/>
      </c>
      <c r="AP435" s="77" t="str">
        <f t="shared" si="354"/>
        <v/>
      </c>
      <c r="AQ435" s="77" t="str">
        <f t="shared" si="355"/>
        <v>O</v>
      </c>
      <c r="AR435" s="77" t="str">
        <f t="shared" si="356"/>
        <v>O</v>
      </c>
      <c r="AS435" s="77" t="s">
        <v>2</v>
      </c>
      <c r="AT435" s="77" t="str">
        <f t="shared" si="357"/>
        <v>O</v>
      </c>
      <c r="AU435" s="77" t="str">
        <f t="shared" si="358"/>
        <v>X</v>
      </c>
      <c r="AV435" s="77" t="str">
        <f t="shared" si="359"/>
        <v/>
      </c>
    </row>
    <row r="436" spans="1:48" s="37" customFormat="1" ht="12" x14ac:dyDescent="0.3">
      <c r="A436" s="78" t="s">
        <v>2691</v>
      </c>
      <c r="B436" s="79" t="s">
        <v>2692</v>
      </c>
      <c r="C436" s="85">
        <v>206</v>
      </c>
      <c r="D436" s="86">
        <v>106.4</v>
      </c>
      <c r="E436" s="87">
        <v>32</v>
      </c>
      <c r="F436" s="86">
        <v>79.599999999999994</v>
      </c>
      <c r="G436" s="17">
        <v>24</v>
      </c>
      <c r="H436" s="88">
        <v>32</v>
      </c>
      <c r="I436" s="89"/>
      <c r="J436" s="89"/>
      <c r="K436" s="89"/>
      <c r="L436" s="89"/>
      <c r="M436" s="90">
        <f t="shared" si="344"/>
        <v>0</v>
      </c>
      <c r="N436" s="4" t="str">
        <f t="shared" si="345"/>
        <v/>
      </c>
      <c r="O436" s="91">
        <f t="shared" si="346"/>
        <v>0</v>
      </c>
      <c r="P436" s="91">
        <f t="shared" si="347"/>
        <v>0</v>
      </c>
      <c r="Q436" s="77">
        <v>3</v>
      </c>
      <c r="R436" s="77">
        <v>2</v>
      </c>
      <c r="S436" s="77" t="s">
        <v>61</v>
      </c>
      <c r="T436" s="5" t="s">
        <v>65</v>
      </c>
      <c r="U436" s="9"/>
      <c r="W436" s="86">
        <f t="shared" si="342"/>
        <v>106.4</v>
      </c>
      <c r="X436" s="87">
        <f t="shared" si="342"/>
        <v>32</v>
      </c>
      <c r="Y436" s="92">
        <f t="shared" si="343"/>
        <v>32</v>
      </c>
      <c r="Z436" s="90">
        <f t="shared" si="343"/>
        <v>0</v>
      </c>
      <c r="AA436" s="90">
        <f t="shared" si="348"/>
        <v>0</v>
      </c>
      <c r="AB436" s="90">
        <f t="shared" ref="AB436:AD451" si="360">M436</f>
        <v>0</v>
      </c>
      <c r="AC436" s="4" t="str">
        <f t="shared" si="360"/>
        <v/>
      </c>
      <c r="AD436" s="91">
        <f t="shared" si="360"/>
        <v>0</v>
      </c>
      <c r="AE436" s="77" t="str">
        <f t="shared" si="349"/>
        <v>계</v>
      </c>
      <c r="AF436" s="77" t="str">
        <f t="shared" si="350"/>
        <v>3/2</v>
      </c>
      <c r="AH436" s="20" t="str">
        <f t="shared" si="305"/>
        <v>중동 건영월드컵</v>
      </c>
      <c r="AI436" s="87">
        <f t="shared" si="302"/>
        <v>32</v>
      </c>
      <c r="AJ436" s="77" t="str">
        <f t="shared" si="351"/>
        <v>A-</v>
      </c>
      <c r="AK436" s="77" t="s">
        <v>13</v>
      </c>
      <c r="AL436" s="77" t="s">
        <v>62</v>
      </c>
      <c r="AM436" s="77" t="s">
        <v>63</v>
      </c>
      <c r="AN436" s="77" t="str">
        <f t="shared" si="352"/>
        <v>C</v>
      </c>
      <c r="AO436" s="77" t="str">
        <f t="shared" si="353"/>
        <v/>
      </c>
      <c r="AP436" s="77" t="str">
        <f t="shared" si="354"/>
        <v/>
      </c>
      <c r="AQ436" s="77" t="str">
        <f t="shared" si="355"/>
        <v>O</v>
      </c>
      <c r="AR436" s="77" t="str">
        <f t="shared" si="356"/>
        <v>O</v>
      </c>
      <c r="AS436" s="77" t="s">
        <v>2</v>
      </c>
      <c r="AT436" s="77" t="str">
        <f t="shared" si="357"/>
        <v>O</v>
      </c>
      <c r="AU436" s="77" t="str">
        <f t="shared" si="358"/>
        <v>X</v>
      </c>
      <c r="AV436" s="77" t="str">
        <f t="shared" si="359"/>
        <v/>
      </c>
    </row>
    <row r="437" spans="1:48" s="37" customFormat="1" ht="12" x14ac:dyDescent="0.3">
      <c r="A437" s="78" t="s">
        <v>2691</v>
      </c>
      <c r="B437" s="79" t="s">
        <v>2693</v>
      </c>
      <c r="C437" s="85">
        <v>206</v>
      </c>
      <c r="D437" s="86">
        <v>107.2</v>
      </c>
      <c r="E437" s="87">
        <v>32</v>
      </c>
      <c r="F437" s="86">
        <v>80.3</v>
      </c>
      <c r="G437" s="17">
        <v>24</v>
      </c>
      <c r="H437" s="88">
        <v>15</v>
      </c>
      <c r="I437" s="89"/>
      <c r="J437" s="89"/>
      <c r="K437" s="89"/>
      <c r="L437" s="89"/>
      <c r="M437" s="90">
        <f t="shared" si="344"/>
        <v>0</v>
      </c>
      <c r="N437" s="4" t="str">
        <f t="shared" si="345"/>
        <v/>
      </c>
      <c r="O437" s="91">
        <f t="shared" si="346"/>
        <v>0</v>
      </c>
      <c r="P437" s="91">
        <f t="shared" si="347"/>
        <v>0</v>
      </c>
      <c r="Q437" s="77">
        <v>3</v>
      </c>
      <c r="R437" s="77">
        <v>2</v>
      </c>
      <c r="S437" s="77" t="s">
        <v>61</v>
      </c>
      <c r="T437" s="5" t="s">
        <v>160</v>
      </c>
      <c r="U437" s="9"/>
      <c r="W437" s="86">
        <f t="shared" si="342"/>
        <v>107.2</v>
      </c>
      <c r="X437" s="87">
        <f t="shared" si="342"/>
        <v>32</v>
      </c>
      <c r="Y437" s="92">
        <f t="shared" si="343"/>
        <v>15</v>
      </c>
      <c r="Z437" s="90">
        <f t="shared" si="343"/>
        <v>0</v>
      </c>
      <c r="AA437" s="90">
        <f t="shared" si="348"/>
        <v>0</v>
      </c>
      <c r="AB437" s="90">
        <f t="shared" si="360"/>
        <v>0</v>
      </c>
      <c r="AC437" s="4" t="str">
        <f t="shared" si="360"/>
        <v/>
      </c>
      <c r="AD437" s="91">
        <f t="shared" si="360"/>
        <v>0</v>
      </c>
      <c r="AE437" s="77" t="str">
        <f t="shared" si="349"/>
        <v>계</v>
      </c>
      <c r="AF437" s="77" t="str">
        <f t="shared" si="350"/>
        <v>3/2</v>
      </c>
      <c r="AH437" s="20" t="str">
        <f t="shared" si="305"/>
        <v>중동 건영월드컵</v>
      </c>
      <c r="AI437" s="87">
        <f t="shared" si="302"/>
        <v>32</v>
      </c>
      <c r="AJ437" s="77" t="str">
        <f t="shared" si="351"/>
        <v>A-</v>
      </c>
      <c r="AK437" s="77" t="s">
        <v>13</v>
      </c>
      <c r="AL437" s="77" t="s">
        <v>62</v>
      </c>
      <c r="AM437" s="77" t="s">
        <v>63</v>
      </c>
      <c r="AN437" s="77" t="str">
        <f t="shared" si="352"/>
        <v>C</v>
      </c>
      <c r="AO437" s="77" t="str">
        <f t="shared" si="353"/>
        <v/>
      </c>
      <c r="AP437" s="77" t="str">
        <f t="shared" si="354"/>
        <v/>
      </c>
      <c r="AQ437" s="77" t="str">
        <f t="shared" si="355"/>
        <v>O</v>
      </c>
      <c r="AR437" s="77" t="str">
        <f t="shared" si="356"/>
        <v>O</v>
      </c>
      <c r="AS437" s="77" t="s">
        <v>2</v>
      </c>
      <c r="AT437" s="77" t="str">
        <f t="shared" si="357"/>
        <v>O</v>
      </c>
      <c r="AU437" s="77" t="str">
        <f t="shared" si="358"/>
        <v>X</v>
      </c>
      <c r="AV437" s="77" t="str">
        <f t="shared" si="359"/>
        <v/>
      </c>
    </row>
    <row r="438" spans="1:48" s="37" customFormat="1" ht="12" x14ac:dyDescent="0.3">
      <c r="A438" s="78" t="s">
        <v>2694</v>
      </c>
      <c r="B438" s="79" t="s">
        <v>2695</v>
      </c>
      <c r="C438" s="85">
        <v>206</v>
      </c>
      <c r="D438" s="86">
        <v>142</v>
      </c>
      <c r="E438" s="87">
        <v>43</v>
      </c>
      <c r="F438" s="86">
        <v>109.4</v>
      </c>
      <c r="G438" s="17">
        <v>33</v>
      </c>
      <c r="H438" s="88">
        <v>33</v>
      </c>
      <c r="I438" s="89"/>
      <c r="J438" s="89"/>
      <c r="K438" s="89"/>
      <c r="L438" s="89"/>
      <c r="M438" s="90">
        <f t="shared" si="344"/>
        <v>0</v>
      </c>
      <c r="N438" s="4" t="str">
        <f t="shared" si="345"/>
        <v/>
      </c>
      <c r="O438" s="91">
        <f t="shared" si="346"/>
        <v>0</v>
      </c>
      <c r="P438" s="91">
        <f t="shared" si="347"/>
        <v>0</v>
      </c>
      <c r="Q438" s="77">
        <v>4</v>
      </c>
      <c r="R438" s="77">
        <v>2</v>
      </c>
      <c r="S438" s="77" t="s">
        <v>61</v>
      </c>
      <c r="T438" s="5">
        <v>141</v>
      </c>
      <c r="U438" s="9"/>
      <c r="W438" s="86">
        <f t="shared" si="342"/>
        <v>142</v>
      </c>
      <c r="X438" s="87">
        <f t="shared" si="342"/>
        <v>43</v>
      </c>
      <c r="Y438" s="92">
        <f t="shared" si="343"/>
        <v>33</v>
      </c>
      <c r="Z438" s="90">
        <f t="shared" si="343"/>
        <v>0</v>
      </c>
      <c r="AA438" s="90">
        <f t="shared" si="348"/>
        <v>0</v>
      </c>
      <c r="AB438" s="90">
        <f t="shared" si="360"/>
        <v>0</v>
      </c>
      <c r="AC438" s="4" t="str">
        <f t="shared" si="360"/>
        <v/>
      </c>
      <c r="AD438" s="91">
        <f t="shared" si="360"/>
        <v>0</v>
      </c>
      <c r="AE438" s="77" t="str">
        <f t="shared" si="349"/>
        <v>계</v>
      </c>
      <c r="AF438" s="77" t="str">
        <f t="shared" si="350"/>
        <v>4/2</v>
      </c>
      <c r="AH438" s="20" t="str">
        <f t="shared" si="305"/>
        <v>중동 건영월드컵</v>
      </c>
      <c r="AI438" s="87">
        <f t="shared" si="302"/>
        <v>43</v>
      </c>
      <c r="AJ438" s="77" t="str">
        <f t="shared" si="351"/>
        <v>A-</v>
      </c>
      <c r="AK438" s="77" t="s">
        <v>13</v>
      </c>
      <c r="AL438" s="77" t="s">
        <v>62</v>
      </c>
      <c r="AM438" s="77" t="s">
        <v>63</v>
      </c>
      <c r="AN438" s="77" t="str">
        <f t="shared" si="352"/>
        <v>C</v>
      </c>
      <c r="AO438" s="77" t="str">
        <f t="shared" si="353"/>
        <v/>
      </c>
      <c r="AP438" s="77" t="str">
        <f t="shared" si="354"/>
        <v/>
      </c>
      <c r="AQ438" s="77" t="str">
        <f t="shared" si="355"/>
        <v>O</v>
      </c>
      <c r="AR438" s="77" t="str">
        <f t="shared" si="356"/>
        <v>O</v>
      </c>
      <c r="AS438" s="77" t="s">
        <v>2</v>
      </c>
      <c r="AT438" s="77" t="str">
        <f t="shared" si="357"/>
        <v>X</v>
      </c>
      <c r="AU438" s="77" t="str">
        <f t="shared" si="358"/>
        <v>X</v>
      </c>
      <c r="AV438" s="77" t="str">
        <f t="shared" si="359"/>
        <v/>
      </c>
    </row>
    <row r="439" spans="1:48" s="37" customFormat="1" ht="12" x14ac:dyDescent="0.3">
      <c r="A439" s="78" t="s">
        <v>2694</v>
      </c>
      <c r="B439" s="79" t="s">
        <v>2695</v>
      </c>
      <c r="C439" s="85">
        <v>206</v>
      </c>
      <c r="D439" s="86">
        <v>164.2</v>
      </c>
      <c r="E439" s="87">
        <v>50</v>
      </c>
      <c r="F439" s="86">
        <v>125.2</v>
      </c>
      <c r="G439" s="17">
        <v>38</v>
      </c>
      <c r="H439" s="88">
        <v>18</v>
      </c>
      <c r="I439" s="89"/>
      <c r="J439" s="89"/>
      <c r="K439" s="89"/>
      <c r="L439" s="89"/>
      <c r="M439" s="90">
        <f t="shared" si="344"/>
        <v>0</v>
      </c>
      <c r="N439" s="4" t="str">
        <f t="shared" si="345"/>
        <v/>
      </c>
      <c r="O439" s="91">
        <f t="shared" si="346"/>
        <v>0</v>
      </c>
      <c r="P439" s="91">
        <f t="shared" si="347"/>
        <v>0</v>
      </c>
      <c r="Q439" s="77">
        <v>4</v>
      </c>
      <c r="R439" s="77">
        <v>2</v>
      </c>
      <c r="S439" s="77" t="s">
        <v>61</v>
      </c>
      <c r="T439" s="5">
        <v>164</v>
      </c>
      <c r="U439" s="9"/>
      <c r="W439" s="86">
        <f t="shared" si="342"/>
        <v>164.2</v>
      </c>
      <c r="X439" s="87">
        <f t="shared" si="342"/>
        <v>50</v>
      </c>
      <c r="Y439" s="92">
        <f t="shared" si="343"/>
        <v>18</v>
      </c>
      <c r="Z439" s="90">
        <f t="shared" si="343"/>
        <v>0</v>
      </c>
      <c r="AA439" s="90">
        <f t="shared" si="348"/>
        <v>0</v>
      </c>
      <c r="AB439" s="90">
        <f t="shared" si="360"/>
        <v>0</v>
      </c>
      <c r="AC439" s="4" t="str">
        <f t="shared" si="360"/>
        <v/>
      </c>
      <c r="AD439" s="91">
        <f t="shared" si="360"/>
        <v>0</v>
      </c>
      <c r="AE439" s="77" t="str">
        <f t="shared" si="349"/>
        <v>계</v>
      </c>
      <c r="AF439" s="77" t="str">
        <f t="shared" si="350"/>
        <v>4/2</v>
      </c>
      <c r="AH439" s="20" t="str">
        <f t="shared" si="305"/>
        <v>중동 건영월드컵</v>
      </c>
      <c r="AI439" s="87">
        <f t="shared" si="302"/>
        <v>50</v>
      </c>
      <c r="AJ439" s="77" t="str">
        <f t="shared" si="351"/>
        <v>A-</v>
      </c>
      <c r="AK439" s="77" t="s">
        <v>13</v>
      </c>
      <c r="AL439" s="77" t="s">
        <v>62</v>
      </c>
      <c r="AM439" s="77" t="s">
        <v>63</v>
      </c>
      <c r="AN439" s="77" t="str">
        <f t="shared" si="352"/>
        <v>C</v>
      </c>
      <c r="AO439" s="77" t="str">
        <f t="shared" si="353"/>
        <v/>
      </c>
      <c r="AP439" s="77" t="str">
        <f t="shared" si="354"/>
        <v/>
      </c>
      <c r="AQ439" s="77" t="str">
        <f t="shared" si="355"/>
        <v>O</v>
      </c>
      <c r="AR439" s="77" t="str">
        <f t="shared" si="356"/>
        <v>O</v>
      </c>
      <c r="AS439" s="77" t="s">
        <v>2</v>
      </c>
      <c r="AT439" s="77" t="str">
        <f t="shared" si="357"/>
        <v>X</v>
      </c>
      <c r="AU439" s="77" t="str">
        <f t="shared" si="358"/>
        <v>X</v>
      </c>
      <c r="AV439" s="77" t="str">
        <f t="shared" si="359"/>
        <v/>
      </c>
    </row>
    <row r="440" spans="1:48" s="37" customFormat="1" ht="12" x14ac:dyDescent="0.3">
      <c r="A440" s="78" t="s">
        <v>2696</v>
      </c>
      <c r="B440" s="79" t="s">
        <v>2697</v>
      </c>
      <c r="C440" s="85">
        <v>477</v>
      </c>
      <c r="D440" s="86">
        <v>83.9</v>
      </c>
      <c r="E440" s="87">
        <v>25</v>
      </c>
      <c r="F440" s="86">
        <v>59.9</v>
      </c>
      <c r="G440" s="17">
        <v>18</v>
      </c>
      <c r="H440" s="88">
        <v>206</v>
      </c>
      <c r="I440" s="89"/>
      <c r="J440" s="89"/>
      <c r="K440" s="89"/>
      <c r="L440" s="89"/>
      <c r="M440" s="90">
        <f>I440-K440</f>
        <v>0</v>
      </c>
      <c r="N440" s="4" t="str">
        <f>IF(ISERROR(K440/I440),"",K440/I440)</f>
        <v/>
      </c>
      <c r="O440" s="91">
        <f>I440/E440</f>
        <v>0</v>
      </c>
      <c r="P440" s="91">
        <f>K440/E440</f>
        <v>0</v>
      </c>
      <c r="Q440" s="77">
        <v>3</v>
      </c>
      <c r="R440" s="77">
        <v>1</v>
      </c>
      <c r="S440" s="77" t="s">
        <v>78</v>
      </c>
      <c r="T440" s="5">
        <v>83</v>
      </c>
      <c r="U440" s="9"/>
      <c r="W440" s="86">
        <f t="shared" ref="W440:X442" si="361">D440</f>
        <v>83.9</v>
      </c>
      <c r="X440" s="87">
        <f t="shared" si="361"/>
        <v>25</v>
      </c>
      <c r="Y440" s="92">
        <f t="shared" ref="Y440:Z442" si="362">H440</f>
        <v>206</v>
      </c>
      <c r="Z440" s="90">
        <f t="shared" si="362"/>
        <v>0</v>
      </c>
      <c r="AA440" s="90">
        <f>K440</f>
        <v>0</v>
      </c>
      <c r="AB440" s="90">
        <f t="shared" si="360"/>
        <v>0</v>
      </c>
      <c r="AC440" s="4" t="str">
        <f t="shared" si="360"/>
        <v/>
      </c>
      <c r="AD440" s="91">
        <f t="shared" si="360"/>
        <v>0</v>
      </c>
      <c r="AE440" s="77" t="str">
        <f>S440</f>
        <v>복</v>
      </c>
      <c r="AF440" s="77" t="str">
        <f>Q440&amp;"/"&amp;R440</f>
        <v>3/1</v>
      </c>
      <c r="AH440" s="20" t="str">
        <f t="shared" si="305"/>
        <v>중동 현대1차</v>
      </c>
      <c r="AI440" s="87">
        <f t="shared" si="302"/>
        <v>25</v>
      </c>
      <c r="AJ440" s="77" t="str">
        <f>IF(AI440="","",$AJ$2)</f>
        <v>A-</v>
      </c>
      <c r="AK440" s="77" t="s">
        <v>13</v>
      </c>
      <c r="AL440" s="77" t="s">
        <v>62</v>
      </c>
      <c r="AM440" s="77" t="s">
        <v>63</v>
      </c>
      <c r="AN440" s="77" t="str">
        <f>IF(AI440="","",$AN$2)</f>
        <v>C</v>
      </c>
      <c r="AO440" s="77" t="str">
        <f>IF(N440="","",IF(N440&gt;=$AO$1/100,"O","X"))</f>
        <v/>
      </c>
      <c r="AP440" s="77" t="str">
        <f>IF(I440="","",IF(I440&lt;=$AP$1,"O","X"))</f>
        <v/>
      </c>
      <c r="AQ440" s="77" t="str">
        <f>IF(O440="","",IF(O440&lt;=$AQ$1,"O","X"))</f>
        <v>O</v>
      </c>
      <c r="AR440" s="77" t="str">
        <f>IF(M440="","",IF(M440&lt;=$AR$1,"O","X"))</f>
        <v>O</v>
      </c>
      <c r="AS440" s="77" t="s">
        <v>2</v>
      </c>
      <c r="AT440" s="77" t="str">
        <f>IF(OR(F440="",AI440=""),"",IF(AND((F440&lt;=85),(AI440&gt;=15)),"O","X"))</f>
        <v>O</v>
      </c>
      <c r="AU440" s="77" t="str">
        <f>IF(C440="","",IF(C440&gt;=$AU$1,"O","X"))</f>
        <v>O</v>
      </c>
      <c r="AV440" s="77" t="str">
        <f>IF(AO440="","",IF(AND(AO440="O",AP440="O",AR440="O",AT440="O",AU440="O"),"후보","X"))</f>
        <v/>
      </c>
    </row>
    <row r="441" spans="1:48" s="37" customFormat="1" ht="12" x14ac:dyDescent="0.3">
      <c r="A441" s="78" t="s">
        <v>2696</v>
      </c>
      <c r="B441" s="79" t="s">
        <v>2698</v>
      </c>
      <c r="C441" s="85">
        <v>477</v>
      </c>
      <c r="D441" s="86">
        <v>108.9</v>
      </c>
      <c r="E441" s="87">
        <v>33</v>
      </c>
      <c r="F441" s="86">
        <v>84.9</v>
      </c>
      <c r="G441" s="17">
        <v>26</v>
      </c>
      <c r="H441" s="88">
        <v>152</v>
      </c>
      <c r="I441" s="89"/>
      <c r="J441" s="89"/>
      <c r="K441" s="89">
        <v>65000</v>
      </c>
      <c r="L441" s="89" t="s">
        <v>69</v>
      </c>
      <c r="M441" s="90">
        <f>I441-K441</f>
        <v>-65000</v>
      </c>
      <c r="N441" s="4" t="str">
        <f>IF(ISERROR(K441/I441),"",K441/I441)</f>
        <v/>
      </c>
      <c r="O441" s="91">
        <f>I441/E441</f>
        <v>0</v>
      </c>
      <c r="P441" s="91">
        <f>K441/E441</f>
        <v>1969.6969696969697</v>
      </c>
      <c r="Q441" s="77">
        <v>3</v>
      </c>
      <c r="R441" s="77">
        <v>2</v>
      </c>
      <c r="S441" s="77" t="s">
        <v>61</v>
      </c>
      <c r="T441" s="5">
        <v>108</v>
      </c>
      <c r="U441" s="9"/>
      <c r="W441" s="86">
        <f t="shared" si="361"/>
        <v>108.9</v>
      </c>
      <c r="X441" s="87">
        <f t="shared" si="361"/>
        <v>33</v>
      </c>
      <c r="Y441" s="92">
        <f t="shared" si="362"/>
        <v>152</v>
      </c>
      <c r="Z441" s="90">
        <f t="shared" si="362"/>
        <v>0</v>
      </c>
      <c r="AA441" s="90">
        <f>K441</f>
        <v>65000</v>
      </c>
      <c r="AB441" s="90">
        <f t="shared" si="360"/>
        <v>-65000</v>
      </c>
      <c r="AC441" s="4" t="str">
        <f t="shared" si="360"/>
        <v/>
      </c>
      <c r="AD441" s="91">
        <f t="shared" si="360"/>
        <v>0</v>
      </c>
      <c r="AE441" s="77" t="str">
        <f>S441</f>
        <v>계</v>
      </c>
      <c r="AF441" s="77" t="str">
        <f>Q441&amp;"/"&amp;R441</f>
        <v>3/2</v>
      </c>
      <c r="AH441" s="20" t="str">
        <f t="shared" si="305"/>
        <v>중동 현대1차</v>
      </c>
      <c r="AI441" s="87">
        <f t="shared" si="302"/>
        <v>33</v>
      </c>
      <c r="AJ441" s="77" t="str">
        <f>IF(AI441="","",$AJ$2)</f>
        <v>A-</v>
      </c>
      <c r="AK441" s="77" t="s">
        <v>13</v>
      </c>
      <c r="AL441" s="77" t="s">
        <v>62</v>
      </c>
      <c r="AM441" s="77" t="s">
        <v>63</v>
      </c>
      <c r="AN441" s="77" t="str">
        <f>IF(AI441="","",$AN$2)</f>
        <v>C</v>
      </c>
      <c r="AO441" s="77" t="str">
        <f>IF(N441="","",IF(N441&gt;=$AO$1/100,"O","X"))</f>
        <v/>
      </c>
      <c r="AP441" s="77" t="str">
        <f>IF(I441="","",IF(I441&lt;=$AP$1,"O","X"))</f>
        <v/>
      </c>
      <c r="AQ441" s="77" t="str">
        <f>IF(O441="","",IF(O441&lt;=$AQ$1,"O","X"))</f>
        <v>O</v>
      </c>
      <c r="AR441" s="77" t="str">
        <f>IF(M441="","",IF(M441&lt;=$AR$1,"O","X"))</f>
        <v>O</v>
      </c>
      <c r="AS441" s="77" t="s">
        <v>2</v>
      </c>
      <c r="AT441" s="77" t="str">
        <f>IF(OR(F441="",AI441=""),"",IF(AND((F441&lt;=85),(AI441&gt;=15)),"O","X"))</f>
        <v>O</v>
      </c>
      <c r="AU441" s="77" t="str">
        <f>IF(C441="","",IF(C441&gt;=$AU$1,"O","X"))</f>
        <v>O</v>
      </c>
      <c r="AV441" s="77" t="str">
        <f>IF(AO441="","",IF(AND(AO441="O",AP441="O",AR441="O",AT441="O",AU441="O"),"후보","X"))</f>
        <v/>
      </c>
    </row>
    <row r="442" spans="1:48" s="37" customFormat="1" ht="12" x14ac:dyDescent="0.3">
      <c r="A442" s="78" t="s">
        <v>2699</v>
      </c>
      <c r="B442" s="79" t="s">
        <v>2697</v>
      </c>
      <c r="C442" s="85">
        <v>477</v>
      </c>
      <c r="D442" s="86">
        <v>142.69999999999999</v>
      </c>
      <c r="E442" s="87">
        <v>43</v>
      </c>
      <c r="F442" s="86">
        <v>114.9</v>
      </c>
      <c r="G442" s="17">
        <v>35</v>
      </c>
      <c r="H442" s="88">
        <v>119</v>
      </c>
      <c r="I442" s="89">
        <v>120000</v>
      </c>
      <c r="J442" s="89" t="s">
        <v>212</v>
      </c>
      <c r="K442" s="89"/>
      <c r="L442" s="89"/>
      <c r="M442" s="90">
        <f>I442-K442</f>
        <v>120000</v>
      </c>
      <c r="N442" s="4">
        <f>IF(ISERROR(K442/I442),"",K442/I442)</f>
        <v>0</v>
      </c>
      <c r="O442" s="91">
        <f>I442/E442</f>
        <v>2790.6976744186045</v>
      </c>
      <c r="P442" s="91">
        <f>K442/E442</f>
        <v>0</v>
      </c>
      <c r="Q442" s="77">
        <v>4</v>
      </c>
      <c r="R442" s="77">
        <v>2</v>
      </c>
      <c r="S442" s="77" t="s">
        <v>61</v>
      </c>
      <c r="T442" s="5">
        <v>142</v>
      </c>
      <c r="U442" s="9"/>
      <c r="W442" s="86">
        <f t="shared" si="361"/>
        <v>142.69999999999999</v>
      </c>
      <c r="X442" s="87">
        <f t="shared" si="361"/>
        <v>43</v>
      </c>
      <c r="Y442" s="92">
        <f t="shared" si="362"/>
        <v>119</v>
      </c>
      <c r="Z442" s="90">
        <f t="shared" si="362"/>
        <v>120000</v>
      </c>
      <c r="AA442" s="90">
        <f>K442</f>
        <v>0</v>
      </c>
      <c r="AB442" s="90">
        <f t="shared" si="360"/>
        <v>120000</v>
      </c>
      <c r="AC442" s="4">
        <f t="shared" si="360"/>
        <v>0</v>
      </c>
      <c r="AD442" s="91">
        <f t="shared" si="360"/>
        <v>2790.6976744186045</v>
      </c>
      <c r="AE442" s="77" t="str">
        <f>S442</f>
        <v>계</v>
      </c>
      <c r="AF442" s="77" t="str">
        <f>Q442&amp;"/"&amp;R442</f>
        <v>4/2</v>
      </c>
      <c r="AH442" s="20" t="str">
        <f t="shared" si="305"/>
        <v>중동 현대1차</v>
      </c>
      <c r="AI442" s="87">
        <f t="shared" si="302"/>
        <v>43</v>
      </c>
      <c r="AJ442" s="77" t="str">
        <f>IF(AI442="","",$AJ$2)</f>
        <v>A-</v>
      </c>
      <c r="AK442" s="77" t="s">
        <v>13</v>
      </c>
      <c r="AL442" s="77" t="s">
        <v>62</v>
      </c>
      <c r="AM442" s="77" t="s">
        <v>63</v>
      </c>
      <c r="AN442" s="77" t="str">
        <f>IF(AI442="","",$AN$2)</f>
        <v>C</v>
      </c>
      <c r="AO442" s="77" t="str">
        <f>IF(N442="","",IF(N442&gt;=$AO$1/100,"O","X"))</f>
        <v>X</v>
      </c>
      <c r="AP442" s="77" t="str">
        <f>IF(I442="","",IF(I442&lt;=$AP$1,"O","X"))</f>
        <v>X</v>
      </c>
      <c r="AQ442" s="77" t="str">
        <f>IF(O442="","",IF(O442&lt;=$AQ$1,"O","X"))</f>
        <v>X</v>
      </c>
      <c r="AR442" s="77" t="str">
        <f>IF(M442="","",IF(M442&lt;=$AR$1,"O","X"))</f>
        <v>X</v>
      </c>
      <c r="AS442" s="77" t="s">
        <v>2</v>
      </c>
      <c r="AT442" s="77" t="str">
        <f>IF(OR(F442="",AI442=""),"",IF(AND((F442&lt;=85),(AI442&gt;=15)),"O","X"))</f>
        <v>X</v>
      </c>
      <c r="AU442" s="77" t="str">
        <f>IF(C442="","",IF(C442&gt;=$AU$1,"O","X"))</f>
        <v>O</v>
      </c>
      <c r="AV442" s="77" t="str">
        <f>IF(AO442="","",IF(AND(AO442="O",AP442="O",AR442="O",AT442="O",AU442="O"),"후보","X"))</f>
        <v>X</v>
      </c>
    </row>
    <row r="443" spans="1:48" s="37" customFormat="1" ht="12" x14ac:dyDescent="0.3">
      <c r="A443" s="78" t="s">
        <v>2700</v>
      </c>
      <c r="B443" s="79" t="s">
        <v>2701</v>
      </c>
      <c r="C443" s="85">
        <v>420</v>
      </c>
      <c r="D443" s="86">
        <v>106.5</v>
      </c>
      <c r="E443" s="87">
        <v>32</v>
      </c>
      <c r="F443" s="86">
        <v>84.9</v>
      </c>
      <c r="G443" s="17">
        <v>26</v>
      </c>
      <c r="H443" s="88">
        <v>352</v>
      </c>
      <c r="I443" s="89">
        <v>115000</v>
      </c>
      <c r="J443" s="89" t="s">
        <v>64</v>
      </c>
      <c r="K443" s="89">
        <v>65000</v>
      </c>
      <c r="L443" s="89" t="s">
        <v>74</v>
      </c>
      <c r="M443" s="90">
        <f>I443-K443</f>
        <v>50000</v>
      </c>
      <c r="N443" s="4">
        <f>IF(ISERROR(K443/I443),"",K443/I443)</f>
        <v>0.56521739130434778</v>
      </c>
      <c r="O443" s="91">
        <f>I443/E443</f>
        <v>3593.75</v>
      </c>
      <c r="P443" s="91">
        <f>K443/E443</f>
        <v>2031.25</v>
      </c>
      <c r="Q443" s="77">
        <v>3</v>
      </c>
      <c r="R443" s="77">
        <v>2</v>
      </c>
      <c r="S443" s="77" t="s">
        <v>61</v>
      </c>
      <c r="T443" s="5" t="s">
        <v>66</v>
      </c>
      <c r="U443" s="9"/>
      <c r="W443" s="86">
        <f>D443</f>
        <v>106.5</v>
      </c>
      <c r="X443" s="87">
        <f>E443</f>
        <v>32</v>
      </c>
      <c r="Y443" s="92">
        <f>H443</f>
        <v>352</v>
      </c>
      <c r="Z443" s="90">
        <f>I443</f>
        <v>115000</v>
      </c>
      <c r="AA443" s="90">
        <f>K443</f>
        <v>65000</v>
      </c>
      <c r="AB443" s="90">
        <f t="shared" si="360"/>
        <v>50000</v>
      </c>
      <c r="AC443" s="4">
        <f t="shared" si="360"/>
        <v>0.56521739130434778</v>
      </c>
      <c r="AD443" s="91">
        <f t="shared" si="360"/>
        <v>3593.75</v>
      </c>
      <c r="AE443" s="77" t="str">
        <f>S443</f>
        <v>계</v>
      </c>
      <c r="AF443" s="77" t="str">
        <f>Q443&amp;"/"&amp;R443</f>
        <v>3/2</v>
      </c>
      <c r="AH443" s="20" t="str">
        <f t="shared" si="305"/>
        <v>중동 DMC마포청구</v>
      </c>
      <c r="AI443" s="87">
        <f t="shared" si="302"/>
        <v>32</v>
      </c>
      <c r="AJ443" s="77" t="str">
        <f>IF(AI443="","",$AJ$2)</f>
        <v>A-</v>
      </c>
      <c r="AK443" s="77" t="s">
        <v>13</v>
      </c>
      <c r="AL443" s="77" t="s">
        <v>62</v>
      </c>
      <c r="AM443" s="77" t="s">
        <v>63</v>
      </c>
      <c r="AN443" s="77" t="str">
        <f>IF(AI443="","",$AN$2)</f>
        <v>C</v>
      </c>
      <c r="AO443" s="77" t="str">
        <f>IF(N443="","",IF(N443&gt;=$AO$1/100,"O","X"))</f>
        <v>X</v>
      </c>
      <c r="AP443" s="77" t="str">
        <f>IF(I443="","",IF(I443&lt;=$AP$1,"O","X"))</f>
        <v>X</v>
      </c>
      <c r="AQ443" s="77" t="str">
        <f>IF(O443="","",IF(O443&lt;=$AQ$1,"O","X"))</f>
        <v>X</v>
      </c>
      <c r="AR443" s="77" t="str">
        <f>IF(M443="","",IF(M443&lt;=$AR$1,"O","X"))</f>
        <v>X</v>
      </c>
      <c r="AS443" s="77" t="s">
        <v>2</v>
      </c>
      <c r="AT443" s="77" t="str">
        <f>IF(OR(F443="",AI443=""),"",IF(AND((F443&lt;=85),(AI443&gt;=15)),"O","X"))</f>
        <v>O</v>
      </c>
      <c r="AU443" s="77" t="str">
        <f>IF(C443="","",IF(C443&gt;=$AU$1,"O","X"))</f>
        <v>O</v>
      </c>
      <c r="AV443" s="77" t="str">
        <f>IF(AO443="","",IF(AND(AO443="O",AP443="O",AR443="O",AT443="O",AU443="O"),"후보","X"))</f>
        <v>X</v>
      </c>
    </row>
    <row r="444" spans="1:48" s="37" customFormat="1" ht="12" x14ac:dyDescent="0.3">
      <c r="A444" s="78" t="s">
        <v>2700</v>
      </c>
      <c r="B444" s="79" t="s">
        <v>2702</v>
      </c>
      <c r="C444" s="85">
        <v>420</v>
      </c>
      <c r="D444" s="86">
        <v>106.1</v>
      </c>
      <c r="E444" s="87">
        <v>32</v>
      </c>
      <c r="F444" s="86">
        <v>84.6</v>
      </c>
      <c r="G444" s="17">
        <v>26</v>
      </c>
      <c r="H444" s="88">
        <v>68</v>
      </c>
      <c r="I444" s="89">
        <v>112000</v>
      </c>
      <c r="J444" s="89" t="s">
        <v>75</v>
      </c>
      <c r="K444" s="89"/>
      <c r="L444" s="89"/>
      <c r="M444" s="90">
        <f>I444-K444</f>
        <v>112000</v>
      </c>
      <c r="N444" s="4">
        <f>IF(ISERROR(K444/I444),"",K444/I444)</f>
        <v>0</v>
      </c>
      <c r="O444" s="91">
        <f>I444/E444</f>
        <v>3500</v>
      </c>
      <c r="P444" s="91">
        <f>K444/E444</f>
        <v>0</v>
      </c>
      <c r="Q444" s="77">
        <v>3</v>
      </c>
      <c r="R444" s="77">
        <v>2</v>
      </c>
      <c r="S444" s="77" t="s">
        <v>61</v>
      </c>
      <c r="T444" s="5" t="s">
        <v>65</v>
      </c>
      <c r="U444" s="9"/>
      <c r="W444" s="86">
        <f>D444</f>
        <v>106.1</v>
      </c>
      <c r="X444" s="87">
        <f>E444</f>
        <v>32</v>
      </c>
      <c r="Y444" s="92">
        <f>H444</f>
        <v>68</v>
      </c>
      <c r="Z444" s="90">
        <f>I444</f>
        <v>112000</v>
      </c>
      <c r="AA444" s="90">
        <f>K444</f>
        <v>0</v>
      </c>
      <c r="AB444" s="90">
        <f t="shared" si="360"/>
        <v>112000</v>
      </c>
      <c r="AC444" s="4">
        <f t="shared" si="360"/>
        <v>0</v>
      </c>
      <c r="AD444" s="91">
        <f t="shared" si="360"/>
        <v>3500</v>
      </c>
      <c r="AE444" s="77" t="str">
        <f>S444</f>
        <v>계</v>
      </c>
      <c r="AF444" s="77" t="str">
        <f>Q444&amp;"/"&amp;R444</f>
        <v>3/2</v>
      </c>
      <c r="AH444" s="20" t="str">
        <f t="shared" si="305"/>
        <v>중동 DMC마포청구</v>
      </c>
      <c r="AI444" s="87">
        <f t="shared" si="302"/>
        <v>32</v>
      </c>
      <c r="AJ444" s="77" t="str">
        <f>IF(AI444="","",$AJ$2)</f>
        <v>A-</v>
      </c>
      <c r="AK444" s="77" t="s">
        <v>13</v>
      </c>
      <c r="AL444" s="77" t="s">
        <v>62</v>
      </c>
      <c r="AM444" s="77" t="s">
        <v>63</v>
      </c>
      <c r="AN444" s="77" t="str">
        <f>IF(AI444="","",$AN$2)</f>
        <v>C</v>
      </c>
      <c r="AO444" s="77" t="str">
        <f>IF(N444="","",IF(N444&gt;=$AO$1/100,"O","X"))</f>
        <v>X</v>
      </c>
      <c r="AP444" s="77" t="str">
        <f>IF(I444="","",IF(I444&lt;=$AP$1,"O","X"))</f>
        <v>X</v>
      </c>
      <c r="AQ444" s="77" t="str">
        <f>IF(O444="","",IF(O444&lt;=$AQ$1,"O","X"))</f>
        <v>X</v>
      </c>
      <c r="AR444" s="77" t="str">
        <f>IF(M444="","",IF(M444&lt;=$AR$1,"O","X"))</f>
        <v>X</v>
      </c>
      <c r="AS444" s="77" t="s">
        <v>2</v>
      </c>
      <c r="AT444" s="77" t="str">
        <f>IF(OR(F444="",AI444=""),"",IF(AND((F444&lt;=85),(AI444&gt;=15)),"O","X"))</f>
        <v>O</v>
      </c>
      <c r="AU444" s="77" t="str">
        <f>IF(C444="","",IF(C444&gt;=$AU$1,"O","X"))</f>
        <v>O</v>
      </c>
      <c r="AV444" s="77" t="str">
        <f>IF(AO444="","",IF(AND(AO444="O",AP444="O",AR444="O",AT444="O",AU444="O"),"후보","X"))</f>
        <v>X</v>
      </c>
    </row>
    <row r="445" spans="1:48" s="37" customFormat="1" ht="12" x14ac:dyDescent="0.3">
      <c r="A445" s="78" t="s">
        <v>2703</v>
      </c>
      <c r="B445" s="79" t="s">
        <v>2704</v>
      </c>
      <c r="C445" s="85">
        <v>499</v>
      </c>
      <c r="D445" s="86">
        <v>82.2</v>
      </c>
      <c r="E445" s="87">
        <v>25</v>
      </c>
      <c r="F445" s="86">
        <v>60</v>
      </c>
      <c r="G445" s="17">
        <v>18</v>
      </c>
      <c r="H445" s="88">
        <v>42</v>
      </c>
      <c r="I445" s="89">
        <v>110000</v>
      </c>
      <c r="J445" s="89" t="s">
        <v>75</v>
      </c>
      <c r="K445" s="89"/>
      <c r="L445" s="89"/>
      <c r="M445" s="90">
        <f>I445-K445</f>
        <v>110000</v>
      </c>
      <c r="N445" s="4">
        <f>IF(ISERROR(K445/I445),"",K445/I445)</f>
        <v>0</v>
      </c>
      <c r="O445" s="91">
        <f>I445/E445</f>
        <v>4400</v>
      </c>
      <c r="P445" s="91">
        <f>K445/E445</f>
        <v>0</v>
      </c>
      <c r="Q445" s="77">
        <v>3</v>
      </c>
      <c r="R445" s="77">
        <v>2</v>
      </c>
      <c r="S445" s="77" t="s">
        <v>61</v>
      </c>
      <c r="T445" s="5">
        <v>82</v>
      </c>
      <c r="U445" s="9"/>
      <c r="W445" s="86">
        <f t="shared" ref="W445:X452" si="363">D445</f>
        <v>82.2</v>
      </c>
      <c r="X445" s="87">
        <f t="shared" si="363"/>
        <v>25</v>
      </c>
      <c r="Y445" s="92">
        <f t="shared" ref="Y445:Z452" si="364">H445</f>
        <v>42</v>
      </c>
      <c r="Z445" s="90">
        <f t="shared" si="364"/>
        <v>110000</v>
      </c>
      <c r="AA445" s="90">
        <f>K445</f>
        <v>0</v>
      </c>
      <c r="AB445" s="90">
        <f t="shared" si="360"/>
        <v>110000</v>
      </c>
      <c r="AC445" s="4">
        <f t="shared" si="360"/>
        <v>0</v>
      </c>
      <c r="AD445" s="91">
        <f t="shared" si="360"/>
        <v>4400</v>
      </c>
      <c r="AE445" s="77" t="str">
        <f>S445</f>
        <v>계</v>
      </c>
      <c r="AF445" s="77" t="str">
        <f>Q445&amp;"/"&amp;R445</f>
        <v>3/2</v>
      </c>
      <c r="AH445" s="20" t="str">
        <f t="shared" si="305"/>
        <v>중동 월드컵참누리</v>
      </c>
      <c r="AI445" s="87">
        <f t="shared" si="302"/>
        <v>25</v>
      </c>
      <c r="AJ445" s="77" t="str">
        <f>IF(AI445="","",$AJ$2)</f>
        <v>A-</v>
      </c>
      <c r="AK445" s="77" t="s">
        <v>13</v>
      </c>
      <c r="AL445" s="77" t="s">
        <v>62</v>
      </c>
      <c r="AM445" s="77" t="s">
        <v>63</v>
      </c>
      <c r="AN445" s="77" t="str">
        <f>IF(AI445="","",$AN$2)</f>
        <v>C</v>
      </c>
      <c r="AO445" s="77" t="str">
        <f>IF(N445="","",IF(N445&gt;=$AO$1/100,"O","X"))</f>
        <v>X</v>
      </c>
      <c r="AP445" s="77" t="str">
        <f>IF(I445="","",IF(I445&lt;=$AP$1,"O","X"))</f>
        <v>X</v>
      </c>
      <c r="AQ445" s="77" t="str">
        <f>IF(O445="","",IF(O445&lt;=$AQ$1,"O","X"))</f>
        <v>X</v>
      </c>
      <c r="AR445" s="77" t="str">
        <f>IF(M445="","",IF(M445&lt;=$AR$1,"O","X"))</f>
        <v>X</v>
      </c>
      <c r="AS445" s="77" t="s">
        <v>2</v>
      </c>
      <c r="AT445" s="77" t="str">
        <f>IF(OR(F445="",AI445=""),"",IF(AND((F445&lt;=85),(AI445&gt;=15)),"O","X"))</f>
        <v>O</v>
      </c>
      <c r="AU445" s="77" t="str">
        <f>IF(C445="","",IF(C445&gt;=$AU$1,"O","X"))</f>
        <v>O</v>
      </c>
      <c r="AV445" s="77" t="str">
        <f>IF(AO445="","",IF(AND(AO445="O",AP445="O",AR445="O",AT445="O",AU445="O"),"후보","X"))</f>
        <v>X</v>
      </c>
    </row>
    <row r="446" spans="1:48" s="37" customFormat="1" ht="12" x14ac:dyDescent="0.3">
      <c r="A446" s="78" t="s">
        <v>2705</v>
      </c>
      <c r="B446" s="79" t="s">
        <v>2706</v>
      </c>
      <c r="C446" s="85">
        <v>499</v>
      </c>
      <c r="D446" s="86">
        <v>107.5</v>
      </c>
      <c r="E446" s="87">
        <v>33</v>
      </c>
      <c r="F446" s="86">
        <v>84.9</v>
      </c>
      <c r="G446" s="17">
        <v>26</v>
      </c>
      <c r="H446" s="88">
        <v>188</v>
      </c>
      <c r="I446" s="89">
        <v>119000</v>
      </c>
      <c r="J446" s="89" t="s">
        <v>75</v>
      </c>
      <c r="K446" s="89">
        <v>73000</v>
      </c>
      <c r="L446" s="89" t="s">
        <v>2348</v>
      </c>
      <c r="M446" s="90">
        <f>I446-K446</f>
        <v>46000</v>
      </c>
      <c r="N446" s="4">
        <f>IF(ISERROR(K446/I446),"",K446/I446)</f>
        <v>0.61344537815126055</v>
      </c>
      <c r="O446" s="91">
        <f>I446/E446</f>
        <v>3606.060606060606</v>
      </c>
      <c r="P446" s="91">
        <f>K446/E446</f>
        <v>2212.121212121212</v>
      </c>
      <c r="Q446" s="77">
        <v>3</v>
      </c>
      <c r="R446" s="77">
        <v>2</v>
      </c>
      <c r="S446" s="77" t="s">
        <v>61</v>
      </c>
      <c r="T446" s="5" t="s">
        <v>263</v>
      </c>
      <c r="U446" s="9"/>
      <c r="W446" s="86">
        <f t="shared" si="363"/>
        <v>107.5</v>
      </c>
      <c r="X446" s="87">
        <f t="shared" si="363"/>
        <v>33</v>
      </c>
      <c r="Y446" s="92">
        <f t="shared" si="364"/>
        <v>188</v>
      </c>
      <c r="Z446" s="90">
        <f t="shared" si="364"/>
        <v>119000</v>
      </c>
      <c r="AA446" s="90">
        <f>K446</f>
        <v>73000</v>
      </c>
      <c r="AB446" s="90">
        <f t="shared" si="360"/>
        <v>46000</v>
      </c>
      <c r="AC446" s="4">
        <f t="shared" si="360"/>
        <v>0.61344537815126055</v>
      </c>
      <c r="AD446" s="91">
        <f t="shared" si="360"/>
        <v>3606.060606060606</v>
      </c>
      <c r="AE446" s="77" t="str">
        <f>S446</f>
        <v>계</v>
      </c>
      <c r="AF446" s="77" t="str">
        <f>Q446&amp;"/"&amp;R446</f>
        <v>3/2</v>
      </c>
      <c r="AH446" s="20" t="str">
        <f t="shared" si="305"/>
        <v>중동 월드컵참누리</v>
      </c>
      <c r="AI446" s="87">
        <f t="shared" si="302"/>
        <v>33</v>
      </c>
      <c r="AJ446" s="77" t="str">
        <f>IF(AI446="","",$AJ$2)</f>
        <v>A-</v>
      </c>
      <c r="AK446" s="77" t="s">
        <v>13</v>
      </c>
      <c r="AL446" s="77" t="s">
        <v>62</v>
      </c>
      <c r="AM446" s="77" t="s">
        <v>63</v>
      </c>
      <c r="AN446" s="77" t="str">
        <f>IF(AI446="","",$AN$2)</f>
        <v>C</v>
      </c>
      <c r="AO446" s="77" t="str">
        <f>IF(N446="","",IF(N446&gt;=$AO$1/100,"O","X"))</f>
        <v>X</v>
      </c>
      <c r="AP446" s="77" t="str">
        <f>IF(I446="","",IF(I446&lt;=$AP$1,"O","X"))</f>
        <v>X</v>
      </c>
      <c r="AQ446" s="77" t="str">
        <f>IF(O446="","",IF(O446&lt;=$AQ$1,"O","X"))</f>
        <v>X</v>
      </c>
      <c r="AR446" s="77" t="str">
        <f>IF(M446="","",IF(M446&lt;=$AR$1,"O","X"))</f>
        <v>X</v>
      </c>
      <c r="AS446" s="77" t="s">
        <v>2</v>
      </c>
      <c r="AT446" s="77" t="str">
        <f>IF(OR(F446="",AI446=""),"",IF(AND((F446&lt;=85),(AI446&gt;=15)),"O","X"))</f>
        <v>O</v>
      </c>
      <c r="AU446" s="77" t="str">
        <f>IF(C446="","",IF(C446&gt;=$AU$1,"O","X"))</f>
        <v>O</v>
      </c>
      <c r="AV446" s="77" t="str">
        <f>IF(AO446="","",IF(AND(AO446="O",AP446="O",AR446="O",AT446="O",AU446="O"),"후보","X"))</f>
        <v>X</v>
      </c>
    </row>
    <row r="447" spans="1:48" s="37" customFormat="1" ht="12" x14ac:dyDescent="0.3">
      <c r="A447" s="78" t="s">
        <v>2705</v>
      </c>
      <c r="B447" s="79" t="s">
        <v>2706</v>
      </c>
      <c r="C447" s="85">
        <v>499</v>
      </c>
      <c r="D447" s="86">
        <v>107.4</v>
      </c>
      <c r="E447" s="87">
        <v>32</v>
      </c>
      <c r="F447" s="86">
        <v>85</v>
      </c>
      <c r="G447" s="17">
        <v>26</v>
      </c>
      <c r="H447" s="88">
        <v>185</v>
      </c>
      <c r="I447" s="89">
        <v>124000</v>
      </c>
      <c r="J447" s="89" t="s">
        <v>70</v>
      </c>
      <c r="K447" s="89">
        <v>75000</v>
      </c>
      <c r="L447" s="89" t="s">
        <v>121</v>
      </c>
      <c r="M447" s="90">
        <f>I447-K447</f>
        <v>49000</v>
      </c>
      <c r="N447" s="4">
        <f>IF(ISERROR(K447/I447),"",K447/I447)</f>
        <v>0.60483870967741937</v>
      </c>
      <c r="O447" s="91">
        <f>I447/E447</f>
        <v>3875</v>
      </c>
      <c r="P447" s="91">
        <f>K447/E447</f>
        <v>2343.75</v>
      </c>
      <c r="Q447" s="77">
        <v>3</v>
      </c>
      <c r="R447" s="77">
        <v>2</v>
      </c>
      <c r="S447" s="77" t="s">
        <v>61</v>
      </c>
      <c r="T447" s="5" t="s">
        <v>160</v>
      </c>
      <c r="U447" s="9"/>
      <c r="W447" s="86">
        <f t="shared" si="363"/>
        <v>107.4</v>
      </c>
      <c r="X447" s="87">
        <f t="shared" si="363"/>
        <v>32</v>
      </c>
      <c r="Y447" s="92">
        <f t="shared" si="364"/>
        <v>185</v>
      </c>
      <c r="Z447" s="90">
        <f t="shared" si="364"/>
        <v>124000</v>
      </c>
      <c r="AA447" s="90">
        <f>K447</f>
        <v>75000</v>
      </c>
      <c r="AB447" s="90">
        <f t="shared" si="360"/>
        <v>49000</v>
      </c>
      <c r="AC447" s="4">
        <f t="shared" si="360"/>
        <v>0.60483870967741937</v>
      </c>
      <c r="AD447" s="91">
        <f t="shared" si="360"/>
        <v>3875</v>
      </c>
      <c r="AE447" s="77" t="str">
        <f>S447</f>
        <v>계</v>
      </c>
      <c r="AF447" s="77" t="str">
        <f>Q447&amp;"/"&amp;R447</f>
        <v>3/2</v>
      </c>
      <c r="AH447" s="20" t="str">
        <f t="shared" si="305"/>
        <v>중동 월드컵참누리</v>
      </c>
      <c r="AI447" s="87">
        <f t="shared" si="302"/>
        <v>32</v>
      </c>
      <c r="AJ447" s="77" t="str">
        <f>IF(AI447="","",$AJ$2)</f>
        <v>A-</v>
      </c>
      <c r="AK447" s="77" t="s">
        <v>13</v>
      </c>
      <c r="AL447" s="77" t="s">
        <v>62</v>
      </c>
      <c r="AM447" s="77" t="s">
        <v>63</v>
      </c>
      <c r="AN447" s="77" t="str">
        <f>IF(AI447="","",$AN$2)</f>
        <v>C</v>
      </c>
      <c r="AO447" s="77" t="str">
        <f>IF(N447="","",IF(N447&gt;=$AO$1/100,"O","X"))</f>
        <v>X</v>
      </c>
      <c r="AP447" s="77" t="str">
        <f>IF(I447="","",IF(I447&lt;=$AP$1,"O","X"))</f>
        <v>X</v>
      </c>
      <c r="AQ447" s="77" t="str">
        <f>IF(O447="","",IF(O447&lt;=$AQ$1,"O","X"))</f>
        <v>X</v>
      </c>
      <c r="AR447" s="77" t="str">
        <f>IF(M447="","",IF(M447&lt;=$AR$1,"O","X"))</f>
        <v>X</v>
      </c>
      <c r="AS447" s="77" t="s">
        <v>2</v>
      </c>
      <c r="AT447" s="77" t="str">
        <f>IF(OR(F447="",AI447=""),"",IF(AND((F447&lt;=85),(AI447&gt;=15)),"O","X"))</f>
        <v>O</v>
      </c>
      <c r="AU447" s="77" t="str">
        <f>IF(C447="","",IF(C447&gt;=$AU$1,"O","X"))</f>
        <v>O</v>
      </c>
      <c r="AV447" s="77" t="str">
        <f>IF(AO447="","",IF(AND(AO447="O",AP447="O",AR447="O",AT447="O",AU447="O"),"후보","X"))</f>
        <v>X</v>
      </c>
    </row>
    <row r="448" spans="1:48" s="37" customFormat="1" ht="12" x14ac:dyDescent="0.3">
      <c r="A448" s="78" t="s">
        <v>2705</v>
      </c>
      <c r="B448" s="79" t="s">
        <v>2706</v>
      </c>
      <c r="C448" s="85">
        <v>499</v>
      </c>
      <c r="D448" s="86">
        <v>111.7</v>
      </c>
      <c r="E448" s="87">
        <v>34</v>
      </c>
      <c r="F448" s="86">
        <v>85</v>
      </c>
      <c r="G448" s="17">
        <v>26</v>
      </c>
      <c r="H448" s="88">
        <v>84</v>
      </c>
      <c r="I448" s="89">
        <v>130000</v>
      </c>
      <c r="J448" s="89" t="s">
        <v>69</v>
      </c>
      <c r="K448" s="89"/>
      <c r="L448" s="89"/>
      <c r="M448" s="90">
        <f>I448-K448</f>
        <v>130000</v>
      </c>
      <c r="N448" s="4">
        <f>IF(ISERROR(K448/I448),"",K448/I448)</f>
        <v>0</v>
      </c>
      <c r="O448" s="91">
        <f>I448/E448</f>
        <v>3823.5294117647059</v>
      </c>
      <c r="P448" s="91">
        <f>K448/E448</f>
        <v>0</v>
      </c>
      <c r="Q448" s="77">
        <v>3</v>
      </c>
      <c r="R448" s="77">
        <v>2</v>
      </c>
      <c r="S448" s="77" t="s">
        <v>61</v>
      </c>
      <c r="T448" s="5" t="s">
        <v>248</v>
      </c>
      <c r="U448" s="9"/>
      <c r="W448" s="86">
        <f t="shared" si="363"/>
        <v>111.7</v>
      </c>
      <c r="X448" s="87">
        <f t="shared" si="363"/>
        <v>34</v>
      </c>
      <c r="Y448" s="92">
        <f t="shared" si="364"/>
        <v>84</v>
      </c>
      <c r="Z448" s="90">
        <f t="shared" si="364"/>
        <v>130000</v>
      </c>
      <c r="AA448" s="90">
        <f>K448</f>
        <v>0</v>
      </c>
      <c r="AB448" s="90">
        <f t="shared" si="360"/>
        <v>130000</v>
      </c>
      <c r="AC448" s="4">
        <f t="shared" si="360"/>
        <v>0</v>
      </c>
      <c r="AD448" s="91">
        <f t="shared" si="360"/>
        <v>3823.5294117647059</v>
      </c>
      <c r="AE448" s="77" t="str">
        <f>S448</f>
        <v>계</v>
      </c>
      <c r="AF448" s="77" t="str">
        <f>Q448&amp;"/"&amp;R448</f>
        <v>3/2</v>
      </c>
      <c r="AH448" s="20" t="str">
        <f t="shared" si="305"/>
        <v>중동 월드컵참누리</v>
      </c>
      <c r="AI448" s="87">
        <f t="shared" si="302"/>
        <v>34</v>
      </c>
      <c r="AJ448" s="77" t="str">
        <f>IF(AI448="","",$AJ$2)</f>
        <v>A-</v>
      </c>
      <c r="AK448" s="77" t="s">
        <v>13</v>
      </c>
      <c r="AL448" s="77" t="s">
        <v>62</v>
      </c>
      <c r="AM448" s="77" t="s">
        <v>63</v>
      </c>
      <c r="AN448" s="77" t="str">
        <f>IF(AI448="","",$AN$2)</f>
        <v>C</v>
      </c>
      <c r="AO448" s="77" t="str">
        <f>IF(N448="","",IF(N448&gt;=$AO$1/100,"O","X"))</f>
        <v>X</v>
      </c>
      <c r="AP448" s="77" t="str">
        <f>IF(I448="","",IF(I448&lt;=$AP$1,"O","X"))</f>
        <v>X</v>
      </c>
      <c r="AQ448" s="77" t="str">
        <f>IF(O448="","",IF(O448&lt;=$AQ$1,"O","X"))</f>
        <v>X</v>
      </c>
      <c r="AR448" s="77" t="str">
        <f>IF(M448="","",IF(M448&lt;=$AR$1,"O","X"))</f>
        <v>X</v>
      </c>
      <c r="AS448" s="77" t="s">
        <v>2</v>
      </c>
      <c r="AT448" s="77" t="str">
        <f>IF(OR(F448="",AI448=""),"",IF(AND((F448&lt;=85),(AI448&gt;=15)),"O","X"))</f>
        <v>O</v>
      </c>
      <c r="AU448" s="77" t="str">
        <f>IF(C448="","",IF(C448&gt;=$AU$1,"O","X"))</f>
        <v>O</v>
      </c>
      <c r="AV448" s="77" t="str">
        <f>IF(AO448="","",IF(AND(AO448="O",AP448="O",AR448="O",AT448="O",AU448="O"),"후보","X"))</f>
        <v>X</v>
      </c>
    </row>
    <row r="449" spans="1:48" s="37" customFormat="1" ht="12" x14ac:dyDescent="0.3">
      <c r="A449" s="78" t="s">
        <v>2707</v>
      </c>
      <c r="B449" s="79" t="s">
        <v>2708</v>
      </c>
      <c r="C449" s="85">
        <v>447</v>
      </c>
      <c r="D449" s="86">
        <v>77.599999999999994</v>
      </c>
      <c r="E449" s="87">
        <v>23</v>
      </c>
      <c r="F449" s="86">
        <v>59.7</v>
      </c>
      <c r="G449" s="17">
        <v>18</v>
      </c>
      <c r="H449" s="88">
        <v>72</v>
      </c>
      <c r="I449" s="89">
        <v>143000</v>
      </c>
      <c r="J449" s="89" t="s">
        <v>74</v>
      </c>
      <c r="K449" s="89"/>
      <c r="L449" s="89"/>
      <c r="M449" s="90">
        <f>I449-K449</f>
        <v>143000</v>
      </c>
      <c r="N449" s="4">
        <f>IF(ISERROR(K449/I449),"",K449/I449)</f>
        <v>0</v>
      </c>
      <c r="O449" s="91">
        <f>I449/E449</f>
        <v>6217.391304347826</v>
      </c>
      <c r="P449" s="91">
        <f>K449/E449</f>
        <v>0</v>
      </c>
      <c r="Q449" s="77">
        <v>3</v>
      </c>
      <c r="R449" s="77">
        <v>2</v>
      </c>
      <c r="S449" s="77" t="s">
        <v>61</v>
      </c>
      <c r="T449" s="5" t="s">
        <v>150</v>
      </c>
      <c r="U449" s="9"/>
      <c r="W449" s="86">
        <f t="shared" si="363"/>
        <v>77.599999999999994</v>
      </c>
      <c r="X449" s="87">
        <f t="shared" si="363"/>
        <v>23</v>
      </c>
      <c r="Y449" s="92">
        <f t="shared" si="364"/>
        <v>72</v>
      </c>
      <c r="Z449" s="90">
        <f t="shared" si="364"/>
        <v>143000</v>
      </c>
      <c r="AA449" s="90">
        <f>K449</f>
        <v>0</v>
      </c>
      <c r="AB449" s="90">
        <f t="shared" si="360"/>
        <v>143000</v>
      </c>
      <c r="AC449" s="4">
        <f t="shared" si="360"/>
        <v>0</v>
      </c>
      <c r="AD449" s="91">
        <f t="shared" si="360"/>
        <v>6217.391304347826</v>
      </c>
      <c r="AE449" s="77" t="str">
        <f>S449</f>
        <v>계</v>
      </c>
      <c r="AF449" s="77" t="str">
        <f>Q449&amp;"/"&amp;R449</f>
        <v>3/2</v>
      </c>
      <c r="AH449" s="20" t="str">
        <f t="shared" si="305"/>
        <v>창전동 서강해모로</v>
      </c>
      <c r="AI449" s="87">
        <f t="shared" si="302"/>
        <v>23</v>
      </c>
      <c r="AJ449" s="77" t="str">
        <f>IF(AI449="","",$AJ$2)</f>
        <v>A-</v>
      </c>
      <c r="AK449" s="77" t="s">
        <v>13</v>
      </c>
      <c r="AL449" s="77" t="s">
        <v>62</v>
      </c>
      <c r="AM449" s="77" t="s">
        <v>63</v>
      </c>
      <c r="AN449" s="77" t="str">
        <f>IF(AI449="","",$AN$2)</f>
        <v>C</v>
      </c>
      <c r="AO449" s="77" t="str">
        <f>IF(N449="","",IF(N449&gt;=$AO$1/100,"O","X"))</f>
        <v>X</v>
      </c>
      <c r="AP449" s="77" t="str">
        <f>IF(I449="","",IF(I449&lt;=$AP$1,"O","X"))</f>
        <v>X</v>
      </c>
      <c r="AQ449" s="77" t="str">
        <f>IF(O449="","",IF(O449&lt;=$AQ$1,"O","X"))</f>
        <v>X</v>
      </c>
      <c r="AR449" s="77" t="str">
        <f>IF(M449="","",IF(M449&lt;=$AR$1,"O","X"))</f>
        <v>X</v>
      </c>
      <c r="AS449" s="77" t="s">
        <v>2</v>
      </c>
      <c r="AT449" s="77" t="str">
        <f>IF(OR(F449="",AI449=""),"",IF(AND((F449&lt;=85),(AI449&gt;=15)),"O","X"))</f>
        <v>O</v>
      </c>
      <c r="AU449" s="77" t="str">
        <f>IF(C449="","",IF(C449&gt;=$AU$1,"O","X"))</f>
        <v>O</v>
      </c>
      <c r="AV449" s="77" t="str">
        <f>IF(AO449="","",IF(AND(AO449="O",AP449="O",AR449="O",AT449="O",AU449="O"),"후보","X"))</f>
        <v>X</v>
      </c>
    </row>
    <row r="450" spans="1:48" s="37" customFormat="1" ht="12" x14ac:dyDescent="0.3">
      <c r="A450" s="78" t="s">
        <v>2709</v>
      </c>
      <c r="B450" s="79" t="s">
        <v>2710</v>
      </c>
      <c r="C450" s="85">
        <v>447</v>
      </c>
      <c r="D450" s="86">
        <v>77.8</v>
      </c>
      <c r="E450" s="87">
        <v>24</v>
      </c>
      <c r="F450" s="86">
        <v>59.9</v>
      </c>
      <c r="G450" s="17">
        <v>18</v>
      </c>
      <c r="H450" s="88">
        <v>31</v>
      </c>
      <c r="I450" s="89">
        <v>141000</v>
      </c>
      <c r="J450" s="89" t="s">
        <v>75</v>
      </c>
      <c r="K450" s="89"/>
      <c r="L450" s="89"/>
      <c r="M450" s="90">
        <f>I450-K450</f>
        <v>141000</v>
      </c>
      <c r="N450" s="4">
        <f>IF(ISERROR(K450/I450),"",K450/I450)</f>
        <v>0</v>
      </c>
      <c r="O450" s="91">
        <f>I450/E450</f>
        <v>5875</v>
      </c>
      <c r="P450" s="91">
        <f>K450/E450</f>
        <v>0</v>
      </c>
      <c r="Q450" s="77">
        <v>3</v>
      </c>
      <c r="R450" s="77">
        <v>2</v>
      </c>
      <c r="S450" s="77" t="s">
        <v>61</v>
      </c>
      <c r="T450" s="5" t="s">
        <v>264</v>
      </c>
      <c r="U450" s="9"/>
      <c r="W450" s="86">
        <f t="shared" si="363"/>
        <v>77.8</v>
      </c>
      <c r="X450" s="87">
        <f t="shared" si="363"/>
        <v>24</v>
      </c>
      <c r="Y450" s="92">
        <f t="shared" si="364"/>
        <v>31</v>
      </c>
      <c r="Z450" s="90">
        <f t="shared" si="364"/>
        <v>141000</v>
      </c>
      <c r="AA450" s="90">
        <f>K450</f>
        <v>0</v>
      </c>
      <c r="AB450" s="90">
        <f t="shared" si="360"/>
        <v>141000</v>
      </c>
      <c r="AC450" s="4">
        <f t="shared" si="360"/>
        <v>0</v>
      </c>
      <c r="AD450" s="91">
        <f t="shared" si="360"/>
        <v>5875</v>
      </c>
      <c r="AE450" s="77" t="str">
        <f>S450</f>
        <v>계</v>
      </c>
      <c r="AF450" s="77" t="str">
        <f>Q450&amp;"/"&amp;R450</f>
        <v>3/2</v>
      </c>
      <c r="AH450" s="20" t="str">
        <f t="shared" si="305"/>
        <v>창전동 서강해모로</v>
      </c>
      <c r="AI450" s="87">
        <f t="shared" si="302"/>
        <v>24</v>
      </c>
      <c r="AJ450" s="77" t="str">
        <f>IF(AI450="","",$AJ$2)</f>
        <v>A-</v>
      </c>
      <c r="AK450" s="77" t="s">
        <v>13</v>
      </c>
      <c r="AL450" s="77" t="s">
        <v>62</v>
      </c>
      <c r="AM450" s="77" t="s">
        <v>63</v>
      </c>
      <c r="AN450" s="77" t="str">
        <f>IF(AI450="","",$AN$2)</f>
        <v>C</v>
      </c>
      <c r="AO450" s="77" t="str">
        <f>IF(N450="","",IF(N450&gt;=$AO$1/100,"O","X"))</f>
        <v>X</v>
      </c>
      <c r="AP450" s="77" t="str">
        <f>IF(I450="","",IF(I450&lt;=$AP$1,"O","X"))</f>
        <v>X</v>
      </c>
      <c r="AQ450" s="77" t="str">
        <f>IF(O450="","",IF(O450&lt;=$AQ$1,"O","X"))</f>
        <v>X</v>
      </c>
      <c r="AR450" s="77" t="str">
        <f>IF(M450="","",IF(M450&lt;=$AR$1,"O","X"))</f>
        <v>X</v>
      </c>
      <c r="AS450" s="77" t="s">
        <v>2</v>
      </c>
      <c r="AT450" s="77" t="str">
        <f>IF(OR(F450="",AI450=""),"",IF(AND((F450&lt;=85),(AI450&gt;=15)),"O","X"))</f>
        <v>O</v>
      </c>
      <c r="AU450" s="77" t="str">
        <f>IF(C450="","",IF(C450&gt;=$AU$1,"O","X"))</f>
        <v>O</v>
      </c>
      <c r="AV450" s="77" t="str">
        <f>IF(AO450="","",IF(AND(AO450="O",AP450="O",AR450="O",AT450="O",AU450="O"),"후보","X"))</f>
        <v>X</v>
      </c>
    </row>
    <row r="451" spans="1:48" s="37" customFormat="1" ht="12" x14ac:dyDescent="0.3">
      <c r="A451" s="78" t="s">
        <v>2709</v>
      </c>
      <c r="B451" s="79" t="s">
        <v>2708</v>
      </c>
      <c r="C451" s="85">
        <v>447</v>
      </c>
      <c r="D451" s="86">
        <v>103.1</v>
      </c>
      <c r="E451" s="87">
        <v>31</v>
      </c>
      <c r="F451" s="86">
        <v>83.9</v>
      </c>
      <c r="G451" s="17">
        <v>25</v>
      </c>
      <c r="H451" s="88">
        <v>238</v>
      </c>
      <c r="I451" s="89"/>
      <c r="J451" s="89"/>
      <c r="K451" s="89"/>
      <c r="L451" s="89"/>
      <c r="M451" s="90">
        <f>I451-K451</f>
        <v>0</v>
      </c>
      <c r="N451" s="4" t="str">
        <f>IF(ISERROR(K451/I451),"",K451/I451)</f>
        <v/>
      </c>
      <c r="O451" s="91">
        <f>I451/E451</f>
        <v>0</v>
      </c>
      <c r="P451" s="91">
        <f>K451/E451</f>
        <v>0</v>
      </c>
      <c r="Q451" s="77">
        <v>3</v>
      </c>
      <c r="R451" s="77">
        <v>2</v>
      </c>
      <c r="S451" s="77" t="s">
        <v>61</v>
      </c>
      <c r="T451" s="5" t="s">
        <v>265</v>
      </c>
      <c r="U451" s="9"/>
      <c r="W451" s="86">
        <f t="shared" si="363"/>
        <v>103.1</v>
      </c>
      <c r="X451" s="87">
        <f t="shared" si="363"/>
        <v>31</v>
      </c>
      <c r="Y451" s="92">
        <f t="shared" si="364"/>
        <v>238</v>
      </c>
      <c r="Z451" s="90">
        <f t="shared" si="364"/>
        <v>0</v>
      </c>
      <c r="AA451" s="90">
        <f>K451</f>
        <v>0</v>
      </c>
      <c r="AB451" s="90">
        <f t="shared" si="360"/>
        <v>0</v>
      </c>
      <c r="AC451" s="4" t="str">
        <f t="shared" si="360"/>
        <v/>
      </c>
      <c r="AD451" s="91">
        <f t="shared" si="360"/>
        <v>0</v>
      </c>
      <c r="AE451" s="77" t="str">
        <f>S451</f>
        <v>계</v>
      </c>
      <c r="AF451" s="77" t="str">
        <f>Q451&amp;"/"&amp;R451</f>
        <v>3/2</v>
      </c>
      <c r="AH451" s="20" t="str">
        <f t="shared" si="305"/>
        <v>창전동 서강해모로</v>
      </c>
      <c r="AI451" s="87">
        <f t="shared" si="302"/>
        <v>31</v>
      </c>
      <c r="AJ451" s="77" t="str">
        <f>IF(AI451="","",$AJ$2)</f>
        <v>A-</v>
      </c>
      <c r="AK451" s="77" t="s">
        <v>13</v>
      </c>
      <c r="AL451" s="77" t="s">
        <v>62</v>
      </c>
      <c r="AM451" s="77" t="s">
        <v>63</v>
      </c>
      <c r="AN451" s="77" t="str">
        <f>IF(AI451="","",$AN$2)</f>
        <v>C</v>
      </c>
      <c r="AO451" s="77" t="str">
        <f>IF(N451="","",IF(N451&gt;=$AO$1/100,"O","X"))</f>
        <v/>
      </c>
      <c r="AP451" s="77" t="str">
        <f>IF(I451="","",IF(I451&lt;=$AP$1,"O","X"))</f>
        <v/>
      </c>
      <c r="AQ451" s="77" t="str">
        <f>IF(O451="","",IF(O451&lt;=$AQ$1,"O","X"))</f>
        <v>O</v>
      </c>
      <c r="AR451" s="77" t="str">
        <f>IF(M451="","",IF(M451&lt;=$AR$1,"O","X"))</f>
        <v>O</v>
      </c>
      <c r="AS451" s="77" t="s">
        <v>2</v>
      </c>
      <c r="AT451" s="77" t="str">
        <f>IF(OR(F451="",AI451=""),"",IF(AND((F451&lt;=85),(AI451&gt;=15)),"O","X"))</f>
        <v>O</v>
      </c>
      <c r="AU451" s="77" t="str">
        <f>IF(C451="","",IF(C451&gt;=$AU$1,"O","X"))</f>
        <v>O</v>
      </c>
      <c r="AV451" s="77" t="str">
        <f>IF(AO451="","",IF(AND(AO451="O",AP451="O",AR451="O",AT451="O",AU451="O"),"후보","X"))</f>
        <v/>
      </c>
    </row>
    <row r="452" spans="1:48" s="37" customFormat="1" ht="12" x14ac:dyDescent="0.3">
      <c r="A452" s="78" t="s">
        <v>2711</v>
      </c>
      <c r="B452" s="79" t="s">
        <v>2708</v>
      </c>
      <c r="C452" s="85">
        <v>447</v>
      </c>
      <c r="D452" s="86">
        <v>103.1</v>
      </c>
      <c r="E452" s="87">
        <v>31</v>
      </c>
      <c r="F452" s="86">
        <v>83.9</v>
      </c>
      <c r="G452" s="17">
        <v>25</v>
      </c>
      <c r="H452" s="88">
        <v>106</v>
      </c>
      <c r="I452" s="89"/>
      <c r="J452" s="89"/>
      <c r="K452" s="89"/>
      <c r="L452" s="89"/>
      <c r="M452" s="90">
        <f>I452-K452</f>
        <v>0</v>
      </c>
      <c r="N452" s="4" t="str">
        <f>IF(ISERROR(K452/I452),"",K452/I452)</f>
        <v/>
      </c>
      <c r="O452" s="91">
        <f>I452/E452</f>
        <v>0</v>
      </c>
      <c r="P452" s="91">
        <f>K452/E452</f>
        <v>0</v>
      </c>
      <c r="Q452" s="77">
        <v>3</v>
      </c>
      <c r="R452" s="77">
        <v>2</v>
      </c>
      <c r="S452" s="77" t="s">
        <v>61</v>
      </c>
      <c r="T452" s="5" t="s">
        <v>84</v>
      </c>
      <c r="U452" s="9"/>
      <c r="W452" s="86">
        <f t="shared" si="363"/>
        <v>103.1</v>
      </c>
      <c r="X452" s="87">
        <f t="shared" si="363"/>
        <v>31</v>
      </c>
      <c r="Y452" s="92">
        <f t="shared" si="364"/>
        <v>106</v>
      </c>
      <c r="Z452" s="90">
        <f t="shared" si="364"/>
        <v>0</v>
      </c>
      <c r="AA452" s="90">
        <f>K452</f>
        <v>0</v>
      </c>
      <c r="AB452" s="90">
        <f t="shared" ref="AB452:AD467" si="365">M452</f>
        <v>0</v>
      </c>
      <c r="AC452" s="4" t="str">
        <f t="shared" si="365"/>
        <v/>
      </c>
      <c r="AD452" s="91">
        <f t="shared" si="365"/>
        <v>0</v>
      </c>
      <c r="AE452" s="77" t="str">
        <f>S452</f>
        <v>계</v>
      </c>
      <c r="AF452" s="77" t="str">
        <f>Q452&amp;"/"&amp;R452</f>
        <v>3/2</v>
      </c>
      <c r="AH452" s="20" t="str">
        <f t="shared" si="305"/>
        <v>창전동 서강해모로</v>
      </c>
      <c r="AI452" s="87">
        <f t="shared" ref="AI452:AI511" si="366">IF(E452="","",E452)</f>
        <v>31</v>
      </c>
      <c r="AJ452" s="77" t="str">
        <f>IF(AI452="","",$AJ$2)</f>
        <v>A-</v>
      </c>
      <c r="AK452" s="77" t="s">
        <v>13</v>
      </c>
      <c r="AL452" s="77" t="s">
        <v>62</v>
      </c>
      <c r="AM452" s="77" t="s">
        <v>63</v>
      </c>
      <c r="AN452" s="77" t="str">
        <f>IF(AI452="","",$AN$2)</f>
        <v>C</v>
      </c>
      <c r="AO452" s="77" t="str">
        <f>IF(N452="","",IF(N452&gt;=$AO$1/100,"O","X"))</f>
        <v/>
      </c>
      <c r="AP452" s="77" t="str">
        <f>IF(I452="","",IF(I452&lt;=$AP$1,"O","X"))</f>
        <v/>
      </c>
      <c r="AQ452" s="77" t="str">
        <f>IF(O452="","",IF(O452&lt;=$AQ$1,"O","X"))</f>
        <v>O</v>
      </c>
      <c r="AR452" s="77" t="str">
        <f>IF(M452="","",IF(M452&lt;=$AR$1,"O","X"))</f>
        <v>O</v>
      </c>
      <c r="AS452" s="77" t="s">
        <v>2</v>
      </c>
      <c r="AT452" s="77" t="str">
        <f>IF(OR(F452="",AI452=""),"",IF(AND((F452&lt;=85),(AI452&gt;=15)),"O","X"))</f>
        <v>O</v>
      </c>
      <c r="AU452" s="77" t="str">
        <f>IF(C452="","",IF(C452&gt;=$AU$1,"O","X"))</f>
        <v>O</v>
      </c>
      <c r="AV452" s="77" t="str">
        <f>IF(AO452="","",IF(AND(AO452="O",AP452="O",AR452="O",AT452="O",AU452="O"),"후보","X"))</f>
        <v/>
      </c>
    </row>
    <row r="453" spans="1:48" s="37" customFormat="1" ht="12" x14ac:dyDescent="0.3">
      <c r="A453" s="78" t="s">
        <v>2712</v>
      </c>
      <c r="B453" s="79" t="s">
        <v>2519</v>
      </c>
      <c r="C453" s="85">
        <v>243</v>
      </c>
      <c r="D453" s="86">
        <v>78</v>
      </c>
      <c r="E453" s="87">
        <v>24</v>
      </c>
      <c r="F453" s="86">
        <v>59.7</v>
      </c>
      <c r="G453" s="17">
        <v>18</v>
      </c>
      <c r="H453" s="88">
        <v>76</v>
      </c>
      <c r="I453" s="89"/>
      <c r="J453" s="89"/>
      <c r="K453" s="89"/>
      <c r="L453" s="89"/>
      <c r="M453" s="90">
        <f>I453-K453</f>
        <v>0</v>
      </c>
      <c r="N453" s="4" t="str">
        <f>IF(ISERROR(K453/I453),"",K453/I453)</f>
        <v/>
      </c>
      <c r="O453" s="91">
        <f>I453/E453</f>
        <v>0</v>
      </c>
      <c r="P453" s="91">
        <f>K453/E453</f>
        <v>0</v>
      </c>
      <c r="Q453" s="77">
        <v>3</v>
      </c>
      <c r="R453" s="77">
        <v>2</v>
      </c>
      <c r="S453" s="77" t="s">
        <v>78</v>
      </c>
      <c r="T453" s="5">
        <v>78</v>
      </c>
      <c r="U453" s="9"/>
      <c r="W453" s="86">
        <f>D453</f>
        <v>78</v>
      </c>
      <c r="X453" s="87">
        <f>E453</f>
        <v>24</v>
      </c>
      <c r="Y453" s="92">
        <f>H453</f>
        <v>76</v>
      </c>
      <c r="Z453" s="90">
        <f>I453</f>
        <v>0</v>
      </c>
      <c r="AA453" s="90">
        <f>K453</f>
        <v>0</v>
      </c>
      <c r="AB453" s="90">
        <f t="shared" si="365"/>
        <v>0</v>
      </c>
      <c r="AC453" s="4" t="str">
        <f t="shared" si="365"/>
        <v/>
      </c>
      <c r="AD453" s="91">
        <f t="shared" si="365"/>
        <v>0</v>
      </c>
      <c r="AE453" s="77" t="str">
        <f>S453</f>
        <v>복</v>
      </c>
      <c r="AF453" s="77" t="str">
        <f>Q453&amp;"/"&amp;R453</f>
        <v>3/2</v>
      </c>
      <c r="AH453" s="20" t="str">
        <f t="shared" si="305"/>
        <v>창전동 창전현대홈타운</v>
      </c>
      <c r="AI453" s="87">
        <f t="shared" si="366"/>
        <v>24</v>
      </c>
      <c r="AJ453" s="77" t="str">
        <f>IF(AI453="","",$AJ$2)</f>
        <v>A-</v>
      </c>
      <c r="AK453" s="77" t="s">
        <v>13</v>
      </c>
      <c r="AL453" s="77" t="s">
        <v>62</v>
      </c>
      <c r="AM453" s="77" t="s">
        <v>63</v>
      </c>
      <c r="AN453" s="77" t="str">
        <f>IF(AI453="","",$AN$2)</f>
        <v>C</v>
      </c>
      <c r="AO453" s="77" t="str">
        <f>IF(N453="","",IF(N453&gt;=$AO$1/100,"O","X"))</f>
        <v/>
      </c>
      <c r="AP453" s="77" t="str">
        <f>IF(I453="","",IF(I453&lt;=$AP$1,"O","X"))</f>
        <v/>
      </c>
      <c r="AQ453" s="77" t="str">
        <f>IF(O453="","",IF(O453&lt;=$AQ$1,"O","X"))</f>
        <v>O</v>
      </c>
      <c r="AR453" s="77" t="str">
        <f>IF(M453="","",IF(M453&lt;=$AR$1,"O","X"))</f>
        <v>O</v>
      </c>
      <c r="AS453" s="77" t="s">
        <v>2</v>
      </c>
      <c r="AT453" s="77" t="str">
        <f>IF(OR(F453="",AI453=""),"",IF(AND((F453&lt;=85),(AI453&gt;=15)),"O","X"))</f>
        <v>O</v>
      </c>
      <c r="AU453" s="77" t="str">
        <f>IF(C453="","",IF(C453&gt;=$AU$1,"O","X"))</f>
        <v>X</v>
      </c>
      <c r="AV453" s="77" t="str">
        <f>IF(AO453="","",IF(AND(AO453="O",AP453="O",AR453="O",AT453="O",AU453="O"),"후보","X"))</f>
        <v/>
      </c>
    </row>
    <row r="454" spans="1:48" s="37" customFormat="1" ht="12" x14ac:dyDescent="0.3">
      <c r="A454" s="78" t="s">
        <v>2713</v>
      </c>
      <c r="B454" s="79" t="s">
        <v>2714</v>
      </c>
      <c r="C454" s="85">
        <v>243</v>
      </c>
      <c r="D454" s="86">
        <v>106.2</v>
      </c>
      <c r="E454" s="87">
        <v>32</v>
      </c>
      <c r="F454" s="86">
        <v>85</v>
      </c>
      <c r="G454" s="17">
        <v>26</v>
      </c>
      <c r="H454" s="88">
        <v>167</v>
      </c>
      <c r="I454" s="89"/>
      <c r="J454" s="89"/>
      <c r="K454" s="89"/>
      <c r="L454" s="89"/>
      <c r="M454" s="90">
        <f>I454-K454</f>
        <v>0</v>
      </c>
      <c r="N454" s="4" t="str">
        <f>IF(ISERROR(K454/I454),"",K454/I454)</f>
        <v/>
      </c>
      <c r="O454" s="91">
        <f>I454/E454</f>
        <v>0</v>
      </c>
      <c r="P454" s="91">
        <f>K454/E454</f>
        <v>0</v>
      </c>
      <c r="Q454" s="77">
        <v>3</v>
      </c>
      <c r="R454" s="77">
        <v>2</v>
      </c>
      <c r="S454" s="77" t="s">
        <v>78</v>
      </c>
      <c r="T454" s="5">
        <v>106</v>
      </c>
      <c r="U454" s="9"/>
      <c r="W454" s="86">
        <f>D454</f>
        <v>106.2</v>
      </c>
      <c r="X454" s="87">
        <f>E454</f>
        <v>32</v>
      </c>
      <c r="Y454" s="92">
        <f>H454</f>
        <v>167</v>
      </c>
      <c r="Z454" s="90">
        <f>I454</f>
        <v>0</v>
      </c>
      <c r="AA454" s="90">
        <f>K454</f>
        <v>0</v>
      </c>
      <c r="AB454" s="90">
        <f t="shared" si="365"/>
        <v>0</v>
      </c>
      <c r="AC454" s="4" t="str">
        <f t="shared" si="365"/>
        <v/>
      </c>
      <c r="AD454" s="91">
        <f t="shared" si="365"/>
        <v>0</v>
      </c>
      <c r="AE454" s="77" t="str">
        <f>S454</f>
        <v>복</v>
      </c>
      <c r="AF454" s="77" t="str">
        <f>Q454&amp;"/"&amp;R454</f>
        <v>3/2</v>
      </c>
      <c r="AH454" s="20" t="str">
        <f t="shared" si="305"/>
        <v>창전동 창전현대홈타운</v>
      </c>
      <c r="AI454" s="87">
        <f t="shared" si="366"/>
        <v>32</v>
      </c>
      <c r="AJ454" s="77" t="str">
        <f>IF(AI454="","",$AJ$2)</f>
        <v>A-</v>
      </c>
      <c r="AK454" s="77" t="s">
        <v>13</v>
      </c>
      <c r="AL454" s="77" t="s">
        <v>62</v>
      </c>
      <c r="AM454" s="77" t="s">
        <v>63</v>
      </c>
      <c r="AN454" s="77" t="str">
        <f>IF(AI454="","",$AN$2)</f>
        <v>C</v>
      </c>
      <c r="AO454" s="77" t="str">
        <f>IF(N454="","",IF(N454&gt;=$AO$1/100,"O","X"))</f>
        <v/>
      </c>
      <c r="AP454" s="77" t="str">
        <f>IF(I454="","",IF(I454&lt;=$AP$1,"O","X"))</f>
        <v/>
      </c>
      <c r="AQ454" s="77" t="str">
        <f>IF(O454="","",IF(O454&lt;=$AQ$1,"O","X"))</f>
        <v>O</v>
      </c>
      <c r="AR454" s="77" t="str">
        <f>IF(M454="","",IF(M454&lt;=$AR$1,"O","X"))</f>
        <v>O</v>
      </c>
      <c r="AS454" s="77" t="s">
        <v>2</v>
      </c>
      <c r="AT454" s="77" t="str">
        <f>IF(OR(F454="",AI454=""),"",IF(AND((F454&lt;=85),(AI454&gt;=15)),"O","X"))</f>
        <v>O</v>
      </c>
      <c r="AU454" s="77" t="str">
        <f>IF(C454="","",IF(C454&gt;=$AU$1,"O","X"))</f>
        <v>X</v>
      </c>
      <c r="AV454" s="77" t="str">
        <f>IF(AO454="","",IF(AND(AO454="O",AP454="O",AR454="O",AT454="O",AU454="O"),"후보","X"))</f>
        <v/>
      </c>
    </row>
    <row r="455" spans="1:48" s="37" customFormat="1" ht="12" x14ac:dyDescent="0.3">
      <c r="A455" s="78" t="s">
        <v>2715</v>
      </c>
      <c r="B455" s="79" t="s">
        <v>2716</v>
      </c>
      <c r="C455" s="85">
        <v>635</v>
      </c>
      <c r="D455" s="86">
        <v>83.7</v>
      </c>
      <c r="E455" s="87">
        <v>25</v>
      </c>
      <c r="F455" s="86">
        <v>60</v>
      </c>
      <c r="G455" s="17">
        <v>18</v>
      </c>
      <c r="H455" s="88">
        <v>155</v>
      </c>
      <c r="I455" s="89">
        <v>125000</v>
      </c>
      <c r="J455" s="89" t="s">
        <v>74</v>
      </c>
      <c r="K455" s="89"/>
      <c r="L455" s="89"/>
      <c r="M455" s="90">
        <f>I455-K455</f>
        <v>125000</v>
      </c>
      <c r="N455" s="4">
        <f>IF(ISERROR(K455/I455),"",K455/I455)</f>
        <v>0</v>
      </c>
      <c r="O455" s="91">
        <f>I455/E455</f>
        <v>5000</v>
      </c>
      <c r="P455" s="91">
        <f>K455/E455</f>
        <v>0</v>
      </c>
      <c r="Q455" s="77">
        <v>3</v>
      </c>
      <c r="R455" s="77">
        <v>2</v>
      </c>
      <c r="S455" s="77" t="s">
        <v>61</v>
      </c>
      <c r="T455" s="5">
        <v>83</v>
      </c>
      <c r="U455" s="9"/>
      <c r="W455" s="86">
        <f t="shared" ref="W455:X470" si="367">D455</f>
        <v>83.7</v>
      </c>
      <c r="X455" s="87">
        <f t="shared" si="367"/>
        <v>25</v>
      </c>
      <c r="Y455" s="92">
        <f t="shared" ref="Y455:Z470" si="368">H455</f>
        <v>155</v>
      </c>
      <c r="Z455" s="90">
        <f t="shared" si="368"/>
        <v>125000</v>
      </c>
      <c r="AA455" s="90">
        <f>K455</f>
        <v>0</v>
      </c>
      <c r="AB455" s="90">
        <f t="shared" si="365"/>
        <v>125000</v>
      </c>
      <c r="AC455" s="4">
        <f t="shared" si="365"/>
        <v>0</v>
      </c>
      <c r="AD455" s="91">
        <f t="shared" si="365"/>
        <v>5000</v>
      </c>
      <c r="AE455" s="77" t="str">
        <f>S455</f>
        <v>계</v>
      </c>
      <c r="AF455" s="77" t="str">
        <f>Q455&amp;"/"&amp;R455</f>
        <v>3/2</v>
      </c>
      <c r="AH455" s="20" t="str">
        <f t="shared" si="305"/>
        <v>창전동 서강쌍용예가</v>
      </c>
      <c r="AI455" s="87">
        <f t="shared" si="366"/>
        <v>25</v>
      </c>
      <c r="AJ455" s="77" t="str">
        <f>IF(AI455="","",$AJ$2)</f>
        <v>A-</v>
      </c>
      <c r="AK455" s="77" t="s">
        <v>13</v>
      </c>
      <c r="AL455" s="77" t="s">
        <v>62</v>
      </c>
      <c r="AM455" s="77" t="s">
        <v>63</v>
      </c>
      <c r="AN455" s="77" t="str">
        <f>IF(AI455="","",$AN$2)</f>
        <v>C</v>
      </c>
      <c r="AO455" s="77" t="str">
        <f>IF(N455="","",IF(N455&gt;=$AO$1/100,"O","X"))</f>
        <v>X</v>
      </c>
      <c r="AP455" s="77" t="str">
        <f>IF(I455="","",IF(I455&lt;=$AP$1,"O","X"))</f>
        <v>X</v>
      </c>
      <c r="AQ455" s="77" t="str">
        <f>IF(O455="","",IF(O455&lt;=$AQ$1,"O","X"))</f>
        <v>X</v>
      </c>
      <c r="AR455" s="77" t="str">
        <f>IF(M455="","",IF(M455&lt;=$AR$1,"O","X"))</f>
        <v>X</v>
      </c>
      <c r="AS455" s="77" t="s">
        <v>2</v>
      </c>
      <c r="AT455" s="77" t="str">
        <f>IF(OR(F455="",AI455=""),"",IF(AND((F455&lt;=85),(AI455&gt;=15)),"O","X"))</f>
        <v>O</v>
      </c>
      <c r="AU455" s="77" t="str">
        <f>IF(C455="","",IF(C455&gt;=$AU$1,"O","X"))</f>
        <v>O</v>
      </c>
      <c r="AV455" s="77" t="str">
        <f>IF(AO455="","",IF(AND(AO455="O",AP455="O",AR455="O",AT455="O",AU455="O"),"후보","X"))</f>
        <v>X</v>
      </c>
    </row>
    <row r="456" spans="1:48" s="37" customFormat="1" ht="12" x14ac:dyDescent="0.3">
      <c r="A456" s="78" t="s">
        <v>2715</v>
      </c>
      <c r="B456" s="79" t="s">
        <v>2717</v>
      </c>
      <c r="C456" s="85">
        <v>635</v>
      </c>
      <c r="D456" s="86">
        <v>107.6</v>
      </c>
      <c r="E456" s="87">
        <v>33</v>
      </c>
      <c r="F456" s="86">
        <v>85</v>
      </c>
      <c r="G456" s="17">
        <v>26</v>
      </c>
      <c r="H456" s="88">
        <v>396</v>
      </c>
      <c r="I456" s="89">
        <v>162000</v>
      </c>
      <c r="J456" s="89" t="s">
        <v>75</v>
      </c>
      <c r="K456" s="89"/>
      <c r="L456" s="89"/>
      <c r="M456" s="90">
        <f>I456-K456</f>
        <v>162000</v>
      </c>
      <c r="N456" s="4">
        <f>IF(ISERROR(K456/I456),"",K456/I456)</f>
        <v>0</v>
      </c>
      <c r="O456" s="91">
        <f>I456/E456</f>
        <v>4909.090909090909</v>
      </c>
      <c r="P456" s="91">
        <f>K456/E456</f>
        <v>0</v>
      </c>
      <c r="Q456" s="77">
        <v>3</v>
      </c>
      <c r="R456" s="77">
        <v>2</v>
      </c>
      <c r="S456" s="77" t="s">
        <v>61</v>
      </c>
      <c r="T456" s="5" t="s">
        <v>263</v>
      </c>
      <c r="U456" s="9"/>
      <c r="W456" s="86">
        <f t="shared" si="367"/>
        <v>107.6</v>
      </c>
      <c r="X456" s="87">
        <f t="shared" si="367"/>
        <v>33</v>
      </c>
      <c r="Y456" s="92">
        <f t="shared" si="368"/>
        <v>396</v>
      </c>
      <c r="Z456" s="90">
        <f t="shared" si="368"/>
        <v>162000</v>
      </c>
      <c r="AA456" s="90">
        <f>K456</f>
        <v>0</v>
      </c>
      <c r="AB456" s="90">
        <f t="shared" si="365"/>
        <v>162000</v>
      </c>
      <c r="AC456" s="4">
        <f t="shared" si="365"/>
        <v>0</v>
      </c>
      <c r="AD456" s="91">
        <f t="shared" si="365"/>
        <v>4909.090909090909</v>
      </c>
      <c r="AE456" s="77" t="str">
        <f>S456</f>
        <v>계</v>
      </c>
      <c r="AF456" s="77" t="str">
        <f>Q456&amp;"/"&amp;R456</f>
        <v>3/2</v>
      </c>
      <c r="AH456" s="20" t="str">
        <f t="shared" si="305"/>
        <v>창전동 서강쌍용예가</v>
      </c>
      <c r="AI456" s="87">
        <f t="shared" si="366"/>
        <v>33</v>
      </c>
      <c r="AJ456" s="77" t="str">
        <f>IF(AI456="","",$AJ$2)</f>
        <v>A-</v>
      </c>
      <c r="AK456" s="77" t="s">
        <v>13</v>
      </c>
      <c r="AL456" s="77" t="s">
        <v>62</v>
      </c>
      <c r="AM456" s="77" t="s">
        <v>63</v>
      </c>
      <c r="AN456" s="77" t="str">
        <f>IF(AI456="","",$AN$2)</f>
        <v>C</v>
      </c>
      <c r="AO456" s="77" t="str">
        <f>IF(N456="","",IF(N456&gt;=$AO$1/100,"O","X"))</f>
        <v>X</v>
      </c>
      <c r="AP456" s="77" t="str">
        <f>IF(I456="","",IF(I456&lt;=$AP$1,"O","X"))</f>
        <v>X</v>
      </c>
      <c r="AQ456" s="77" t="str">
        <f>IF(O456="","",IF(O456&lt;=$AQ$1,"O","X"))</f>
        <v>X</v>
      </c>
      <c r="AR456" s="77" t="str">
        <f>IF(M456="","",IF(M456&lt;=$AR$1,"O","X"))</f>
        <v>X</v>
      </c>
      <c r="AS456" s="77" t="s">
        <v>2</v>
      </c>
      <c r="AT456" s="77" t="str">
        <f>IF(OR(F456="",AI456=""),"",IF(AND((F456&lt;=85),(AI456&gt;=15)),"O","X"))</f>
        <v>O</v>
      </c>
      <c r="AU456" s="77" t="str">
        <f>IF(C456="","",IF(C456&gt;=$AU$1,"O","X"))</f>
        <v>O</v>
      </c>
      <c r="AV456" s="77" t="str">
        <f>IF(AO456="","",IF(AND(AO456="O",AP456="O",AR456="O",AT456="O",AU456="O"),"후보","X"))</f>
        <v>X</v>
      </c>
    </row>
    <row r="457" spans="1:48" s="37" customFormat="1" ht="12" x14ac:dyDescent="0.3">
      <c r="A457" s="78" t="s">
        <v>2715</v>
      </c>
      <c r="B457" s="79" t="s">
        <v>2718</v>
      </c>
      <c r="C457" s="85">
        <v>635</v>
      </c>
      <c r="D457" s="86">
        <v>108.1</v>
      </c>
      <c r="E457" s="87">
        <v>33</v>
      </c>
      <c r="F457" s="86">
        <v>84.7</v>
      </c>
      <c r="G457" s="17">
        <v>26</v>
      </c>
      <c r="H457" s="88">
        <v>12</v>
      </c>
      <c r="I457" s="89">
        <v>160000</v>
      </c>
      <c r="J457" s="89" t="s">
        <v>75</v>
      </c>
      <c r="K457" s="89"/>
      <c r="L457" s="89"/>
      <c r="M457" s="90">
        <f>I457-K457</f>
        <v>160000</v>
      </c>
      <c r="N457" s="4">
        <f>IF(ISERROR(K457/I457),"",K457/I457)</f>
        <v>0</v>
      </c>
      <c r="O457" s="91">
        <f>I457/E457</f>
        <v>4848.484848484848</v>
      </c>
      <c r="P457" s="91">
        <f>K457/E457</f>
        <v>0</v>
      </c>
      <c r="Q457" s="77">
        <v>3</v>
      </c>
      <c r="R457" s="77">
        <v>2</v>
      </c>
      <c r="S457" s="77" t="s">
        <v>61</v>
      </c>
      <c r="T457" s="5" t="s">
        <v>152</v>
      </c>
      <c r="U457" s="9"/>
      <c r="W457" s="86">
        <f t="shared" si="367"/>
        <v>108.1</v>
      </c>
      <c r="X457" s="87">
        <f t="shared" si="367"/>
        <v>33</v>
      </c>
      <c r="Y457" s="92">
        <f t="shared" si="368"/>
        <v>12</v>
      </c>
      <c r="Z457" s="90">
        <f t="shared" si="368"/>
        <v>160000</v>
      </c>
      <c r="AA457" s="90">
        <f>K457</f>
        <v>0</v>
      </c>
      <c r="AB457" s="90">
        <f t="shared" si="365"/>
        <v>160000</v>
      </c>
      <c r="AC457" s="4">
        <f t="shared" si="365"/>
        <v>0</v>
      </c>
      <c r="AD457" s="91">
        <f t="shared" si="365"/>
        <v>4848.484848484848</v>
      </c>
      <c r="AE457" s="77" t="str">
        <f>S457</f>
        <v>계</v>
      </c>
      <c r="AF457" s="77" t="str">
        <f>Q457&amp;"/"&amp;R457</f>
        <v>3/2</v>
      </c>
      <c r="AH457" s="20" t="str">
        <f t="shared" si="305"/>
        <v>창전동 서강쌍용예가</v>
      </c>
      <c r="AI457" s="87">
        <f t="shared" si="366"/>
        <v>33</v>
      </c>
      <c r="AJ457" s="77" t="str">
        <f>IF(AI457="","",$AJ$2)</f>
        <v>A-</v>
      </c>
      <c r="AK457" s="77" t="s">
        <v>13</v>
      </c>
      <c r="AL457" s="77" t="s">
        <v>62</v>
      </c>
      <c r="AM457" s="77" t="s">
        <v>63</v>
      </c>
      <c r="AN457" s="77" t="str">
        <f>IF(AI457="","",$AN$2)</f>
        <v>C</v>
      </c>
      <c r="AO457" s="77" t="str">
        <f>IF(N457="","",IF(N457&gt;=$AO$1/100,"O","X"))</f>
        <v>X</v>
      </c>
      <c r="AP457" s="77" t="str">
        <f>IF(I457="","",IF(I457&lt;=$AP$1,"O","X"))</f>
        <v>X</v>
      </c>
      <c r="AQ457" s="77" t="str">
        <f>IF(O457="","",IF(O457&lt;=$AQ$1,"O","X"))</f>
        <v>X</v>
      </c>
      <c r="AR457" s="77" t="str">
        <f>IF(M457="","",IF(M457&lt;=$AR$1,"O","X"))</f>
        <v>X</v>
      </c>
      <c r="AS457" s="77" t="s">
        <v>2</v>
      </c>
      <c r="AT457" s="77" t="str">
        <f>IF(OR(F457="",AI457=""),"",IF(AND((F457&lt;=85),(AI457&gt;=15)),"O","X"))</f>
        <v>O</v>
      </c>
      <c r="AU457" s="77" t="str">
        <f>IF(C457="","",IF(C457&gt;=$AU$1,"O","X"))</f>
        <v>O</v>
      </c>
      <c r="AV457" s="77" t="str">
        <f>IF(AO457="","",IF(AND(AO457="O",AP457="O",AR457="O",AT457="O",AU457="O"),"후보","X"))</f>
        <v>X</v>
      </c>
    </row>
    <row r="458" spans="1:48" s="37" customFormat="1" ht="12" x14ac:dyDescent="0.3">
      <c r="A458" s="78" t="s">
        <v>2715</v>
      </c>
      <c r="B458" s="79" t="s">
        <v>2718</v>
      </c>
      <c r="C458" s="85">
        <v>635</v>
      </c>
      <c r="D458" s="86">
        <v>149.6</v>
      </c>
      <c r="E458" s="87">
        <v>45</v>
      </c>
      <c r="F458" s="86">
        <v>119.3</v>
      </c>
      <c r="G458" s="17">
        <v>36</v>
      </c>
      <c r="H458" s="88">
        <v>72</v>
      </c>
      <c r="I458" s="89">
        <v>200000</v>
      </c>
      <c r="J458" s="89" t="s">
        <v>75</v>
      </c>
      <c r="K458" s="89"/>
      <c r="L458" s="89"/>
      <c r="M458" s="90">
        <f>I458-K458</f>
        <v>200000</v>
      </c>
      <c r="N458" s="4">
        <f>IF(ISERROR(K458/I458),"",K458/I458)</f>
        <v>0</v>
      </c>
      <c r="O458" s="91">
        <f>I458/E458</f>
        <v>4444.4444444444443</v>
      </c>
      <c r="P458" s="91">
        <f>K458/E458</f>
        <v>0</v>
      </c>
      <c r="Q458" s="77">
        <v>4</v>
      </c>
      <c r="R458" s="77">
        <v>2</v>
      </c>
      <c r="S458" s="77" t="s">
        <v>61</v>
      </c>
      <c r="T458" s="5">
        <v>149</v>
      </c>
      <c r="U458" s="9"/>
      <c r="W458" s="86">
        <f t="shared" si="367"/>
        <v>149.6</v>
      </c>
      <c r="X458" s="87">
        <f t="shared" si="367"/>
        <v>45</v>
      </c>
      <c r="Y458" s="92">
        <f t="shared" si="368"/>
        <v>72</v>
      </c>
      <c r="Z458" s="90">
        <f t="shared" si="368"/>
        <v>200000</v>
      </c>
      <c r="AA458" s="90">
        <f>K458</f>
        <v>0</v>
      </c>
      <c r="AB458" s="90">
        <f t="shared" si="365"/>
        <v>200000</v>
      </c>
      <c r="AC458" s="4">
        <f t="shared" si="365"/>
        <v>0</v>
      </c>
      <c r="AD458" s="91">
        <f t="shared" si="365"/>
        <v>4444.4444444444443</v>
      </c>
      <c r="AE458" s="77" t="str">
        <f>S458</f>
        <v>계</v>
      </c>
      <c r="AF458" s="77" t="str">
        <f>Q458&amp;"/"&amp;R458</f>
        <v>4/2</v>
      </c>
      <c r="AH458" s="20" t="str">
        <f t="shared" si="305"/>
        <v>창전동 서강쌍용예가</v>
      </c>
      <c r="AI458" s="87">
        <f t="shared" si="366"/>
        <v>45</v>
      </c>
      <c r="AJ458" s="77" t="str">
        <f>IF(AI458="","",$AJ$2)</f>
        <v>A-</v>
      </c>
      <c r="AK458" s="77" t="s">
        <v>13</v>
      </c>
      <c r="AL458" s="77" t="s">
        <v>62</v>
      </c>
      <c r="AM458" s="77" t="s">
        <v>63</v>
      </c>
      <c r="AN458" s="77" t="str">
        <f>IF(AI458="","",$AN$2)</f>
        <v>C</v>
      </c>
      <c r="AO458" s="77" t="str">
        <f>IF(N458="","",IF(N458&gt;=$AO$1/100,"O","X"))</f>
        <v>X</v>
      </c>
      <c r="AP458" s="77" t="str">
        <f>IF(I458="","",IF(I458&lt;=$AP$1,"O","X"))</f>
        <v>X</v>
      </c>
      <c r="AQ458" s="77" t="str">
        <f>IF(O458="","",IF(O458&lt;=$AQ$1,"O","X"))</f>
        <v>X</v>
      </c>
      <c r="AR458" s="77" t="str">
        <f>IF(M458="","",IF(M458&lt;=$AR$1,"O","X"))</f>
        <v>X</v>
      </c>
      <c r="AS458" s="77" t="s">
        <v>2</v>
      </c>
      <c r="AT458" s="77" t="str">
        <f>IF(OR(F458="",AI458=""),"",IF(AND((F458&lt;=85),(AI458&gt;=15)),"O","X"))</f>
        <v>X</v>
      </c>
      <c r="AU458" s="77" t="str">
        <f>IF(C458="","",IF(C458&gt;=$AU$1,"O","X"))</f>
        <v>O</v>
      </c>
      <c r="AV458" s="77" t="str">
        <f>IF(AO458="","",IF(AND(AO458="O",AP458="O",AR458="O",AT458="O",AU458="O"),"후보","X"))</f>
        <v>X</v>
      </c>
    </row>
    <row r="459" spans="1:48" s="37" customFormat="1" ht="12" x14ac:dyDescent="0.3">
      <c r="A459" s="78" t="s">
        <v>2719</v>
      </c>
      <c r="B459" s="79" t="s">
        <v>2720</v>
      </c>
      <c r="C459" s="85">
        <v>276</v>
      </c>
      <c r="D459" s="86">
        <v>79.400000000000006</v>
      </c>
      <c r="E459" s="87">
        <v>24</v>
      </c>
      <c r="F459" s="86">
        <v>59.8</v>
      </c>
      <c r="G459" s="17">
        <v>18</v>
      </c>
      <c r="H459" s="88">
        <v>13</v>
      </c>
      <c r="I459" s="89"/>
      <c r="J459" s="89"/>
      <c r="K459" s="89"/>
      <c r="L459" s="89"/>
      <c r="M459" s="90">
        <f t="shared" ref="M459:M475" si="369">I459-K459</f>
        <v>0</v>
      </c>
      <c r="N459" s="4" t="str">
        <f t="shared" ref="N459:N475" si="370">IF(ISERROR(K459/I459),"",K459/I459)</f>
        <v/>
      </c>
      <c r="O459" s="91">
        <f t="shared" ref="O459:O475" si="371">I459/E459</f>
        <v>0</v>
      </c>
      <c r="P459" s="91">
        <f t="shared" ref="P459:P475" si="372">K459/E459</f>
        <v>0</v>
      </c>
      <c r="Q459" s="77">
        <v>3</v>
      </c>
      <c r="R459" s="77">
        <v>2</v>
      </c>
      <c r="S459" s="77" t="s">
        <v>61</v>
      </c>
      <c r="T459" s="5" t="s">
        <v>219</v>
      </c>
      <c r="U459" s="9"/>
      <c r="W459" s="86">
        <f t="shared" si="367"/>
        <v>79.400000000000006</v>
      </c>
      <c r="X459" s="87">
        <f t="shared" si="367"/>
        <v>24</v>
      </c>
      <c r="Y459" s="92">
        <f t="shared" si="368"/>
        <v>13</v>
      </c>
      <c r="Z459" s="90">
        <f t="shared" si="368"/>
        <v>0</v>
      </c>
      <c r="AA459" s="90">
        <f t="shared" ref="AA459:AA475" si="373">K459</f>
        <v>0</v>
      </c>
      <c r="AB459" s="90">
        <f t="shared" si="365"/>
        <v>0</v>
      </c>
      <c r="AC459" s="4" t="str">
        <f t="shared" si="365"/>
        <v/>
      </c>
      <c r="AD459" s="91">
        <f t="shared" si="365"/>
        <v>0</v>
      </c>
      <c r="AE459" s="77" t="str">
        <f t="shared" ref="AE459:AE475" si="374">S459</f>
        <v>계</v>
      </c>
      <c r="AF459" s="77" t="str">
        <f t="shared" ref="AF459:AF475" si="375">Q459&amp;"/"&amp;R459</f>
        <v>3/2</v>
      </c>
      <c r="AH459" s="20" t="str">
        <f t="shared" si="305"/>
        <v>창전동 마포웨스트리버태영데시앙</v>
      </c>
      <c r="AI459" s="87">
        <f t="shared" si="366"/>
        <v>24</v>
      </c>
      <c r="AJ459" s="77" t="str">
        <f t="shared" ref="AJ459:AJ475" si="376">IF(AI459="","",$AJ$2)</f>
        <v>A-</v>
      </c>
      <c r="AK459" s="77" t="s">
        <v>13</v>
      </c>
      <c r="AL459" s="77" t="s">
        <v>62</v>
      </c>
      <c r="AM459" s="77" t="s">
        <v>63</v>
      </c>
      <c r="AN459" s="77" t="str">
        <f t="shared" ref="AN459:AN475" si="377">IF(AI459="","",$AN$2)</f>
        <v>C</v>
      </c>
      <c r="AO459" s="77" t="str">
        <f t="shared" ref="AO459:AO475" si="378">IF(N459="","",IF(N459&gt;=$AO$1/100,"O","X"))</f>
        <v/>
      </c>
      <c r="AP459" s="77" t="str">
        <f t="shared" ref="AP459:AP475" si="379">IF(I459="","",IF(I459&lt;=$AP$1,"O","X"))</f>
        <v/>
      </c>
      <c r="AQ459" s="77" t="str">
        <f t="shared" ref="AQ459:AQ475" si="380">IF(O459="","",IF(O459&lt;=$AQ$1,"O","X"))</f>
        <v>O</v>
      </c>
      <c r="AR459" s="77" t="str">
        <f t="shared" ref="AR459:AR475" si="381">IF(M459="","",IF(M459&lt;=$AR$1,"O","X"))</f>
        <v>O</v>
      </c>
      <c r="AS459" s="77" t="s">
        <v>2</v>
      </c>
      <c r="AT459" s="77" t="str">
        <f t="shared" ref="AT459:AT475" si="382">IF(OR(F459="",AI459=""),"",IF(AND((F459&lt;=85),(AI459&gt;=15)),"O","X"))</f>
        <v>O</v>
      </c>
      <c r="AU459" s="77" t="str">
        <f t="shared" ref="AU459:AU475" si="383">IF(C459="","",IF(C459&gt;=$AU$1,"O","X"))</f>
        <v>X</v>
      </c>
      <c r="AV459" s="77" t="str">
        <f t="shared" ref="AV459:AV475" si="384">IF(AO459="","",IF(AND(AO459="O",AP459="O",AR459="O",AT459="O",AU459="O"),"후보","X"))</f>
        <v/>
      </c>
    </row>
    <row r="460" spans="1:48" s="37" customFormat="1" ht="12" x14ac:dyDescent="0.3">
      <c r="A460" s="78" t="s">
        <v>2721</v>
      </c>
      <c r="B460" s="79" t="s">
        <v>2722</v>
      </c>
      <c r="C460" s="85">
        <v>276</v>
      </c>
      <c r="D460" s="86">
        <v>79.7</v>
      </c>
      <c r="E460" s="87">
        <v>24</v>
      </c>
      <c r="F460" s="86">
        <v>59.8</v>
      </c>
      <c r="G460" s="17">
        <v>18</v>
      </c>
      <c r="H460" s="88">
        <v>9</v>
      </c>
      <c r="I460" s="89"/>
      <c r="J460" s="89"/>
      <c r="K460" s="89"/>
      <c r="L460" s="89"/>
      <c r="M460" s="90">
        <f t="shared" si="369"/>
        <v>0</v>
      </c>
      <c r="N460" s="4" t="str">
        <f t="shared" si="370"/>
        <v/>
      </c>
      <c r="O460" s="91">
        <f t="shared" si="371"/>
        <v>0</v>
      </c>
      <c r="P460" s="91">
        <f t="shared" si="372"/>
        <v>0</v>
      </c>
      <c r="Q460" s="77">
        <v>3</v>
      </c>
      <c r="R460" s="77">
        <v>2</v>
      </c>
      <c r="S460" s="77" t="s">
        <v>61</v>
      </c>
      <c r="T460" s="5" t="s">
        <v>243</v>
      </c>
      <c r="U460" s="9"/>
      <c r="W460" s="86">
        <f t="shared" si="367"/>
        <v>79.7</v>
      </c>
      <c r="X460" s="87">
        <f t="shared" si="367"/>
        <v>24</v>
      </c>
      <c r="Y460" s="92">
        <f t="shared" si="368"/>
        <v>9</v>
      </c>
      <c r="Z460" s="90">
        <f t="shared" si="368"/>
        <v>0</v>
      </c>
      <c r="AA460" s="90">
        <f t="shared" si="373"/>
        <v>0</v>
      </c>
      <c r="AB460" s="90">
        <f t="shared" si="365"/>
        <v>0</v>
      </c>
      <c r="AC460" s="4" t="str">
        <f t="shared" si="365"/>
        <v/>
      </c>
      <c r="AD460" s="91">
        <f t="shared" si="365"/>
        <v>0</v>
      </c>
      <c r="AE460" s="77" t="str">
        <f t="shared" si="374"/>
        <v>계</v>
      </c>
      <c r="AF460" s="77" t="str">
        <f t="shared" si="375"/>
        <v>3/2</v>
      </c>
      <c r="AH460" s="20" t="str">
        <f t="shared" si="305"/>
        <v>창전동 마포웨스트리버태영데시앙</v>
      </c>
      <c r="AI460" s="87">
        <f t="shared" si="366"/>
        <v>24</v>
      </c>
      <c r="AJ460" s="77" t="str">
        <f t="shared" si="376"/>
        <v>A-</v>
      </c>
      <c r="AK460" s="77" t="s">
        <v>13</v>
      </c>
      <c r="AL460" s="77" t="s">
        <v>62</v>
      </c>
      <c r="AM460" s="77" t="s">
        <v>63</v>
      </c>
      <c r="AN460" s="77" t="str">
        <f t="shared" si="377"/>
        <v>C</v>
      </c>
      <c r="AO460" s="77" t="str">
        <f t="shared" si="378"/>
        <v/>
      </c>
      <c r="AP460" s="77" t="str">
        <f t="shared" si="379"/>
        <v/>
      </c>
      <c r="AQ460" s="77" t="str">
        <f t="shared" si="380"/>
        <v>O</v>
      </c>
      <c r="AR460" s="77" t="str">
        <f t="shared" si="381"/>
        <v>O</v>
      </c>
      <c r="AS460" s="77" t="s">
        <v>2</v>
      </c>
      <c r="AT460" s="77" t="str">
        <f t="shared" si="382"/>
        <v>O</v>
      </c>
      <c r="AU460" s="77" t="str">
        <f t="shared" si="383"/>
        <v>X</v>
      </c>
      <c r="AV460" s="77" t="str">
        <f t="shared" si="384"/>
        <v/>
      </c>
    </row>
    <row r="461" spans="1:48" s="37" customFormat="1" ht="12" x14ac:dyDescent="0.3">
      <c r="A461" s="78" t="s">
        <v>2721</v>
      </c>
      <c r="B461" s="79" t="s">
        <v>2722</v>
      </c>
      <c r="C461" s="85">
        <v>276</v>
      </c>
      <c r="D461" s="86">
        <v>80.7</v>
      </c>
      <c r="E461" s="87">
        <v>24</v>
      </c>
      <c r="F461" s="86">
        <v>60</v>
      </c>
      <c r="G461" s="17">
        <v>18</v>
      </c>
      <c r="H461" s="88">
        <v>7</v>
      </c>
      <c r="I461" s="89"/>
      <c r="J461" s="89"/>
      <c r="K461" s="89"/>
      <c r="L461" s="89"/>
      <c r="M461" s="90">
        <f t="shared" si="369"/>
        <v>0</v>
      </c>
      <c r="N461" s="4" t="str">
        <f t="shared" si="370"/>
        <v/>
      </c>
      <c r="O461" s="91">
        <f t="shared" si="371"/>
        <v>0</v>
      </c>
      <c r="P461" s="91">
        <f t="shared" si="372"/>
        <v>0</v>
      </c>
      <c r="Q461" s="77">
        <v>3</v>
      </c>
      <c r="R461" s="77">
        <v>2</v>
      </c>
      <c r="S461" s="77" t="s">
        <v>61</v>
      </c>
      <c r="T461" s="5" t="s">
        <v>96</v>
      </c>
      <c r="U461" s="9"/>
      <c r="W461" s="86">
        <f t="shared" si="367"/>
        <v>80.7</v>
      </c>
      <c r="X461" s="87">
        <f t="shared" si="367"/>
        <v>24</v>
      </c>
      <c r="Y461" s="92">
        <f t="shared" si="368"/>
        <v>7</v>
      </c>
      <c r="Z461" s="90">
        <f t="shared" si="368"/>
        <v>0</v>
      </c>
      <c r="AA461" s="90">
        <f t="shared" si="373"/>
        <v>0</v>
      </c>
      <c r="AB461" s="90">
        <f t="shared" si="365"/>
        <v>0</v>
      </c>
      <c r="AC461" s="4" t="str">
        <f t="shared" si="365"/>
        <v/>
      </c>
      <c r="AD461" s="91">
        <f t="shared" si="365"/>
        <v>0</v>
      </c>
      <c r="AE461" s="77" t="str">
        <f t="shared" si="374"/>
        <v>계</v>
      </c>
      <c r="AF461" s="77" t="str">
        <f t="shared" si="375"/>
        <v>3/2</v>
      </c>
      <c r="AH461" s="20" t="str">
        <f t="shared" ref="AH461:AH481" si="385">IF(A461="","",A461)</f>
        <v>창전동 마포웨스트리버태영데시앙</v>
      </c>
      <c r="AI461" s="87">
        <f t="shared" si="366"/>
        <v>24</v>
      </c>
      <c r="AJ461" s="77" t="str">
        <f t="shared" si="376"/>
        <v>A-</v>
      </c>
      <c r="AK461" s="77" t="s">
        <v>13</v>
      </c>
      <c r="AL461" s="77" t="s">
        <v>62</v>
      </c>
      <c r="AM461" s="77" t="s">
        <v>63</v>
      </c>
      <c r="AN461" s="77" t="str">
        <f t="shared" si="377"/>
        <v>C</v>
      </c>
      <c r="AO461" s="77" t="str">
        <f t="shared" si="378"/>
        <v/>
      </c>
      <c r="AP461" s="77" t="str">
        <f t="shared" si="379"/>
        <v/>
      </c>
      <c r="AQ461" s="77" t="str">
        <f t="shared" si="380"/>
        <v>O</v>
      </c>
      <c r="AR461" s="77" t="str">
        <f t="shared" si="381"/>
        <v>O</v>
      </c>
      <c r="AS461" s="77" t="s">
        <v>2</v>
      </c>
      <c r="AT461" s="77" t="str">
        <f t="shared" si="382"/>
        <v>O</v>
      </c>
      <c r="AU461" s="77" t="str">
        <f t="shared" si="383"/>
        <v>X</v>
      </c>
      <c r="AV461" s="77" t="str">
        <f t="shared" si="384"/>
        <v/>
      </c>
    </row>
    <row r="462" spans="1:48" s="37" customFormat="1" ht="12" x14ac:dyDescent="0.3">
      <c r="A462" s="78" t="s">
        <v>2721</v>
      </c>
      <c r="B462" s="79" t="s">
        <v>2723</v>
      </c>
      <c r="C462" s="85">
        <v>276</v>
      </c>
      <c r="D462" s="86">
        <v>99.1</v>
      </c>
      <c r="E462" s="87">
        <v>30</v>
      </c>
      <c r="F462" s="86">
        <v>74.8</v>
      </c>
      <c r="G462" s="17">
        <v>23</v>
      </c>
      <c r="H462" s="88">
        <v>35</v>
      </c>
      <c r="I462" s="89"/>
      <c r="J462" s="89"/>
      <c r="K462" s="89"/>
      <c r="L462" s="89"/>
      <c r="M462" s="90">
        <f t="shared" si="369"/>
        <v>0</v>
      </c>
      <c r="N462" s="4" t="str">
        <f t="shared" si="370"/>
        <v/>
      </c>
      <c r="O462" s="91">
        <f t="shared" si="371"/>
        <v>0</v>
      </c>
      <c r="P462" s="91">
        <f t="shared" si="372"/>
        <v>0</v>
      </c>
      <c r="Q462" s="77">
        <v>3</v>
      </c>
      <c r="R462" s="77">
        <v>2</v>
      </c>
      <c r="S462" s="77" t="s">
        <v>61</v>
      </c>
      <c r="T462" s="5" t="s">
        <v>266</v>
      </c>
      <c r="U462" s="9"/>
      <c r="W462" s="86">
        <f t="shared" si="367"/>
        <v>99.1</v>
      </c>
      <c r="X462" s="87">
        <f t="shared" si="367"/>
        <v>30</v>
      </c>
      <c r="Y462" s="92">
        <f t="shared" si="368"/>
        <v>35</v>
      </c>
      <c r="Z462" s="90">
        <f t="shared" si="368"/>
        <v>0</v>
      </c>
      <c r="AA462" s="90">
        <f t="shared" si="373"/>
        <v>0</v>
      </c>
      <c r="AB462" s="90">
        <f t="shared" si="365"/>
        <v>0</v>
      </c>
      <c r="AC462" s="4" t="str">
        <f t="shared" si="365"/>
        <v/>
      </c>
      <c r="AD462" s="91">
        <f t="shared" si="365"/>
        <v>0</v>
      </c>
      <c r="AE462" s="77" t="str">
        <f t="shared" si="374"/>
        <v>계</v>
      </c>
      <c r="AF462" s="77" t="str">
        <f t="shared" si="375"/>
        <v>3/2</v>
      </c>
      <c r="AH462" s="20" t="str">
        <f t="shared" si="385"/>
        <v>창전동 마포웨스트리버태영데시앙</v>
      </c>
      <c r="AI462" s="87">
        <f t="shared" si="366"/>
        <v>30</v>
      </c>
      <c r="AJ462" s="77" t="str">
        <f t="shared" si="376"/>
        <v>A-</v>
      </c>
      <c r="AK462" s="77" t="s">
        <v>13</v>
      </c>
      <c r="AL462" s="77" t="s">
        <v>62</v>
      </c>
      <c r="AM462" s="77" t="s">
        <v>63</v>
      </c>
      <c r="AN462" s="77" t="str">
        <f t="shared" si="377"/>
        <v>C</v>
      </c>
      <c r="AO462" s="77" t="str">
        <f t="shared" si="378"/>
        <v/>
      </c>
      <c r="AP462" s="77" t="str">
        <f t="shared" si="379"/>
        <v/>
      </c>
      <c r="AQ462" s="77" t="str">
        <f t="shared" si="380"/>
        <v>O</v>
      </c>
      <c r="AR462" s="77" t="str">
        <f t="shared" si="381"/>
        <v>O</v>
      </c>
      <c r="AS462" s="77" t="s">
        <v>2</v>
      </c>
      <c r="AT462" s="77" t="str">
        <f t="shared" si="382"/>
        <v>O</v>
      </c>
      <c r="AU462" s="77" t="str">
        <f t="shared" si="383"/>
        <v>X</v>
      </c>
      <c r="AV462" s="77" t="str">
        <f t="shared" si="384"/>
        <v/>
      </c>
    </row>
    <row r="463" spans="1:48" s="37" customFormat="1" ht="12" x14ac:dyDescent="0.3">
      <c r="A463" s="78" t="s">
        <v>2721</v>
      </c>
      <c r="B463" s="79" t="s">
        <v>2720</v>
      </c>
      <c r="C463" s="85">
        <v>276</v>
      </c>
      <c r="D463" s="86">
        <v>99.2</v>
      </c>
      <c r="E463" s="87">
        <v>30</v>
      </c>
      <c r="F463" s="86">
        <v>74.8</v>
      </c>
      <c r="G463" s="17">
        <v>23</v>
      </c>
      <c r="H463" s="88">
        <v>14</v>
      </c>
      <c r="I463" s="89"/>
      <c r="J463" s="89"/>
      <c r="K463" s="89"/>
      <c r="L463" s="89"/>
      <c r="M463" s="90">
        <f t="shared" si="369"/>
        <v>0</v>
      </c>
      <c r="N463" s="4" t="str">
        <f t="shared" si="370"/>
        <v/>
      </c>
      <c r="O463" s="91">
        <f t="shared" si="371"/>
        <v>0</v>
      </c>
      <c r="P463" s="91">
        <f t="shared" si="372"/>
        <v>0</v>
      </c>
      <c r="Q463" s="77">
        <v>3</v>
      </c>
      <c r="R463" s="77">
        <v>2</v>
      </c>
      <c r="S463" s="77" t="s">
        <v>61</v>
      </c>
      <c r="T463" s="5" t="s">
        <v>267</v>
      </c>
      <c r="U463" s="9"/>
      <c r="W463" s="86">
        <f t="shared" si="367"/>
        <v>99.2</v>
      </c>
      <c r="X463" s="87">
        <f t="shared" si="367"/>
        <v>30</v>
      </c>
      <c r="Y463" s="92">
        <f t="shared" si="368"/>
        <v>14</v>
      </c>
      <c r="Z463" s="90">
        <f t="shared" si="368"/>
        <v>0</v>
      </c>
      <c r="AA463" s="90">
        <f t="shared" si="373"/>
        <v>0</v>
      </c>
      <c r="AB463" s="90">
        <f t="shared" si="365"/>
        <v>0</v>
      </c>
      <c r="AC463" s="4" t="str">
        <f t="shared" si="365"/>
        <v/>
      </c>
      <c r="AD463" s="91">
        <f t="shared" si="365"/>
        <v>0</v>
      </c>
      <c r="AE463" s="77" t="str">
        <f t="shared" si="374"/>
        <v>계</v>
      </c>
      <c r="AF463" s="77" t="str">
        <f t="shared" si="375"/>
        <v>3/2</v>
      </c>
      <c r="AH463" s="20" t="str">
        <f t="shared" si="385"/>
        <v>창전동 마포웨스트리버태영데시앙</v>
      </c>
      <c r="AI463" s="87">
        <f t="shared" si="366"/>
        <v>30</v>
      </c>
      <c r="AJ463" s="77" t="str">
        <f t="shared" si="376"/>
        <v>A-</v>
      </c>
      <c r="AK463" s="77" t="s">
        <v>13</v>
      </c>
      <c r="AL463" s="77" t="s">
        <v>62</v>
      </c>
      <c r="AM463" s="77" t="s">
        <v>63</v>
      </c>
      <c r="AN463" s="77" t="str">
        <f t="shared" si="377"/>
        <v>C</v>
      </c>
      <c r="AO463" s="77" t="str">
        <f t="shared" si="378"/>
        <v/>
      </c>
      <c r="AP463" s="77" t="str">
        <f t="shared" si="379"/>
        <v/>
      </c>
      <c r="AQ463" s="77" t="str">
        <f t="shared" si="380"/>
        <v>O</v>
      </c>
      <c r="AR463" s="77" t="str">
        <f t="shared" si="381"/>
        <v>O</v>
      </c>
      <c r="AS463" s="77" t="s">
        <v>2</v>
      </c>
      <c r="AT463" s="77" t="str">
        <f t="shared" si="382"/>
        <v>O</v>
      </c>
      <c r="AU463" s="77" t="str">
        <f t="shared" si="383"/>
        <v>X</v>
      </c>
      <c r="AV463" s="77" t="str">
        <f t="shared" si="384"/>
        <v/>
      </c>
    </row>
    <row r="464" spans="1:48" s="37" customFormat="1" ht="12" x14ac:dyDescent="0.3">
      <c r="A464" s="78" t="s">
        <v>2724</v>
      </c>
      <c r="B464" s="79" t="s">
        <v>2725</v>
      </c>
      <c r="C464" s="85">
        <v>276</v>
      </c>
      <c r="D464" s="86">
        <v>103.2</v>
      </c>
      <c r="E464" s="87">
        <v>31</v>
      </c>
      <c r="F464" s="86">
        <v>78.5</v>
      </c>
      <c r="G464" s="17">
        <v>24</v>
      </c>
      <c r="H464" s="88">
        <v>2</v>
      </c>
      <c r="I464" s="89"/>
      <c r="J464" s="89"/>
      <c r="K464" s="89"/>
      <c r="L464" s="89"/>
      <c r="M464" s="90">
        <f t="shared" si="369"/>
        <v>0</v>
      </c>
      <c r="N464" s="4" t="str">
        <f t="shared" si="370"/>
        <v/>
      </c>
      <c r="O464" s="91">
        <f t="shared" si="371"/>
        <v>0</v>
      </c>
      <c r="P464" s="91">
        <f t="shared" si="372"/>
        <v>0</v>
      </c>
      <c r="Q464" s="77">
        <v>3</v>
      </c>
      <c r="R464" s="77">
        <v>2</v>
      </c>
      <c r="S464" s="77" t="s">
        <v>61</v>
      </c>
      <c r="T464" s="5" t="s">
        <v>268</v>
      </c>
      <c r="U464" s="9"/>
      <c r="W464" s="86">
        <f t="shared" si="367"/>
        <v>103.2</v>
      </c>
      <c r="X464" s="87">
        <f t="shared" si="367"/>
        <v>31</v>
      </c>
      <c r="Y464" s="92">
        <f t="shared" si="368"/>
        <v>2</v>
      </c>
      <c r="Z464" s="90">
        <f t="shared" si="368"/>
        <v>0</v>
      </c>
      <c r="AA464" s="90">
        <f t="shared" si="373"/>
        <v>0</v>
      </c>
      <c r="AB464" s="90">
        <f t="shared" si="365"/>
        <v>0</v>
      </c>
      <c r="AC464" s="4" t="str">
        <f t="shared" si="365"/>
        <v/>
      </c>
      <c r="AD464" s="91">
        <f t="shared" si="365"/>
        <v>0</v>
      </c>
      <c r="AE464" s="77" t="str">
        <f t="shared" si="374"/>
        <v>계</v>
      </c>
      <c r="AF464" s="77" t="str">
        <f t="shared" si="375"/>
        <v>3/2</v>
      </c>
      <c r="AH464" s="20" t="str">
        <f t="shared" si="385"/>
        <v>창전동 마포웨스트리버태영데시앙</v>
      </c>
      <c r="AI464" s="87">
        <f t="shared" si="366"/>
        <v>31</v>
      </c>
      <c r="AJ464" s="77" t="str">
        <f t="shared" si="376"/>
        <v>A-</v>
      </c>
      <c r="AK464" s="77" t="s">
        <v>13</v>
      </c>
      <c r="AL464" s="77" t="s">
        <v>62</v>
      </c>
      <c r="AM464" s="77" t="s">
        <v>63</v>
      </c>
      <c r="AN464" s="77" t="str">
        <f t="shared" si="377"/>
        <v>C</v>
      </c>
      <c r="AO464" s="77" t="str">
        <f t="shared" si="378"/>
        <v/>
      </c>
      <c r="AP464" s="77" t="str">
        <f t="shared" si="379"/>
        <v/>
      </c>
      <c r="AQ464" s="77" t="str">
        <f t="shared" si="380"/>
        <v>O</v>
      </c>
      <c r="AR464" s="77" t="str">
        <f t="shared" si="381"/>
        <v>O</v>
      </c>
      <c r="AS464" s="77" t="s">
        <v>2</v>
      </c>
      <c r="AT464" s="77" t="str">
        <f t="shared" si="382"/>
        <v>O</v>
      </c>
      <c r="AU464" s="77" t="str">
        <f t="shared" si="383"/>
        <v>X</v>
      </c>
      <c r="AV464" s="77" t="str">
        <f t="shared" si="384"/>
        <v/>
      </c>
    </row>
    <row r="465" spans="1:48" s="37" customFormat="1" ht="12" x14ac:dyDescent="0.3">
      <c r="A465" s="78" t="s">
        <v>2724</v>
      </c>
      <c r="B465" s="79" t="s">
        <v>2725</v>
      </c>
      <c r="C465" s="85">
        <v>276</v>
      </c>
      <c r="D465" s="86">
        <v>111.3</v>
      </c>
      <c r="E465" s="87">
        <v>34</v>
      </c>
      <c r="F465" s="86">
        <v>84.8</v>
      </c>
      <c r="G465" s="17">
        <v>26</v>
      </c>
      <c r="H465" s="88">
        <v>58</v>
      </c>
      <c r="I465" s="89"/>
      <c r="J465" s="89"/>
      <c r="K465" s="89"/>
      <c r="L465" s="89"/>
      <c r="M465" s="90">
        <f t="shared" si="369"/>
        <v>0</v>
      </c>
      <c r="N465" s="4" t="str">
        <f t="shared" si="370"/>
        <v/>
      </c>
      <c r="O465" s="91">
        <f t="shared" si="371"/>
        <v>0</v>
      </c>
      <c r="P465" s="91">
        <f t="shared" si="372"/>
        <v>0</v>
      </c>
      <c r="Q465" s="77">
        <v>3</v>
      </c>
      <c r="R465" s="77">
        <v>2</v>
      </c>
      <c r="S465" s="77" t="s">
        <v>61</v>
      </c>
      <c r="T465" s="5" t="s">
        <v>248</v>
      </c>
      <c r="U465" s="9"/>
      <c r="W465" s="86">
        <f t="shared" si="367"/>
        <v>111.3</v>
      </c>
      <c r="X465" s="87">
        <f t="shared" si="367"/>
        <v>34</v>
      </c>
      <c r="Y465" s="92">
        <f t="shared" si="368"/>
        <v>58</v>
      </c>
      <c r="Z465" s="90">
        <f t="shared" si="368"/>
        <v>0</v>
      </c>
      <c r="AA465" s="90">
        <f t="shared" si="373"/>
        <v>0</v>
      </c>
      <c r="AB465" s="90">
        <f t="shared" si="365"/>
        <v>0</v>
      </c>
      <c r="AC465" s="4" t="str">
        <f t="shared" si="365"/>
        <v/>
      </c>
      <c r="AD465" s="91">
        <f t="shared" si="365"/>
        <v>0</v>
      </c>
      <c r="AE465" s="77" t="str">
        <f t="shared" si="374"/>
        <v>계</v>
      </c>
      <c r="AF465" s="77" t="str">
        <f t="shared" si="375"/>
        <v>3/2</v>
      </c>
      <c r="AH465" s="20" t="str">
        <f t="shared" si="385"/>
        <v>창전동 마포웨스트리버태영데시앙</v>
      </c>
      <c r="AI465" s="87">
        <f t="shared" si="366"/>
        <v>34</v>
      </c>
      <c r="AJ465" s="77" t="str">
        <f t="shared" si="376"/>
        <v>A-</v>
      </c>
      <c r="AK465" s="77" t="s">
        <v>13</v>
      </c>
      <c r="AL465" s="77" t="s">
        <v>62</v>
      </c>
      <c r="AM465" s="77" t="s">
        <v>63</v>
      </c>
      <c r="AN465" s="77" t="str">
        <f t="shared" si="377"/>
        <v>C</v>
      </c>
      <c r="AO465" s="77" t="str">
        <f t="shared" si="378"/>
        <v/>
      </c>
      <c r="AP465" s="77" t="str">
        <f t="shared" si="379"/>
        <v/>
      </c>
      <c r="AQ465" s="77" t="str">
        <f t="shared" si="380"/>
        <v>O</v>
      </c>
      <c r="AR465" s="77" t="str">
        <f t="shared" si="381"/>
        <v>O</v>
      </c>
      <c r="AS465" s="77" t="s">
        <v>2</v>
      </c>
      <c r="AT465" s="77" t="str">
        <f t="shared" si="382"/>
        <v>O</v>
      </c>
      <c r="AU465" s="77" t="str">
        <f t="shared" si="383"/>
        <v>X</v>
      </c>
      <c r="AV465" s="77" t="str">
        <f t="shared" si="384"/>
        <v/>
      </c>
    </row>
    <row r="466" spans="1:48" s="37" customFormat="1" ht="12" x14ac:dyDescent="0.3">
      <c r="A466" s="78" t="s">
        <v>2726</v>
      </c>
      <c r="B466" s="79" t="s">
        <v>2725</v>
      </c>
      <c r="C466" s="85">
        <v>276</v>
      </c>
      <c r="D466" s="86">
        <v>111.2</v>
      </c>
      <c r="E466" s="87">
        <v>34</v>
      </c>
      <c r="F466" s="86">
        <v>84.4</v>
      </c>
      <c r="G466" s="17">
        <v>26</v>
      </c>
      <c r="H466" s="88">
        <v>25</v>
      </c>
      <c r="I466" s="89"/>
      <c r="J466" s="89"/>
      <c r="K466" s="89"/>
      <c r="L466" s="89"/>
      <c r="M466" s="90">
        <f t="shared" si="369"/>
        <v>0</v>
      </c>
      <c r="N466" s="4" t="str">
        <f t="shared" si="370"/>
        <v/>
      </c>
      <c r="O466" s="91">
        <f t="shared" si="371"/>
        <v>0</v>
      </c>
      <c r="P466" s="91">
        <f t="shared" si="372"/>
        <v>0</v>
      </c>
      <c r="Q466" s="77">
        <v>3</v>
      </c>
      <c r="R466" s="77">
        <v>2</v>
      </c>
      <c r="S466" s="77" t="s">
        <v>61</v>
      </c>
      <c r="T466" s="5">
        <v>11.1</v>
      </c>
      <c r="U466" s="9"/>
      <c r="W466" s="86">
        <f t="shared" si="367"/>
        <v>111.2</v>
      </c>
      <c r="X466" s="87">
        <f t="shared" si="367"/>
        <v>34</v>
      </c>
      <c r="Y466" s="92">
        <f t="shared" si="368"/>
        <v>25</v>
      </c>
      <c r="Z466" s="90">
        <f t="shared" si="368"/>
        <v>0</v>
      </c>
      <c r="AA466" s="90">
        <f t="shared" si="373"/>
        <v>0</v>
      </c>
      <c r="AB466" s="90">
        <f t="shared" si="365"/>
        <v>0</v>
      </c>
      <c r="AC466" s="4" t="str">
        <f t="shared" si="365"/>
        <v/>
      </c>
      <c r="AD466" s="91">
        <f t="shared" si="365"/>
        <v>0</v>
      </c>
      <c r="AE466" s="77" t="str">
        <f t="shared" si="374"/>
        <v>계</v>
      </c>
      <c r="AF466" s="77" t="str">
        <f t="shared" si="375"/>
        <v>3/2</v>
      </c>
      <c r="AH466" s="20" t="str">
        <f t="shared" si="385"/>
        <v>창전동 마포웨스트리버태영데시앙</v>
      </c>
      <c r="AI466" s="87">
        <f t="shared" si="366"/>
        <v>34</v>
      </c>
      <c r="AJ466" s="77" t="str">
        <f t="shared" si="376"/>
        <v>A-</v>
      </c>
      <c r="AK466" s="77" t="s">
        <v>13</v>
      </c>
      <c r="AL466" s="77" t="s">
        <v>62</v>
      </c>
      <c r="AM466" s="77" t="s">
        <v>63</v>
      </c>
      <c r="AN466" s="77" t="str">
        <f t="shared" si="377"/>
        <v>C</v>
      </c>
      <c r="AO466" s="77" t="str">
        <f t="shared" si="378"/>
        <v/>
      </c>
      <c r="AP466" s="77" t="str">
        <f t="shared" si="379"/>
        <v/>
      </c>
      <c r="AQ466" s="77" t="str">
        <f t="shared" si="380"/>
        <v>O</v>
      </c>
      <c r="AR466" s="77" t="str">
        <f t="shared" si="381"/>
        <v>O</v>
      </c>
      <c r="AS466" s="77" t="s">
        <v>2</v>
      </c>
      <c r="AT466" s="77" t="str">
        <f t="shared" si="382"/>
        <v>O</v>
      </c>
      <c r="AU466" s="77" t="str">
        <f t="shared" si="383"/>
        <v>X</v>
      </c>
      <c r="AV466" s="77" t="str">
        <f t="shared" si="384"/>
        <v/>
      </c>
    </row>
    <row r="467" spans="1:48" s="37" customFormat="1" ht="12" x14ac:dyDescent="0.3">
      <c r="A467" s="78" t="s">
        <v>2727</v>
      </c>
      <c r="B467" s="79" t="s">
        <v>2728</v>
      </c>
      <c r="C467" s="85">
        <v>276</v>
      </c>
      <c r="D467" s="86">
        <v>111.8</v>
      </c>
      <c r="E467" s="87">
        <v>34</v>
      </c>
      <c r="F467" s="86">
        <v>84.7</v>
      </c>
      <c r="G467" s="17">
        <v>26</v>
      </c>
      <c r="H467" s="88">
        <v>21</v>
      </c>
      <c r="I467" s="89"/>
      <c r="J467" s="89"/>
      <c r="K467" s="89"/>
      <c r="L467" s="89"/>
      <c r="M467" s="90">
        <f t="shared" si="369"/>
        <v>0</v>
      </c>
      <c r="N467" s="4" t="str">
        <f t="shared" si="370"/>
        <v/>
      </c>
      <c r="O467" s="91">
        <f t="shared" si="371"/>
        <v>0</v>
      </c>
      <c r="P467" s="91">
        <f t="shared" si="372"/>
        <v>0</v>
      </c>
      <c r="Q467" s="77">
        <v>3</v>
      </c>
      <c r="R467" s="77">
        <v>2</v>
      </c>
      <c r="S467" s="77" t="s">
        <v>61</v>
      </c>
      <c r="T467" s="5" t="s">
        <v>269</v>
      </c>
      <c r="U467" s="9"/>
      <c r="W467" s="86">
        <f t="shared" si="367"/>
        <v>111.8</v>
      </c>
      <c r="X467" s="87">
        <f t="shared" si="367"/>
        <v>34</v>
      </c>
      <c r="Y467" s="92">
        <f t="shared" si="368"/>
        <v>21</v>
      </c>
      <c r="Z467" s="90">
        <f t="shared" si="368"/>
        <v>0</v>
      </c>
      <c r="AA467" s="90">
        <f t="shared" si="373"/>
        <v>0</v>
      </c>
      <c r="AB467" s="90">
        <f t="shared" si="365"/>
        <v>0</v>
      </c>
      <c r="AC467" s="4" t="str">
        <f t="shared" si="365"/>
        <v/>
      </c>
      <c r="AD467" s="91">
        <f t="shared" si="365"/>
        <v>0</v>
      </c>
      <c r="AE467" s="77" t="str">
        <f t="shared" si="374"/>
        <v>계</v>
      </c>
      <c r="AF467" s="77" t="str">
        <f t="shared" si="375"/>
        <v>3/2</v>
      </c>
      <c r="AH467" s="20" t="str">
        <f t="shared" si="385"/>
        <v>창전동 마포웨스트리버태영데시앙</v>
      </c>
      <c r="AI467" s="87">
        <f t="shared" si="366"/>
        <v>34</v>
      </c>
      <c r="AJ467" s="77" t="str">
        <f t="shared" si="376"/>
        <v>A-</v>
      </c>
      <c r="AK467" s="77" t="s">
        <v>13</v>
      </c>
      <c r="AL467" s="77" t="s">
        <v>62</v>
      </c>
      <c r="AM467" s="77" t="s">
        <v>63</v>
      </c>
      <c r="AN467" s="77" t="str">
        <f t="shared" si="377"/>
        <v>C</v>
      </c>
      <c r="AO467" s="77" t="str">
        <f t="shared" si="378"/>
        <v/>
      </c>
      <c r="AP467" s="77" t="str">
        <f t="shared" si="379"/>
        <v/>
      </c>
      <c r="AQ467" s="77" t="str">
        <f t="shared" si="380"/>
        <v>O</v>
      </c>
      <c r="AR467" s="77" t="str">
        <f t="shared" si="381"/>
        <v>O</v>
      </c>
      <c r="AS467" s="77" t="s">
        <v>2</v>
      </c>
      <c r="AT467" s="77" t="str">
        <f t="shared" si="382"/>
        <v>O</v>
      </c>
      <c r="AU467" s="77" t="str">
        <f t="shared" si="383"/>
        <v>X</v>
      </c>
      <c r="AV467" s="77" t="str">
        <f t="shared" si="384"/>
        <v/>
      </c>
    </row>
    <row r="468" spans="1:48" s="37" customFormat="1" ht="12" x14ac:dyDescent="0.3">
      <c r="A468" s="78" t="s">
        <v>2727</v>
      </c>
      <c r="B468" s="79" t="s">
        <v>2728</v>
      </c>
      <c r="C468" s="85">
        <v>276</v>
      </c>
      <c r="D468" s="86">
        <v>111.3</v>
      </c>
      <c r="E468" s="87">
        <v>34</v>
      </c>
      <c r="F468" s="86">
        <v>84.5</v>
      </c>
      <c r="G468" s="17">
        <v>26</v>
      </c>
      <c r="H468" s="88">
        <v>15</v>
      </c>
      <c r="I468" s="89"/>
      <c r="J468" s="89"/>
      <c r="K468" s="89"/>
      <c r="L468" s="89"/>
      <c r="M468" s="90">
        <f t="shared" si="369"/>
        <v>0</v>
      </c>
      <c r="N468" s="4" t="str">
        <f t="shared" si="370"/>
        <v/>
      </c>
      <c r="O468" s="91">
        <f t="shared" si="371"/>
        <v>0</v>
      </c>
      <c r="P468" s="91">
        <f t="shared" si="372"/>
        <v>0</v>
      </c>
      <c r="Q468" s="77">
        <v>3</v>
      </c>
      <c r="R468" s="77">
        <v>2</v>
      </c>
      <c r="S468" s="77" t="s">
        <v>61</v>
      </c>
      <c r="T468" s="5" t="s">
        <v>270</v>
      </c>
      <c r="U468" s="9"/>
      <c r="W468" s="86">
        <f t="shared" si="367"/>
        <v>111.3</v>
      </c>
      <c r="X468" s="87">
        <f t="shared" si="367"/>
        <v>34</v>
      </c>
      <c r="Y468" s="92">
        <f t="shared" si="368"/>
        <v>15</v>
      </c>
      <c r="Z468" s="90">
        <f t="shared" si="368"/>
        <v>0</v>
      </c>
      <c r="AA468" s="90">
        <f t="shared" si="373"/>
        <v>0</v>
      </c>
      <c r="AB468" s="90">
        <f t="shared" ref="AB468:AD478" si="386">M468</f>
        <v>0</v>
      </c>
      <c r="AC468" s="4" t="str">
        <f t="shared" si="386"/>
        <v/>
      </c>
      <c r="AD468" s="91">
        <f t="shared" si="386"/>
        <v>0</v>
      </c>
      <c r="AE468" s="77" t="str">
        <f t="shared" si="374"/>
        <v>계</v>
      </c>
      <c r="AF468" s="77" t="str">
        <f t="shared" si="375"/>
        <v>3/2</v>
      </c>
      <c r="AH468" s="20" t="str">
        <f t="shared" si="385"/>
        <v>창전동 마포웨스트리버태영데시앙</v>
      </c>
      <c r="AI468" s="87">
        <f t="shared" si="366"/>
        <v>34</v>
      </c>
      <c r="AJ468" s="77" t="str">
        <f t="shared" si="376"/>
        <v>A-</v>
      </c>
      <c r="AK468" s="77" t="s">
        <v>13</v>
      </c>
      <c r="AL468" s="77" t="s">
        <v>62</v>
      </c>
      <c r="AM468" s="77" t="s">
        <v>63</v>
      </c>
      <c r="AN468" s="77" t="str">
        <f t="shared" si="377"/>
        <v>C</v>
      </c>
      <c r="AO468" s="77" t="str">
        <f t="shared" si="378"/>
        <v/>
      </c>
      <c r="AP468" s="77" t="str">
        <f t="shared" si="379"/>
        <v/>
      </c>
      <c r="AQ468" s="77" t="str">
        <f t="shared" si="380"/>
        <v>O</v>
      </c>
      <c r="AR468" s="77" t="str">
        <f t="shared" si="381"/>
        <v>O</v>
      </c>
      <c r="AS468" s="77" t="s">
        <v>2</v>
      </c>
      <c r="AT468" s="77" t="str">
        <f t="shared" si="382"/>
        <v>O</v>
      </c>
      <c r="AU468" s="77" t="str">
        <f t="shared" si="383"/>
        <v>X</v>
      </c>
      <c r="AV468" s="77" t="str">
        <f t="shared" si="384"/>
        <v/>
      </c>
    </row>
    <row r="469" spans="1:48" s="37" customFormat="1" ht="12" x14ac:dyDescent="0.3">
      <c r="A469" s="78" t="s">
        <v>2727</v>
      </c>
      <c r="B469" s="79" t="s">
        <v>2728</v>
      </c>
      <c r="C469" s="85">
        <v>276</v>
      </c>
      <c r="D469" s="86">
        <v>111.8</v>
      </c>
      <c r="E469" s="87">
        <v>34</v>
      </c>
      <c r="F469" s="86">
        <v>84.7</v>
      </c>
      <c r="G469" s="17">
        <v>26</v>
      </c>
      <c r="H469" s="88">
        <v>12</v>
      </c>
      <c r="I469" s="89"/>
      <c r="J469" s="89"/>
      <c r="K469" s="89"/>
      <c r="L469" s="89"/>
      <c r="M469" s="90">
        <f t="shared" si="369"/>
        <v>0</v>
      </c>
      <c r="N469" s="4" t="str">
        <f t="shared" si="370"/>
        <v/>
      </c>
      <c r="O469" s="91">
        <f t="shared" si="371"/>
        <v>0</v>
      </c>
      <c r="P469" s="91">
        <f t="shared" si="372"/>
        <v>0</v>
      </c>
      <c r="Q469" s="77">
        <v>3</v>
      </c>
      <c r="R469" s="77">
        <v>2</v>
      </c>
      <c r="S469" s="77" t="s">
        <v>61</v>
      </c>
      <c r="T469" s="5" t="s">
        <v>271</v>
      </c>
      <c r="U469" s="9"/>
      <c r="W469" s="86">
        <f t="shared" si="367"/>
        <v>111.8</v>
      </c>
      <c r="X469" s="87">
        <f t="shared" si="367"/>
        <v>34</v>
      </c>
      <c r="Y469" s="92">
        <f t="shared" si="368"/>
        <v>12</v>
      </c>
      <c r="Z469" s="90">
        <f t="shared" si="368"/>
        <v>0</v>
      </c>
      <c r="AA469" s="90">
        <f t="shared" si="373"/>
        <v>0</v>
      </c>
      <c r="AB469" s="90">
        <f t="shared" si="386"/>
        <v>0</v>
      </c>
      <c r="AC469" s="4" t="str">
        <f t="shared" si="386"/>
        <v/>
      </c>
      <c r="AD469" s="91">
        <f t="shared" si="386"/>
        <v>0</v>
      </c>
      <c r="AE469" s="77" t="str">
        <f t="shared" si="374"/>
        <v>계</v>
      </c>
      <c r="AF469" s="77" t="str">
        <f t="shared" si="375"/>
        <v>3/2</v>
      </c>
      <c r="AH469" s="20" t="str">
        <f t="shared" si="385"/>
        <v>창전동 마포웨스트리버태영데시앙</v>
      </c>
      <c r="AI469" s="87">
        <f t="shared" si="366"/>
        <v>34</v>
      </c>
      <c r="AJ469" s="77" t="str">
        <f t="shared" si="376"/>
        <v>A-</v>
      </c>
      <c r="AK469" s="77" t="s">
        <v>13</v>
      </c>
      <c r="AL469" s="77" t="s">
        <v>62</v>
      </c>
      <c r="AM469" s="77" t="s">
        <v>63</v>
      </c>
      <c r="AN469" s="77" t="str">
        <f t="shared" si="377"/>
        <v>C</v>
      </c>
      <c r="AO469" s="77" t="str">
        <f t="shared" si="378"/>
        <v/>
      </c>
      <c r="AP469" s="77" t="str">
        <f t="shared" si="379"/>
        <v/>
      </c>
      <c r="AQ469" s="77" t="str">
        <f t="shared" si="380"/>
        <v>O</v>
      </c>
      <c r="AR469" s="77" t="str">
        <f t="shared" si="381"/>
        <v>O</v>
      </c>
      <c r="AS469" s="77" t="s">
        <v>2</v>
      </c>
      <c r="AT469" s="77" t="str">
        <f t="shared" si="382"/>
        <v>O</v>
      </c>
      <c r="AU469" s="77" t="str">
        <f t="shared" si="383"/>
        <v>X</v>
      </c>
      <c r="AV469" s="77" t="str">
        <f t="shared" si="384"/>
        <v/>
      </c>
    </row>
    <row r="470" spans="1:48" s="37" customFormat="1" ht="12" x14ac:dyDescent="0.3">
      <c r="A470" s="78" t="s">
        <v>2727</v>
      </c>
      <c r="B470" s="79" t="s">
        <v>2728</v>
      </c>
      <c r="C470" s="85">
        <v>276</v>
      </c>
      <c r="D470" s="86">
        <v>111.5</v>
      </c>
      <c r="E470" s="87">
        <v>34</v>
      </c>
      <c r="F470" s="86">
        <v>84.8</v>
      </c>
      <c r="G470" s="17">
        <v>26</v>
      </c>
      <c r="H470" s="88">
        <v>11</v>
      </c>
      <c r="I470" s="89"/>
      <c r="J470" s="89"/>
      <c r="K470" s="89"/>
      <c r="L470" s="89"/>
      <c r="M470" s="90">
        <f t="shared" si="369"/>
        <v>0</v>
      </c>
      <c r="N470" s="4" t="str">
        <f t="shared" si="370"/>
        <v/>
      </c>
      <c r="O470" s="91">
        <f t="shared" si="371"/>
        <v>0</v>
      </c>
      <c r="P470" s="91">
        <f t="shared" si="372"/>
        <v>0</v>
      </c>
      <c r="Q470" s="77">
        <v>3</v>
      </c>
      <c r="R470" s="77">
        <v>2</v>
      </c>
      <c r="S470" s="77" t="s">
        <v>61</v>
      </c>
      <c r="T470" s="5" t="s">
        <v>272</v>
      </c>
      <c r="U470" s="9"/>
      <c r="W470" s="86">
        <f t="shared" si="367"/>
        <v>111.5</v>
      </c>
      <c r="X470" s="87">
        <f t="shared" si="367"/>
        <v>34</v>
      </c>
      <c r="Y470" s="92">
        <f t="shared" si="368"/>
        <v>11</v>
      </c>
      <c r="Z470" s="90">
        <f t="shared" si="368"/>
        <v>0</v>
      </c>
      <c r="AA470" s="90">
        <f t="shared" si="373"/>
        <v>0</v>
      </c>
      <c r="AB470" s="90">
        <f t="shared" si="386"/>
        <v>0</v>
      </c>
      <c r="AC470" s="4" t="str">
        <f t="shared" si="386"/>
        <v/>
      </c>
      <c r="AD470" s="91">
        <f t="shared" si="386"/>
        <v>0</v>
      </c>
      <c r="AE470" s="77" t="str">
        <f t="shared" si="374"/>
        <v>계</v>
      </c>
      <c r="AF470" s="77" t="str">
        <f t="shared" si="375"/>
        <v>3/2</v>
      </c>
      <c r="AH470" s="20" t="str">
        <f t="shared" si="385"/>
        <v>창전동 마포웨스트리버태영데시앙</v>
      </c>
      <c r="AI470" s="87">
        <f t="shared" si="366"/>
        <v>34</v>
      </c>
      <c r="AJ470" s="77" t="str">
        <f t="shared" si="376"/>
        <v>A-</v>
      </c>
      <c r="AK470" s="77" t="s">
        <v>13</v>
      </c>
      <c r="AL470" s="77" t="s">
        <v>62</v>
      </c>
      <c r="AM470" s="77" t="s">
        <v>63</v>
      </c>
      <c r="AN470" s="77" t="str">
        <f t="shared" si="377"/>
        <v>C</v>
      </c>
      <c r="AO470" s="77" t="str">
        <f t="shared" si="378"/>
        <v/>
      </c>
      <c r="AP470" s="77" t="str">
        <f t="shared" si="379"/>
        <v/>
      </c>
      <c r="AQ470" s="77" t="str">
        <f t="shared" si="380"/>
        <v>O</v>
      </c>
      <c r="AR470" s="77" t="str">
        <f t="shared" si="381"/>
        <v>O</v>
      </c>
      <c r="AS470" s="77" t="s">
        <v>2</v>
      </c>
      <c r="AT470" s="77" t="str">
        <f t="shared" si="382"/>
        <v>O</v>
      </c>
      <c r="AU470" s="77" t="str">
        <f t="shared" si="383"/>
        <v>X</v>
      </c>
      <c r="AV470" s="77" t="str">
        <f t="shared" si="384"/>
        <v/>
      </c>
    </row>
    <row r="471" spans="1:48" s="37" customFormat="1" ht="12" x14ac:dyDescent="0.3">
      <c r="A471" s="78" t="s">
        <v>2727</v>
      </c>
      <c r="B471" s="79" t="s">
        <v>2720</v>
      </c>
      <c r="C471" s="85">
        <v>276</v>
      </c>
      <c r="D471" s="86">
        <v>111.4</v>
      </c>
      <c r="E471" s="87">
        <v>34</v>
      </c>
      <c r="F471" s="86">
        <v>84.8</v>
      </c>
      <c r="G471" s="17">
        <v>26</v>
      </c>
      <c r="H471" s="88">
        <v>6</v>
      </c>
      <c r="I471" s="89"/>
      <c r="J471" s="89"/>
      <c r="K471" s="89"/>
      <c r="L471" s="89"/>
      <c r="M471" s="90">
        <f t="shared" si="369"/>
        <v>0</v>
      </c>
      <c r="N471" s="4" t="str">
        <f t="shared" si="370"/>
        <v/>
      </c>
      <c r="O471" s="91">
        <f t="shared" si="371"/>
        <v>0</v>
      </c>
      <c r="P471" s="91">
        <f t="shared" si="372"/>
        <v>0</v>
      </c>
      <c r="Q471" s="77">
        <v>3</v>
      </c>
      <c r="R471" s="77">
        <v>2</v>
      </c>
      <c r="S471" s="77" t="s">
        <v>61</v>
      </c>
      <c r="T471" s="5" t="s">
        <v>259</v>
      </c>
      <c r="U471" s="9"/>
      <c r="W471" s="86">
        <f t="shared" ref="W471:X478" si="387">D471</f>
        <v>111.4</v>
      </c>
      <c r="X471" s="87">
        <f t="shared" si="387"/>
        <v>34</v>
      </c>
      <c r="Y471" s="92">
        <f t="shared" ref="Y471:Z478" si="388">H471</f>
        <v>6</v>
      </c>
      <c r="Z471" s="90">
        <f t="shared" si="388"/>
        <v>0</v>
      </c>
      <c r="AA471" s="90">
        <f t="shared" si="373"/>
        <v>0</v>
      </c>
      <c r="AB471" s="90">
        <f t="shared" si="386"/>
        <v>0</v>
      </c>
      <c r="AC471" s="4" t="str">
        <f t="shared" si="386"/>
        <v/>
      </c>
      <c r="AD471" s="91">
        <f t="shared" si="386"/>
        <v>0</v>
      </c>
      <c r="AE471" s="77" t="str">
        <f t="shared" si="374"/>
        <v>계</v>
      </c>
      <c r="AF471" s="77" t="str">
        <f t="shared" si="375"/>
        <v>3/2</v>
      </c>
      <c r="AH471" s="20" t="str">
        <f t="shared" si="385"/>
        <v>창전동 마포웨스트리버태영데시앙</v>
      </c>
      <c r="AI471" s="87">
        <f t="shared" si="366"/>
        <v>34</v>
      </c>
      <c r="AJ471" s="77" t="str">
        <f t="shared" si="376"/>
        <v>A-</v>
      </c>
      <c r="AK471" s="77" t="s">
        <v>13</v>
      </c>
      <c r="AL471" s="77" t="s">
        <v>62</v>
      </c>
      <c r="AM471" s="77" t="s">
        <v>63</v>
      </c>
      <c r="AN471" s="77" t="str">
        <f t="shared" si="377"/>
        <v>C</v>
      </c>
      <c r="AO471" s="77" t="str">
        <f t="shared" si="378"/>
        <v/>
      </c>
      <c r="AP471" s="77" t="str">
        <f t="shared" si="379"/>
        <v/>
      </c>
      <c r="AQ471" s="77" t="str">
        <f t="shared" si="380"/>
        <v>O</v>
      </c>
      <c r="AR471" s="77" t="str">
        <f t="shared" si="381"/>
        <v>O</v>
      </c>
      <c r="AS471" s="77" t="s">
        <v>2</v>
      </c>
      <c r="AT471" s="77" t="str">
        <f t="shared" si="382"/>
        <v>O</v>
      </c>
      <c r="AU471" s="77" t="str">
        <f t="shared" si="383"/>
        <v>X</v>
      </c>
      <c r="AV471" s="77" t="str">
        <f t="shared" si="384"/>
        <v/>
      </c>
    </row>
    <row r="472" spans="1:48" s="37" customFormat="1" ht="12" x14ac:dyDescent="0.3">
      <c r="A472" s="78" t="s">
        <v>2726</v>
      </c>
      <c r="B472" s="79" t="s">
        <v>2720</v>
      </c>
      <c r="C472" s="85">
        <v>276</v>
      </c>
      <c r="D472" s="86">
        <v>112.2</v>
      </c>
      <c r="E472" s="87">
        <v>34</v>
      </c>
      <c r="F472" s="86">
        <v>84.6</v>
      </c>
      <c r="G472" s="17">
        <v>26</v>
      </c>
      <c r="H472" s="88">
        <v>21</v>
      </c>
      <c r="I472" s="89"/>
      <c r="J472" s="89"/>
      <c r="K472" s="89"/>
      <c r="L472" s="89"/>
      <c r="M472" s="90">
        <f t="shared" si="369"/>
        <v>0</v>
      </c>
      <c r="N472" s="4" t="str">
        <f t="shared" si="370"/>
        <v/>
      </c>
      <c r="O472" s="91">
        <f t="shared" si="371"/>
        <v>0</v>
      </c>
      <c r="P472" s="91">
        <f t="shared" si="372"/>
        <v>0</v>
      </c>
      <c r="Q472" s="77">
        <v>3</v>
      </c>
      <c r="R472" s="77">
        <v>2</v>
      </c>
      <c r="S472" s="77" t="s">
        <v>61</v>
      </c>
      <c r="T472" s="5" t="s">
        <v>102</v>
      </c>
      <c r="U472" s="9"/>
      <c r="W472" s="86">
        <f t="shared" si="387"/>
        <v>112.2</v>
      </c>
      <c r="X472" s="87">
        <f t="shared" si="387"/>
        <v>34</v>
      </c>
      <c r="Y472" s="92">
        <f t="shared" si="388"/>
        <v>21</v>
      </c>
      <c r="Z472" s="90">
        <f t="shared" si="388"/>
        <v>0</v>
      </c>
      <c r="AA472" s="90">
        <f t="shared" si="373"/>
        <v>0</v>
      </c>
      <c r="AB472" s="90">
        <f t="shared" si="386"/>
        <v>0</v>
      </c>
      <c r="AC472" s="4" t="str">
        <f t="shared" si="386"/>
        <v/>
      </c>
      <c r="AD472" s="91">
        <f t="shared" si="386"/>
        <v>0</v>
      </c>
      <c r="AE472" s="77" t="str">
        <f t="shared" si="374"/>
        <v>계</v>
      </c>
      <c r="AF472" s="77" t="str">
        <f t="shared" si="375"/>
        <v>3/2</v>
      </c>
      <c r="AH472" s="20" t="str">
        <f t="shared" si="385"/>
        <v>창전동 마포웨스트리버태영데시앙</v>
      </c>
      <c r="AI472" s="87">
        <f t="shared" si="366"/>
        <v>34</v>
      </c>
      <c r="AJ472" s="77" t="str">
        <f t="shared" si="376"/>
        <v>A-</v>
      </c>
      <c r="AK472" s="77" t="s">
        <v>13</v>
      </c>
      <c r="AL472" s="77" t="s">
        <v>62</v>
      </c>
      <c r="AM472" s="77" t="s">
        <v>63</v>
      </c>
      <c r="AN472" s="77" t="str">
        <f t="shared" si="377"/>
        <v>C</v>
      </c>
      <c r="AO472" s="77" t="str">
        <f t="shared" si="378"/>
        <v/>
      </c>
      <c r="AP472" s="77" t="str">
        <f t="shared" si="379"/>
        <v/>
      </c>
      <c r="AQ472" s="77" t="str">
        <f t="shared" si="380"/>
        <v>O</v>
      </c>
      <c r="AR472" s="77" t="str">
        <f t="shared" si="381"/>
        <v>O</v>
      </c>
      <c r="AS472" s="77" t="s">
        <v>2</v>
      </c>
      <c r="AT472" s="77" t="str">
        <f t="shared" si="382"/>
        <v>O</v>
      </c>
      <c r="AU472" s="77" t="str">
        <f t="shared" si="383"/>
        <v>X</v>
      </c>
      <c r="AV472" s="77" t="str">
        <f t="shared" si="384"/>
        <v/>
      </c>
    </row>
    <row r="473" spans="1:48" s="37" customFormat="1" ht="12" x14ac:dyDescent="0.3">
      <c r="A473" s="78" t="s">
        <v>2729</v>
      </c>
      <c r="B473" s="79" t="s">
        <v>2730</v>
      </c>
      <c r="C473" s="85">
        <v>276</v>
      </c>
      <c r="D473" s="86">
        <v>134.5</v>
      </c>
      <c r="E473" s="87">
        <v>41</v>
      </c>
      <c r="F473" s="86">
        <v>102.7</v>
      </c>
      <c r="G473" s="17">
        <v>31</v>
      </c>
      <c r="H473" s="88">
        <v>11</v>
      </c>
      <c r="I473" s="89"/>
      <c r="J473" s="89"/>
      <c r="K473" s="89"/>
      <c r="L473" s="89"/>
      <c r="M473" s="90">
        <f t="shared" si="369"/>
        <v>0</v>
      </c>
      <c r="N473" s="4" t="str">
        <f t="shared" si="370"/>
        <v/>
      </c>
      <c r="O473" s="91">
        <f t="shared" si="371"/>
        <v>0</v>
      </c>
      <c r="P473" s="91">
        <f t="shared" si="372"/>
        <v>0</v>
      </c>
      <c r="Q473" s="77">
        <v>4</v>
      </c>
      <c r="R473" s="77">
        <v>2</v>
      </c>
      <c r="S473" s="77" t="s">
        <v>61</v>
      </c>
      <c r="T473" s="5">
        <v>134</v>
      </c>
      <c r="U473" s="9"/>
      <c r="W473" s="86">
        <f t="shared" si="387"/>
        <v>134.5</v>
      </c>
      <c r="X473" s="87">
        <f t="shared" si="387"/>
        <v>41</v>
      </c>
      <c r="Y473" s="92">
        <f t="shared" si="388"/>
        <v>11</v>
      </c>
      <c r="Z473" s="90">
        <f t="shared" si="388"/>
        <v>0</v>
      </c>
      <c r="AA473" s="90">
        <f t="shared" si="373"/>
        <v>0</v>
      </c>
      <c r="AB473" s="90">
        <f t="shared" si="386"/>
        <v>0</v>
      </c>
      <c r="AC473" s="4" t="str">
        <f t="shared" si="386"/>
        <v/>
      </c>
      <c r="AD473" s="91">
        <f t="shared" si="386"/>
        <v>0</v>
      </c>
      <c r="AE473" s="77" t="str">
        <f t="shared" si="374"/>
        <v>계</v>
      </c>
      <c r="AF473" s="77" t="str">
        <f t="shared" si="375"/>
        <v>4/2</v>
      </c>
      <c r="AH473" s="20" t="str">
        <f t="shared" si="385"/>
        <v>창전동 마포웨스트리버태영데시앙</v>
      </c>
      <c r="AI473" s="87">
        <f t="shared" si="366"/>
        <v>41</v>
      </c>
      <c r="AJ473" s="77" t="str">
        <f t="shared" si="376"/>
        <v>A-</v>
      </c>
      <c r="AK473" s="77" t="s">
        <v>13</v>
      </c>
      <c r="AL473" s="77" t="s">
        <v>62</v>
      </c>
      <c r="AM473" s="77" t="s">
        <v>63</v>
      </c>
      <c r="AN473" s="77" t="str">
        <f t="shared" si="377"/>
        <v>C</v>
      </c>
      <c r="AO473" s="77" t="str">
        <f t="shared" si="378"/>
        <v/>
      </c>
      <c r="AP473" s="77" t="str">
        <f t="shared" si="379"/>
        <v/>
      </c>
      <c r="AQ473" s="77" t="str">
        <f t="shared" si="380"/>
        <v>O</v>
      </c>
      <c r="AR473" s="77" t="str">
        <f t="shared" si="381"/>
        <v>O</v>
      </c>
      <c r="AS473" s="77" t="s">
        <v>2</v>
      </c>
      <c r="AT473" s="77" t="str">
        <f t="shared" si="382"/>
        <v>X</v>
      </c>
      <c r="AU473" s="77" t="str">
        <f t="shared" si="383"/>
        <v>X</v>
      </c>
      <c r="AV473" s="77" t="str">
        <f t="shared" si="384"/>
        <v/>
      </c>
    </row>
    <row r="474" spans="1:48" s="37" customFormat="1" ht="12" x14ac:dyDescent="0.3">
      <c r="A474" s="78" t="s">
        <v>2726</v>
      </c>
      <c r="B474" s="79" t="s">
        <v>2728</v>
      </c>
      <c r="C474" s="85">
        <v>276</v>
      </c>
      <c r="D474" s="86">
        <v>134.5</v>
      </c>
      <c r="E474" s="87">
        <v>41</v>
      </c>
      <c r="F474" s="86">
        <v>102.7</v>
      </c>
      <c r="G474" s="17">
        <v>31</v>
      </c>
      <c r="H474" s="88">
        <v>6</v>
      </c>
      <c r="I474" s="89"/>
      <c r="J474" s="89"/>
      <c r="K474" s="89"/>
      <c r="L474" s="89"/>
      <c r="M474" s="90">
        <f t="shared" si="369"/>
        <v>0</v>
      </c>
      <c r="N474" s="4" t="str">
        <f t="shared" si="370"/>
        <v/>
      </c>
      <c r="O474" s="91">
        <f t="shared" si="371"/>
        <v>0</v>
      </c>
      <c r="P474" s="91">
        <f t="shared" si="372"/>
        <v>0</v>
      </c>
      <c r="Q474" s="77">
        <v>4</v>
      </c>
      <c r="R474" s="77">
        <v>2</v>
      </c>
      <c r="S474" s="77" t="s">
        <v>61</v>
      </c>
      <c r="T474" s="5" t="s">
        <v>273</v>
      </c>
      <c r="U474" s="9"/>
      <c r="W474" s="86">
        <f t="shared" si="387"/>
        <v>134.5</v>
      </c>
      <c r="X474" s="87">
        <f t="shared" si="387"/>
        <v>41</v>
      </c>
      <c r="Y474" s="92">
        <f t="shared" si="388"/>
        <v>6</v>
      </c>
      <c r="Z474" s="90">
        <f t="shared" si="388"/>
        <v>0</v>
      </c>
      <c r="AA474" s="90">
        <f t="shared" si="373"/>
        <v>0</v>
      </c>
      <c r="AB474" s="90">
        <f t="shared" si="386"/>
        <v>0</v>
      </c>
      <c r="AC474" s="4" t="str">
        <f t="shared" si="386"/>
        <v/>
      </c>
      <c r="AD474" s="91">
        <f t="shared" si="386"/>
        <v>0</v>
      </c>
      <c r="AE474" s="77" t="str">
        <f t="shared" si="374"/>
        <v>계</v>
      </c>
      <c r="AF474" s="77" t="str">
        <f t="shared" si="375"/>
        <v>4/2</v>
      </c>
      <c r="AH474" s="20" t="str">
        <f t="shared" si="385"/>
        <v>창전동 마포웨스트리버태영데시앙</v>
      </c>
      <c r="AI474" s="87">
        <f t="shared" si="366"/>
        <v>41</v>
      </c>
      <c r="AJ474" s="77" t="str">
        <f t="shared" si="376"/>
        <v>A-</v>
      </c>
      <c r="AK474" s="77" t="s">
        <v>13</v>
      </c>
      <c r="AL474" s="77" t="s">
        <v>62</v>
      </c>
      <c r="AM474" s="77" t="s">
        <v>63</v>
      </c>
      <c r="AN474" s="77" t="str">
        <f t="shared" si="377"/>
        <v>C</v>
      </c>
      <c r="AO474" s="77" t="str">
        <f t="shared" si="378"/>
        <v/>
      </c>
      <c r="AP474" s="77" t="str">
        <f t="shared" si="379"/>
        <v/>
      </c>
      <c r="AQ474" s="77" t="str">
        <f t="shared" si="380"/>
        <v>O</v>
      </c>
      <c r="AR474" s="77" t="str">
        <f t="shared" si="381"/>
        <v>O</v>
      </c>
      <c r="AS474" s="77" t="s">
        <v>2</v>
      </c>
      <c r="AT474" s="77" t="str">
        <f t="shared" si="382"/>
        <v>X</v>
      </c>
      <c r="AU474" s="77" t="str">
        <f t="shared" si="383"/>
        <v>X</v>
      </c>
      <c r="AV474" s="77" t="str">
        <f t="shared" si="384"/>
        <v/>
      </c>
    </row>
    <row r="475" spans="1:48" s="37" customFormat="1" ht="12" x14ac:dyDescent="0.3">
      <c r="A475" s="78" t="s">
        <v>2729</v>
      </c>
      <c r="B475" s="79" t="s">
        <v>2731</v>
      </c>
      <c r="C475" s="85">
        <v>276</v>
      </c>
      <c r="D475" s="86">
        <v>205.2</v>
      </c>
      <c r="E475" s="87">
        <v>62</v>
      </c>
      <c r="F475" s="86">
        <v>157.30000000000001</v>
      </c>
      <c r="G475" s="17">
        <v>48</v>
      </c>
      <c r="H475" s="88">
        <v>1</v>
      </c>
      <c r="I475" s="89"/>
      <c r="J475" s="89"/>
      <c r="K475" s="89"/>
      <c r="L475" s="89"/>
      <c r="M475" s="90">
        <f t="shared" si="369"/>
        <v>0</v>
      </c>
      <c r="N475" s="4" t="str">
        <f t="shared" si="370"/>
        <v/>
      </c>
      <c r="O475" s="91">
        <f t="shared" si="371"/>
        <v>0</v>
      </c>
      <c r="P475" s="91">
        <f t="shared" si="372"/>
        <v>0</v>
      </c>
      <c r="Q475" s="77">
        <v>5</v>
      </c>
      <c r="R475" s="77">
        <v>2</v>
      </c>
      <c r="S475" s="77" t="s">
        <v>61</v>
      </c>
      <c r="T475" s="5">
        <v>205</v>
      </c>
      <c r="U475" s="9"/>
      <c r="W475" s="86">
        <f t="shared" si="387"/>
        <v>205.2</v>
      </c>
      <c r="X475" s="87">
        <f t="shared" si="387"/>
        <v>62</v>
      </c>
      <c r="Y475" s="92">
        <f t="shared" si="388"/>
        <v>1</v>
      </c>
      <c r="Z475" s="90">
        <f t="shared" si="388"/>
        <v>0</v>
      </c>
      <c r="AA475" s="90">
        <f t="shared" si="373"/>
        <v>0</v>
      </c>
      <c r="AB475" s="90">
        <f t="shared" si="386"/>
        <v>0</v>
      </c>
      <c r="AC475" s="4" t="str">
        <f t="shared" si="386"/>
        <v/>
      </c>
      <c r="AD475" s="91">
        <f t="shared" si="386"/>
        <v>0</v>
      </c>
      <c r="AE475" s="77" t="str">
        <f t="shared" si="374"/>
        <v>계</v>
      </c>
      <c r="AF475" s="77" t="str">
        <f t="shared" si="375"/>
        <v>5/2</v>
      </c>
      <c r="AH475" s="20" t="str">
        <f t="shared" si="385"/>
        <v>창전동 마포웨스트리버태영데시앙</v>
      </c>
      <c r="AI475" s="87">
        <f t="shared" si="366"/>
        <v>62</v>
      </c>
      <c r="AJ475" s="77" t="str">
        <f t="shared" si="376"/>
        <v>A-</v>
      </c>
      <c r="AK475" s="77" t="s">
        <v>13</v>
      </c>
      <c r="AL475" s="77" t="s">
        <v>62</v>
      </c>
      <c r="AM475" s="77" t="s">
        <v>63</v>
      </c>
      <c r="AN475" s="77" t="str">
        <f t="shared" si="377"/>
        <v>C</v>
      </c>
      <c r="AO475" s="77" t="str">
        <f t="shared" si="378"/>
        <v/>
      </c>
      <c r="AP475" s="77" t="str">
        <f t="shared" si="379"/>
        <v/>
      </c>
      <c r="AQ475" s="77" t="str">
        <f t="shared" si="380"/>
        <v>O</v>
      </c>
      <c r="AR475" s="77" t="str">
        <f t="shared" si="381"/>
        <v>O</v>
      </c>
      <c r="AS475" s="77" t="s">
        <v>2</v>
      </c>
      <c r="AT475" s="77" t="str">
        <f t="shared" si="382"/>
        <v>X</v>
      </c>
      <c r="AU475" s="77" t="str">
        <f t="shared" si="383"/>
        <v>X</v>
      </c>
      <c r="AV475" s="77" t="str">
        <f t="shared" si="384"/>
        <v/>
      </c>
    </row>
    <row r="476" spans="1:48" s="37" customFormat="1" ht="12" x14ac:dyDescent="0.3">
      <c r="A476" s="78" t="s">
        <v>2732</v>
      </c>
      <c r="B476" s="79" t="s">
        <v>2733</v>
      </c>
      <c r="C476" s="85">
        <v>951</v>
      </c>
      <c r="D476" s="86">
        <v>80</v>
      </c>
      <c r="E476" s="87">
        <v>24</v>
      </c>
      <c r="F476" s="86">
        <v>59.9</v>
      </c>
      <c r="G476" s="17">
        <v>18</v>
      </c>
      <c r="H476" s="88">
        <v>176</v>
      </c>
      <c r="I476" s="89">
        <v>120000</v>
      </c>
      <c r="J476" s="89" t="s">
        <v>69</v>
      </c>
      <c r="K476" s="89">
        <v>55000</v>
      </c>
      <c r="L476" s="89" t="s">
        <v>59</v>
      </c>
      <c r="M476" s="90">
        <f>I476-K476</f>
        <v>65000</v>
      </c>
      <c r="N476" s="4">
        <f>IF(ISERROR(K476/I476),"",K476/I476)</f>
        <v>0.45833333333333331</v>
      </c>
      <c r="O476" s="91">
        <f>I476/E476</f>
        <v>5000</v>
      </c>
      <c r="P476" s="91">
        <f>K476/E476</f>
        <v>2291.6666666666665</v>
      </c>
      <c r="Q476" s="77">
        <v>3</v>
      </c>
      <c r="R476" s="77">
        <v>1</v>
      </c>
      <c r="S476" s="77" t="s">
        <v>61</v>
      </c>
      <c r="T476" s="5">
        <v>79</v>
      </c>
      <c r="U476" s="9"/>
      <c r="W476" s="86">
        <f t="shared" si="387"/>
        <v>80</v>
      </c>
      <c r="X476" s="87">
        <f t="shared" si="387"/>
        <v>24</v>
      </c>
      <c r="Y476" s="92">
        <f t="shared" si="388"/>
        <v>176</v>
      </c>
      <c r="Z476" s="90">
        <f t="shared" si="388"/>
        <v>120000</v>
      </c>
      <c r="AA476" s="90">
        <f>K476</f>
        <v>55000</v>
      </c>
      <c r="AB476" s="90">
        <f t="shared" si="386"/>
        <v>65000</v>
      </c>
      <c r="AC476" s="4">
        <f t="shared" si="386"/>
        <v>0.45833333333333331</v>
      </c>
      <c r="AD476" s="91">
        <f t="shared" si="386"/>
        <v>5000</v>
      </c>
      <c r="AE476" s="77" t="str">
        <f>S476</f>
        <v>계</v>
      </c>
      <c r="AF476" s="77" t="str">
        <f>Q476&amp;"/"&amp;R476</f>
        <v>3/1</v>
      </c>
      <c r="AH476" s="20" t="str">
        <f t="shared" si="385"/>
        <v>창전동 창전삼성(창전래미안)</v>
      </c>
      <c r="AI476" s="87">
        <f t="shared" si="366"/>
        <v>24</v>
      </c>
      <c r="AJ476" s="77" t="str">
        <f>IF(AI476="","",$AJ$2)</f>
        <v>A-</v>
      </c>
      <c r="AK476" s="77" t="s">
        <v>13</v>
      </c>
      <c r="AL476" s="77" t="s">
        <v>62</v>
      </c>
      <c r="AM476" s="77" t="s">
        <v>63</v>
      </c>
      <c r="AN476" s="77" t="str">
        <f>IF(AI476="","",$AN$2)</f>
        <v>C</v>
      </c>
      <c r="AO476" s="77" t="str">
        <f>IF(N476="","",IF(N476&gt;=$AO$1/100,"O","X"))</f>
        <v>X</v>
      </c>
      <c r="AP476" s="77" t="str">
        <f>IF(I476="","",IF(I476&lt;=$AP$1,"O","X"))</f>
        <v>X</v>
      </c>
      <c r="AQ476" s="77" t="str">
        <f>IF(O476="","",IF(O476&lt;=$AQ$1,"O","X"))</f>
        <v>X</v>
      </c>
      <c r="AR476" s="77" t="str">
        <f>IF(M476="","",IF(M476&lt;=$AR$1,"O","X"))</f>
        <v>X</v>
      </c>
      <c r="AS476" s="77" t="s">
        <v>2</v>
      </c>
      <c r="AT476" s="77" t="str">
        <f>IF(OR(F476="",AI476=""),"",IF(AND((F476&lt;=85),(AI476&gt;=15)),"O","X"))</f>
        <v>O</v>
      </c>
      <c r="AU476" s="77" t="str">
        <f>IF(C476="","",IF(C476&gt;=$AU$1,"O","X"))</f>
        <v>O</v>
      </c>
      <c r="AV476" s="77" t="str">
        <f>IF(AO476="","",IF(AND(AO476="O",AP476="O",AR476="O",AT476="O",AU476="O"),"후보","X"))</f>
        <v>X</v>
      </c>
    </row>
    <row r="477" spans="1:48" s="37" customFormat="1" ht="12" x14ac:dyDescent="0.3">
      <c r="A477" s="78" t="s">
        <v>2732</v>
      </c>
      <c r="B477" s="79" t="s">
        <v>2733</v>
      </c>
      <c r="C477" s="85">
        <v>951</v>
      </c>
      <c r="D477" s="86">
        <v>108.6</v>
      </c>
      <c r="E477" s="87">
        <v>33</v>
      </c>
      <c r="F477" s="86">
        <v>84.9</v>
      </c>
      <c r="G477" s="17">
        <v>26</v>
      </c>
      <c r="H477" s="88">
        <v>276</v>
      </c>
      <c r="I477" s="89"/>
      <c r="J477" s="89"/>
      <c r="K477" s="89"/>
      <c r="L477" s="89"/>
      <c r="M477" s="90">
        <f>I477-K477</f>
        <v>0</v>
      </c>
      <c r="N477" s="4" t="str">
        <f>IF(ISERROR(K477/I477),"",K477/I477)</f>
        <v/>
      </c>
      <c r="O477" s="91">
        <f>I477/E477</f>
        <v>0</v>
      </c>
      <c r="P477" s="91">
        <f>K477/E477</f>
        <v>0</v>
      </c>
      <c r="Q477" s="77">
        <v>3</v>
      </c>
      <c r="R477" s="77">
        <v>2</v>
      </c>
      <c r="S477" s="77" t="s">
        <v>61</v>
      </c>
      <c r="T477" s="5">
        <v>108</v>
      </c>
      <c r="U477" s="9"/>
      <c r="W477" s="86">
        <f t="shared" si="387"/>
        <v>108.6</v>
      </c>
      <c r="X477" s="87">
        <f t="shared" si="387"/>
        <v>33</v>
      </c>
      <c r="Y477" s="92">
        <f t="shared" si="388"/>
        <v>276</v>
      </c>
      <c r="Z477" s="90">
        <f t="shared" si="388"/>
        <v>0</v>
      </c>
      <c r="AA477" s="90">
        <f>K477</f>
        <v>0</v>
      </c>
      <c r="AB477" s="90">
        <f t="shared" si="386"/>
        <v>0</v>
      </c>
      <c r="AC477" s="4" t="str">
        <f t="shared" si="386"/>
        <v/>
      </c>
      <c r="AD477" s="91">
        <f t="shared" si="386"/>
        <v>0</v>
      </c>
      <c r="AE477" s="77" t="str">
        <f>S477</f>
        <v>계</v>
      </c>
      <c r="AF477" s="77" t="str">
        <f>Q477&amp;"/"&amp;R477</f>
        <v>3/2</v>
      </c>
      <c r="AH477" s="20" t="str">
        <f t="shared" si="385"/>
        <v>창전동 창전삼성(창전래미안)</v>
      </c>
      <c r="AI477" s="87">
        <f t="shared" si="366"/>
        <v>33</v>
      </c>
      <c r="AJ477" s="77" t="str">
        <f>IF(AI477="","",$AJ$2)</f>
        <v>A-</v>
      </c>
      <c r="AK477" s="77" t="s">
        <v>13</v>
      </c>
      <c r="AL477" s="77" t="s">
        <v>62</v>
      </c>
      <c r="AM477" s="77" t="s">
        <v>63</v>
      </c>
      <c r="AN477" s="77" t="str">
        <f>IF(AI477="","",$AN$2)</f>
        <v>C</v>
      </c>
      <c r="AO477" s="77" t="str">
        <f>IF(N477="","",IF(N477&gt;=$AO$1/100,"O","X"))</f>
        <v/>
      </c>
      <c r="AP477" s="77" t="str">
        <f>IF(I477="","",IF(I477&lt;=$AP$1,"O","X"))</f>
        <v/>
      </c>
      <c r="AQ477" s="77" t="str">
        <f>IF(O477="","",IF(O477&lt;=$AQ$1,"O","X"))</f>
        <v>O</v>
      </c>
      <c r="AR477" s="77" t="str">
        <f>IF(M477="","",IF(M477&lt;=$AR$1,"O","X"))</f>
        <v>O</v>
      </c>
      <c r="AS477" s="77" t="s">
        <v>2</v>
      </c>
      <c r="AT477" s="77" t="str">
        <f>IF(OR(F477="",AI477=""),"",IF(AND((F477&lt;=85),(AI477&gt;=15)),"O","X"))</f>
        <v>O</v>
      </c>
      <c r="AU477" s="77" t="str">
        <f>IF(C477="","",IF(C477&gt;=$AU$1,"O","X"))</f>
        <v>O</v>
      </c>
      <c r="AV477" s="77" t="str">
        <f>IF(AO477="","",IF(AND(AO477="O",AP477="O",AR477="O",AT477="O",AU477="O"),"후보","X"))</f>
        <v/>
      </c>
    </row>
    <row r="478" spans="1:48" s="37" customFormat="1" ht="12" x14ac:dyDescent="0.3">
      <c r="A478" s="78" t="s">
        <v>2734</v>
      </c>
      <c r="B478" s="79" t="s">
        <v>2735</v>
      </c>
      <c r="C478" s="85">
        <v>951</v>
      </c>
      <c r="D478" s="86">
        <v>141.69999999999999</v>
      </c>
      <c r="E478" s="87">
        <v>43</v>
      </c>
      <c r="F478" s="86">
        <v>114.8</v>
      </c>
      <c r="G478" s="17">
        <v>35</v>
      </c>
      <c r="H478" s="88">
        <v>188</v>
      </c>
      <c r="I478" s="89">
        <v>150000</v>
      </c>
      <c r="J478" s="89" t="s">
        <v>76</v>
      </c>
      <c r="K478" s="89"/>
      <c r="L478" s="89"/>
      <c r="M478" s="90">
        <f>I478-K478</f>
        <v>150000</v>
      </c>
      <c r="N478" s="4">
        <f>IF(ISERROR(K478/I478),"",K478/I478)</f>
        <v>0</v>
      </c>
      <c r="O478" s="91">
        <f>I478/E478</f>
        <v>3488.3720930232557</v>
      </c>
      <c r="P478" s="91">
        <f>K478/E478</f>
        <v>0</v>
      </c>
      <c r="Q478" s="77">
        <v>4</v>
      </c>
      <c r="R478" s="77">
        <v>2</v>
      </c>
      <c r="S478" s="77" t="s">
        <v>61</v>
      </c>
      <c r="T478" s="5">
        <v>141</v>
      </c>
      <c r="U478" s="9"/>
      <c r="W478" s="86">
        <f t="shared" si="387"/>
        <v>141.69999999999999</v>
      </c>
      <c r="X478" s="87">
        <f t="shared" si="387"/>
        <v>43</v>
      </c>
      <c r="Y478" s="92">
        <f t="shared" si="388"/>
        <v>188</v>
      </c>
      <c r="Z478" s="90">
        <f t="shared" si="388"/>
        <v>150000</v>
      </c>
      <c r="AA478" s="90">
        <f>K478</f>
        <v>0</v>
      </c>
      <c r="AB478" s="90">
        <f t="shared" si="386"/>
        <v>150000</v>
      </c>
      <c r="AC478" s="4">
        <f t="shared" si="386"/>
        <v>0</v>
      </c>
      <c r="AD478" s="91">
        <f t="shared" si="386"/>
        <v>3488.3720930232557</v>
      </c>
      <c r="AE478" s="77" t="str">
        <f>S478</f>
        <v>계</v>
      </c>
      <c r="AF478" s="77" t="str">
        <f>Q478&amp;"/"&amp;R478</f>
        <v>4/2</v>
      </c>
      <c r="AH478" s="20" t="str">
        <f t="shared" si="385"/>
        <v>창전동 창전삼성(창전래미안)</v>
      </c>
      <c r="AI478" s="87">
        <f t="shared" si="366"/>
        <v>43</v>
      </c>
      <c r="AJ478" s="77" t="str">
        <f>IF(AI478="","",$AJ$2)</f>
        <v>A-</v>
      </c>
      <c r="AK478" s="77" t="s">
        <v>13</v>
      </c>
      <c r="AL478" s="77" t="s">
        <v>62</v>
      </c>
      <c r="AM478" s="77" t="s">
        <v>63</v>
      </c>
      <c r="AN478" s="77" t="str">
        <f>IF(AI478="","",$AN$2)</f>
        <v>C</v>
      </c>
      <c r="AO478" s="77" t="str">
        <f>IF(N478="","",IF(N478&gt;=$AO$1/100,"O","X"))</f>
        <v>X</v>
      </c>
      <c r="AP478" s="77" t="str">
        <f>IF(I478="","",IF(I478&lt;=$AP$1,"O","X"))</f>
        <v>X</v>
      </c>
      <c r="AQ478" s="77" t="str">
        <f>IF(O478="","",IF(O478&lt;=$AQ$1,"O","X"))</f>
        <v>X</v>
      </c>
      <c r="AR478" s="77" t="str">
        <f>IF(M478="","",IF(M478&lt;=$AR$1,"O","X"))</f>
        <v>X</v>
      </c>
      <c r="AS478" s="77" t="s">
        <v>2</v>
      </c>
      <c r="AT478" s="77" t="str">
        <f>IF(OR(F478="",AI478=""),"",IF(AND((F478&lt;=85),(AI478&gt;=15)),"O","X"))</f>
        <v>X</v>
      </c>
      <c r="AU478" s="77" t="str">
        <f>IF(C478="","",IF(C478&gt;=$AU$1,"O","X"))</f>
        <v>O</v>
      </c>
      <c r="AV478" s="77" t="str">
        <f>IF(AO478="","",IF(AND(AO478="O",AP478="O",AR478="O",AT478="O",AU478="O"),"후보","X"))</f>
        <v>X</v>
      </c>
    </row>
    <row r="479" spans="1:48" s="37" customFormat="1" ht="12" x14ac:dyDescent="0.3">
      <c r="A479" s="78" t="s">
        <v>2736</v>
      </c>
      <c r="B479" s="79" t="s">
        <v>2737</v>
      </c>
      <c r="C479" s="85">
        <v>553</v>
      </c>
      <c r="D479" s="86">
        <v>105.9</v>
      </c>
      <c r="E479" s="87">
        <v>32</v>
      </c>
      <c r="F479" s="86">
        <v>85</v>
      </c>
      <c r="G479" s="17">
        <v>26</v>
      </c>
      <c r="H479" s="88">
        <v>553</v>
      </c>
      <c r="I479" s="89">
        <v>123000</v>
      </c>
      <c r="J479" s="89" t="s">
        <v>76</v>
      </c>
      <c r="K479" s="89">
        <v>70000</v>
      </c>
      <c r="L479" s="89" t="s">
        <v>202</v>
      </c>
      <c r="M479" s="90">
        <f>I479-K479</f>
        <v>53000</v>
      </c>
      <c r="N479" s="4">
        <f>IF(ISERROR(K479/I479),"",K479/I479)</f>
        <v>0.56910569105691056</v>
      </c>
      <c r="O479" s="91">
        <f>I479/E479</f>
        <v>3843.75</v>
      </c>
      <c r="P479" s="91">
        <f>K479/E479</f>
        <v>2187.5</v>
      </c>
      <c r="Q479" s="77">
        <v>3</v>
      </c>
      <c r="R479" s="77">
        <v>2</v>
      </c>
      <c r="S479" s="77" t="s">
        <v>61</v>
      </c>
      <c r="T479" s="5">
        <v>105</v>
      </c>
      <c r="U479" s="9"/>
      <c r="W479" s="86">
        <f>D479</f>
        <v>105.9</v>
      </c>
      <c r="X479" s="87">
        <f>E479</f>
        <v>32</v>
      </c>
      <c r="Y479" s="92">
        <f>H479</f>
        <v>553</v>
      </c>
      <c r="Z479" s="90">
        <f>I479</f>
        <v>123000</v>
      </c>
      <c r="AA479" s="90">
        <f>K479</f>
        <v>70000</v>
      </c>
      <c r="AB479" s="90">
        <f>M479</f>
        <v>53000</v>
      </c>
      <c r="AC479" s="4">
        <f>N479</f>
        <v>0.56910569105691056</v>
      </c>
      <c r="AD479" s="91">
        <f>O479</f>
        <v>3843.75</v>
      </c>
      <c r="AE479" s="77" t="str">
        <f>S479</f>
        <v>계</v>
      </c>
      <c r="AF479" s="77" t="str">
        <f>Q479&amp;"/"&amp;R479</f>
        <v>3/2</v>
      </c>
      <c r="AH479" s="20" t="str">
        <f t="shared" si="385"/>
        <v>창전동 태영</v>
      </c>
      <c r="AI479" s="87">
        <f t="shared" si="366"/>
        <v>32</v>
      </c>
      <c r="AJ479" s="77" t="str">
        <f>IF(AI479="","",$AJ$2)</f>
        <v>A-</v>
      </c>
      <c r="AK479" s="77" t="s">
        <v>13</v>
      </c>
      <c r="AL479" s="77" t="s">
        <v>62</v>
      </c>
      <c r="AM479" s="77" t="s">
        <v>63</v>
      </c>
      <c r="AN479" s="77" t="str">
        <f>IF(AI479="","",$AN$2)</f>
        <v>C</v>
      </c>
      <c r="AO479" s="77" t="str">
        <f>IF(N479="","",IF(N479&gt;=$AO$1/100,"O","X"))</f>
        <v>X</v>
      </c>
      <c r="AP479" s="77" t="str">
        <f>IF(I479="","",IF(I479&lt;=$AP$1,"O","X"))</f>
        <v>X</v>
      </c>
      <c r="AQ479" s="77" t="str">
        <f>IF(O479="","",IF(O479&lt;=$AQ$1,"O","X"))</f>
        <v>X</v>
      </c>
      <c r="AR479" s="77" t="str">
        <f>IF(M479="","",IF(M479&lt;=$AR$1,"O","X"))</f>
        <v>X</v>
      </c>
      <c r="AS479" s="77" t="s">
        <v>2</v>
      </c>
      <c r="AT479" s="77" t="str">
        <f>IF(OR(F479="",AI479=""),"",IF(AND((F479&lt;=85),(AI479&gt;=15)),"O","X"))</f>
        <v>O</v>
      </c>
      <c r="AU479" s="77" t="str">
        <f>IF(C479="","",IF(C479&gt;=$AU$1,"O","X"))</f>
        <v>O</v>
      </c>
      <c r="AV479" s="77" t="str">
        <f>IF(AO479="","",IF(AND(AO479="O",AP479="O",AR479="O",AT479="O",AU479="O"),"후보","X"))</f>
        <v>X</v>
      </c>
    </row>
    <row r="480" spans="1:48" s="37" customFormat="1" ht="12" x14ac:dyDescent="0.3">
      <c r="A480" s="78" t="s">
        <v>2738</v>
      </c>
      <c r="B480" s="79" t="s">
        <v>2739</v>
      </c>
      <c r="C480" s="85">
        <v>239</v>
      </c>
      <c r="D480" s="86">
        <v>80.3</v>
      </c>
      <c r="E480" s="87">
        <v>24</v>
      </c>
      <c r="F480" s="86">
        <v>59.2</v>
      </c>
      <c r="G480" s="17">
        <v>18</v>
      </c>
      <c r="H480" s="88">
        <v>76</v>
      </c>
      <c r="I480" s="89"/>
      <c r="J480" s="89"/>
      <c r="K480" s="89"/>
      <c r="L480" s="89"/>
      <c r="M480" s="90">
        <f>I480-K480</f>
        <v>0</v>
      </c>
      <c r="N480" s="4" t="str">
        <f>IF(ISERROR(K480/I480),"",K480/I480)</f>
        <v/>
      </c>
      <c r="O480" s="91">
        <f>I480/E480</f>
        <v>0</v>
      </c>
      <c r="P480" s="91">
        <f>K480/E480</f>
        <v>0</v>
      </c>
      <c r="Q480" s="77">
        <v>3</v>
      </c>
      <c r="R480" s="77">
        <v>1</v>
      </c>
      <c r="S480" s="77" t="s">
        <v>61</v>
      </c>
      <c r="T480" s="5">
        <v>80</v>
      </c>
      <c r="U480" s="9"/>
      <c r="W480" s="86">
        <f>D480</f>
        <v>80.3</v>
      </c>
      <c r="X480" s="87">
        <f>E480</f>
        <v>24</v>
      </c>
      <c r="Y480" s="92">
        <f>H480</f>
        <v>76</v>
      </c>
      <c r="Z480" s="90">
        <f>I480</f>
        <v>0</v>
      </c>
      <c r="AA480" s="90">
        <f>K480</f>
        <v>0</v>
      </c>
      <c r="AB480" s="90">
        <f t="shared" ref="AB480:AD495" si="389">M480</f>
        <v>0</v>
      </c>
      <c r="AC480" s="4" t="str">
        <f t="shared" si="389"/>
        <v/>
      </c>
      <c r="AD480" s="91">
        <f t="shared" si="389"/>
        <v>0</v>
      </c>
      <c r="AE480" s="77" t="str">
        <f>S480</f>
        <v>계</v>
      </c>
      <c r="AF480" s="77" t="str">
        <f>Q480&amp;"/"&amp;R480</f>
        <v>3/1</v>
      </c>
      <c r="AH480" s="20" t="str">
        <f t="shared" si="385"/>
        <v>창전동 신촌금호</v>
      </c>
      <c r="AI480" s="87">
        <f t="shared" si="366"/>
        <v>24</v>
      </c>
      <c r="AJ480" s="77" t="str">
        <f>IF(AI480="","",$AJ$2)</f>
        <v>A-</v>
      </c>
      <c r="AK480" s="77" t="s">
        <v>13</v>
      </c>
      <c r="AL480" s="77" t="s">
        <v>62</v>
      </c>
      <c r="AM480" s="77" t="s">
        <v>63</v>
      </c>
      <c r="AN480" s="77" t="str">
        <f>IF(AI480="","",$AN$2)</f>
        <v>C</v>
      </c>
      <c r="AO480" s="77" t="str">
        <f>IF(N480="","",IF(N480&gt;=$AO$1/100,"O","X"))</f>
        <v/>
      </c>
      <c r="AP480" s="77" t="str">
        <f>IF(I480="","",IF(I480&lt;=$AP$1,"O","X"))</f>
        <v/>
      </c>
      <c r="AQ480" s="77" t="str">
        <f>IF(O480="","",IF(O480&lt;=$AQ$1,"O","X"))</f>
        <v>O</v>
      </c>
      <c r="AR480" s="77" t="str">
        <f>IF(M480="","",IF(M480&lt;=$AR$1,"O","X"))</f>
        <v>O</v>
      </c>
      <c r="AS480" s="77" t="s">
        <v>2</v>
      </c>
      <c r="AT480" s="77" t="str">
        <f>IF(OR(F480="",AI480=""),"",IF(AND((F480&lt;=85),(AI480&gt;=15)),"O","X"))</f>
        <v>O</v>
      </c>
      <c r="AU480" s="77" t="str">
        <f>IF(C480="","",IF(C480&gt;=$AU$1,"O","X"))</f>
        <v>X</v>
      </c>
      <c r="AV480" s="77" t="str">
        <f>IF(AO480="","",IF(AND(AO480="O",AP480="O",AR480="O",AT480="O",AU480="O"),"후보","X"))</f>
        <v/>
      </c>
    </row>
    <row r="481" spans="1:48" s="37" customFormat="1" ht="12" x14ac:dyDescent="0.3">
      <c r="A481" s="78" t="s">
        <v>2738</v>
      </c>
      <c r="B481" s="79" t="s">
        <v>2740</v>
      </c>
      <c r="C481" s="85">
        <v>239</v>
      </c>
      <c r="D481" s="86">
        <v>110.5</v>
      </c>
      <c r="E481" s="87">
        <v>33</v>
      </c>
      <c r="F481" s="86">
        <v>84.9</v>
      </c>
      <c r="G481" s="17">
        <v>26</v>
      </c>
      <c r="H481" s="88">
        <v>163</v>
      </c>
      <c r="I481" s="89"/>
      <c r="J481" s="89"/>
      <c r="K481" s="89"/>
      <c r="L481" s="89"/>
      <c r="M481" s="90">
        <f>I481-K481</f>
        <v>0</v>
      </c>
      <c r="N481" s="4" t="str">
        <f>IF(ISERROR(K481/I481),"",K481/I481)</f>
        <v/>
      </c>
      <c r="O481" s="91">
        <f>I481/E481</f>
        <v>0</v>
      </c>
      <c r="P481" s="91">
        <f>K481/E481</f>
        <v>0</v>
      </c>
      <c r="Q481" s="77">
        <v>3</v>
      </c>
      <c r="R481" s="77">
        <v>2</v>
      </c>
      <c r="S481" s="77" t="s">
        <v>61</v>
      </c>
      <c r="T481" s="5">
        <v>110</v>
      </c>
      <c r="U481" s="9"/>
      <c r="W481" s="86">
        <f>D481</f>
        <v>110.5</v>
      </c>
      <c r="X481" s="87">
        <f>E481</f>
        <v>33</v>
      </c>
      <c r="Y481" s="92">
        <f>H481</f>
        <v>163</v>
      </c>
      <c r="Z481" s="90">
        <f>I481</f>
        <v>0</v>
      </c>
      <c r="AA481" s="90">
        <f>K481</f>
        <v>0</v>
      </c>
      <c r="AB481" s="90">
        <f t="shared" si="389"/>
        <v>0</v>
      </c>
      <c r="AC481" s="4" t="str">
        <f t="shared" si="389"/>
        <v/>
      </c>
      <c r="AD481" s="91">
        <f t="shared" si="389"/>
        <v>0</v>
      </c>
      <c r="AE481" s="77" t="str">
        <f>S481</f>
        <v>계</v>
      </c>
      <c r="AF481" s="77" t="str">
        <f>Q481&amp;"/"&amp;R481</f>
        <v>3/2</v>
      </c>
      <c r="AH481" s="20" t="str">
        <f t="shared" si="385"/>
        <v>창전동 신촌금호</v>
      </c>
      <c r="AI481" s="87">
        <f t="shared" si="366"/>
        <v>33</v>
      </c>
      <c r="AJ481" s="77" t="str">
        <f>IF(AI481="","",$AJ$2)</f>
        <v>A-</v>
      </c>
      <c r="AK481" s="77" t="s">
        <v>13</v>
      </c>
      <c r="AL481" s="77" t="s">
        <v>62</v>
      </c>
      <c r="AM481" s="77" t="s">
        <v>63</v>
      </c>
      <c r="AN481" s="77" t="str">
        <f>IF(AI481="","",$AN$2)</f>
        <v>C</v>
      </c>
      <c r="AO481" s="77" t="str">
        <f>IF(N481="","",IF(N481&gt;=$AO$1/100,"O","X"))</f>
        <v/>
      </c>
      <c r="AP481" s="77" t="str">
        <f>IF(I481="","",IF(I481&lt;=$AP$1,"O","X"))</f>
        <v/>
      </c>
      <c r="AQ481" s="77" t="str">
        <f>IF(O481="","",IF(O481&lt;=$AQ$1,"O","X"))</f>
        <v>O</v>
      </c>
      <c r="AR481" s="77" t="str">
        <f>IF(M481="","",IF(M481&lt;=$AR$1,"O","X"))</f>
        <v>O</v>
      </c>
      <c r="AS481" s="77" t="s">
        <v>2</v>
      </c>
      <c r="AT481" s="77" t="str">
        <f>IF(OR(F481="",AI481=""),"",IF(AND((F481&lt;=85),(AI481&gt;=15)),"O","X"))</f>
        <v>O</v>
      </c>
      <c r="AU481" s="77" t="str">
        <f>IF(C481="","",IF(C481&gt;=$AU$1,"O","X"))</f>
        <v>X</v>
      </c>
      <c r="AV481" s="77" t="str">
        <f>IF(AO481="","",IF(AND(AO481="O",AP481="O",AR481="O",AT481="O",AU481="O"),"후보","X"))</f>
        <v/>
      </c>
    </row>
    <row r="482" spans="1:48" s="37" customFormat="1" ht="12" x14ac:dyDescent="0.3">
      <c r="A482" s="78" t="s">
        <v>2741</v>
      </c>
      <c r="B482" s="79" t="s">
        <v>2742</v>
      </c>
      <c r="C482" s="85">
        <v>456</v>
      </c>
      <c r="D482" s="86">
        <v>80.5</v>
      </c>
      <c r="E482" s="87">
        <v>24</v>
      </c>
      <c r="F482" s="86">
        <v>59.8</v>
      </c>
      <c r="G482" s="17">
        <v>18</v>
      </c>
      <c r="H482" s="88">
        <v>209</v>
      </c>
      <c r="I482" s="89">
        <v>120000</v>
      </c>
      <c r="J482" s="89" t="s">
        <v>68</v>
      </c>
      <c r="K482" s="89">
        <v>70000</v>
      </c>
      <c r="L482" s="89" t="s">
        <v>246</v>
      </c>
      <c r="M482" s="90">
        <f>I482-K482</f>
        <v>50000</v>
      </c>
      <c r="N482" s="4">
        <f>IF(ISERROR(K482/I482),"",K482/I482)</f>
        <v>0.58333333333333337</v>
      </c>
      <c r="O482" s="91">
        <f>I482/E482</f>
        <v>5000</v>
      </c>
      <c r="P482" s="91">
        <f>K482/E482</f>
        <v>2916.6666666666665</v>
      </c>
      <c r="Q482" s="77">
        <v>2</v>
      </c>
      <c r="R482" s="77">
        <v>1</v>
      </c>
      <c r="S482" s="77" t="s">
        <v>61</v>
      </c>
      <c r="T482" s="5" t="s">
        <v>96</v>
      </c>
      <c r="U482" s="9"/>
      <c r="W482" s="86">
        <f t="shared" ref="W482:X497" si="390">D482</f>
        <v>80.5</v>
      </c>
      <c r="X482" s="87">
        <f t="shared" si="390"/>
        <v>24</v>
      </c>
      <c r="Y482" s="92">
        <f t="shared" ref="Y482:Z497" si="391">H482</f>
        <v>209</v>
      </c>
      <c r="Z482" s="90">
        <f t="shared" si="391"/>
        <v>120000</v>
      </c>
      <c r="AA482" s="90">
        <f>K482</f>
        <v>70000</v>
      </c>
      <c r="AB482" s="90">
        <f t="shared" si="389"/>
        <v>50000</v>
      </c>
      <c r="AC482" s="4">
        <f t="shared" si="389"/>
        <v>0.58333333333333337</v>
      </c>
      <c r="AD482" s="91">
        <f t="shared" si="389"/>
        <v>5000</v>
      </c>
      <c r="AE482" s="77" t="str">
        <f>S482</f>
        <v>계</v>
      </c>
      <c r="AF482" s="77" t="str">
        <f>Q482&amp;"/"&amp;R482</f>
        <v>2/1</v>
      </c>
      <c r="AH482" s="20" t="str">
        <f>IF(A482="","",A482)</f>
        <v>토정동 한강삼성</v>
      </c>
      <c r="AI482" s="87">
        <f t="shared" si="366"/>
        <v>24</v>
      </c>
      <c r="AJ482" s="77" t="str">
        <f>IF(AI482="","",$AJ$2)</f>
        <v>A-</v>
      </c>
      <c r="AK482" s="77" t="s">
        <v>13</v>
      </c>
      <c r="AL482" s="77" t="s">
        <v>62</v>
      </c>
      <c r="AM482" s="77" t="s">
        <v>63</v>
      </c>
      <c r="AN482" s="77" t="str">
        <f>IF(AI482="","",$AN$2)</f>
        <v>C</v>
      </c>
      <c r="AO482" s="77" t="str">
        <f>IF(N482="","",IF(N482&gt;=$AO$1/100,"O","X"))</f>
        <v>X</v>
      </c>
      <c r="AP482" s="77" t="str">
        <f>IF(I482="","",IF(I482&lt;=$AP$1,"O","X"))</f>
        <v>X</v>
      </c>
      <c r="AQ482" s="77" t="str">
        <f>IF(O482="","",IF(O482&lt;=$AQ$1,"O","X"))</f>
        <v>X</v>
      </c>
      <c r="AR482" s="77" t="str">
        <f>IF(M482="","",IF(M482&lt;=$AR$1,"O","X"))</f>
        <v>X</v>
      </c>
      <c r="AS482" s="77" t="s">
        <v>2</v>
      </c>
      <c r="AT482" s="77" t="str">
        <f>IF(OR(F482="",AI482=""),"",IF(AND((F482&lt;=85),(AI482&gt;=15)),"O","X"))</f>
        <v>O</v>
      </c>
      <c r="AU482" s="77" t="str">
        <f>IF(C482="","",IF(C482&gt;=$AU$1,"O","X"))</f>
        <v>O</v>
      </c>
      <c r="AV482" s="77" t="str">
        <f>IF(AO482="","",IF(AND(AO482="O",AP482="O",AR482="O",AT482="O",AU482="O"),"후보","X"))</f>
        <v>X</v>
      </c>
    </row>
    <row r="483" spans="1:48" s="37" customFormat="1" ht="12" x14ac:dyDescent="0.3">
      <c r="A483" s="78" t="s">
        <v>2743</v>
      </c>
      <c r="B483" s="79" t="s">
        <v>2744</v>
      </c>
      <c r="C483" s="85">
        <v>456</v>
      </c>
      <c r="D483" s="86">
        <v>80.8</v>
      </c>
      <c r="E483" s="87">
        <v>24</v>
      </c>
      <c r="F483" s="86">
        <v>60</v>
      </c>
      <c r="G483" s="17">
        <v>18</v>
      </c>
      <c r="H483" s="88">
        <v>28</v>
      </c>
      <c r="I483" s="89">
        <v>135000</v>
      </c>
      <c r="J483" s="89" t="s">
        <v>274</v>
      </c>
      <c r="K483" s="89"/>
      <c r="L483" s="89"/>
      <c r="M483" s="90">
        <f>I483-K483</f>
        <v>135000</v>
      </c>
      <c r="N483" s="4">
        <f>IF(ISERROR(K483/I483),"",K483/I483)</f>
        <v>0</v>
      </c>
      <c r="O483" s="91">
        <f>I483/E483</f>
        <v>5625</v>
      </c>
      <c r="P483" s="91">
        <f>K483/E483</f>
        <v>0</v>
      </c>
      <c r="Q483" s="77">
        <v>2</v>
      </c>
      <c r="R483" s="77">
        <v>1</v>
      </c>
      <c r="S483" s="77" t="s">
        <v>61</v>
      </c>
      <c r="T483" s="5" t="s">
        <v>97</v>
      </c>
      <c r="U483" s="9"/>
      <c r="W483" s="86">
        <f t="shared" si="390"/>
        <v>80.8</v>
      </c>
      <c r="X483" s="87">
        <f t="shared" si="390"/>
        <v>24</v>
      </c>
      <c r="Y483" s="92">
        <f t="shared" si="391"/>
        <v>28</v>
      </c>
      <c r="Z483" s="90">
        <f t="shared" si="391"/>
        <v>135000</v>
      </c>
      <c r="AA483" s="90">
        <f>K483</f>
        <v>0</v>
      </c>
      <c r="AB483" s="90">
        <f t="shared" si="389"/>
        <v>135000</v>
      </c>
      <c r="AC483" s="4">
        <f t="shared" si="389"/>
        <v>0</v>
      </c>
      <c r="AD483" s="91">
        <f t="shared" si="389"/>
        <v>5625</v>
      </c>
      <c r="AE483" s="77" t="str">
        <f>S483</f>
        <v>계</v>
      </c>
      <c r="AF483" s="77" t="str">
        <f>Q483&amp;"/"&amp;R483</f>
        <v>2/1</v>
      </c>
      <c r="AH483" s="20" t="str">
        <f>IF(A483="","",A483)</f>
        <v>토정동 한강삼성</v>
      </c>
      <c r="AI483" s="87">
        <f t="shared" si="366"/>
        <v>24</v>
      </c>
      <c r="AJ483" s="77" t="str">
        <f>IF(AI483="","",$AJ$2)</f>
        <v>A-</v>
      </c>
      <c r="AK483" s="77" t="s">
        <v>13</v>
      </c>
      <c r="AL483" s="77" t="s">
        <v>62</v>
      </c>
      <c r="AM483" s="77" t="s">
        <v>63</v>
      </c>
      <c r="AN483" s="77" t="str">
        <f>IF(AI483="","",$AN$2)</f>
        <v>C</v>
      </c>
      <c r="AO483" s="77" t="str">
        <f>IF(N483="","",IF(N483&gt;=$AO$1/100,"O","X"))</f>
        <v>X</v>
      </c>
      <c r="AP483" s="77" t="str">
        <f>IF(I483="","",IF(I483&lt;=$AP$1,"O","X"))</f>
        <v>X</v>
      </c>
      <c r="AQ483" s="77" t="str">
        <f>IF(O483="","",IF(O483&lt;=$AQ$1,"O","X"))</f>
        <v>X</v>
      </c>
      <c r="AR483" s="77" t="str">
        <f>IF(M483="","",IF(M483&lt;=$AR$1,"O","X"))</f>
        <v>X</v>
      </c>
      <c r="AS483" s="77" t="s">
        <v>2</v>
      </c>
      <c r="AT483" s="77" t="str">
        <f>IF(OR(F483="",AI483=""),"",IF(AND((F483&lt;=85),(AI483&gt;=15)),"O","X"))</f>
        <v>O</v>
      </c>
      <c r="AU483" s="77" t="str">
        <f>IF(C483="","",IF(C483&gt;=$AU$1,"O","X"))</f>
        <v>O</v>
      </c>
      <c r="AV483" s="77" t="str">
        <f>IF(AO483="","",IF(AND(AO483="O",AP483="O",AR483="O",AT483="O",AU483="O"),"후보","X"))</f>
        <v>X</v>
      </c>
    </row>
    <row r="484" spans="1:48" s="37" customFormat="1" ht="12" x14ac:dyDescent="0.3">
      <c r="A484" s="78" t="s">
        <v>2745</v>
      </c>
      <c r="B484" s="79" t="s">
        <v>2746</v>
      </c>
      <c r="C484" s="85">
        <v>456</v>
      </c>
      <c r="D484" s="86">
        <v>108.8</v>
      </c>
      <c r="E484" s="87">
        <v>33</v>
      </c>
      <c r="F484" s="86">
        <v>85</v>
      </c>
      <c r="G484" s="17">
        <v>26</v>
      </c>
      <c r="H484" s="88">
        <v>175</v>
      </c>
      <c r="I484" s="89">
        <v>165000</v>
      </c>
      <c r="J484" s="89" t="s">
        <v>2325</v>
      </c>
      <c r="K484" s="89">
        <v>83000</v>
      </c>
      <c r="L484" s="89" t="s">
        <v>228</v>
      </c>
      <c r="M484" s="90">
        <f>I484-K484</f>
        <v>82000</v>
      </c>
      <c r="N484" s="4">
        <f>IF(ISERROR(K484/I484),"",K484/I484)</f>
        <v>0.50303030303030305</v>
      </c>
      <c r="O484" s="91">
        <f>I484/E484</f>
        <v>5000</v>
      </c>
      <c r="P484" s="91">
        <f>K484/E484</f>
        <v>2515.151515151515</v>
      </c>
      <c r="Q484" s="77">
        <v>3</v>
      </c>
      <c r="R484" s="77">
        <v>2</v>
      </c>
      <c r="S484" s="77" t="s">
        <v>61</v>
      </c>
      <c r="T484" s="5" t="s">
        <v>151</v>
      </c>
      <c r="U484" s="9"/>
      <c r="W484" s="86">
        <f t="shared" si="390"/>
        <v>108.8</v>
      </c>
      <c r="X484" s="87">
        <f t="shared" si="390"/>
        <v>33</v>
      </c>
      <c r="Y484" s="92">
        <f t="shared" si="391"/>
        <v>175</v>
      </c>
      <c r="Z484" s="90">
        <f t="shared" si="391"/>
        <v>165000</v>
      </c>
      <c r="AA484" s="90">
        <f>K484</f>
        <v>83000</v>
      </c>
      <c r="AB484" s="90">
        <f t="shared" si="389"/>
        <v>82000</v>
      </c>
      <c r="AC484" s="4">
        <f t="shared" si="389"/>
        <v>0.50303030303030305</v>
      </c>
      <c r="AD484" s="91">
        <f t="shared" si="389"/>
        <v>5000</v>
      </c>
      <c r="AE484" s="77" t="str">
        <f>S484</f>
        <v>계</v>
      </c>
      <c r="AF484" s="77" t="str">
        <f>Q484&amp;"/"&amp;R484</f>
        <v>3/2</v>
      </c>
      <c r="AH484" s="20" t="str">
        <f>IF(A484="","",A484)</f>
        <v>토정동 한강삼성</v>
      </c>
      <c r="AI484" s="87">
        <f t="shared" si="366"/>
        <v>33</v>
      </c>
      <c r="AJ484" s="77" t="str">
        <f>IF(AI484="","",$AJ$2)</f>
        <v>A-</v>
      </c>
      <c r="AK484" s="77" t="s">
        <v>13</v>
      </c>
      <c r="AL484" s="77" t="s">
        <v>62</v>
      </c>
      <c r="AM484" s="77" t="s">
        <v>63</v>
      </c>
      <c r="AN484" s="77" t="str">
        <f>IF(AI484="","",$AN$2)</f>
        <v>C</v>
      </c>
      <c r="AO484" s="77" t="str">
        <f>IF(N484="","",IF(N484&gt;=$AO$1/100,"O","X"))</f>
        <v>X</v>
      </c>
      <c r="AP484" s="77" t="str">
        <f>IF(I484="","",IF(I484&lt;=$AP$1,"O","X"))</f>
        <v>X</v>
      </c>
      <c r="AQ484" s="77" t="str">
        <f>IF(O484="","",IF(O484&lt;=$AQ$1,"O","X"))</f>
        <v>X</v>
      </c>
      <c r="AR484" s="77" t="str">
        <f>IF(M484="","",IF(M484&lt;=$AR$1,"O","X"))</f>
        <v>X</v>
      </c>
      <c r="AS484" s="77" t="s">
        <v>2</v>
      </c>
      <c r="AT484" s="77" t="str">
        <f>IF(OR(F484="",AI484=""),"",IF(AND((F484&lt;=85),(AI484&gt;=15)),"O","X"))</f>
        <v>O</v>
      </c>
      <c r="AU484" s="77" t="str">
        <f>IF(C484="","",IF(C484&gt;=$AU$1,"O","X"))</f>
        <v>O</v>
      </c>
      <c r="AV484" s="77" t="str">
        <f>IF(AO484="","",IF(AND(AO484="O",AP484="O",AR484="O",AT484="O",AU484="O"),"후보","X"))</f>
        <v>X</v>
      </c>
    </row>
    <row r="485" spans="1:48" s="37" customFormat="1" ht="12" x14ac:dyDescent="0.3">
      <c r="A485" s="78" t="s">
        <v>2747</v>
      </c>
      <c r="B485" s="79" t="s">
        <v>2748</v>
      </c>
      <c r="C485" s="85">
        <v>456</v>
      </c>
      <c r="D485" s="86">
        <v>108.6</v>
      </c>
      <c r="E485" s="87">
        <v>33</v>
      </c>
      <c r="F485" s="86">
        <v>84.8</v>
      </c>
      <c r="G485" s="17">
        <v>26</v>
      </c>
      <c r="H485" s="88">
        <v>44</v>
      </c>
      <c r="I485" s="89">
        <v>165000</v>
      </c>
      <c r="J485" s="89" t="s">
        <v>121</v>
      </c>
      <c r="K485" s="89"/>
      <c r="L485" s="89"/>
      <c r="M485" s="90">
        <f>I485-K485</f>
        <v>165000</v>
      </c>
      <c r="N485" s="4">
        <f>IF(ISERROR(K485/I485),"",K485/I485)</f>
        <v>0</v>
      </c>
      <c r="O485" s="91">
        <f>I485/E485</f>
        <v>5000</v>
      </c>
      <c r="P485" s="91">
        <f>K485/E485</f>
        <v>0</v>
      </c>
      <c r="Q485" s="77">
        <v>3</v>
      </c>
      <c r="R485" s="77">
        <v>2</v>
      </c>
      <c r="S485" s="77" t="s">
        <v>61</v>
      </c>
      <c r="T485" s="5" t="s">
        <v>152</v>
      </c>
      <c r="U485" s="9"/>
      <c r="W485" s="86">
        <f t="shared" si="390"/>
        <v>108.6</v>
      </c>
      <c r="X485" s="87">
        <f t="shared" si="390"/>
        <v>33</v>
      </c>
      <c r="Y485" s="92">
        <f t="shared" si="391"/>
        <v>44</v>
      </c>
      <c r="Z485" s="90">
        <f t="shared" si="391"/>
        <v>165000</v>
      </c>
      <c r="AA485" s="90">
        <f>K485</f>
        <v>0</v>
      </c>
      <c r="AB485" s="90">
        <f t="shared" si="389"/>
        <v>165000</v>
      </c>
      <c r="AC485" s="4">
        <f t="shared" si="389"/>
        <v>0</v>
      </c>
      <c r="AD485" s="91">
        <f t="shared" si="389"/>
        <v>5000</v>
      </c>
      <c r="AE485" s="77" t="str">
        <f>S485</f>
        <v>계</v>
      </c>
      <c r="AF485" s="77" t="str">
        <f>Q485&amp;"/"&amp;R485</f>
        <v>3/2</v>
      </c>
      <c r="AH485" s="20" t="str">
        <f>IF(A485="","",A485)</f>
        <v>토정동 한강삼성</v>
      </c>
      <c r="AI485" s="87">
        <f t="shared" si="366"/>
        <v>33</v>
      </c>
      <c r="AJ485" s="77" t="str">
        <f>IF(AI485="","",$AJ$2)</f>
        <v>A-</v>
      </c>
      <c r="AK485" s="77" t="s">
        <v>13</v>
      </c>
      <c r="AL485" s="77" t="s">
        <v>62</v>
      </c>
      <c r="AM485" s="77" t="s">
        <v>63</v>
      </c>
      <c r="AN485" s="77" t="str">
        <f>IF(AI485="","",$AN$2)</f>
        <v>C</v>
      </c>
      <c r="AO485" s="77" t="str">
        <f>IF(N485="","",IF(N485&gt;=$AO$1/100,"O","X"))</f>
        <v>X</v>
      </c>
      <c r="AP485" s="77" t="str">
        <f>IF(I485="","",IF(I485&lt;=$AP$1,"O","X"))</f>
        <v>X</v>
      </c>
      <c r="AQ485" s="77" t="str">
        <f>IF(O485="","",IF(O485&lt;=$AQ$1,"O","X"))</f>
        <v>X</v>
      </c>
      <c r="AR485" s="77" t="str">
        <f>IF(M485="","",IF(M485&lt;=$AR$1,"O","X"))</f>
        <v>X</v>
      </c>
      <c r="AS485" s="77" t="s">
        <v>2</v>
      </c>
      <c r="AT485" s="77" t="str">
        <f>IF(OR(F485="",AI485=""),"",IF(AND((F485&lt;=85),(AI485&gt;=15)),"O","X"))</f>
        <v>O</v>
      </c>
      <c r="AU485" s="77" t="str">
        <f>IF(C485="","",IF(C485&gt;=$AU$1,"O","X"))</f>
        <v>O</v>
      </c>
      <c r="AV485" s="77" t="str">
        <f>IF(AO485="","",IF(AND(AO485="O",AP485="O",AR485="O",AT485="O",AU485="O"),"후보","X"))</f>
        <v>X</v>
      </c>
    </row>
    <row r="486" spans="1:48" s="37" customFormat="1" ht="12" x14ac:dyDescent="0.3">
      <c r="A486" s="78" t="s">
        <v>2749</v>
      </c>
      <c r="B486" s="79" t="s">
        <v>2750</v>
      </c>
      <c r="C486" s="85">
        <v>488</v>
      </c>
      <c r="D486" s="86">
        <v>110.7</v>
      </c>
      <c r="E486" s="87">
        <v>33</v>
      </c>
      <c r="F486" s="86">
        <v>85</v>
      </c>
      <c r="G486" s="17">
        <v>26</v>
      </c>
      <c r="H486" s="88">
        <v>75</v>
      </c>
      <c r="I486" s="89">
        <v>175000</v>
      </c>
      <c r="J486" s="89" t="s">
        <v>75</v>
      </c>
      <c r="K486" s="89">
        <v>95000</v>
      </c>
      <c r="L486" s="89" t="s">
        <v>75</v>
      </c>
      <c r="M486" s="90">
        <f t="shared" ref="M486:M503" si="392">I486-K486</f>
        <v>80000</v>
      </c>
      <c r="N486" s="4">
        <f t="shared" ref="N486:N503" si="393">IF(ISERROR(K486/I486),"",K486/I486)</f>
        <v>0.54285714285714282</v>
      </c>
      <c r="O486" s="91">
        <f t="shared" ref="O486:O503" si="394">I486/E486</f>
        <v>5303.030303030303</v>
      </c>
      <c r="P486" s="91">
        <f t="shared" ref="P486:P503" si="395">K486/E486</f>
        <v>2878.787878787879</v>
      </c>
      <c r="Q486" s="77">
        <v>3</v>
      </c>
      <c r="R486" s="77">
        <v>2</v>
      </c>
      <c r="S486" s="77" t="s">
        <v>61</v>
      </c>
      <c r="T486" s="5">
        <v>110</v>
      </c>
      <c r="U486" s="9"/>
      <c r="W486" s="86">
        <f t="shared" si="390"/>
        <v>110.7</v>
      </c>
      <c r="X486" s="87">
        <f t="shared" si="390"/>
        <v>33</v>
      </c>
      <c r="Y486" s="92">
        <f t="shared" si="391"/>
        <v>75</v>
      </c>
      <c r="Z486" s="90">
        <f t="shared" si="391"/>
        <v>175000</v>
      </c>
      <c r="AA486" s="90">
        <f t="shared" ref="AA486:AA503" si="396">K486</f>
        <v>95000</v>
      </c>
      <c r="AB486" s="90">
        <f t="shared" si="389"/>
        <v>80000</v>
      </c>
      <c r="AC486" s="4">
        <f t="shared" si="389"/>
        <v>0.54285714285714282</v>
      </c>
      <c r="AD486" s="91">
        <f t="shared" si="389"/>
        <v>5303.030303030303</v>
      </c>
      <c r="AE486" s="77" t="str">
        <f t="shared" ref="AE486:AE503" si="397">S486</f>
        <v>계</v>
      </c>
      <c r="AF486" s="77" t="str">
        <f t="shared" ref="AF486:AF503" si="398">Q486&amp;"/"&amp;R486</f>
        <v>3/2</v>
      </c>
      <c r="AH486" s="20" t="str">
        <f t="shared" ref="AH486:AH511" si="399">IF(A486="","",A486)</f>
        <v>하중동 한강밤섬자이</v>
      </c>
      <c r="AI486" s="87">
        <f t="shared" si="366"/>
        <v>33</v>
      </c>
      <c r="AJ486" s="77" t="str">
        <f t="shared" ref="AJ486:AJ503" si="400">IF(AI486="","",$AJ$2)</f>
        <v>A-</v>
      </c>
      <c r="AK486" s="77" t="s">
        <v>13</v>
      </c>
      <c r="AL486" s="77" t="s">
        <v>62</v>
      </c>
      <c r="AM486" s="77" t="s">
        <v>63</v>
      </c>
      <c r="AN486" s="77" t="str">
        <f t="shared" ref="AN486:AN503" si="401">IF(AI486="","",$AN$2)</f>
        <v>C</v>
      </c>
      <c r="AO486" s="77" t="str">
        <f t="shared" ref="AO486:AO503" si="402">IF(N486="","",IF(N486&gt;=$AO$1/100,"O","X"))</f>
        <v>X</v>
      </c>
      <c r="AP486" s="77" t="str">
        <f t="shared" ref="AP486:AP503" si="403">IF(I486="","",IF(I486&lt;=$AP$1,"O","X"))</f>
        <v>X</v>
      </c>
      <c r="AQ486" s="77" t="str">
        <f t="shared" ref="AQ486:AQ503" si="404">IF(O486="","",IF(O486&lt;=$AQ$1,"O","X"))</f>
        <v>X</v>
      </c>
      <c r="AR486" s="77" t="str">
        <f t="shared" ref="AR486:AR503" si="405">IF(M486="","",IF(M486&lt;=$AR$1,"O","X"))</f>
        <v>X</v>
      </c>
      <c r="AS486" s="77" t="s">
        <v>2</v>
      </c>
      <c r="AT486" s="77" t="str">
        <f t="shared" ref="AT486:AT503" si="406">IF(OR(F486="",AI486=""),"",IF(AND((F486&lt;=85),(AI486&gt;=15)),"O","X"))</f>
        <v>O</v>
      </c>
      <c r="AU486" s="77" t="str">
        <f t="shared" ref="AU486:AU503" si="407">IF(C486="","",IF(C486&gt;=$AU$1,"O","X"))</f>
        <v>O</v>
      </c>
      <c r="AV486" s="77" t="str">
        <f t="shared" ref="AV486:AV503" si="408">IF(AO486="","",IF(AND(AO486="O",AP486="O",AR486="O",AT486="O",AU486="O"),"후보","X"))</f>
        <v>X</v>
      </c>
    </row>
    <row r="487" spans="1:48" s="37" customFormat="1" ht="12" x14ac:dyDescent="0.3">
      <c r="A487" s="78" t="s">
        <v>2751</v>
      </c>
      <c r="B487" s="79" t="s">
        <v>2752</v>
      </c>
      <c r="C487" s="85">
        <v>488</v>
      </c>
      <c r="D487" s="86">
        <v>146.80000000000001</v>
      </c>
      <c r="E487" s="87">
        <v>44</v>
      </c>
      <c r="F487" s="86">
        <v>118.3</v>
      </c>
      <c r="G487" s="17">
        <v>36</v>
      </c>
      <c r="H487" s="88">
        <v>88</v>
      </c>
      <c r="I487" s="89">
        <v>220000</v>
      </c>
      <c r="J487" s="89" t="s">
        <v>74</v>
      </c>
      <c r="K487" s="89">
        <v>135000</v>
      </c>
      <c r="L487" s="89" t="s">
        <v>228</v>
      </c>
      <c r="M487" s="90">
        <f t="shared" si="392"/>
        <v>85000</v>
      </c>
      <c r="N487" s="4">
        <f t="shared" si="393"/>
        <v>0.61363636363636365</v>
      </c>
      <c r="O487" s="91">
        <f t="shared" si="394"/>
        <v>5000</v>
      </c>
      <c r="P487" s="91">
        <f t="shared" si="395"/>
        <v>3068.181818181818</v>
      </c>
      <c r="Q487" s="77">
        <v>4</v>
      </c>
      <c r="R487" s="77">
        <v>2</v>
      </c>
      <c r="S487" s="77" t="s">
        <v>61</v>
      </c>
      <c r="T487" s="5">
        <v>146</v>
      </c>
      <c r="U487" s="9"/>
      <c r="W487" s="86">
        <f t="shared" si="390"/>
        <v>146.80000000000001</v>
      </c>
      <c r="X487" s="87">
        <f t="shared" si="390"/>
        <v>44</v>
      </c>
      <c r="Y487" s="92">
        <f t="shared" si="391"/>
        <v>88</v>
      </c>
      <c r="Z487" s="90">
        <f t="shared" si="391"/>
        <v>220000</v>
      </c>
      <c r="AA487" s="90">
        <f t="shared" si="396"/>
        <v>135000</v>
      </c>
      <c r="AB487" s="90">
        <f t="shared" si="389"/>
        <v>85000</v>
      </c>
      <c r="AC487" s="4">
        <f t="shared" si="389"/>
        <v>0.61363636363636365</v>
      </c>
      <c r="AD487" s="91">
        <f t="shared" si="389"/>
        <v>5000</v>
      </c>
      <c r="AE487" s="77" t="str">
        <f t="shared" si="397"/>
        <v>계</v>
      </c>
      <c r="AF487" s="77" t="str">
        <f t="shared" si="398"/>
        <v>4/2</v>
      </c>
      <c r="AH487" s="20" t="str">
        <f t="shared" si="399"/>
        <v>하중동 한강밤섬자이</v>
      </c>
      <c r="AI487" s="87">
        <f t="shared" si="366"/>
        <v>44</v>
      </c>
      <c r="AJ487" s="77" t="str">
        <f t="shared" si="400"/>
        <v>A-</v>
      </c>
      <c r="AK487" s="77" t="s">
        <v>13</v>
      </c>
      <c r="AL487" s="77" t="s">
        <v>62</v>
      </c>
      <c r="AM487" s="77" t="s">
        <v>63</v>
      </c>
      <c r="AN487" s="77" t="str">
        <f t="shared" si="401"/>
        <v>C</v>
      </c>
      <c r="AO487" s="77" t="str">
        <f t="shared" si="402"/>
        <v>X</v>
      </c>
      <c r="AP487" s="77" t="str">
        <f t="shared" si="403"/>
        <v>X</v>
      </c>
      <c r="AQ487" s="77" t="str">
        <f t="shared" si="404"/>
        <v>X</v>
      </c>
      <c r="AR487" s="77" t="str">
        <f t="shared" si="405"/>
        <v>X</v>
      </c>
      <c r="AS487" s="77" t="s">
        <v>2</v>
      </c>
      <c r="AT487" s="77" t="str">
        <f t="shared" si="406"/>
        <v>X</v>
      </c>
      <c r="AU487" s="77" t="str">
        <f t="shared" si="407"/>
        <v>O</v>
      </c>
      <c r="AV487" s="77" t="str">
        <f t="shared" si="408"/>
        <v>X</v>
      </c>
    </row>
    <row r="488" spans="1:48" s="37" customFormat="1" ht="12" x14ac:dyDescent="0.3">
      <c r="A488" s="78" t="s">
        <v>2749</v>
      </c>
      <c r="B488" s="79" t="s">
        <v>2750</v>
      </c>
      <c r="C488" s="85">
        <v>488</v>
      </c>
      <c r="D488" s="86">
        <v>163.5</v>
      </c>
      <c r="E488" s="87">
        <v>49</v>
      </c>
      <c r="F488" s="86">
        <v>132.5</v>
      </c>
      <c r="G488" s="17">
        <v>40</v>
      </c>
      <c r="H488" s="88">
        <v>96</v>
      </c>
      <c r="I488" s="89">
        <v>235000</v>
      </c>
      <c r="J488" s="89" t="s">
        <v>72</v>
      </c>
      <c r="K488" s="89">
        <v>140000</v>
      </c>
      <c r="L488" s="89" t="s">
        <v>74</v>
      </c>
      <c r="M488" s="90">
        <f t="shared" si="392"/>
        <v>95000</v>
      </c>
      <c r="N488" s="4">
        <f t="shared" si="393"/>
        <v>0.5957446808510638</v>
      </c>
      <c r="O488" s="91">
        <f t="shared" si="394"/>
        <v>4795.9183673469388</v>
      </c>
      <c r="P488" s="91">
        <f t="shared" si="395"/>
        <v>2857.1428571428573</v>
      </c>
      <c r="Q488" s="77">
        <v>3</v>
      </c>
      <c r="R488" s="77">
        <v>2</v>
      </c>
      <c r="S488" s="77" t="s">
        <v>61</v>
      </c>
      <c r="T488" s="5">
        <v>163</v>
      </c>
      <c r="U488" s="9"/>
      <c r="W488" s="86">
        <f t="shared" si="390"/>
        <v>163.5</v>
      </c>
      <c r="X488" s="87">
        <f t="shared" si="390"/>
        <v>49</v>
      </c>
      <c r="Y488" s="92">
        <f t="shared" si="391"/>
        <v>96</v>
      </c>
      <c r="Z488" s="90">
        <f t="shared" si="391"/>
        <v>235000</v>
      </c>
      <c r="AA488" s="90">
        <f t="shared" si="396"/>
        <v>140000</v>
      </c>
      <c r="AB488" s="90">
        <f t="shared" si="389"/>
        <v>95000</v>
      </c>
      <c r="AC488" s="4">
        <f t="shared" si="389"/>
        <v>0.5957446808510638</v>
      </c>
      <c r="AD488" s="91">
        <f t="shared" si="389"/>
        <v>4795.9183673469388</v>
      </c>
      <c r="AE488" s="77" t="str">
        <f t="shared" si="397"/>
        <v>계</v>
      </c>
      <c r="AF488" s="77" t="str">
        <f t="shared" si="398"/>
        <v>3/2</v>
      </c>
      <c r="AH488" s="20" t="str">
        <f t="shared" si="399"/>
        <v>하중동 한강밤섬자이</v>
      </c>
      <c r="AI488" s="87">
        <f t="shared" si="366"/>
        <v>49</v>
      </c>
      <c r="AJ488" s="77" t="str">
        <f t="shared" si="400"/>
        <v>A-</v>
      </c>
      <c r="AK488" s="77" t="s">
        <v>13</v>
      </c>
      <c r="AL488" s="77" t="s">
        <v>62</v>
      </c>
      <c r="AM488" s="77" t="s">
        <v>63</v>
      </c>
      <c r="AN488" s="77" t="str">
        <f t="shared" si="401"/>
        <v>C</v>
      </c>
      <c r="AO488" s="77" t="str">
        <f t="shared" si="402"/>
        <v>X</v>
      </c>
      <c r="AP488" s="77" t="str">
        <f t="shared" si="403"/>
        <v>X</v>
      </c>
      <c r="AQ488" s="77" t="str">
        <f t="shared" si="404"/>
        <v>X</v>
      </c>
      <c r="AR488" s="77" t="str">
        <f t="shared" si="405"/>
        <v>X</v>
      </c>
      <c r="AS488" s="77" t="s">
        <v>2</v>
      </c>
      <c r="AT488" s="77" t="str">
        <f t="shared" si="406"/>
        <v>X</v>
      </c>
      <c r="AU488" s="77" t="str">
        <f t="shared" si="407"/>
        <v>O</v>
      </c>
      <c r="AV488" s="77" t="str">
        <f t="shared" si="408"/>
        <v>X</v>
      </c>
    </row>
    <row r="489" spans="1:48" s="37" customFormat="1" ht="12" x14ac:dyDescent="0.3">
      <c r="A489" s="78" t="s">
        <v>2753</v>
      </c>
      <c r="B489" s="79" t="s">
        <v>2752</v>
      </c>
      <c r="C489" s="85">
        <v>488</v>
      </c>
      <c r="D489" s="86">
        <v>169.6</v>
      </c>
      <c r="E489" s="87">
        <v>51</v>
      </c>
      <c r="F489" s="86">
        <v>138.1</v>
      </c>
      <c r="G489" s="17">
        <v>42</v>
      </c>
      <c r="H489" s="88">
        <v>91</v>
      </c>
      <c r="I489" s="89">
        <v>245000</v>
      </c>
      <c r="J489" s="89" t="s">
        <v>74</v>
      </c>
      <c r="K489" s="89">
        <v>160000</v>
      </c>
      <c r="L489" s="89" t="s">
        <v>69</v>
      </c>
      <c r="M489" s="90">
        <f t="shared" si="392"/>
        <v>85000</v>
      </c>
      <c r="N489" s="4">
        <f t="shared" si="393"/>
        <v>0.65306122448979587</v>
      </c>
      <c r="O489" s="91">
        <f t="shared" si="394"/>
        <v>4803.9215686274511</v>
      </c>
      <c r="P489" s="91">
        <f t="shared" si="395"/>
        <v>3137.2549019607845</v>
      </c>
      <c r="Q489" s="77">
        <v>4</v>
      </c>
      <c r="R489" s="77">
        <v>2</v>
      </c>
      <c r="S489" s="77" t="s">
        <v>61</v>
      </c>
      <c r="T489" s="5">
        <v>169</v>
      </c>
      <c r="U489" s="9"/>
      <c r="W489" s="86">
        <f t="shared" si="390"/>
        <v>169.6</v>
      </c>
      <c r="X489" s="87">
        <f t="shared" si="390"/>
        <v>51</v>
      </c>
      <c r="Y489" s="92">
        <f t="shared" si="391"/>
        <v>91</v>
      </c>
      <c r="Z489" s="90">
        <f t="shared" si="391"/>
        <v>245000</v>
      </c>
      <c r="AA489" s="90">
        <f t="shared" si="396"/>
        <v>160000</v>
      </c>
      <c r="AB489" s="90">
        <f t="shared" si="389"/>
        <v>85000</v>
      </c>
      <c r="AC489" s="4">
        <f t="shared" si="389"/>
        <v>0.65306122448979587</v>
      </c>
      <c r="AD489" s="91">
        <f t="shared" si="389"/>
        <v>4803.9215686274511</v>
      </c>
      <c r="AE489" s="77" t="str">
        <f t="shared" si="397"/>
        <v>계</v>
      </c>
      <c r="AF489" s="77" t="str">
        <f t="shared" si="398"/>
        <v>4/2</v>
      </c>
      <c r="AH489" s="20" t="str">
        <f t="shared" si="399"/>
        <v>하중동 한강밤섬자이</v>
      </c>
      <c r="AI489" s="87">
        <f t="shared" si="366"/>
        <v>51</v>
      </c>
      <c r="AJ489" s="77" t="str">
        <f t="shared" si="400"/>
        <v>A-</v>
      </c>
      <c r="AK489" s="77" t="s">
        <v>13</v>
      </c>
      <c r="AL489" s="77" t="s">
        <v>62</v>
      </c>
      <c r="AM489" s="77" t="s">
        <v>63</v>
      </c>
      <c r="AN489" s="77" t="str">
        <f t="shared" si="401"/>
        <v>C</v>
      </c>
      <c r="AO489" s="77" t="str">
        <f t="shared" si="402"/>
        <v>X</v>
      </c>
      <c r="AP489" s="77" t="str">
        <f t="shared" si="403"/>
        <v>X</v>
      </c>
      <c r="AQ489" s="77" t="str">
        <f t="shared" si="404"/>
        <v>X</v>
      </c>
      <c r="AR489" s="77" t="str">
        <f t="shared" si="405"/>
        <v>X</v>
      </c>
      <c r="AS489" s="77" t="s">
        <v>2</v>
      </c>
      <c r="AT489" s="77" t="str">
        <f t="shared" si="406"/>
        <v>X</v>
      </c>
      <c r="AU489" s="77" t="str">
        <f t="shared" si="407"/>
        <v>O</v>
      </c>
      <c r="AV489" s="77" t="str">
        <f t="shared" si="408"/>
        <v>X</v>
      </c>
    </row>
    <row r="490" spans="1:48" s="37" customFormat="1" ht="12" x14ac:dyDescent="0.3">
      <c r="A490" s="78" t="s">
        <v>2753</v>
      </c>
      <c r="B490" s="79" t="s">
        <v>2754</v>
      </c>
      <c r="C490" s="85">
        <v>488</v>
      </c>
      <c r="D490" s="86">
        <v>192.4</v>
      </c>
      <c r="E490" s="87">
        <v>58</v>
      </c>
      <c r="F490" s="86">
        <v>160.4</v>
      </c>
      <c r="G490" s="17">
        <v>49</v>
      </c>
      <c r="H490" s="88">
        <v>48</v>
      </c>
      <c r="I490" s="89"/>
      <c r="J490" s="89"/>
      <c r="K490" s="89"/>
      <c r="L490" s="89"/>
      <c r="M490" s="90">
        <f t="shared" si="392"/>
        <v>0</v>
      </c>
      <c r="N490" s="4" t="str">
        <f t="shared" si="393"/>
        <v/>
      </c>
      <c r="O490" s="91">
        <f t="shared" si="394"/>
        <v>0</v>
      </c>
      <c r="P490" s="91">
        <f t="shared" si="395"/>
        <v>0</v>
      </c>
      <c r="Q490" s="77">
        <v>4</v>
      </c>
      <c r="R490" s="77">
        <v>2</v>
      </c>
      <c r="S490" s="77" t="s">
        <v>61</v>
      </c>
      <c r="T490" s="5">
        <v>192</v>
      </c>
      <c r="U490" s="9"/>
      <c r="W490" s="86">
        <f t="shared" si="390"/>
        <v>192.4</v>
      </c>
      <c r="X490" s="87">
        <f t="shared" si="390"/>
        <v>58</v>
      </c>
      <c r="Y490" s="92">
        <f t="shared" si="391"/>
        <v>48</v>
      </c>
      <c r="Z490" s="90">
        <f t="shared" si="391"/>
        <v>0</v>
      </c>
      <c r="AA490" s="90">
        <f t="shared" si="396"/>
        <v>0</v>
      </c>
      <c r="AB490" s="90">
        <f t="shared" si="389"/>
        <v>0</v>
      </c>
      <c r="AC490" s="4" t="str">
        <f t="shared" si="389"/>
        <v/>
      </c>
      <c r="AD490" s="91">
        <f t="shared" si="389"/>
        <v>0</v>
      </c>
      <c r="AE490" s="77" t="str">
        <f t="shared" si="397"/>
        <v>계</v>
      </c>
      <c r="AF490" s="77" t="str">
        <f t="shared" si="398"/>
        <v>4/2</v>
      </c>
      <c r="AH490" s="20" t="str">
        <f t="shared" si="399"/>
        <v>하중동 한강밤섬자이</v>
      </c>
      <c r="AI490" s="87">
        <f t="shared" si="366"/>
        <v>58</v>
      </c>
      <c r="AJ490" s="77" t="str">
        <f t="shared" si="400"/>
        <v>A-</v>
      </c>
      <c r="AK490" s="77" t="s">
        <v>13</v>
      </c>
      <c r="AL490" s="77" t="s">
        <v>62</v>
      </c>
      <c r="AM490" s="77" t="s">
        <v>63</v>
      </c>
      <c r="AN490" s="77" t="str">
        <f t="shared" si="401"/>
        <v>C</v>
      </c>
      <c r="AO490" s="77" t="str">
        <f t="shared" si="402"/>
        <v/>
      </c>
      <c r="AP490" s="77" t="str">
        <f t="shared" si="403"/>
        <v/>
      </c>
      <c r="AQ490" s="77" t="str">
        <f t="shared" si="404"/>
        <v>O</v>
      </c>
      <c r="AR490" s="77" t="str">
        <f t="shared" si="405"/>
        <v>O</v>
      </c>
      <c r="AS490" s="77" t="s">
        <v>2</v>
      </c>
      <c r="AT490" s="77" t="str">
        <f t="shared" si="406"/>
        <v>X</v>
      </c>
      <c r="AU490" s="77" t="str">
        <f t="shared" si="407"/>
        <v>O</v>
      </c>
      <c r="AV490" s="77" t="str">
        <f t="shared" si="408"/>
        <v/>
      </c>
    </row>
    <row r="491" spans="1:48" s="37" customFormat="1" ht="12" x14ac:dyDescent="0.3">
      <c r="A491" s="78" t="s">
        <v>2755</v>
      </c>
      <c r="B491" s="79" t="s">
        <v>2754</v>
      </c>
      <c r="C491" s="85">
        <v>488</v>
      </c>
      <c r="D491" s="86">
        <v>200.8</v>
      </c>
      <c r="E491" s="87">
        <v>61</v>
      </c>
      <c r="F491" s="86">
        <v>168.6</v>
      </c>
      <c r="G491" s="17">
        <v>51</v>
      </c>
      <c r="H491" s="88">
        <v>46</v>
      </c>
      <c r="I491" s="89">
        <v>305000</v>
      </c>
      <c r="J491" s="89" t="s">
        <v>72</v>
      </c>
      <c r="K491" s="89"/>
      <c r="L491" s="89"/>
      <c r="M491" s="90">
        <f t="shared" si="392"/>
        <v>305000</v>
      </c>
      <c r="N491" s="4">
        <f t="shared" si="393"/>
        <v>0</v>
      </c>
      <c r="O491" s="91">
        <f t="shared" si="394"/>
        <v>5000</v>
      </c>
      <c r="P491" s="91">
        <f t="shared" si="395"/>
        <v>0</v>
      </c>
      <c r="Q491" s="77">
        <v>4</v>
      </c>
      <c r="R491" s="77">
        <v>2</v>
      </c>
      <c r="S491" s="77" t="s">
        <v>61</v>
      </c>
      <c r="T491" s="5" t="s">
        <v>275</v>
      </c>
      <c r="U491" s="9"/>
      <c r="W491" s="86">
        <f t="shared" si="390"/>
        <v>200.8</v>
      </c>
      <c r="X491" s="87">
        <f t="shared" si="390"/>
        <v>61</v>
      </c>
      <c r="Y491" s="92">
        <f t="shared" si="391"/>
        <v>46</v>
      </c>
      <c r="Z491" s="90">
        <f t="shared" si="391"/>
        <v>305000</v>
      </c>
      <c r="AA491" s="90">
        <f t="shared" si="396"/>
        <v>0</v>
      </c>
      <c r="AB491" s="90">
        <f t="shared" si="389"/>
        <v>305000</v>
      </c>
      <c r="AC491" s="4">
        <f t="shared" si="389"/>
        <v>0</v>
      </c>
      <c r="AD491" s="91">
        <f t="shared" si="389"/>
        <v>5000</v>
      </c>
      <c r="AE491" s="77" t="str">
        <f t="shared" si="397"/>
        <v>계</v>
      </c>
      <c r="AF491" s="77" t="str">
        <f t="shared" si="398"/>
        <v>4/2</v>
      </c>
      <c r="AH491" s="20" t="str">
        <f t="shared" si="399"/>
        <v>하중동 한강밤섬자이</v>
      </c>
      <c r="AI491" s="87">
        <f t="shared" si="366"/>
        <v>61</v>
      </c>
      <c r="AJ491" s="77" t="str">
        <f t="shared" si="400"/>
        <v>A-</v>
      </c>
      <c r="AK491" s="77" t="s">
        <v>13</v>
      </c>
      <c r="AL491" s="77" t="s">
        <v>62</v>
      </c>
      <c r="AM491" s="77" t="s">
        <v>63</v>
      </c>
      <c r="AN491" s="77" t="str">
        <f t="shared" si="401"/>
        <v>C</v>
      </c>
      <c r="AO491" s="77" t="str">
        <f t="shared" si="402"/>
        <v>X</v>
      </c>
      <c r="AP491" s="77" t="str">
        <f t="shared" si="403"/>
        <v>X</v>
      </c>
      <c r="AQ491" s="77" t="str">
        <f t="shared" si="404"/>
        <v>X</v>
      </c>
      <c r="AR491" s="77" t="str">
        <f t="shared" si="405"/>
        <v>X</v>
      </c>
      <c r="AS491" s="77" t="s">
        <v>2</v>
      </c>
      <c r="AT491" s="77" t="str">
        <f t="shared" si="406"/>
        <v>X</v>
      </c>
      <c r="AU491" s="77" t="str">
        <f t="shared" si="407"/>
        <v>O</v>
      </c>
      <c r="AV491" s="77" t="str">
        <f t="shared" si="408"/>
        <v>X</v>
      </c>
    </row>
    <row r="492" spans="1:48" s="37" customFormat="1" ht="12" x14ac:dyDescent="0.3">
      <c r="A492" s="78" t="s">
        <v>2755</v>
      </c>
      <c r="B492" s="79" t="s">
        <v>2752</v>
      </c>
      <c r="C492" s="85">
        <v>488</v>
      </c>
      <c r="D492" s="86">
        <v>200.3</v>
      </c>
      <c r="E492" s="87">
        <v>61</v>
      </c>
      <c r="F492" s="86">
        <v>168.2</v>
      </c>
      <c r="G492" s="17">
        <v>51</v>
      </c>
      <c r="H492" s="88">
        <v>44</v>
      </c>
      <c r="I492" s="89">
        <v>300000</v>
      </c>
      <c r="J492" s="89" t="s">
        <v>74</v>
      </c>
      <c r="K492" s="89"/>
      <c r="L492" s="89"/>
      <c r="M492" s="90">
        <f t="shared" si="392"/>
        <v>300000</v>
      </c>
      <c r="N492" s="4">
        <f t="shared" si="393"/>
        <v>0</v>
      </c>
      <c r="O492" s="91">
        <f t="shared" si="394"/>
        <v>4918.0327868852455</v>
      </c>
      <c r="P492" s="91">
        <f t="shared" si="395"/>
        <v>0</v>
      </c>
      <c r="Q492" s="77">
        <v>4</v>
      </c>
      <c r="R492" s="77">
        <v>2</v>
      </c>
      <c r="S492" s="77" t="s">
        <v>61</v>
      </c>
      <c r="T492" s="5" t="s">
        <v>276</v>
      </c>
      <c r="U492" s="9"/>
      <c r="W492" s="86">
        <f t="shared" si="390"/>
        <v>200.3</v>
      </c>
      <c r="X492" s="87">
        <f t="shared" si="390"/>
        <v>61</v>
      </c>
      <c r="Y492" s="92">
        <f t="shared" si="391"/>
        <v>44</v>
      </c>
      <c r="Z492" s="90">
        <f t="shared" si="391"/>
        <v>300000</v>
      </c>
      <c r="AA492" s="90">
        <f t="shared" si="396"/>
        <v>0</v>
      </c>
      <c r="AB492" s="90">
        <f t="shared" si="389"/>
        <v>300000</v>
      </c>
      <c r="AC492" s="4">
        <f t="shared" si="389"/>
        <v>0</v>
      </c>
      <c r="AD492" s="91">
        <f t="shared" si="389"/>
        <v>4918.0327868852455</v>
      </c>
      <c r="AE492" s="77" t="str">
        <f t="shared" si="397"/>
        <v>계</v>
      </c>
      <c r="AF492" s="77" t="str">
        <f t="shared" si="398"/>
        <v>4/2</v>
      </c>
      <c r="AH492" s="20" t="str">
        <f t="shared" si="399"/>
        <v>하중동 한강밤섬자이</v>
      </c>
      <c r="AI492" s="87">
        <f t="shared" si="366"/>
        <v>61</v>
      </c>
      <c r="AJ492" s="77" t="str">
        <f t="shared" si="400"/>
        <v>A-</v>
      </c>
      <c r="AK492" s="77" t="s">
        <v>13</v>
      </c>
      <c r="AL492" s="77" t="s">
        <v>62</v>
      </c>
      <c r="AM492" s="77" t="s">
        <v>63</v>
      </c>
      <c r="AN492" s="77" t="str">
        <f t="shared" si="401"/>
        <v>C</v>
      </c>
      <c r="AO492" s="77" t="str">
        <f t="shared" si="402"/>
        <v>X</v>
      </c>
      <c r="AP492" s="77" t="str">
        <f t="shared" si="403"/>
        <v>X</v>
      </c>
      <c r="AQ492" s="77" t="str">
        <f t="shared" si="404"/>
        <v>X</v>
      </c>
      <c r="AR492" s="77" t="str">
        <f t="shared" si="405"/>
        <v>X</v>
      </c>
      <c r="AS492" s="77" t="s">
        <v>2</v>
      </c>
      <c r="AT492" s="77" t="str">
        <f t="shared" si="406"/>
        <v>X</v>
      </c>
      <c r="AU492" s="77" t="str">
        <f t="shared" si="407"/>
        <v>O</v>
      </c>
      <c r="AV492" s="77" t="str">
        <f t="shared" si="408"/>
        <v>X</v>
      </c>
    </row>
    <row r="493" spans="1:48" s="37" customFormat="1" ht="12" x14ac:dyDescent="0.3">
      <c r="A493" s="78" t="s">
        <v>2756</v>
      </c>
      <c r="B493" s="79" t="s">
        <v>2757</v>
      </c>
      <c r="C493" s="85">
        <v>773</v>
      </c>
      <c r="D493" s="86">
        <v>83.3</v>
      </c>
      <c r="E493" s="87">
        <v>25</v>
      </c>
      <c r="F493" s="86">
        <v>60</v>
      </c>
      <c r="G493" s="17">
        <v>18</v>
      </c>
      <c r="H493" s="88">
        <v>111</v>
      </c>
      <c r="I493" s="89">
        <v>165000</v>
      </c>
      <c r="J493" s="89" t="s">
        <v>64</v>
      </c>
      <c r="K493" s="89">
        <v>80000</v>
      </c>
      <c r="L493" s="89" t="s">
        <v>59</v>
      </c>
      <c r="M493" s="90">
        <f t="shared" si="392"/>
        <v>85000</v>
      </c>
      <c r="N493" s="4">
        <f t="shared" si="393"/>
        <v>0.48484848484848486</v>
      </c>
      <c r="O493" s="91">
        <f t="shared" si="394"/>
        <v>6600</v>
      </c>
      <c r="P493" s="91">
        <f t="shared" si="395"/>
        <v>3200</v>
      </c>
      <c r="Q493" s="77">
        <v>3</v>
      </c>
      <c r="R493" s="77">
        <v>2</v>
      </c>
      <c r="S493" s="77" t="s">
        <v>61</v>
      </c>
      <c r="T493" s="5" t="s">
        <v>253</v>
      </c>
      <c r="U493" s="9"/>
      <c r="W493" s="86">
        <f t="shared" si="390"/>
        <v>83.3</v>
      </c>
      <c r="X493" s="87">
        <f t="shared" si="390"/>
        <v>25</v>
      </c>
      <c r="Y493" s="92">
        <f t="shared" si="391"/>
        <v>111</v>
      </c>
      <c r="Z493" s="90">
        <f t="shared" si="391"/>
        <v>165000</v>
      </c>
      <c r="AA493" s="90">
        <f t="shared" si="396"/>
        <v>80000</v>
      </c>
      <c r="AB493" s="90">
        <f t="shared" si="389"/>
        <v>85000</v>
      </c>
      <c r="AC493" s="4">
        <f t="shared" si="389"/>
        <v>0.48484848484848486</v>
      </c>
      <c r="AD493" s="91">
        <f t="shared" si="389"/>
        <v>6600</v>
      </c>
      <c r="AE493" s="77" t="str">
        <f t="shared" si="397"/>
        <v>계</v>
      </c>
      <c r="AF493" s="77" t="str">
        <f t="shared" si="398"/>
        <v>3/2</v>
      </c>
      <c r="AH493" s="20" t="str">
        <f t="shared" si="399"/>
        <v>현석동 래미안웰스트림</v>
      </c>
      <c r="AI493" s="87">
        <f t="shared" si="366"/>
        <v>25</v>
      </c>
      <c r="AJ493" s="77" t="str">
        <f t="shared" si="400"/>
        <v>A-</v>
      </c>
      <c r="AK493" s="77" t="s">
        <v>13</v>
      </c>
      <c r="AL493" s="77" t="s">
        <v>62</v>
      </c>
      <c r="AM493" s="77" t="s">
        <v>63</v>
      </c>
      <c r="AN493" s="77" t="str">
        <f t="shared" si="401"/>
        <v>C</v>
      </c>
      <c r="AO493" s="77" t="str">
        <f t="shared" si="402"/>
        <v>X</v>
      </c>
      <c r="AP493" s="77" t="str">
        <f t="shared" si="403"/>
        <v>X</v>
      </c>
      <c r="AQ493" s="77" t="str">
        <f t="shared" si="404"/>
        <v>X</v>
      </c>
      <c r="AR493" s="77" t="str">
        <f t="shared" si="405"/>
        <v>X</v>
      </c>
      <c r="AS493" s="77" t="s">
        <v>2</v>
      </c>
      <c r="AT493" s="77" t="str">
        <f t="shared" si="406"/>
        <v>O</v>
      </c>
      <c r="AU493" s="77" t="str">
        <f t="shared" si="407"/>
        <v>O</v>
      </c>
      <c r="AV493" s="77" t="str">
        <f t="shared" si="408"/>
        <v>X</v>
      </c>
    </row>
    <row r="494" spans="1:48" s="37" customFormat="1" ht="12" x14ac:dyDescent="0.3">
      <c r="A494" s="78" t="s">
        <v>2756</v>
      </c>
      <c r="B494" s="79" t="s">
        <v>2757</v>
      </c>
      <c r="C494" s="85">
        <v>773</v>
      </c>
      <c r="D494" s="86">
        <v>85</v>
      </c>
      <c r="E494" s="87">
        <v>26</v>
      </c>
      <c r="F494" s="86">
        <v>60</v>
      </c>
      <c r="G494" s="17">
        <v>18</v>
      </c>
      <c r="H494" s="88">
        <v>57</v>
      </c>
      <c r="I494" s="89"/>
      <c r="J494" s="89"/>
      <c r="K494" s="89">
        <v>80000</v>
      </c>
      <c r="L494" s="89" t="s">
        <v>70</v>
      </c>
      <c r="M494" s="90">
        <f t="shared" si="392"/>
        <v>-80000</v>
      </c>
      <c r="N494" s="4" t="str">
        <f t="shared" si="393"/>
        <v/>
      </c>
      <c r="O494" s="91">
        <f t="shared" si="394"/>
        <v>0</v>
      </c>
      <c r="P494" s="91">
        <f t="shared" si="395"/>
        <v>3076.9230769230771</v>
      </c>
      <c r="Q494" s="77">
        <v>3</v>
      </c>
      <c r="R494" s="77">
        <v>2</v>
      </c>
      <c r="S494" s="77" t="s">
        <v>61</v>
      </c>
      <c r="T494" s="5" t="s">
        <v>237</v>
      </c>
      <c r="U494" s="9"/>
      <c r="W494" s="86">
        <f t="shared" si="390"/>
        <v>85</v>
      </c>
      <c r="X494" s="87">
        <f t="shared" si="390"/>
        <v>26</v>
      </c>
      <c r="Y494" s="92">
        <f t="shared" si="391"/>
        <v>57</v>
      </c>
      <c r="Z494" s="90">
        <f t="shared" si="391"/>
        <v>0</v>
      </c>
      <c r="AA494" s="90">
        <f t="shared" si="396"/>
        <v>80000</v>
      </c>
      <c r="AB494" s="90">
        <f t="shared" si="389"/>
        <v>-80000</v>
      </c>
      <c r="AC494" s="4" t="str">
        <f t="shared" si="389"/>
        <v/>
      </c>
      <c r="AD494" s="91">
        <f t="shared" si="389"/>
        <v>0</v>
      </c>
      <c r="AE494" s="77" t="str">
        <f t="shared" si="397"/>
        <v>계</v>
      </c>
      <c r="AF494" s="77" t="str">
        <f t="shared" si="398"/>
        <v>3/2</v>
      </c>
      <c r="AH494" s="20" t="str">
        <f t="shared" si="399"/>
        <v>현석동 래미안웰스트림</v>
      </c>
      <c r="AI494" s="87">
        <f t="shared" si="366"/>
        <v>26</v>
      </c>
      <c r="AJ494" s="77" t="str">
        <f t="shared" si="400"/>
        <v>A-</v>
      </c>
      <c r="AK494" s="77" t="s">
        <v>13</v>
      </c>
      <c r="AL494" s="77" t="s">
        <v>62</v>
      </c>
      <c r="AM494" s="77" t="s">
        <v>63</v>
      </c>
      <c r="AN494" s="77" t="str">
        <f t="shared" si="401"/>
        <v>C</v>
      </c>
      <c r="AO494" s="77" t="str">
        <f t="shared" si="402"/>
        <v/>
      </c>
      <c r="AP494" s="77" t="str">
        <f t="shared" si="403"/>
        <v/>
      </c>
      <c r="AQ494" s="77" t="str">
        <f t="shared" si="404"/>
        <v>O</v>
      </c>
      <c r="AR494" s="77" t="str">
        <f t="shared" si="405"/>
        <v>O</v>
      </c>
      <c r="AS494" s="77" t="s">
        <v>2</v>
      </c>
      <c r="AT494" s="77" t="str">
        <f t="shared" si="406"/>
        <v>O</v>
      </c>
      <c r="AU494" s="77" t="str">
        <f t="shared" si="407"/>
        <v>O</v>
      </c>
      <c r="AV494" s="77" t="str">
        <f t="shared" si="408"/>
        <v/>
      </c>
    </row>
    <row r="495" spans="1:48" s="37" customFormat="1" ht="12" x14ac:dyDescent="0.3">
      <c r="A495" s="78" t="s">
        <v>2756</v>
      </c>
      <c r="B495" s="79" t="s">
        <v>2758</v>
      </c>
      <c r="C495" s="85">
        <v>773</v>
      </c>
      <c r="D495" s="86">
        <v>118</v>
      </c>
      <c r="E495" s="87">
        <v>36</v>
      </c>
      <c r="F495" s="86">
        <v>84.9</v>
      </c>
      <c r="G495" s="17">
        <v>26</v>
      </c>
      <c r="H495" s="88">
        <v>94</v>
      </c>
      <c r="I495" s="89"/>
      <c r="J495" s="89"/>
      <c r="K495" s="89">
        <v>120000</v>
      </c>
      <c r="L495" s="89" t="s">
        <v>70</v>
      </c>
      <c r="M495" s="90">
        <f t="shared" si="392"/>
        <v>-120000</v>
      </c>
      <c r="N495" s="4" t="str">
        <f t="shared" si="393"/>
        <v/>
      </c>
      <c r="O495" s="91">
        <f t="shared" si="394"/>
        <v>0</v>
      </c>
      <c r="P495" s="91">
        <f t="shared" si="395"/>
        <v>3333.3333333333335</v>
      </c>
      <c r="Q495" s="77">
        <v>3</v>
      </c>
      <c r="R495" s="77">
        <v>2</v>
      </c>
      <c r="S495" s="77" t="s">
        <v>61</v>
      </c>
      <c r="T495" s="5" t="s">
        <v>277</v>
      </c>
      <c r="U495" s="9"/>
      <c r="W495" s="86">
        <f t="shared" si="390"/>
        <v>118</v>
      </c>
      <c r="X495" s="87">
        <f t="shared" si="390"/>
        <v>36</v>
      </c>
      <c r="Y495" s="92">
        <f t="shared" si="391"/>
        <v>94</v>
      </c>
      <c r="Z495" s="90">
        <f t="shared" si="391"/>
        <v>0</v>
      </c>
      <c r="AA495" s="90">
        <f t="shared" si="396"/>
        <v>120000</v>
      </c>
      <c r="AB495" s="90">
        <f t="shared" si="389"/>
        <v>-120000</v>
      </c>
      <c r="AC495" s="4" t="str">
        <f t="shared" si="389"/>
        <v/>
      </c>
      <c r="AD495" s="91">
        <f t="shared" si="389"/>
        <v>0</v>
      </c>
      <c r="AE495" s="77" t="str">
        <f t="shared" si="397"/>
        <v>계</v>
      </c>
      <c r="AF495" s="77" t="str">
        <f t="shared" si="398"/>
        <v>3/2</v>
      </c>
      <c r="AH495" s="20" t="str">
        <f t="shared" si="399"/>
        <v>현석동 래미안웰스트림</v>
      </c>
      <c r="AI495" s="87">
        <f t="shared" si="366"/>
        <v>36</v>
      </c>
      <c r="AJ495" s="77" t="str">
        <f t="shared" si="400"/>
        <v>A-</v>
      </c>
      <c r="AK495" s="77" t="s">
        <v>13</v>
      </c>
      <c r="AL495" s="77" t="s">
        <v>62</v>
      </c>
      <c r="AM495" s="77" t="s">
        <v>63</v>
      </c>
      <c r="AN495" s="77" t="str">
        <f t="shared" si="401"/>
        <v>C</v>
      </c>
      <c r="AO495" s="77" t="str">
        <f t="shared" si="402"/>
        <v/>
      </c>
      <c r="AP495" s="77" t="str">
        <f t="shared" si="403"/>
        <v/>
      </c>
      <c r="AQ495" s="77" t="str">
        <f t="shared" si="404"/>
        <v>O</v>
      </c>
      <c r="AR495" s="77" t="str">
        <f t="shared" si="405"/>
        <v>O</v>
      </c>
      <c r="AS495" s="77" t="s">
        <v>2</v>
      </c>
      <c r="AT495" s="77" t="str">
        <f t="shared" si="406"/>
        <v>O</v>
      </c>
      <c r="AU495" s="77" t="str">
        <f t="shared" si="407"/>
        <v>O</v>
      </c>
      <c r="AV495" s="77" t="str">
        <f t="shared" si="408"/>
        <v/>
      </c>
    </row>
    <row r="496" spans="1:48" s="37" customFormat="1" ht="12" x14ac:dyDescent="0.3">
      <c r="A496" s="78" t="s">
        <v>2759</v>
      </c>
      <c r="B496" s="79" t="s">
        <v>2758</v>
      </c>
      <c r="C496" s="85">
        <v>773</v>
      </c>
      <c r="D496" s="86">
        <v>118.4</v>
      </c>
      <c r="E496" s="87">
        <v>36</v>
      </c>
      <c r="F496" s="86">
        <v>85</v>
      </c>
      <c r="G496" s="17">
        <v>26</v>
      </c>
      <c r="H496" s="88">
        <v>29</v>
      </c>
      <c r="I496" s="89">
        <v>200000</v>
      </c>
      <c r="J496" s="89" t="s">
        <v>59</v>
      </c>
      <c r="K496" s="89"/>
      <c r="L496" s="89"/>
      <c r="M496" s="90">
        <f t="shared" si="392"/>
        <v>200000</v>
      </c>
      <c r="N496" s="4">
        <f t="shared" si="393"/>
        <v>0</v>
      </c>
      <c r="O496" s="91">
        <f t="shared" si="394"/>
        <v>5555.5555555555557</v>
      </c>
      <c r="P496" s="91">
        <f t="shared" si="395"/>
        <v>0</v>
      </c>
      <c r="Q496" s="77">
        <v>3</v>
      </c>
      <c r="R496" s="77">
        <v>2</v>
      </c>
      <c r="S496" s="77" t="s">
        <v>61</v>
      </c>
      <c r="T496" s="5" t="s">
        <v>114</v>
      </c>
      <c r="U496" s="9"/>
      <c r="W496" s="86">
        <f t="shared" si="390"/>
        <v>118.4</v>
      </c>
      <c r="X496" s="87">
        <f t="shared" si="390"/>
        <v>36</v>
      </c>
      <c r="Y496" s="92">
        <f t="shared" si="391"/>
        <v>29</v>
      </c>
      <c r="Z496" s="90">
        <f t="shared" si="391"/>
        <v>200000</v>
      </c>
      <c r="AA496" s="90">
        <f t="shared" si="396"/>
        <v>0</v>
      </c>
      <c r="AB496" s="90">
        <f t="shared" ref="AB496:AD511" si="409">M496</f>
        <v>200000</v>
      </c>
      <c r="AC496" s="4">
        <f t="shared" si="409"/>
        <v>0</v>
      </c>
      <c r="AD496" s="91">
        <f t="shared" si="409"/>
        <v>5555.5555555555557</v>
      </c>
      <c r="AE496" s="77" t="str">
        <f t="shared" si="397"/>
        <v>계</v>
      </c>
      <c r="AF496" s="77" t="str">
        <f t="shared" si="398"/>
        <v>3/2</v>
      </c>
      <c r="AH496" s="20" t="str">
        <f t="shared" si="399"/>
        <v>현석동 래미안웰스트림</v>
      </c>
      <c r="AI496" s="87">
        <f t="shared" si="366"/>
        <v>36</v>
      </c>
      <c r="AJ496" s="77" t="str">
        <f t="shared" si="400"/>
        <v>A-</v>
      </c>
      <c r="AK496" s="77" t="s">
        <v>13</v>
      </c>
      <c r="AL496" s="77" t="s">
        <v>62</v>
      </c>
      <c r="AM496" s="77" t="s">
        <v>63</v>
      </c>
      <c r="AN496" s="77" t="str">
        <f t="shared" si="401"/>
        <v>C</v>
      </c>
      <c r="AO496" s="77" t="str">
        <f t="shared" si="402"/>
        <v>X</v>
      </c>
      <c r="AP496" s="77" t="str">
        <f t="shared" si="403"/>
        <v>X</v>
      </c>
      <c r="AQ496" s="77" t="str">
        <f t="shared" si="404"/>
        <v>X</v>
      </c>
      <c r="AR496" s="77" t="str">
        <f t="shared" si="405"/>
        <v>X</v>
      </c>
      <c r="AS496" s="77" t="s">
        <v>2</v>
      </c>
      <c r="AT496" s="77" t="str">
        <f t="shared" si="406"/>
        <v>O</v>
      </c>
      <c r="AU496" s="77" t="str">
        <f t="shared" si="407"/>
        <v>O</v>
      </c>
      <c r="AV496" s="77" t="str">
        <f t="shared" si="408"/>
        <v>X</v>
      </c>
    </row>
    <row r="497" spans="1:51" s="37" customFormat="1" ht="12" x14ac:dyDescent="0.3">
      <c r="A497" s="78" t="s">
        <v>2760</v>
      </c>
      <c r="B497" s="79" t="s">
        <v>2761</v>
      </c>
      <c r="C497" s="85">
        <v>773</v>
      </c>
      <c r="D497" s="86">
        <v>119.2</v>
      </c>
      <c r="E497" s="87">
        <v>36</v>
      </c>
      <c r="F497" s="86">
        <v>85</v>
      </c>
      <c r="G497" s="17">
        <v>26</v>
      </c>
      <c r="H497" s="88">
        <v>96</v>
      </c>
      <c r="I497" s="89">
        <v>200000</v>
      </c>
      <c r="J497" s="89" t="s">
        <v>60</v>
      </c>
      <c r="K497" s="89">
        <v>125000</v>
      </c>
      <c r="L497" s="89" t="s">
        <v>74</v>
      </c>
      <c r="M497" s="90">
        <f t="shared" si="392"/>
        <v>75000</v>
      </c>
      <c r="N497" s="4">
        <f t="shared" si="393"/>
        <v>0.625</v>
      </c>
      <c r="O497" s="91">
        <f t="shared" si="394"/>
        <v>5555.5555555555557</v>
      </c>
      <c r="P497" s="91">
        <f t="shared" si="395"/>
        <v>3472.2222222222222</v>
      </c>
      <c r="Q497" s="77">
        <v>3</v>
      </c>
      <c r="R497" s="77">
        <v>2</v>
      </c>
      <c r="S497" s="77" t="s">
        <v>61</v>
      </c>
      <c r="T497" s="5" t="s">
        <v>278</v>
      </c>
      <c r="U497" s="9"/>
      <c r="W497" s="86">
        <f t="shared" si="390"/>
        <v>119.2</v>
      </c>
      <c r="X497" s="87">
        <f t="shared" si="390"/>
        <v>36</v>
      </c>
      <c r="Y497" s="92">
        <f t="shared" si="391"/>
        <v>96</v>
      </c>
      <c r="Z497" s="90">
        <f t="shared" si="391"/>
        <v>200000</v>
      </c>
      <c r="AA497" s="90">
        <f t="shared" si="396"/>
        <v>125000</v>
      </c>
      <c r="AB497" s="90">
        <f t="shared" si="409"/>
        <v>75000</v>
      </c>
      <c r="AC497" s="4">
        <f t="shared" si="409"/>
        <v>0.625</v>
      </c>
      <c r="AD497" s="91">
        <f t="shared" si="409"/>
        <v>5555.5555555555557</v>
      </c>
      <c r="AE497" s="77" t="str">
        <f t="shared" si="397"/>
        <v>계</v>
      </c>
      <c r="AF497" s="77" t="str">
        <f t="shared" si="398"/>
        <v>3/2</v>
      </c>
      <c r="AH497" s="20" t="str">
        <f t="shared" si="399"/>
        <v>현석동 래미안웰스트림</v>
      </c>
      <c r="AI497" s="87">
        <f t="shared" si="366"/>
        <v>36</v>
      </c>
      <c r="AJ497" s="77" t="str">
        <f t="shared" si="400"/>
        <v>A-</v>
      </c>
      <c r="AK497" s="77" t="s">
        <v>13</v>
      </c>
      <c r="AL497" s="77" t="s">
        <v>62</v>
      </c>
      <c r="AM497" s="77" t="s">
        <v>63</v>
      </c>
      <c r="AN497" s="77" t="str">
        <f t="shared" si="401"/>
        <v>C</v>
      </c>
      <c r="AO497" s="77" t="str">
        <f t="shared" si="402"/>
        <v>X</v>
      </c>
      <c r="AP497" s="77" t="str">
        <f t="shared" si="403"/>
        <v>X</v>
      </c>
      <c r="AQ497" s="77" t="str">
        <f t="shared" si="404"/>
        <v>X</v>
      </c>
      <c r="AR497" s="77" t="str">
        <f t="shared" si="405"/>
        <v>X</v>
      </c>
      <c r="AS497" s="77" t="s">
        <v>2</v>
      </c>
      <c r="AT497" s="77" t="str">
        <f t="shared" si="406"/>
        <v>O</v>
      </c>
      <c r="AU497" s="77" t="str">
        <f t="shared" si="407"/>
        <v>O</v>
      </c>
      <c r="AV497" s="77" t="str">
        <f t="shared" si="408"/>
        <v>X</v>
      </c>
    </row>
    <row r="498" spans="1:51" s="37" customFormat="1" ht="12" x14ac:dyDescent="0.3">
      <c r="A498" s="78" t="s">
        <v>2759</v>
      </c>
      <c r="B498" s="79" t="s">
        <v>2762</v>
      </c>
      <c r="C498" s="85">
        <v>773</v>
      </c>
      <c r="D498" s="86">
        <v>119.6</v>
      </c>
      <c r="E498" s="87">
        <v>36</v>
      </c>
      <c r="F498" s="86">
        <v>85</v>
      </c>
      <c r="G498" s="17">
        <v>26</v>
      </c>
      <c r="H498" s="88">
        <v>62</v>
      </c>
      <c r="I498" s="89">
        <v>198000</v>
      </c>
      <c r="J498" s="89" t="s">
        <v>59</v>
      </c>
      <c r="K498" s="89"/>
      <c r="L498" s="89"/>
      <c r="M498" s="90">
        <f t="shared" si="392"/>
        <v>198000</v>
      </c>
      <c r="N498" s="4">
        <f t="shared" si="393"/>
        <v>0</v>
      </c>
      <c r="O498" s="91">
        <f t="shared" si="394"/>
        <v>5500</v>
      </c>
      <c r="P498" s="91">
        <f t="shared" si="395"/>
        <v>0</v>
      </c>
      <c r="Q498" s="77">
        <v>3</v>
      </c>
      <c r="R498" s="77">
        <v>2</v>
      </c>
      <c r="S498" s="77" t="s">
        <v>61</v>
      </c>
      <c r="T498" s="5" t="s">
        <v>279</v>
      </c>
      <c r="U498" s="9"/>
      <c r="W498" s="86">
        <f t="shared" ref="W498:X511" si="410">D498</f>
        <v>119.6</v>
      </c>
      <c r="X498" s="87">
        <f t="shared" si="410"/>
        <v>36</v>
      </c>
      <c r="Y498" s="92">
        <f t="shared" ref="Y498:Z511" si="411">H498</f>
        <v>62</v>
      </c>
      <c r="Z498" s="90">
        <f t="shared" si="411"/>
        <v>198000</v>
      </c>
      <c r="AA498" s="90">
        <f t="shared" si="396"/>
        <v>0</v>
      </c>
      <c r="AB498" s="90">
        <f t="shared" si="409"/>
        <v>198000</v>
      </c>
      <c r="AC498" s="4">
        <f t="shared" si="409"/>
        <v>0</v>
      </c>
      <c r="AD498" s="91">
        <f t="shared" si="409"/>
        <v>5500</v>
      </c>
      <c r="AE498" s="77" t="str">
        <f t="shared" si="397"/>
        <v>계</v>
      </c>
      <c r="AF498" s="77" t="str">
        <f t="shared" si="398"/>
        <v>3/2</v>
      </c>
      <c r="AH498" s="20" t="str">
        <f t="shared" si="399"/>
        <v>현석동 래미안웰스트림</v>
      </c>
      <c r="AI498" s="87">
        <f t="shared" si="366"/>
        <v>36</v>
      </c>
      <c r="AJ498" s="77" t="str">
        <f t="shared" si="400"/>
        <v>A-</v>
      </c>
      <c r="AK498" s="77" t="s">
        <v>13</v>
      </c>
      <c r="AL498" s="77" t="s">
        <v>62</v>
      </c>
      <c r="AM498" s="77" t="s">
        <v>63</v>
      </c>
      <c r="AN498" s="77" t="str">
        <f t="shared" si="401"/>
        <v>C</v>
      </c>
      <c r="AO498" s="77" t="str">
        <f t="shared" si="402"/>
        <v>X</v>
      </c>
      <c r="AP498" s="77" t="str">
        <f t="shared" si="403"/>
        <v>X</v>
      </c>
      <c r="AQ498" s="77" t="str">
        <f t="shared" si="404"/>
        <v>X</v>
      </c>
      <c r="AR498" s="77" t="str">
        <f t="shared" si="405"/>
        <v>X</v>
      </c>
      <c r="AS498" s="77" t="s">
        <v>2</v>
      </c>
      <c r="AT498" s="77" t="str">
        <f t="shared" si="406"/>
        <v>O</v>
      </c>
      <c r="AU498" s="77" t="str">
        <f t="shared" si="407"/>
        <v>O</v>
      </c>
      <c r="AV498" s="77" t="str">
        <f t="shared" si="408"/>
        <v>X</v>
      </c>
    </row>
    <row r="499" spans="1:51" s="37" customFormat="1" ht="12" x14ac:dyDescent="0.3">
      <c r="A499" s="78" t="s">
        <v>2763</v>
      </c>
      <c r="B499" s="79" t="s">
        <v>2758</v>
      </c>
      <c r="C499" s="85">
        <v>773</v>
      </c>
      <c r="D499" s="86">
        <v>119.1</v>
      </c>
      <c r="E499" s="87">
        <v>36</v>
      </c>
      <c r="F499" s="86">
        <v>85</v>
      </c>
      <c r="G499" s="17">
        <v>26</v>
      </c>
      <c r="H499" s="88">
        <v>62</v>
      </c>
      <c r="I499" s="89">
        <v>200000</v>
      </c>
      <c r="J499" s="89" t="s">
        <v>59</v>
      </c>
      <c r="K499" s="89">
        <v>90000</v>
      </c>
      <c r="L499" s="89" t="s">
        <v>74</v>
      </c>
      <c r="M499" s="90">
        <f t="shared" si="392"/>
        <v>110000</v>
      </c>
      <c r="N499" s="4">
        <f t="shared" si="393"/>
        <v>0.45</v>
      </c>
      <c r="O499" s="91">
        <f t="shared" si="394"/>
        <v>5555.5555555555557</v>
      </c>
      <c r="P499" s="91">
        <f t="shared" si="395"/>
        <v>2500</v>
      </c>
      <c r="Q499" s="77">
        <v>3</v>
      </c>
      <c r="R499" s="77">
        <v>2</v>
      </c>
      <c r="S499" s="77" t="s">
        <v>61</v>
      </c>
      <c r="T499" s="5" t="s">
        <v>280</v>
      </c>
      <c r="U499" s="9"/>
      <c r="W499" s="86">
        <f t="shared" si="410"/>
        <v>119.1</v>
      </c>
      <c r="X499" s="87">
        <f t="shared" si="410"/>
        <v>36</v>
      </c>
      <c r="Y499" s="92">
        <f t="shared" si="411"/>
        <v>62</v>
      </c>
      <c r="Z499" s="90">
        <f t="shared" si="411"/>
        <v>200000</v>
      </c>
      <c r="AA499" s="90">
        <f t="shared" si="396"/>
        <v>90000</v>
      </c>
      <c r="AB499" s="90">
        <f t="shared" si="409"/>
        <v>110000</v>
      </c>
      <c r="AC499" s="4">
        <f t="shared" si="409"/>
        <v>0.45</v>
      </c>
      <c r="AD499" s="91">
        <f t="shared" si="409"/>
        <v>5555.5555555555557</v>
      </c>
      <c r="AE499" s="77" t="str">
        <f t="shared" si="397"/>
        <v>계</v>
      </c>
      <c r="AF499" s="77" t="str">
        <f t="shared" si="398"/>
        <v>3/2</v>
      </c>
      <c r="AH499" s="20" t="str">
        <f t="shared" si="399"/>
        <v>현석동 래미안웰스트림</v>
      </c>
      <c r="AI499" s="87">
        <f t="shared" si="366"/>
        <v>36</v>
      </c>
      <c r="AJ499" s="77" t="str">
        <f t="shared" si="400"/>
        <v>A-</v>
      </c>
      <c r="AK499" s="77" t="s">
        <v>13</v>
      </c>
      <c r="AL499" s="77" t="s">
        <v>62</v>
      </c>
      <c r="AM499" s="77" t="s">
        <v>63</v>
      </c>
      <c r="AN499" s="77" t="str">
        <f t="shared" si="401"/>
        <v>C</v>
      </c>
      <c r="AO499" s="77" t="str">
        <f t="shared" si="402"/>
        <v>X</v>
      </c>
      <c r="AP499" s="77" t="str">
        <f t="shared" si="403"/>
        <v>X</v>
      </c>
      <c r="AQ499" s="77" t="str">
        <f t="shared" si="404"/>
        <v>X</v>
      </c>
      <c r="AR499" s="77" t="str">
        <f t="shared" si="405"/>
        <v>X</v>
      </c>
      <c r="AS499" s="77" t="s">
        <v>2</v>
      </c>
      <c r="AT499" s="77" t="str">
        <f t="shared" si="406"/>
        <v>O</v>
      </c>
      <c r="AU499" s="77" t="str">
        <f t="shared" si="407"/>
        <v>O</v>
      </c>
      <c r="AV499" s="77" t="str">
        <f t="shared" si="408"/>
        <v>X</v>
      </c>
    </row>
    <row r="500" spans="1:51" s="37" customFormat="1" ht="12" x14ac:dyDescent="0.3">
      <c r="A500" s="78" t="s">
        <v>2759</v>
      </c>
      <c r="B500" s="79" t="s">
        <v>2764</v>
      </c>
      <c r="C500" s="85">
        <v>773</v>
      </c>
      <c r="D500" s="86">
        <v>119.5</v>
      </c>
      <c r="E500" s="87">
        <v>36</v>
      </c>
      <c r="F500" s="86">
        <v>85</v>
      </c>
      <c r="G500" s="17">
        <v>26</v>
      </c>
      <c r="H500" s="88">
        <v>34</v>
      </c>
      <c r="I500" s="89">
        <v>195000</v>
      </c>
      <c r="J500" s="89" t="s">
        <v>77</v>
      </c>
      <c r="K500" s="89">
        <v>110000</v>
      </c>
      <c r="L500" s="89" t="s">
        <v>202</v>
      </c>
      <c r="M500" s="90">
        <f t="shared" si="392"/>
        <v>85000</v>
      </c>
      <c r="N500" s="4">
        <f t="shared" si="393"/>
        <v>0.5641025641025641</v>
      </c>
      <c r="O500" s="91">
        <f t="shared" si="394"/>
        <v>5416.666666666667</v>
      </c>
      <c r="P500" s="91">
        <f t="shared" si="395"/>
        <v>3055.5555555555557</v>
      </c>
      <c r="Q500" s="77">
        <v>3</v>
      </c>
      <c r="R500" s="77">
        <v>2</v>
      </c>
      <c r="S500" s="77" t="s">
        <v>61</v>
      </c>
      <c r="T500" s="5" t="s">
        <v>281</v>
      </c>
      <c r="U500" s="9"/>
      <c r="W500" s="86">
        <f t="shared" si="410"/>
        <v>119.5</v>
      </c>
      <c r="X500" s="87">
        <f t="shared" si="410"/>
        <v>36</v>
      </c>
      <c r="Y500" s="92">
        <f t="shared" si="411"/>
        <v>34</v>
      </c>
      <c r="Z500" s="90">
        <f t="shared" si="411"/>
        <v>195000</v>
      </c>
      <c r="AA500" s="90">
        <f t="shared" si="396"/>
        <v>110000</v>
      </c>
      <c r="AB500" s="90">
        <f t="shared" si="409"/>
        <v>85000</v>
      </c>
      <c r="AC500" s="4">
        <f t="shared" si="409"/>
        <v>0.5641025641025641</v>
      </c>
      <c r="AD500" s="91">
        <f t="shared" si="409"/>
        <v>5416.666666666667</v>
      </c>
      <c r="AE500" s="77" t="str">
        <f t="shared" si="397"/>
        <v>계</v>
      </c>
      <c r="AF500" s="77" t="str">
        <f t="shared" si="398"/>
        <v>3/2</v>
      </c>
      <c r="AH500" s="20" t="str">
        <f t="shared" si="399"/>
        <v>현석동 래미안웰스트림</v>
      </c>
      <c r="AI500" s="87">
        <f t="shared" si="366"/>
        <v>36</v>
      </c>
      <c r="AJ500" s="77" t="str">
        <f t="shared" si="400"/>
        <v>A-</v>
      </c>
      <c r="AK500" s="77" t="s">
        <v>13</v>
      </c>
      <c r="AL500" s="77" t="s">
        <v>62</v>
      </c>
      <c r="AM500" s="77" t="s">
        <v>63</v>
      </c>
      <c r="AN500" s="77" t="str">
        <f t="shared" si="401"/>
        <v>C</v>
      </c>
      <c r="AO500" s="77" t="str">
        <f t="shared" si="402"/>
        <v>X</v>
      </c>
      <c r="AP500" s="77" t="str">
        <f t="shared" si="403"/>
        <v>X</v>
      </c>
      <c r="AQ500" s="77" t="str">
        <f t="shared" si="404"/>
        <v>X</v>
      </c>
      <c r="AR500" s="77" t="str">
        <f t="shared" si="405"/>
        <v>X</v>
      </c>
      <c r="AS500" s="77" t="s">
        <v>2</v>
      </c>
      <c r="AT500" s="77" t="str">
        <f t="shared" si="406"/>
        <v>O</v>
      </c>
      <c r="AU500" s="77" t="str">
        <f t="shared" si="407"/>
        <v>O</v>
      </c>
      <c r="AV500" s="77" t="str">
        <f t="shared" si="408"/>
        <v>X</v>
      </c>
    </row>
    <row r="501" spans="1:51" s="37" customFormat="1" ht="12" x14ac:dyDescent="0.3">
      <c r="A501" s="78" t="s">
        <v>2765</v>
      </c>
      <c r="B501" s="79" t="s">
        <v>2764</v>
      </c>
      <c r="C501" s="85">
        <v>773</v>
      </c>
      <c r="D501" s="86">
        <v>151.1</v>
      </c>
      <c r="E501" s="87">
        <v>46</v>
      </c>
      <c r="F501" s="86">
        <v>115</v>
      </c>
      <c r="G501" s="17">
        <v>35</v>
      </c>
      <c r="H501" s="88">
        <v>53</v>
      </c>
      <c r="I501" s="89">
        <v>310000</v>
      </c>
      <c r="J501" s="89" t="s">
        <v>228</v>
      </c>
      <c r="K501" s="89"/>
      <c r="L501" s="89"/>
      <c r="M501" s="90">
        <f t="shared" si="392"/>
        <v>310000</v>
      </c>
      <c r="N501" s="4">
        <f t="shared" si="393"/>
        <v>0</v>
      </c>
      <c r="O501" s="91">
        <f t="shared" si="394"/>
        <v>6739.130434782609</v>
      </c>
      <c r="P501" s="91">
        <f t="shared" si="395"/>
        <v>0</v>
      </c>
      <c r="Q501" s="77">
        <v>4</v>
      </c>
      <c r="R501" s="77">
        <v>2</v>
      </c>
      <c r="S501" s="77" t="s">
        <v>61</v>
      </c>
      <c r="T501" s="5" t="s">
        <v>177</v>
      </c>
      <c r="U501" s="9"/>
      <c r="W501" s="86">
        <f t="shared" si="410"/>
        <v>151.1</v>
      </c>
      <c r="X501" s="87">
        <f t="shared" si="410"/>
        <v>46</v>
      </c>
      <c r="Y501" s="92">
        <f t="shared" si="411"/>
        <v>53</v>
      </c>
      <c r="Z501" s="90">
        <f t="shared" si="411"/>
        <v>310000</v>
      </c>
      <c r="AA501" s="90">
        <f t="shared" si="396"/>
        <v>0</v>
      </c>
      <c r="AB501" s="90">
        <f t="shared" si="409"/>
        <v>310000</v>
      </c>
      <c r="AC501" s="4">
        <f t="shared" si="409"/>
        <v>0</v>
      </c>
      <c r="AD501" s="91">
        <f t="shared" si="409"/>
        <v>6739.130434782609</v>
      </c>
      <c r="AE501" s="77" t="str">
        <f t="shared" si="397"/>
        <v>계</v>
      </c>
      <c r="AF501" s="77" t="str">
        <f t="shared" si="398"/>
        <v>4/2</v>
      </c>
      <c r="AH501" s="20" t="str">
        <f t="shared" si="399"/>
        <v>현석동 래미안웰스트림</v>
      </c>
      <c r="AI501" s="87">
        <f t="shared" si="366"/>
        <v>46</v>
      </c>
      <c r="AJ501" s="77" t="str">
        <f t="shared" si="400"/>
        <v>A-</v>
      </c>
      <c r="AK501" s="77" t="s">
        <v>13</v>
      </c>
      <c r="AL501" s="77" t="s">
        <v>62</v>
      </c>
      <c r="AM501" s="77" t="s">
        <v>63</v>
      </c>
      <c r="AN501" s="77" t="str">
        <f t="shared" si="401"/>
        <v>C</v>
      </c>
      <c r="AO501" s="77" t="str">
        <f t="shared" si="402"/>
        <v>X</v>
      </c>
      <c r="AP501" s="77" t="str">
        <f t="shared" si="403"/>
        <v>X</v>
      </c>
      <c r="AQ501" s="77" t="str">
        <f t="shared" si="404"/>
        <v>X</v>
      </c>
      <c r="AR501" s="77" t="str">
        <f t="shared" si="405"/>
        <v>X</v>
      </c>
      <c r="AS501" s="77" t="s">
        <v>2</v>
      </c>
      <c r="AT501" s="77" t="str">
        <f t="shared" si="406"/>
        <v>X</v>
      </c>
      <c r="AU501" s="77" t="str">
        <f t="shared" si="407"/>
        <v>O</v>
      </c>
      <c r="AV501" s="77" t="str">
        <f t="shared" si="408"/>
        <v>X</v>
      </c>
    </row>
    <row r="502" spans="1:51" s="37" customFormat="1" ht="12" x14ac:dyDescent="0.3">
      <c r="A502" s="78" t="s">
        <v>2765</v>
      </c>
      <c r="B502" s="79" t="s">
        <v>2764</v>
      </c>
      <c r="C502" s="85">
        <v>773</v>
      </c>
      <c r="D502" s="86">
        <v>151.69999999999999</v>
      </c>
      <c r="E502" s="87">
        <v>46</v>
      </c>
      <c r="F502" s="86">
        <v>115</v>
      </c>
      <c r="G502" s="17">
        <v>35</v>
      </c>
      <c r="H502" s="88">
        <v>22</v>
      </c>
      <c r="I502" s="89">
        <v>300000</v>
      </c>
      <c r="J502" s="89" t="s">
        <v>227</v>
      </c>
      <c r="K502" s="89"/>
      <c r="L502" s="89"/>
      <c r="M502" s="90">
        <f t="shared" si="392"/>
        <v>300000</v>
      </c>
      <c r="N502" s="4">
        <f t="shared" si="393"/>
        <v>0</v>
      </c>
      <c r="O502" s="91">
        <f t="shared" si="394"/>
        <v>6521.739130434783</v>
      </c>
      <c r="P502" s="91">
        <f t="shared" si="395"/>
        <v>0</v>
      </c>
      <c r="Q502" s="77">
        <v>4</v>
      </c>
      <c r="R502" s="77">
        <v>2</v>
      </c>
      <c r="S502" s="77" t="s">
        <v>61</v>
      </c>
      <c r="T502" s="5" t="s">
        <v>282</v>
      </c>
      <c r="U502" s="9"/>
      <c r="W502" s="86">
        <f t="shared" si="410"/>
        <v>151.69999999999999</v>
      </c>
      <c r="X502" s="87">
        <f t="shared" si="410"/>
        <v>46</v>
      </c>
      <c r="Y502" s="92">
        <f t="shared" si="411"/>
        <v>22</v>
      </c>
      <c r="Z502" s="90">
        <f t="shared" si="411"/>
        <v>300000</v>
      </c>
      <c r="AA502" s="90">
        <f t="shared" si="396"/>
        <v>0</v>
      </c>
      <c r="AB502" s="90">
        <f t="shared" si="409"/>
        <v>300000</v>
      </c>
      <c r="AC502" s="4">
        <f t="shared" si="409"/>
        <v>0</v>
      </c>
      <c r="AD502" s="91">
        <f t="shared" si="409"/>
        <v>6521.739130434783</v>
      </c>
      <c r="AE502" s="77" t="str">
        <f t="shared" si="397"/>
        <v>계</v>
      </c>
      <c r="AF502" s="77" t="str">
        <f t="shared" si="398"/>
        <v>4/2</v>
      </c>
      <c r="AH502" s="20" t="str">
        <f t="shared" si="399"/>
        <v>현석동 래미안웰스트림</v>
      </c>
      <c r="AI502" s="87">
        <f t="shared" si="366"/>
        <v>46</v>
      </c>
      <c r="AJ502" s="77" t="str">
        <f t="shared" si="400"/>
        <v>A-</v>
      </c>
      <c r="AK502" s="77" t="s">
        <v>13</v>
      </c>
      <c r="AL502" s="77" t="s">
        <v>62</v>
      </c>
      <c r="AM502" s="77" t="s">
        <v>63</v>
      </c>
      <c r="AN502" s="77" t="str">
        <f t="shared" si="401"/>
        <v>C</v>
      </c>
      <c r="AO502" s="77" t="str">
        <f t="shared" si="402"/>
        <v>X</v>
      </c>
      <c r="AP502" s="77" t="str">
        <f t="shared" si="403"/>
        <v>X</v>
      </c>
      <c r="AQ502" s="77" t="str">
        <f t="shared" si="404"/>
        <v>X</v>
      </c>
      <c r="AR502" s="77" t="str">
        <f t="shared" si="405"/>
        <v>X</v>
      </c>
      <c r="AS502" s="77" t="s">
        <v>2</v>
      </c>
      <c r="AT502" s="77" t="str">
        <f t="shared" si="406"/>
        <v>X</v>
      </c>
      <c r="AU502" s="77" t="str">
        <f t="shared" si="407"/>
        <v>O</v>
      </c>
      <c r="AV502" s="77" t="str">
        <f t="shared" si="408"/>
        <v>X</v>
      </c>
    </row>
    <row r="503" spans="1:51" s="37" customFormat="1" ht="12" x14ac:dyDescent="0.3">
      <c r="A503" s="78" t="s">
        <v>2765</v>
      </c>
      <c r="B503" s="79" t="s">
        <v>2758</v>
      </c>
      <c r="C503" s="85">
        <v>773</v>
      </c>
      <c r="D503" s="86">
        <v>152</v>
      </c>
      <c r="E503" s="87">
        <v>46</v>
      </c>
      <c r="F503" s="86">
        <v>115</v>
      </c>
      <c r="G503" s="17">
        <v>35</v>
      </c>
      <c r="H503" s="88">
        <v>21</v>
      </c>
      <c r="I503" s="89"/>
      <c r="J503" s="89"/>
      <c r="K503" s="89"/>
      <c r="L503" s="89"/>
      <c r="M503" s="90">
        <f t="shared" si="392"/>
        <v>0</v>
      </c>
      <c r="N503" s="4" t="str">
        <f t="shared" si="393"/>
        <v/>
      </c>
      <c r="O503" s="91">
        <f t="shared" si="394"/>
        <v>0</v>
      </c>
      <c r="P503" s="91">
        <f t="shared" si="395"/>
        <v>0</v>
      </c>
      <c r="Q503" s="77">
        <v>4</v>
      </c>
      <c r="R503" s="77">
        <v>2</v>
      </c>
      <c r="S503" s="77" t="s">
        <v>61</v>
      </c>
      <c r="T503" s="5" t="s">
        <v>283</v>
      </c>
      <c r="U503" s="9"/>
      <c r="W503" s="86">
        <f t="shared" si="410"/>
        <v>152</v>
      </c>
      <c r="X503" s="87">
        <f t="shared" si="410"/>
        <v>46</v>
      </c>
      <c r="Y503" s="92">
        <f t="shared" si="411"/>
        <v>21</v>
      </c>
      <c r="Z503" s="90">
        <f t="shared" si="411"/>
        <v>0</v>
      </c>
      <c r="AA503" s="90">
        <f t="shared" si="396"/>
        <v>0</v>
      </c>
      <c r="AB503" s="90">
        <f t="shared" si="409"/>
        <v>0</v>
      </c>
      <c r="AC503" s="4" t="str">
        <f t="shared" si="409"/>
        <v/>
      </c>
      <c r="AD503" s="91">
        <f t="shared" si="409"/>
        <v>0</v>
      </c>
      <c r="AE503" s="77" t="str">
        <f t="shared" si="397"/>
        <v>계</v>
      </c>
      <c r="AF503" s="77" t="str">
        <f t="shared" si="398"/>
        <v>4/2</v>
      </c>
      <c r="AH503" s="20" t="str">
        <f t="shared" si="399"/>
        <v>현석동 래미안웰스트림</v>
      </c>
      <c r="AI503" s="87">
        <f t="shared" si="366"/>
        <v>46</v>
      </c>
      <c r="AJ503" s="77" t="str">
        <f t="shared" si="400"/>
        <v>A-</v>
      </c>
      <c r="AK503" s="77" t="s">
        <v>13</v>
      </c>
      <c r="AL503" s="77" t="s">
        <v>62</v>
      </c>
      <c r="AM503" s="77" t="s">
        <v>63</v>
      </c>
      <c r="AN503" s="77" t="str">
        <f t="shared" si="401"/>
        <v>C</v>
      </c>
      <c r="AO503" s="77" t="str">
        <f t="shared" si="402"/>
        <v/>
      </c>
      <c r="AP503" s="77" t="str">
        <f t="shared" si="403"/>
        <v/>
      </c>
      <c r="AQ503" s="77" t="str">
        <f t="shared" si="404"/>
        <v>O</v>
      </c>
      <c r="AR503" s="77" t="str">
        <f t="shared" si="405"/>
        <v>O</v>
      </c>
      <c r="AS503" s="77" t="s">
        <v>2</v>
      </c>
      <c r="AT503" s="77" t="str">
        <f t="shared" si="406"/>
        <v>X</v>
      </c>
      <c r="AU503" s="77" t="str">
        <f t="shared" si="407"/>
        <v>O</v>
      </c>
      <c r="AV503" s="77" t="str">
        <f t="shared" si="408"/>
        <v/>
      </c>
    </row>
    <row r="504" spans="1:51" s="37" customFormat="1" ht="12" x14ac:dyDescent="0.3">
      <c r="A504" s="78" t="s">
        <v>2766</v>
      </c>
      <c r="B504" s="79" t="s">
        <v>2767</v>
      </c>
      <c r="C504" s="85">
        <v>219</v>
      </c>
      <c r="D504" s="86">
        <v>87.9</v>
      </c>
      <c r="E504" s="87">
        <v>27</v>
      </c>
      <c r="F504" s="86">
        <v>59.4</v>
      </c>
      <c r="G504" s="17">
        <v>18</v>
      </c>
      <c r="H504" s="88">
        <v>127</v>
      </c>
      <c r="I504" s="89"/>
      <c r="J504" s="89"/>
      <c r="K504" s="89"/>
      <c r="L504" s="89"/>
      <c r="M504" s="90">
        <f>I504-K504</f>
        <v>0</v>
      </c>
      <c r="N504" s="4" t="str">
        <f>IF(ISERROR(K504/I504),"",K504/I504)</f>
        <v/>
      </c>
      <c r="O504" s="91">
        <f>I504/E504</f>
        <v>0</v>
      </c>
      <c r="P504" s="91">
        <f>K504/E504</f>
        <v>0</v>
      </c>
      <c r="Q504" s="77">
        <v>3</v>
      </c>
      <c r="R504" s="77">
        <v>1</v>
      </c>
      <c r="S504" s="77" t="s">
        <v>78</v>
      </c>
      <c r="T504" s="5">
        <v>87</v>
      </c>
      <c r="U504" s="9"/>
      <c r="W504" s="86">
        <f t="shared" si="410"/>
        <v>87.9</v>
      </c>
      <c r="X504" s="87">
        <f t="shared" si="410"/>
        <v>27</v>
      </c>
      <c r="Y504" s="92">
        <f t="shared" si="411"/>
        <v>127</v>
      </c>
      <c r="Z504" s="90">
        <f t="shared" si="411"/>
        <v>0</v>
      </c>
      <c r="AA504" s="90">
        <f>K504</f>
        <v>0</v>
      </c>
      <c r="AB504" s="90">
        <f t="shared" si="409"/>
        <v>0</v>
      </c>
      <c r="AC504" s="4" t="str">
        <f t="shared" si="409"/>
        <v/>
      </c>
      <c r="AD504" s="91">
        <f t="shared" si="409"/>
        <v>0</v>
      </c>
      <c r="AE504" s="77" t="str">
        <f>S504</f>
        <v>복</v>
      </c>
      <c r="AF504" s="77" t="str">
        <f>Q504&amp;"/"&amp;R504</f>
        <v>3/1</v>
      </c>
      <c r="AH504" s="20" t="str">
        <f t="shared" si="399"/>
        <v>현석동 밤섬현대</v>
      </c>
      <c r="AI504" s="87">
        <f t="shared" si="366"/>
        <v>27</v>
      </c>
      <c r="AJ504" s="77" t="str">
        <f>IF(AI504="","",$AJ$2)</f>
        <v>A-</v>
      </c>
      <c r="AK504" s="77" t="s">
        <v>13</v>
      </c>
      <c r="AL504" s="77" t="s">
        <v>62</v>
      </c>
      <c r="AM504" s="77" t="s">
        <v>63</v>
      </c>
      <c r="AN504" s="77" t="str">
        <f>IF(AI504="","",$AN$2)</f>
        <v>C</v>
      </c>
      <c r="AO504" s="77" t="str">
        <f>IF(N504="","",IF(N504&gt;=$AO$1/100,"O","X"))</f>
        <v/>
      </c>
      <c r="AP504" s="77" t="str">
        <f>IF(I504="","",IF(I504&lt;=$AP$1,"O","X"))</f>
        <v/>
      </c>
      <c r="AQ504" s="77" t="str">
        <f>IF(O504="","",IF(O504&lt;=$AQ$1,"O","X"))</f>
        <v>O</v>
      </c>
      <c r="AR504" s="77" t="str">
        <f>IF(M504="","",IF(M504&lt;=$AR$1,"O","X"))</f>
        <v>O</v>
      </c>
      <c r="AS504" s="77" t="s">
        <v>2</v>
      </c>
      <c r="AT504" s="77" t="str">
        <f>IF(OR(F504="",AI504=""),"",IF(AND((F504&lt;=85),(AI504&gt;=15)),"O","X"))</f>
        <v>O</v>
      </c>
      <c r="AU504" s="77" t="str">
        <f>IF(C504="","",IF(C504&gt;=$AU$1,"O","X"))</f>
        <v>X</v>
      </c>
      <c r="AV504" s="77" t="str">
        <f>IF(AO504="","",IF(AND(AO504="O",AP504="O",AR504="O",AT504="O",AU504="O"),"후보","X"))</f>
        <v/>
      </c>
    </row>
    <row r="505" spans="1:51" s="37" customFormat="1" ht="12" x14ac:dyDescent="0.3">
      <c r="A505" s="78" t="s">
        <v>2768</v>
      </c>
      <c r="B505" s="79" t="s">
        <v>2596</v>
      </c>
      <c r="C505" s="85">
        <v>219</v>
      </c>
      <c r="D505" s="86">
        <v>110.3</v>
      </c>
      <c r="E505" s="87">
        <v>33</v>
      </c>
      <c r="F505" s="86">
        <v>84.8</v>
      </c>
      <c r="G505" s="17">
        <v>26</v>
      </c>
      <c r="H505" s="88">
        <v>48</v>
      </c>
      <c r="I505" s="89"/>
      <c r="J505" s="89"/>
      <c r="K505" s="89"/>
      <c r="L505" s="89"/>
      <c r="M505" s="90">
        <f>I505-K505</f>
        <v>0</v>
      </c>
      <c r="N505" s="4" t="str">
        <f>IF(ISERROR(K505/I505),"",K505/I505)</f>
        <v/>
      </c>
      <c r="O505" s="91">
        <f>I505/E505</f>
        <v>0</v>
      </c>
      <c r="P505" s="91">
        <f>K505/E505</f>
        <v>0</v>
      </c>
      <c r="Q505" s="77">
        <v>3</v>
      </c>
      <c r="R505" s="77">
        <v>2</v>
      </c>
      <c r="S505" s="77" t="s">
        <v>78</v>
      </c>
      <c r="T505" s="5">
        <v>110</v>
      </c>
      <c r="U505" s="9"/>
      <c r="W505" s="86">
        <f t="shared" si="410"/>
        <v>110.3</v>
      </c>
      <c r="X505" s="87">
        <f t="shared" si="410"/>
        <v>33</v>
      </c>
      <c r="Y505" s="92">
        <f t="shared" si="411"/>
        <v>48</v>
      </c>
      <c r="Z505" s="90">
        <f t="shared" si="411"/>
        <v>0</v>
      </c>
      <c r="AA505" s="90">
        <f>K505</f>
        <v>0</v>
      </c>
      <c r="AB505" s="90">
        <f t="shared" si="409"/>
        <v>0</v>
      </c>
      <c r="AC505" s="4" t="str">
        <f t="shared" si="409"/>
        <v/>
      </c>
      <c r="AD505" s="91">
        <f t="shared" si="409"/>
        <v>0</v>
      </c>
      <c r="AE505" s="77" t="str">
        <f>S505</f>
        <v>복</v>
      </c>
      <c r="AF505" s="77" t="str">
        <f>Q505&amp;"/"&amp;R505</f>
        <v>3/2</v>
      </c>
      <c r="AH505" s="20" t="str">
        <f t="shared" si="399"/>
        <v>현석동 밤섬현대</v>
      </c>
      <c r="AI505" s="87">
        <f t="shared" si="366"/>
        <v>33</v>
      </c>
      <c r="AJ505" s="77" t="str">
        <f>IF(AI505="","",$AJ$2)</f>
        <v>A-</v>
      </c>
      <c r="AK505" s="77" t="s">
        <v>13</v>
      </c>
      <c r="AL505" s="77" t="s">
        <v>62</v>
      </c>
      <c r="AM505" s="77" t="s">
        <v>63</v>
      </c>
      <c r="AN505" s="77" t="str">
        <f>IF(AI505="","",$AN$2)</f>
        <v>C</v>
      </c>
      <c r="AO505" s="77" t="str">
        <f>IF(N505="","",IF(N505&gt;=$AO$1/100,"O","X"))</f>
        <v/>
      </c>
      <c r="AP505" s="77" t="str">
        <f>IF(I505="","",IF(I505&lt;=$AP$1,"O","X"))</f>
        <v/>
      </c>
      <c r="AQ505" s="77" t="str">
        <f>IF(O505="","",IF(O505&lt;=$AQ$1,"O","X"))</f>
        <v>O</v>
      </c>
      <c r="AR505" s="77" t="str">
        <f>IF(M505="","",IF(M505&lt;=$AR$1,"O","X"))</f>
        <v>O</v>
      </c>
      <c r="AS505" s="77" t="s">
        <v>2</v>
      </c>
      <c r="AT505" s="77" t="str">
        <f>IF(OR(F505="",AI505=""),"",IF(AND((F505&lt;=85),(AI505&gt;=15)),"O","X"))</f>
        <v>O</v>
      </c>
      <c r="AU505" s="77" t="str">
        <f>IF(C505="","",IF(C505&gt;=$AU$1,"O","X"))</f>
        <v>X</v>
      </c>
      <c r="AV505" s="77" t="str">
        <f>IF(AO505="","",IF(AND(AO505="O",AP505="O",AR505="O",AT505="O",AU505="O"),"후보","X"))</f>
        <v/>
      </c>
    </row>
    <row r="506" spans="1:51" s="37" customFormat="1" ht="12" x14ac:dyDescent="0.3">
      <c r="A506" s="78" t="s">
        <v>2768</v>
      </c>
      <c r="B506" s="79" t="s">
        <v>2767</v>
      </c>
      <c r="C506" s="85">
        <v>219</v>
      </c>
      <c r="D506" s="86">
        <v>149.30000000000001</v>
      </c>
      <c r="E506" s="87">
        <v>45</v>
      </c>
      <c r="F506" s="86">
        <v>114.8</v>
      </c>
      <c r="G506" s="17">
        <v>35</v>
      </c>
      <c r="H506" s="88">
        <v>44</v>
      </c>
      <c r="I506" s="89"/>
      <c r="J506" s="89"/>
      <c r="K506" s="89"/>
      <c r="L506" s="89"/>
      <c r="M506" s="90">
        <f>I506-K506</f>
        <v>0</v>
      </c>
      <c r="N506" s="4" t="str">
        <f>IF(ISERROR(K506/I506),"",K506/I506)</f>
        <v/>
      </c>
      <c r="O506" s="91">
        <f>I506/E506</f>
        <v>0</v>
      </c>
      <c r="P506" s="91">
        <f>K506/E506</f>
        <v>0</v>
      </c>
      <c r="Q506" s="77">
        <v>4</v>
      </c>
      <c r="R506" s="77">
        <v>2</v>
      </c>
      <c r="S506" s="77" t="s">
        <v>61</v>
      </c>
      <c r="T506" s="5">
        <v>149</v>
      </c>
      <c r="U506" s="9"/>
      <c r="W506" s="86">
        <f t="shared" si="410"/>
        <v>149.30000000000001</v>
      </c>
      <c r="X506" s="87">
        <f t="shared" si="410"/>
        <v>45</v>
      </c>
      <c r="Y506" s="92">
        <f t="shared" si="411"/>
        <v>44</v>
      </c>
      <c r="Z506" s="90">
        <f t="shared" si="411"/>
        <v>0</v>
      </c>
      <c r="AA506" s="90">
        <f>K506</f>
        <v>0</v>
      </c>
      <c r="AB506" s="90">
        <f t="shared" si="409"/>
        <v>0</v>
      </c>
      <c r="AC506" s="4" t="str">
        <f t="shared" si="409"/>
        <v/>
      </c>
      <c r="AD506" s="91">
        <f t="shared" si="409"/>
        <v>0</v>
      </c>
      <c r="AE506" s="77" t="str">
        <f>S506</f>
        <v>계</v>
      </c>
      <c r="AF506" s="77" t="str">
        <f>Q506&amp;"/"&amp;R506</f>
        <v>4/2</v>
      </c>
      <c r="AH506" s="20" t="str">
        <f t="shared" si="399"/>
        <v>현석동 밤섬현대</v>
      </c>
      <c r="AI506" s="87">
        <f t="shared" si="366"/>
        <v>45</v>
      </c>
      <c r="AJ506" s="77" t="str">
        <f>IF(AI506="","",$AJ$2)</f>
        <v>A-</v>
      </c>
      <c r="AK506" s="77" t="s">
        <v>13</v>
      </c>
      <c r="AL506" s="77" t="s">
        <v>62</v>
      </c>
      <c r="AM506" s="77" t="s">
        <v>63</v>
      </c>
      <c r="AN506" s="77" t="str">
        <f>IF(AI506="","",$AN$2)</f>
        <v>C</v>
      </c>
      <c r="AO506" s="77" t="str">
        <f>IF(N506="","",IF(N506&gt;=$AO$1/100,"O","X"))</f>
        <v/>
      </c>
      <c r="AP506" s="77" t="str">
        <f>IF(I506="","",IF(I506&lt;=$AP$1,"O","X"))</f>
        <v/>
      </c>
      <c r="AQ506" s="77" t="str">
        <f>IF(O506="","",IF(O506&lt;=$AQ$1,"O","X"))</f>
        <v>O</v>
      </c>
      <c r="AR506" s="77" t="str">
        <f>IF(M506="","",IF(M506&lt;=$AR$1,"O","X"))</f>
        <v>O</v>
      </c>
      <c r="AS506" s="77" t="s">
        <v>2</v>
      </c>
      <c r="AT506" s="77" t="str">
        <f>IF(OR(F506="",AI506=""),"",IF(AND((F506&lt;=85),(AI506&gt;=15)),"O","X"))</f>
        <v>X</v>
      </c>
      <c r="AU506" s="77" t="str">
        <f>IF(C506="","",IF(C506&gt;=$AU$1,"O","X"))</f>
        <v>X</v>
      </c>
      <c r="AV506" s="77" t="str">
        <f>IF(AO506="","",IF(AND(AO506="O",AP506="O",AR506="O",AT506="O",AU506="O"),"후보","X"))</f>
        <v/>
      </c>
    </row>
    <row r="507" spans="1:51" s="37" customFormat="1" ht="12" x14ac:dyDescent="0.3">
      <c r="A507" s="78" t="s">
        <v>2769</v>
      </c>
      <c r="B507" s="79" t="s">
        <v>2770</v>
      </c>
      <c r="C507" s="85">
        <v>510</v>
      </c>
      <c r="D507" s="86">
        <v>78.5</v>
      </c>
      <c r="E507" s="87">
        <v>24</v>
      </c>
      <c r="F507" s="86">
        <v>59.8</v>
      </c>
      <c r="G507" s="17">
        <v>18</v>
      </c>
      <c r="H507" s="88">
        <v>40</v>
      </c>
      <c r="I507" s="89">
        <v>150000</v>
      </c>
      <c r="J507" s="89" t="s">
        <v>74</v>
      </c>
      <c r="K507" s="89"/>
      <c r="L507" s="89"/>
      <c r="M507" s="90">
        <f>I507-K507</f>
        <v>150000</v>
      </c>
      <c r="N507" s="4">
        <f>IF(ISERROR(K507/I507),"",K507/I507)</f>
        <v>0</v>
      </c>
      <c r="O507" s="91">
        <f>I507/E507</f>
        <v>6250</v>
      </c>
      <c r="P507" s="91">
        <f>K507/E507</f>
        <v>0</v>
      </c>
      <c r="Q507" s="77">
        <v>3</v>
      </c>
      <c r="R507" s="77">
        <v>2</v>
      </c>
      <c r="S507" s="77" t="s">
        <v>61</v>
      </c>
      <c r="T507" s="5" t="s">
        <v>284</v>
      </c>
      <c r="U507" s="9"/>
      <c r="W507" s="86">
        <f t="shared" si="410"/>
        <v>78.5</v>
      </c>
      <c r="X507" s="87">
        <f t="shared" si="410"/>
        <v>24</v>
      </c>
      <c r="Y507" s="92">
        <f t="shared" si="411"/>
        <v>40</v>
      </c>
      <c r="Z507" s="90">
        <f t="shared" si="411"/>
        <v>150000</v>
      </c>
      <c r="AA507" s="90">
        <f>K507</f>
        <v>0</v>
      </c>
      <c r="AB507" s="90">
        <f t="shared" si="409"/>
        <v>150000</v>
      </c>
      <c r="AC507" s="4">
        <f t="shared" si="409"/>
        <v>0</v>
      </c>
      <c r="AD507" s="91">
        <f t="shared" si="409"/>
        <v>6250</v>
      </c>
      <c r="AE507" s="77" t="str">
        <f>S507</f>
        <v>계</v>
      </c>
      <c r="AF507" s="77" t="str">
        <f>Q507&amp;"/"&amp;R507</f>
        <v>3/2</v>
      </c>
      <c r="AH507" s="20" t="str">
        <f t="shared" si="399"/>
        <v>현석동 강변힐스테이트</v>
      </c>
      <c r="AI507" s="87">
        <f t="shared" si="366"/>
        <v>24</v>
      </c>
      <c r="AJ507" s="77" t="str">
        <f>IF(AI507="","",$AJ$2)</f>
        <v>A-</v>
      </c>
      <c r="AK507" s="77" t="s">
        <v>13</v>
      </c>
      <c r="AL507" s="77" t="s">
        <v>62</v>
      </c>
      <c r="AM507" s="77" t="s">
        <v>63</v>
      </c>
      <c r="AN507" s="77" t="str">
        <f>IF(AI507="","",$AN$2)</f>
        <v>C</v>
      </c>
      <c r="AO507" s="77" t="str">
        <f>IF(N507="","",IF(N507&gt;=$AO$1/100,"O","X"))</f>
        <v>X</v>
      </c>
      <c r="AP507" s="77" t="str">
        <f>IF(I507="","",IF(I507&lt;=$AP$1,"O","X"))</f>
        <v>X</v>
      </c>
      <c r="AQ507" s="77" t="str">
        <f>IF(O507="","",IF(O507&lt;=$AQ$1,"O","X"))</f>
        <v>X</v>
      </c>
      <c r="AR507" s="77" t="str">
        <f>IF(M507="","",IF(M507&lt;=$AR$1,"O","X"))</f>
        <v>X</v>
      </c>
      <c r="AS507" s="77" t="s">
        <v>2</v>
      </c>
      <c r="AT507" s="77" t="str">
        <f>IF(OR(F507="",AI507=""),"",IF(AND((F507&lt;=85),(AI507&gt;=15)),"O","X"))</f>
        <v>O</v>
      </c>
      <c r="AU507" s="77" t="str">
        <f>IF(C507="","",IF(C507&gt;=$AU$1,"O","X"))</f>
        <v>O</v>
      </c>
      <c r="AV507" s="77" t="str">
        <f>IF(AO507="","",IF(AND(AO507="O",AP507="O",AR507="O",AT507="O",AU507="O"),"후보","X"))</f>
        <v>X</v>
      </c>
    </row>
    <row r="508" spans="1:51" s="37" customFormat="1" ht="12" x14ac:dyDescent="0.3">
      <c r="A508" s="78" t="s">
        <v>2771</v>
      </c>
      <c r="B508" s="79" t="s">
        <v>2772</v>
      </c>
      <c r="C508" s="85">
        <v>510</v>
      </c>
      <c r="D508" s="86">
        <v>79.400000000000006</v>
      </c>
      <c r="E508" s="87">
        <v>24</v>
      </c>
      <c r="F508" s="86">
        <v>59.5</v>
      </c>
      <c r="G508" s="17">
        <v>18</v>
      </c>
      <c r="H508" s="88">
        <v>93</v>
      </c>
      <c r="I508" s="89">
        <v>130000</v>
      </c>
      <c r="J508" s="89" t="s">
        <v>74</v>
      </c>
      <c r="K508" s="89">
        <v>78000</v>
      </c>
      <c r="L508" s="89" t="s">
        <v>76</v>
      </c>
      <c r="M508" s="90">
        <f>I508-K508</f>
        <v>52000</v>
      </c>
      <c r="N508" s="4">
        <f>IF(ISERROR(K508/I508),"",K508/I508)</f>
        <v>0.6</v>
      </c>
      <c r="O508" s="91">
        <f>I508/E508</f>
        <v>5416.666666666667</v>
      </c>
      <c r="P508" s="91">
        <f>K508/E508</f>
        <v>3250</v>
      </c>
      <c r="Q508" s="77">
        <v>3</v>
      </c>
      <c r="R508" s="77">
        <v>2</v>
      </c>
      <c r="S508" s="77" t="s">
        <v>78</v>
      </c>
      <c r="T508" s="5" t="s">
        <v>242</v>
      </c>
      <c r="U508" s="9"/>
      <c r="W508" s="86">
        <f t="shared" si="410"/>
        <v>79.400000000000006</v>
      </c>
      <c r="X508" s="87">
        <f t="shared" si="410"/>
        <v>24</v>
      </c>
      <c r="Y508" s="92">
        <f t="shared" si="411"/>
        <v>93</v>
      </c>
      <c r="Z508" s="90">
        <f t="shared" si="411"/>
        <v>130000</v>
      </c>
      <c r="AA508" s="90">
        <f>K508</f>
        <v>78000</v>
      </c>
      <c r="AB508" s="90">
        <f t="shared" si="409"/>
        <v>52000</v>
      </c>
      <c r="AC508" s="4">
        <f t="shared" si="409"/>
        <v>0.6</v>
      </c>
      <c r="AD508" s="91">
        <f t="shared" si="409"/>
        <v>5416.666666666667</v>
      </c>
      <c r="AE508" s="77" t="str">
        <f>S508</f>
        <v>복</v>
      </c>
      <c r="AF508" s="77" t="str">
        <f>Q508&amp;"/"&amp;R508</f>
        <v>3/2</v>
      </c>
      <c r="AH508" s="20" t="str">
        <f t="shared" si="399"/>
        <v>현석동 강변힐스테이트</v>
      </c>
      <c r="AI508" s="87">
        <f t="shared" si="366"/>
        <v>24</v>
      </c>
      <c r="AJ508" s="77" t="str">
        <f>IF(AI508="","",$AJ$2)</f>
        <v>A-</v>
      </c>
      <c r="AK508" s="77" t="s">
        <v>13</v>
      </c>
      <c r="AL508" s="77" t="s">
        <v>62</v>
      </c>
      <c r="AM508" s="77" t="s">
        <v>63</v>
      </c>
      <c r="AN508" s="77" t="str">
        <f>IF(AI508="","",$AN$2)</f>
        <v>C</v>
      </c>
      <c r="AO508" s="77" t="str">
        <f>IF(N508="","",IF(N508&gt;=$AO$1/100,"O","X"))</f>
        <v>X</v>
      </c>
      <c r="AP508" s="77" t="str">
        <f>IF(I508="","",IF(I508&lt;=$AP$1,"O","X"))</f>
        <v>X</v>
      </c>
      <c r="AQ508" s="77" t="str">
        <f>IF(O508="","",IF(O508&lt;=$AQ$1,"O","X"))</f>
        <v>X</v>
      </c>
      <c r="AR508" s="77" t="str">
        <f>IF(M508="","",IF(M508&lt;=$AR$1,"O","X"))</f>
        <v>X</v>
      </c>
      <c r="AS508" s="77" t="s">
        <v>2</v>
      </c>
      <c r="AT508" s="77" t="str">
        <f>IF(OR(F508="",AI508=""),"",IF(AND((F508&lt;=85),(AI508&gt;=15)),"O","X"))</f>
        <v>O</v>
      </c>
      <c r="AU508" s="77" t="str">
        <f>IF(C508="","",IF(C508&gt;=$AU$1,"O","X"))</f>
        <v>O</v>
      </c>
      <c r="AV508" s="77" t="str">
        <f>IF(AO508="","",IF(AND(AO508="O",AP508="O",AR508="O",AT508="O",AU508="O"),"후보","X"))</f>
        <v>X</v>
      </c>
    </row>
    <row r="509" spans="1:51" s="37" customFormat="1" ht="12" x14ac:dyDescent="0.3">
      <c r="A509" s="78" t="s">
        <v>2771</v>
      </c>
      <c r="B509" s="79" t="s">
        <v>2773</v>
      </c>
      <c r="C509" s="85">
        <v>510</v>
      </c>
      <c r="D509" s="86">
        <v>79.900000000000006</v>
      </c>
      <c r="E509" s="87">
        <v>24</v>
      </c>
      <c r="F509" s="86">
        <v>59.8</v>
      </c>
      <c r="G509" s="17">
        <v>18</v>
      </c>
      <c r="H509" s="88">
        <v>71</v>
      </c>
      <c r="I509" s="89">
        <v>127000</v>
      </c>
      <c r="J509" s="89" t="s">
        <v>68</v>
      </c>
      <c r="K509" s="89">
        <v>65000</v>
      </c>
      <c r="L509" s="89" t="s">
        <v>76</v>
      </c>
      <c r="M509" s="90">
        <f>I509-K509</f>
        <v>62000</v>
      </c>
      <c r="N509" s="4">
        <f>IF(ISERROR(K509/I509),"",K509/I509)</f>
        <v>0.51181102362204722</v>
      </c>
      <c r="O509" s="91">
        <f>I509/E509</f>
        <v>5291.666666666667</v>
      </c>
      <c r="P509" s="91">
        <f>K509/E509</f>
        <v>2708.3333333333335</v>
      </c>
      <c r="Q509" s="77">
        <v>3</v>
      </c>
      <c r="R509" s="77">
        <v>2</v>
      </c>
      <c r="S509" s="77" t="s">
        <v>61</v>
      </c>
      <c r="T509" s="5" t="s">
        <v>219</v>
      </c>
      <c r="U509" s="9"/>
      <c r="W509" s="86">
        <f t="shared" si="410"/>
        <v>79.900000000000006</v>
      </c>
      <c r="X509" s="87">
        <f t="shared" si="410"/>
        <v>24</v>
      </c>
      <c r="Y509" s="92">
        <f t="shared" si="411"/>
        <v>71</v>
      </c>
      <c r="Z509" s="90">
        <f t="shared" si="411"/>
        <v>127000</v>
      </c>
      <c r="AA509" s="90">
        <f>K509</f>
        <v>65000</v>
      </c>
      <c r="AB509" s="90">
        <f t="shared" si="409"/>
        <v>62000</v>
      </c>
      <c r="AC509" s="4">
        <f t="shared" si="409"/>
        <v>0.51181102362204722</v>
      </c>
      <c r="AD509" s="91">
        <f t="shared" si="409"/>
        <v>5291.666666666667</v>
      </c>
      <c r="AE509" s="77" t="str">
        <f>S509</f>
        <v>계</v>
      </c>
      <c r="AF509" s="77" t="str">
        <f>Q509&amp;"/"&amp;R509</f>
        <v>3/2</v>
      </c>
      <c r="AH509" s="20" t="str">
        <f t="shared" si="399"/>
        <v>현석동 강변힐스테이트</v>
      </c>
      <c r="AI509" s="87">
        <f t="shared" si="366"/>
        <v>24</v>
      </c>
      <c r="AJ509" s="77" t="str">
        <f>IF(AI509="","",$AJ$2)</f>
        <v>A-</v>
      </c>
      <c r="AK509" s="77" t="s">
        <v>13</v>
      </c>
      <c r="AL509" s="77" t="s">
        <v>62</v>
      </c>
      <c r="AM509" s="77" t="s">
        <v>63</v>
      </c>
      <c r="AN509" s="77" t="str">
        <f>IF(AI509="","",$AN$2)</f>
        <v>C</v>
      </c>
      <c r="AO509" s="77" t="str">
        <f>IF(N509="","",IF(N509&gt;=$AO$1/100,"O","X"))</f>
        <v>X</v>
      </c>
      <c r="AP509" s="77" t="str">
        <f>IF(I509="","",IF(I509&lt;=$AP$1,"O","X"))</f>
        <v>X</v>
      </c>
      <c r="AQ509" s="77" t="str">
        <f>IF(O509="","",IF(O509&lt;=$AQ$1,"O","X"))</f>
        <v>X</v>
      </c>
      <c r="AR509" s="77" t="str">
        <f>IF(M509="","",IF(M509&lt;=$AR$1,"O","X"))</f>
        <v>X</v>
      </c>
      <c r="AS509" s="77" t="s">
        <v>2</v>
      </c>
      <c r="AT509" s="77" t="str">
        <f>IF(OR(F509="",AI509=""),"",IF(AND((F509&lt;=85),(AI509&gt;=15)),"O","X"))</f>
        <v>O</v>
      </c>
      <c r="AU509" s="77" t="str">
        <f>IF(C509="","",IF(C509&gt;=$AU$1,"O","X"))</f>
        <v>O</v>
      </c>
      <c r="AV509" s="77" t="str">
        <f>IF(AO509="","",IF(AND(AO509="O",AP509="O",AR509="O",AT509="O",AU509="O"),"후보","X"))</f>
        <v>X</v>
      </c>
    </row>
    <row r="510" spans="1:51" s="37" customFormat="1" ht="12" x14ac:dyDescent="0.3">
      <c r="A510" s="78" t="s">
        <v>2771</v>
      </c>
      <c r="B510" s="79" t="s">
        <v>2774</v>
      </c>
      <c r="C510" s="85">
        <v>510</v>
      </c>
      <c r="D510" s="86">
        <v>106.9</v>
      </c>
      <c r="E510" s="87">
        <v>32</v>
      </c>
      <c r="F510" s="86">
        <v>84.9</v>
      </c>
      <c r="G510" s="17">
        <v>26</v>
      </c>
      <c r="H510" s="88">
        <v>206</v>
      </c>
      <c r="I510" s="89"/>
      <c r="J510" s="89"/>
      <c r="K510" s="89"/>
      <c r="L510" s="89"/>
      <c r="M510" s="90">
        <f>I510-K510</f>
        <v>0</v>
      </c>
      <c r="N510" s="4" t="str">
        <f>IF(ISERROR(K510/I510),"",K510/I510)</f>
        <v/>
      </c>
      <c r="O510" s="91">
        <f>I510/E510</f>
        <v>0</v>
      </c>
      <c r="P510" s="91">
        <f>K510/E510</f>
        <v>0</v>
      </c>
      <c r="Q510" s="77">
        <v>3</v>
      </c>
      <c r="R510" s="77">
        <v>2</v>
      </c>
      <c r="S510" s="77" t="s">
        <v>61</v>
      </c>
      <c r="T510" s="5">
        <v>106</v>
      </c>
      <c r="U510" s="9"/>
      <c r="W510" s="86">
        <f t="shared" si="410"/>
        <v>106.9</v>
      </c>
      <c r="X510" s="87">
        <f t="shared" si="410"/>
        <v>32</v>
      </c>
      <c r="Y510" s="92">
        <f t="shared" si="411"/>
        <v>206</v>
      </c>
      <c r="Z510" s="90">
        <f t="shared" si="411"/>
        <v>0</v>
      </c>
      <c r="AA510" s="90">
        <f>K510</f>
        <v>0</v>
      </c>
      <c r="AB510" s="90">
        <f t="shared" si="409"/>
        <v>0</v>
      </c>
      <c r="AC510" s="4" t="str">
        <f t="shared" si="409"/>
        <v/>
      </c>
      <c r="AD510" s="91">
        <f t="shared" si="409"/>
        <v>0</v>
      </c>
      <c r="AE510" s="77" t="str">
        <f>S510</f>
        <v>계</v>
      </c>
      <c r="AF510" s="77" t="str">
        <f>Q510&amp;"/"&amp;R510</f>
        <v>3/2</v>
      </c>
      <c r="AH510" s="20" t="str">
        <f t="shared" si="399"/>
        <v>현석동 강변힐스테이트</v>
      </c>
      <c r="AI510" s="87">
        <f t="shared" si="366"/>
        <v>32</v>
      </c>
      <c r="AJ510" s="77" t="str">
        <f>IF(AI510="","",$AJ$2)</f>
        <v>A-</v>
      </c>
      <c r="AK510" s="77" t="s">
        <v>13</v>
      </c>
      <c r="AL510" s="77" t="s">
        <v>62</v>
      </c>
      <c r="AM510" s="77" t="s">
        <v>63</v>
      </c>
      <c r="AN510" s="77" t="str">
        <f>IF(AI510="","",$AN$2)</f>
        <v>C</v>
      </c>
      <c r="AO510" s="77" t="str">
        <f>IF(N510="","",IF(N510&gt;=$AO$1/100,"O","X"))</f>
        <v/>
      </c>
      <c r="AP510" s="77" t="str">
        <f>IF(I510="","",IF(I510&lt;=$AP$1,"O","X"))</f>
        <v/>
      </c>
      <c r="AQ510" s="77" t="str">
        <f>IF(O510="","",IF(O510&lt;=$AQ$1,"O","X"))</f>
        <v>O</v>
      </c>
      <c r="AR510" s="77" t="str">
        <f>IF(M510="","",IF(M510&lt;=$AR$1,"O","X"))</f>
        <v>O</v>
      </c>
      <c r="AS510" s="77" t="s">
        <v>2</v>
      </c>
      <c r="AT510" s="77" t="str">
        <f>IF(OR(F510="",AI510=""),"",IF(AND((F510&lt;=85),(AI510&gt;=15)),"O","X"))</f>
        <v>O</v>
      </c>
      <c r="AU510" s="77" t="str">
        <f>IF(C510="","",IF(C510&gt;=$AU$1,"O","X"))</f>
        <v>O</v>
      </c>
      <c r="AV510" s="77" t="str">
        <f>IF(AO510="","",IF(AND(AO510="O",AP510="O",AR510="O",AT510="O",AU510="O"),"후보","X"))</f>
        <v/>
      </c>
    </row>
    <row r="511" spans="1:51" s="37" customFormat="1" ht="12" x14ac:dyDescent="0.3">
      <c r="A511" s="78" t="s">
        <v>2775</v>
      </c>
      <c r="B511" s="79" t="s">
        <v>2776</v>
      </c>
      <c r="C511" s="85">
        <v>510</v>
      </c>
      <c r="D511" s="86">
        <v>133.4</v>
      </c>
      <c r="E511" s="87">
        <v>40</v>
      </c>
      <c r="F511" s="86">
        <v>115</v>
      </c>
      <c r="G511" s="17">
        <v>35</v>
      </c>
      <c r="H511" s="88">
        <v>100</v>
      </c>
      <c r="I511" s="89">
        <v>220000</v>
      </c>
      <c r="J511" s="89" t="s">
        <v>100</v>
      </c>
      <c r="K511" s="89">
        <v>120000</v>
      </c>
      <c r="L511" s="89" t="s">
        <v>60</v>
      </c>
      <c r="M511" s="90">
        <f>I511-K511</f>
        <v>100000</v>
      </c>
      <c r="N511" s="4">
        <f>IF(ISERROR(K511/I511),"",K511/I511)</f>
        <v>0.54545454545454541</v>
      </c>
      <c r="O511" s="91">
        <f>I511/E511</f>
        <v>5500</v>
      </c>
      <c r="P511" s="91">
        <f>K511/E511</f>
        <v>3000</v>
      </c>
      <c r="Q511" s="77">
        <v>4</v>
      </c>
      <c r="R511" s="77">
        <v>2</v>
      </c>
      <c r="S511" s="77" t="s">
        <v>61</v>
      </c>
      <c r="T511" s="5">
        <v>133</v>
      </c>
      <c r="U511" s="9"/>
      <c r="W511" s="86">
        <f t="shared" si="410"/>
        <v>133.4</v>
      </c>
      <c r="X511" s="87">
        <f t="shared" si="410"/>
        <v>40</v>
      </c>
      <c r="Y511" s="92">
        <f t="shared" si="411"/>
        <v>100</v>
      </c>
      <c r="Z511" s="90">
        <f t="shared" si="411"/>
        <v>220000</v>
      </c>
      <c r="AA511" s="90">
        <f>K511</f>
        <v>120000</v>
      </c>
      <c r="AB511" s="90">
        <f t="shared" si="409"/>
        <v>100000</v>
      </c>
      <c r="AC511" s="4">
        <f t="shared" si="409"/>
        <v>0.54545454545454541</v>
      </c>
      <c r="AD511" s="91">
        <f t="shared" si="409"/>
        <v>5500</v>
      </c>
      <c r="AE511" s="77" t="str">
        <f>S511</f>
        <v>계</v>
      </c>
      <c r="AF511" s="77" t="str">
        <f>Q511&amp;"/"&amp;R511</f>
        <v>4/2</v>
      </c>
      <c r="AH511" s="20" t="str">
        <f t="shared" si="399"/>
        <v>현석동 강변힐스테이트</v>
      </c>
      <c r="AI511" s="87">
        <f t="shared" si="366"/>
        <v>40</v>
      </c>
      <c r="AJ511" s="77" t="str">
        <f>IF(AI511="","",$AJ$2)</f>
        <v>A-</v>
      </c>
      <c r="AK511" s="77" t="s">
        <v>13</v>
      </c>
      <c r="AL511" s="77" t="s">
        <v>62</v>
      </c>
      <c r="AM511" s="77" t="s">
        <v>63</v>
      </c>
      <c r="AN511" s="77" t="str">
        <f>IF(AI511="","",$AN$2)</f>
        <v>C</v>
      </c>
      <c r="AO511" s="77" t="str">
        <f>IF(N511="","",IF(N511&gt;=$AO$1/100,"O","X"))</f>
        <v>X</v>
      </c>
      <c r="AP511" s="77" t="str">
        <f>IF(I511="","",IF(I511&lt;=$AP$1,"O","X"))</f>
        <v>X</v>
      </c>
      <c r="AQ511" s="77" t="str">
        <f>IF(O511="","",IF(O511&lt;=$AQ$1,"O","X"))</f>
        <v>X</v>
      </c>
      <c r="AR511" s="77" t="str">
        <f>IF(M511="","",IF(M511&lt;=$AR$1,"O","X"))</f>
        <v>X</v>
      </c>
      <c r="AS511" s="77" t="s">
        <v>2</v>
      </c>
      <c r="AT511" s="77" t="str">
        <f>IF(OR(F511="",AI511=""),"",IF(AND((F511&lt;=85),(AI511&gt;=15)),"O","X"))</f>
        <v>X</v>
      </c>
      <c r="AU511" s="77" t="str">
        <f>IF(C511="","",IF(C511&gt;=$AU$1,"O","X"))</f>
        <v>O</v>
      </c>
      <c r="AV511" s="77" t="str">
        <f>IF(AO511="","",IF(AND(AO511="O",AP511="O",AR511="O",AT511="O",AU511="O"),"후보","X"))</f>
        <v>X</v>
      </c>
    </row>
    <row r="512" spans="1:51" s="37" customFormat="1" ht="16.5" customHeight="1" x14ac:dyDescent="0.3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72"/>
      <c r="AI512" s="72"/>
      <c r="AJ512" s="72"/>
      <c r="AK512" s="72"/>
      <c r="AL512" s="72"/>
      <c r="AM512" s="72"/>
      <c r="AN512" s="72"/>
      <c r="AO512" s="72"/>
      <c r="AP512" s="72"/>
      <c r="AQ512" s="72"/>
      <c r="AR512" s="72"/>
      <c r="AS512" s="72"/>
      <c r="AT512" s="72"/>
      <c r="AU512" s="72"/>
      <c r="AV512" s="72"/>
      <c r="AX512" s="93"/>
      <c r="AY512" s="93"/>
    </row>
    <row r="513" spans="1:58" s="37" customFormat="1" ht="16.5" customHeight="1" x14ac:dyDescent="0.3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72"/>
      <c r="AI513" s="72"/>
      <c r="AJ513" s="72"/>
      <c r="AK513" s="72"/>
      <c r="AL513" s="72"/>
      <c r="AM513" s="72"/>
      <c r="AN513" s="72"/>
      <c r="AO513" s="72"/>
      <c r="AP513" s="72"/>
      <c r="AQ513" s="72"/>
      <c r="AR513" s="72"/>
      <c r="AS513" s="72"/>
      <c r="AT513" s="72"/>
      <c r="AU513" s="72"/>
      <c r="AV513" s="72"/>
      <c r="AX513" s="93"/>
      <c r="AY513" s="93"/>
    </row>
    <row r="514" spans="1:58" s="37" customFormat="1" ht="16.5" customHeight="1" x14ac:dyDescent="0.3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72"/>
      <c r="AI514" s="72"/>
      <c r="AJ514" s="72"/>
      <c r="AK514" s="72"/>
      <c r="AL514" s="72"/>
      <c r="AM514" s="72"/>
      <c r="AN514" s="72"/>
      <c r="AO514" s="72"/>
      <c r="AP514" s="72"/>
      <c r="AQ514" s="72"/>
      <c r="AR514" s="72"/>
      <c r="AS514" s="72"/>
      <c r="AT514" s="72"/>
      <c r="AU514" s="72"/>
      <c r="AV514" s="72"/>
      <c r="AX514" s="93"/>
      <c r="AY514" s="93"/>
    </row>
    <row r="515" spans="1:58" s="37" customFormat="1" ht="16.5" customHeight="1" x14ac:dyDescent="0.3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72"/>
      <c r="AI515" s="72"/>
      <c r="AJ515" s="72"/>
      <c r="AK515" s="72"/>
      <c r="AL515" s="72"/>
      <c r="AM515" s="72"/>
      <c r="AN515" s="72"/>
      <c r="AO515" s="72"/>
      <c r="AP515" s="72"/>
      <c r="AQ515" s="72"/>
      <c r="AR515" s="72"/>
      <c r="AS515" s="72"/>
      <c r="AT515" s="72"/>
      <c r="AU515" s="72"/>
      <c r="AV515" s="72"/>
      <c r="AX515" s="93"/>
      <c r="AY515" s="93"/>
    </row>
    <row r="516" spans="1:58" s="37" customFormat="1" ht="16.5" customHeight="1" x14ac:dyDescent="0.3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72"/>
      <c r="AI516" s="72"/>
      <c r="AJ516" s="72"/>
      <c r="AK516" s="72"/>
      <c r="AL516" s="72"/>
      <c r="AM516" s="72"/>
      <c r="AN516" s="72"/>
      <c r="AO516" s="72"/>
      <c r="AP516" s="72"/>
      <c r="AQ516" s="72"/>
      <c r="AR516" s="72"/>
      <c r="AS516" s="72"/>
      <c r="AT516" s="72"/>
      <c r="AU516" s="72"/>
      <c r="AV516" s="72"/>
      <c r="AX516" s="93"/>
      <c r="AY516" s="93"/>
    </row>
    <row r="517" spans="1:58" s="37" customFormat="1" ht="16.5" customHeight="1" x14ac:dyDescent="0.3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72"/>
      <c r="AI517" s="72"/>
      <c r="AJ517" s="72"/>
      <c r="AK517" s="72"/>
      <c r="AL517" s="72"/>
      <c r="AM517" s="72"/>
      <c r="AN517" s="72"/>
      <c r="AO517" s="72"/>
      <c r="AP517" s="72"/>
      <c r="AQ517" s="72"/>
      <c r="AR517" s="72"/>
      <c r="AS517" s="72"/>
      <c r="AT517" s="72"/>
      <c r="AU517" s="72"/>
      <c r="AV517" s="72"/>
      <c r="AX517" s="93"/>
      <c r="AY517" s="93"/>
    </row>
    <row r="518" spans="1:58" s="37" customFormat="1" ht="16.5" customHeight="1" x14ac:dyDescent="0.3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72"/>
      <c r="AI518" s="72"/>
      <c r="AJ518" s="72"/>
      <c r="AK518" s="72"/>
      <c r="AL518" s="72"/>
      <c r="AM518" s="72"/>
      <c r="AN518" s="72"/>
      <c r="AO518" s="72"/>
      <c r="AP518" s="72"/>
      <c r="AQ518" s="72"/>
      <c r="AR518" s="72"/>
      <c r="AS518" s="72"/>
      <c r="AT518" s="72"/>
      <c r="AU518" s="72"/>
      <c r="AV518" s="72"/>
      <c r="AX518" s="93"/>
      <c r="AY518" s="93"/>
    </row>
    <row r="519" spans="1:58" s="37" customFormat="1" ht="16.5" customHeight="1" x14ac:dyDescent="0.3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72"/>
      <c r="AI519" s="72"/>
      <c r="AJ519" s="72"/>
      <c r="AK519" s="72"/>
      <c r="AL519" s="72"/>
      <c r="AM519" s="72"/>
      <c r="AN519" s="72"/>
      <c r="AO519" s="72"/>
      <c r="AP519" s="72"/>
      <c r="AQ519" s="72"/>
      <c r="AR519" s="72"/>
      <c r="AS519" s="72"/>
      <c r="AT519" s="72"/>
      <c r="AU519" s="72"/>
      <c r="AV519" s="72"/>
      <c r="AX519" s="93"/>
      <c r="AY519" s="93"/>
    </row>
    <row r="520" spans="1:58" s="37" customFormat="1" ht="16.5" customHeight="1" x14ac:dyDescent="0.3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72"/>
      <c r="AI520" s="72"/>
      <c r="AJ520" s="72"/>
      <c r="AK520" s="72"/>
      <c r="AL520" s="72"/>
      <c r="AM520" s="72"/>
      <c r="AN520" s="72"/>
      <c r="AO520" s="72"/>
      <c r="AP520" s="72"/>
      <c r="AQ520" s="72"/>
      <c r="AR520" s="72"/>
      <c r="AS520" s="72"/>
      <c r="AT520" s="72"/>
      <c r="AU520" s="72"/>
      <c r="AV520" s="72"/>
      <c r="AX520" s="93"/>
      <c r="AY520" s="93"/>
    </row>
    <row r="521" spans="1:58" s="37" customFormat="1" ht="16.5" customHeight="1" x14ac:dyDescent="0.3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72"/>
      <c r="AI521" s="72"/>
      <c r="AJ521" s="72"/>
      <c r="AK521" s="72"/>
      <c r="AL521" s="72"/>
      <c r="AM521" s="72"/>
      <c r="AN521" s="72"/>
      <c r="AO521" s="72"/>
      <c r="AP521" s="72"/>
      <c r="AQ521" s="72"/>
      <c r="AR521" s="72"/>
      <c r="AS521" s="72"/>
      <c r="AT521" s="72"/>
      <c r="AU521" s="72"/>
      <c r="AV521" s="72"/>
      <c r="AX521" s="93"/>
      <c r="AY521" s="93"/>
    </row>
    <row r="522" spans="1:58" s="37" customFormat="1" ht="16.5" customHeight="1" x14ac:dyDescent="0.3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72"/>
      <c r="AI522" s="72"/>
      <c r="AJ522" s="72"/>
      <c r="AK522" s="72"/>
      <c r="AL522" s="72"/>
      <c r="AM522" s="72"/>
      <c r="AN522" s="72"/>
      <c r="AO522" s="72"/>
      <c r="AP522" s="72"/>
      <c r="AQ522" s="72"/>
      <c r="AR522" s="72"/>
      <c r="AS522" s="72"/>
      <c r="AT522" s="72"/>
      <c r="AU522" s="72"/>
      <c r="AV522" s="72"/>
      <c r="AX522" s="93"/>
      <c r="AY522" s="93"/>
    </row>
    <row r="523" spans="1:58" s="37" customFormat="1" ht="16.5" customHeight="1" x14ac:dyDescent="0.3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72"/>
      <c r="AI523" s="72"/>
      <c r="AJ523" s="72"/>
      <c r="AK523" s="72"/>
      <c r="AL523" s="72"/>
      <c r="AM523" s="72"/>
      <c r="AN523" s="72"/>
      <c r="AO523" s="72"/>
      <c r="AP523" s="72"/>
      <c r="AQ523" s="72"/>
      <c r="AR523" s="72"/>
      <c r="AS523" s="72"/>
      <c r="AT523" s="72"/>
      <c r="AU523" s="72"/>
      <c r="AV523" s="72"/>
      <c r="AX523" s="93"/>
      <c r="AY523" s="93"/>
    </row>
    <row r="524" spans="1:58" s="37" customFormat="1" ht="16.5" customHeight="1" x14ac:dyDescent="0.3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72"/>
      <c r="AI524" s="72"/>
      <c r="AJ524" s="72"/>
      <c r="AK524" s="72"/>
      <c r="AL524" s="72"/>
      <c r="AM524" s="72"/>
      <c r="AN524" s="72"/>
      <c r="AO524" s="72"/>
      <c r="AP524" s="72"/>
      <c r="AQ524" s="72"/>
      <c r="AR524" s="72"/>
      <c r="AS524" s="72"/>
      <c r="AT524" s="72"/>
      <c r="AU524" s="72"/>
      <c r="AV524" s="72"/>
      <c r="AX524" s="93"/>
      <c r="AY524" s="93"/>
    </row>
    <row r="525" spans="1:58" s="37" customFormat="1" ht="16.5" customHeight="1" x14ac:dyDescent="0.3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72"/>
      <c r="AI525" s="72"/>
      <c r="AJ525" s="72"/>
      <c r="AK525" s="72"/>
      <c r="AL525" s="72"/>
      <c r="AM525" s="72"/>
      <c r="AN525" s="72"/>
      <c r="AO525" s="72"/>
      <c r="AP525" s="72"/>
      <c r="AQ525" s="72"/>
      <c r="AR525" s="72"/>
      <c r="AS525" s="72"/>
      <c r="AT525" s="72"/>
      <c r="AU525" s="72"/>
      <c r="AV525" s="72"/>
      <c r="AX525" s="93"/>
      <c r="AY525" s="93"/>
    </row>
    <row r="526" spans="1:58" s="37" customFormat="1" ht="16.5" customHeight="1" x14ac:dyDescent="0.3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72"/>
      <c r="AI526" s="72"/>
      <c r="AJ526" s="72"/>
      <c r="AK526" s="72"/>
      <c r="AL526" s="72"/>
      <c r="AM526" s="72"/>
      <c r="AN526" s="72"/>
      <c r="AO526" s="72"/>
      <c r="AP526" s="72"/>
      <c r="AQ526" s="72"/>
      <c r="AR526" s="72"/>
      <c r="AS526" s="72"/>
      <c r="AT526" s="72"/>
      <c r="AU526" s="72"/>
      <c r="AV526" s="72"/>
      <c r="AX526" s="93"/>
      <c r="AY526" s="93"/>
    </row>
    <row r="527" spans="1:58" s="37" customFormat="1" ht="16.5" customHeight="1" x14ac:dyDescent="0.3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72"/>
      <c r="AI527" s="72"/>
      <c r="AJ527" s="72"/>
      <c r="AK527" s="72"/>
      <c r="AL527" s="72"/>
      <c r="AM527" s="72"/>
      <c r="AN527" s="72"/>
      <c r="AO527" s="72"/>
      <c r="AP527" s="72"/>
      <c r="AQ527" s="72"/>
      <c r="AR527" s="72"/>
      <c r="AS527" s="72"/>
      <c r="AT527" s="72"/>
      <c r="AU527" s="72"/>
      <c r="AV527" s="72"/>
      <c r="AX527" s="93"/>
      <c r="AY527" s="93"/>
    </row>
    <row r="528" spans="1:58" s="37" customFormat="1" ht="16.5" customHeight="1" x14ac:dyDescent="0.3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72"/>
      <c r="AI528" s="72"/>
      <c r="AJ528" s="72"/>
      <c r="AK528" s="72"/>
      <c r="AL528" s="72"/>
      <c r="AM528" s="72"/>
      <c r="AN528" s="72"/>
      <c r="AO528" s="72"/>
      <c r="AP528" s="72"/>
      <c r="AQ528" s="72"/>
      <c r="AR528" s="72"/>
      <c r="AS528" s="72"/>
      <c r="AT528" s="72"/>
      <c r="AU528" s="72"/>
      <c r="AV528" s="72"/>
      <c r="AX528" s="93"/>
      <c r="AY528" s="93"/>
      <c r="AZ528" s="93"/>
      <c r="BA528" s="77" t="s">
        <v>285</v>
      </c>
      <c r="BB528" s="94">
        <v>0</v>
      </c>
      <c r="BC528" s="94">
        <v>0</v>
      </c>
      <c r="BD528" s="94">
        <v>0</v>
      </c>
      <c r="BE528" s="94">
        <v>0</v>
      </c>
      <c r="BF528" s="94">
        <v>0</v>
      </c>
    </row>
    <row r="529" spans="1:58" s="37" customFormat="1" ht="16.5" customHeight="1" x14ac:dyDescent="0.3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  <c r="AA529" s="72"/>
      <c r="AB529" s="72"/>
      <c r="AC529" s="72"/>
      <c r="AD529" s="72"/>
      <c r="AE529" s="72"/>
      <c r="AF529" s="72"/>
      <c r="AG529" s="72"/>
      <c r="AH529" s="72"/>
      <c r="AI529" s="72"/>
      <c r="AJ529" s="72"/>
      <c r="AK529" s="72"/>
      <c r="AL529" s="72"/>
      <c r="AM529" s="72"/>
      <c r="AN529" s="72"/>
      <c r="AO529" s="72"/>
      <c r="AP529" s="72"/>
      <c r="AQ529" s="72"/>
      <c r="AR529" s="72"/>
      <c r="AS529" s="72"/>
      <c r="AT529" s="72"/>
      <c r="AU529" s="72"/>
      <c r="AV529" s="72"/>
      <c r="AX529" s="93"/>
      <c r="AY529" s="93"/>
      <c r="AZ529" s="93"/>
      <c r="BA529" s="77" t="s">
        <v>286</v>
      </c>
      <c r="BB529" s="94">
        <v>0</v>
      </c>
      <c r="BC529" s="94">
        <v>0</v>
      </c>
      <c r="BD529" s="94">
        <v>0</v>
      </c>
      <c r="BE529" s="94">
        <v>0</v>
      </c>
      <c r="BF529" s="94">
        <v>0</v>
      </c>
    </row>
    <row r="530" spans="1:58" s="37" customFormat="1" ht="16.5" customHeight="1" x14ac:dyDescent="0.3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  <c r="AA530" s="72"/>
      <c r="AB530" s="72"/>
      <c r="AC530" s="72"/>
      <c r="AD530" s="72"/>
      <c r="AE530" s="72"/>
      <c r="AF530" s="72"/>
      <c r="AG530" s="72"/>
      <c r="AH530" s="72"/>
      <c r="AI530" s="72"/>
      <c r="AJ530" s="72"/>
      <c r="AK530" s="72"/>
      <c r="AL530" s="72"/>
      <c r="AM530" s="72"/>
      <c r="AN530" s="72"/>
      <c r="AO530" s="72"/>
      <c r="AP530" s="72"/>
      <c r="AQ530" s="72"/>
      <c r="AR530" s="72"/>
      <c r="AS530" s="72"/>
      <c r="AT530" s="72"/>
      <c r="AU530" s="72"/>
      <c r="AV530" s="72"/>
      <c r="AX530" s="93"/>
      <c r="AY530" s="93"/>
      <c r="AZ530" s="93"/>
      <c r="BA530" s="77" t="s">
        <v>287</v>
      </c>
      <c r="BB530" s="94">
        <v>0</v>
      </c>
      <c r="BC530" s="94">
        <v>0</v>
      </c>
      <c r="BD530" s="94">
        <v>0</v>
      </c>
      <c r="BE530" s="94">
        <v>0</v>
      </c>
      <c r="BF530" s="94">
        <v>0</v>
      </c>
    </row>
    <row r="531" spans="1:58" s="37" customFormat="1" ht="16.5" customHeight="1" x14ac:dyDescent="0.3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  <c r="AA531" s="72"/>
      <c r="AB531" s="72"/>
      <c r="AC531" s="72"/>
      <c r="AD531" s="72"/>
      <c r="AE531" s="72"/>
      <c r="AF531" s="72"/>
      <c r="AG531" s="72"/>
      <c r="AH531" s="72"/>
      <c r="AI531" s="72"/>
      <c r="AJ531" s="72"/>
      <c r="AK531" s="72"/>
      <c r="AL531" s="72"/>
      <c r="AM531" s="72"/>
      <c r="AN531" s="72"/>
      <c r="AO531" s="72"/>
      <c r="AP531" s="72"/>
      <c r="AQ531" s="72"/>
      <c r="AR531" s="72"/>
      <c r="AS531" s="72"/>
      <c r="AT531" s="72"/>
      <c r="AU531" s="72"/>
      <c r="AV531" s="72"/>
      <c r="AX531" s="93"/>
      <c r="AY531" s="93"/>
      <c r="AZ531" s="93"/>
      <c r="BA531" s="2"/>
    </row>
    <row r="532" spans="1:58" s="37" customFormat="1" ht="16.5" customHeight="1" x14ac:dyDescent="0.3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  <c r="AA532" s="72"/>
      <c r="AB532" s="72"/>
      <c r="AC532" s="72"/>
      <c r="AD532" s="72"/>
      <c r="AE532" s="72"/>
      <c r="AF532" s="72"/>
      <c r="AG532" s="72"/>
      <c r="AH532" s="72"/>
      <c r="AI532" s="72"/>
      <c r="AJ532" s="72"/>
      <c r="AK532" s="72"/>
      <c r="AL532" s="72"/>
      <c r="AM532" s="72"/>
      <c r="AN532" s="72"/>
      <c r="AO532" s="72"/>
      <c r="AP532" s="72"/>
      <c r="AQ532" s="72"/>
      <c r="AR532" s="72"/>
      <c r="AS532" s="72"/>
      <c r="AT532" s="72"/>
      <c r="AU532" s="72"/>
      <c r="AV532" s="72"/>
      <c r="AX532" s="93"/>
      <c r="AY532" s="93"/>
      <c r="AZ532" s="93"/>
      <c r="BA532" s="77"/>
      <c r="BB532" s="77" t="s">
        <v>288</v>
      </c>
      <c r="BC532" s="77" t="s">
        <v>289</v>
      </c>
      <c r="BD532" s="77" t="s">
        <v>290</v>
      </c>
      <c r="BE532" s="77" t="s">
        <v>291</v>
      </c>
      <c r="BF532" s="77" t="s">
        <v>287</v>
      </c>
    </row>
    <row r="533" spans="1:58" s="37" customFormat="1" ht="16.5" customHeight="1" x14ac:dyDescent="0.3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  <c r="AA533" s="72"/>
      <c r="AB533" s="72"/>
      <c r="AC533" s="72"/>
      <c r="AD533" s="72"/>
      <c r="AE533" s="72"/>
      <c r="AF533" s="72"/>
      <c r="AG533" s="72"/>
      <c r="AH533" s="72"/>
      <c r="AI533" s="72"/>
      <c r="AJ533" s="72"/>
      <c r="AK533" s="72"/>
      <c r="AL533" s="72"/>
      <c r="AM533" s="72"/>
      <c r="AN533" s="72"/>
      <c r="AO533" s="72"/>
      <c r="AP533" s="72"/>
      <c r="AQ533" s="72"/>
      <c r="AR533" s="72"/>
      <c r="AS533" s="72"/>
      <c r="AT533" s="72"/>
      <c r="AU533" s="72"/>
      <c r="AV533" s="72"/>
      <c r="AX533" s="93"/>
      <c r="AY533" s="93"/>
      <c r="BA533" s="77" t="s">
        <v>285</v>
      </c>
      <c r="BB533" s="95" t="e">
        <v>#DIV/0!</v>
      </c>
      <c r="BC533" s="95" t="e">
        <v>#DIV/0!</v>
      </c>
      <c r="BD533" s="95" t="e">
        <v>#DIV/0!</v>
      </c>
      <c r="BE533" s="95" t="e">
        <v>#DIV/0!</v>
      </c>
      <c r="BF533" s="95" t="e">
        <v>#DIV/0!</v>
      </c>
    </row>
    <row r="534" spans="1:58" s="37" customFormat="1" ht="16.5" customHeight="1" x14ac:dyDescent="0.3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  <c r="AA534" s="72"/>
      <c r="AB534" s="72"/>
      <c r="AC534" s="72"/>
      <c r="AD534" s="72"/>
      <c r="AE534" s="72"/>
      <c r="AF534" s="72"/>
      <c r="AG534" s="72"/>
      <c r="AH534" s="72"/>
      <c r="AI534" s="72"/>
      <c r="AJ534" s="72"/>
      <c r="AK534" s="72"/>
      <c r="AL534" s="72"/>
      <c r="AM534" s="72"/>
      <c r="AN534" s="72"/>
      <c r="AO534" s="72"/>
      <c r="AP534" s="72"/>
      <c r="AQ534" s="72"/>
      <c r="AR534" s="72"/>
      <c r="AS534" s="72"/>
      <c r="AT534" s="72"/>
      <c r="AU534" s="72"/>
      <c r="AV534" s="72"/>
      <c r="AX534" s="93"/>
      <c r="AY534" s="93"/>
      <c r="BA534" s="77" t="s">
        <v>286</v>
      </c>
      <c r="BB534" s="95" t="e">
        <v>#DIV/0!</v>
      </c>
      <c r="BC534" s="95" t="e">
        <v>#DIV/0!</v>
      </c>
      <c r="BD534" s="95" t="e">
        <v>#DIV/0!</v>
      </c>
      <c r="BE534" s="95" t="e">
        <v>#DIV/0!</v>
      </c>
      <c r="BF534" s="95" t="e">
        <v>#DIV/0!</v>
      </c>
    </row>
    <row r="535" spans="1:58" s="37" customFormat="1" ht="16.5" customHeight="1" x14ac:dyDescent="0.3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  <c r="AA535" s="72"/>
      <c r="AB535" s="72"/>
      <c r="AC535" s="72"/>
      <c r="AD535" s="72"/>
      <c r="AE535" s="72"/>
      <c r="AF535" s="72"/>
      <c r="AG535" s="72"/>
      <c r="AH535" s="72"/>
      <c r="AI535" s="72"/>
      <c r="AJ535" s="72"/>
      <c r="AK535" s="72"/>
      <c r="AL535" s="72"/>
      <c r="AM535" s="72"/>
      <c r="AN535" s="72"/>
      <c r="AO535" s="72"/>
      <c r="AP535" s="72"/>
      <c r="AQ535" s="72"/>
      <c r="AR535" s="72"/>
      <c r="AS535" s="72"/>
      <c r="AT535" s="72"/>
      <c r="AU535" s="72"/>
      <c r="AV535" s="72"/>
      <c r="AX535" s="93"/>
      <c r="AY535" s="93"/>
      <c r="BA535" s="77" t="s">
        <v>287</v>
      </c>
      <c r="BB535" s="95" t="e">
        <v>#DIV/0!</v>
      </c>
      <c r="BC535" s="95" t="e">
        <v>#DIV/0!</v>
      </c>
      <c r="BD535" s="95" t="e">
        <v>#DIV/0!</v>
      </c>
      <c r="BE535" s="95" t="e">
        <v>#DIV/0!</v>
      </c>
      <c r="BF535" s="95" t="e">
        <v>#DIV/0!</v>
      </c>
    </row>
    <row r="536" spans="1:58" s="37" customFormat="1" ht="16.5" customHeight="1" x14ac:dyDescent="0.3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  <c r="AA536" s="72"/>
      <c r="AB536" s="72"/>
      <c r="AC536" s="72"/>
      <c r="AD536" s="72"/>
      <c r="AE536" s="72"/>
      <c r="AF536" s="72"/>
      <c r="AG536" s="72"/>
      <c r="AH536" s="72"/>
      <c r="AI536" s="72"/>
      <c r="AJ536" s="72"/>
      <c r="AK536" s="72"/>
      <c r="AL536" s="72"/>
      <c r="AM536" s="72"/>
      <c r="AN536" s="72"/>
      <c r="AO536" s="72"/>
      <c r="AP536" s="72"/>
      <c r="AQ536" s="72"/>
      <c r="AR536" s="72"/>
      <c r="AS536" s="72"/>
      <c r="AT536" s="72"/>
      <c r="AU536" s="72"/>
      <c r="AV536" s="72"/>
      <c r="AX536" s="93"/>
      <c r="AY536" s="93"/>
    </row>
    <row r="537" spans="1:58" s="37" customFormat="1" ht="16.5" customHeight="1" x14ac:dyDescent="0.3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  <c r="AA537" s="72"/>
      <c r="AB537" s="72"/>
      <c r="AC537" s="72"/>
      <c r="AD537" s="72"/>
      <c r="AE537" s="72"/>
      <c r="AF537" s="72"/>
      <c r="AG537" s="72"/>
      <c r="AH537" s="72"/>
      <c r="AI537" s="72"/>
      <c r="AJ537" s="72"/>
      <c r="AK537" s="72"/>
      <c r="AL537" s="72"/>
      <c r="AM537" s="72"/>
      <c r="AN537" s="72"/>
      <c r="AO537" s="72"/>
      <c r="AP537" s="72"/>
      <c r="AQ537" s="72"/>
      <c r="AR537" s="72"/>
      <c r="AS537" s="72"/>
      <c r="AT537" s="72"/>
      <c r="AU537" s="72"/>
      <c r="AV537" s="72"/>
      <c r="AX537" s="93"/>
      <c r="AY537" s="93"/>
    </row>
    <row r="538" spans="1:58" s="37" customFormat="1" ht="16.5" customHeight="1" x14ac:dyDescent="0.3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X538" s="93"/>
      <c r="AY538" s="93"/>
    </row>
    <row r="539" spans="1:58" s="37" customFormat="1" ht="16.5" customHeight="1" x14ac:dyDescent="0.3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  <c r="AA539" s="72"/>
      <c r="AB539" s="72"/>
      <c r="AC539" s="72"/>
      <c r="AD539" s="72"/>
      <c r="AE539" s="72"/>
      <c r="AF539" s="72"/>
      <c r="AG539" s="72"/>
      <c r="AH539" s="72"/>
      <c r="AI539" s="72"/>
      <c r="AJ539" s="72"/>
      <c r="AK539" s="72"/>
      <c r="AL539" s="72"/>
      <c r="AM539" s="72"/>
      <c r="AN539" s="72"/>
      <c r="AO539" s="72"/>
      <c r="AP539" s="72"/>
      <c r="AQ539" s="72"/>
      <c r="AR539" s="72"/>
      <c r="AS539" s="72"/>
      <c r="AT539" s="72"/>
      <c r="AU539" s="72"/>
      <c r="AV539" s="72"/>
      <c r="AX539" s="93"/>
      <c r="AY539" s="93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9069" priority="96994" operator="lessThan">
      <formula>15.1</formula>
    </cfRule>
    <cfRule type="cellIs" dxfId="19068" priority="96995" operator="lessThan">
      <formula>18.1</formula>
    </cfRule>
    <cfRule type="cellIs" dxfId="19067" priority="96996" operator="lessThan">
      <formula>21.1</formula>
    </cfRule>
    <cfRule type="cellIs" dxfId="19066" priority="96997" operator="lessThan">
      <formula>24.1</formula>
    </cfRule>
    <cfRule type="cellIs" dxfId="19065" priority="96998" operator="lessThan">
      <formula>30</formula>
    </cfRule>
    <cfRule type="cellIs" dxfId="19064" priority="96999" operator="lessThan">
      <formula>34.1</formula>
    </cfRule>
  </conditionalFormatting>
  <conditionalFormatting sqref="Z3">
    <cfRule type="colorScale" priority="9699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9063" priority="96991" operator="greaterThan">
      <formula>0.9</formula>
    </cfRule>
    <cfRule type="cellIs" dxfId="19062" priority="96992" operator="greaterThan">
      <formula>0.85</formula>
    </cfRule>
  </conditionalFormatting>
  <conditionalFormatting sqref="N2">
    <cfRule type="cellIs" dxfId="19061" priority="96989" operator="greaterThan">
      <formula>0.9</formula>
    </cfRule>
    <cfRule type="cellIs" dxfId="19060" priority="96990" operator="greaterThan">
      <formula>0.85</formula>
    </cfRule>
  </conditionalFormatting>
  <conditionalFormatting sqref="AV4">
    <cfRule type="expression" dxfId="19059" priority="9143">
      <formula>AV4="X"</formula>
    </cfRule>
    <cfRule type="expression" dxfId="19058" priority="9144">
      <formula>AV4="후보"</formula>
    </cfRule>
  </conditionalFormatting>
  <conditionalFormatting sqref="AC4">
    <cfRule type="cellIs" dxfId="19057" priority="9141" operator="greaterThan">
      <formula>0.9</formula>
    </cfRule>
    <cfRule type="cellIs" dxfId="19056" priority="9142" operator="greaterThan">
      <formula>0.85</formula>
    </cfRule>
  </conditionalFormatting>
  <conditionalFormatting sqref="N4">
    <cfRule type="cellIs" dxfId="19055" priority="9139" operator="greaterThan">
      <formula>0.9</formula>
    </cfRule>
    <cfRule type="cellIs" dxfId="19054" priority="9140" operator="greaterThan">
      <formula>0.85</formula>
    </cfRule>
  </conditionalFormatting>
  <conditionalFormatting sqref="E4">
    <cfRule type="expression" dxfId="19053" priority="9135">
      <formula>AND(IF(OR($Q4=1,$Q4=2),1,0),IF($X4&lt;=20,1,0))</formula>
    </cfRule>
    <cfRule type="expression" dxfId="19052" priority="9136">
      <formula>AND(IF($Q4=2,1,0),IF($X4&lt;30,1,0))</formula>
    </cfRule>
    <cfRule type="expression" dxfId="19051" priority="9137">
      <formula>AND(IF($Q4=3,1,0),IF($X4&lt;30,1,0))</formula>
    </cfRule>
    <cfRule type="expression" dxfId="19050" priority="9138">
      <formula>AND(IF($Q4=3,1,IF($Q4=4,1,0)),IF($F4&lt;=85,1,0))</formula>
    </cfRule>
  </conditionalFormatting>
  <conditionalFormatting sqref="X4">
    <cfRule type="expression" dxfId="19049" priority="9131">
      <formula>AND(IF(OR($Q4=1,$Q4=2),1,0),IF($X4&lt;=20,1,0))</formula>
    </cfRule>
    <cfRule type="expression" dxfId="19048" priority="9132">
      <formula>AND(IF($Q4=2,1,0),IF($X4&lt;30,1,0))</formula>
    </cfRule>
    <cfRule type="expression" dxfId="19047" priority="9133">
      <formula>AND(IF($Q4=3,1,0),IF($X4&lt;30,1,0))</formula>
    </cfRule>
    <cfRule type="expression" dxfId="19046" priority="9134">
      <formula>AND(IF($Q4=3,1,IF($Q4=4,1,0)),IF($F4&lt;=85,1,0))</formula>
    </cfRule>
  </conditionalFormatting>
  <conditionalFormatting sqref="AI4">
    <cfRule type="expression" dxfId="19045" priority="9127">
      <formula>AND(IF(OR($Q4=1,$Q4=2),1,0),IF($X4&lt;=20,1,0))</formula>
    </cfRule>
    <cfRule type="expression" dxfId="19044" priority="9128">
      <formula>AND(IF($Q4=2,1,0),IF($X4&lt;30,1,0))</formula>
    </cfRule>
    <cfRule type="expression" dxfId="19043" priority="9129">
      <formula>AND(IF($Q4=3,1,0),IF($X4&lt;30,1,0))</formula>
    </cfRule>
    <cfRule type="expression" dxfId="19042" priority="9130">
      <formula>AND(IF($Q4=3,1,IF($Q4=4,1,0)),IF($F4&lt;=85,1,0))</formula>
    </cfRule>
  </conditionalFormatting>
  <conditionalFormatting sqref="AV5">
    <cfRule type="expression" dxfId="19041" priority="9125">
      <formula>AV5="X"</formula>
    </cfRule>
    <cfRule type="expression" dxfId="19040" priority="9126">
      <formula>AV5="후보"</formula>
    </cfRule>
  </conditionalFormatting>
  <conditionalFormatting sqref="AC5">
    <cfRule type="cellIs" dxfId="19039" priority="9123" operator="greaterThan">
      <formula>0.9</formula>
    </cfRule>
    <cfRule type="cellIs" dxfId="19038" priority="9124" operator="greaterThan">
      <formula>0.85</formula>
    </cfRule>
  </conditionalFormatting>
  <conditionalFormatting sqref="N5">
    <cfRule type="cellIs" dxfId="19037" priority="9121" operator="greaterThan">
      <formula>0.9</formula>
    </cfRule>
    <cfRule type="cellIs" dxfId="19036" priority="9122" operator="greaterThan">
      <formula>0.85</formula>
    </cfRule>
  </conditionalFormatting>
  <conditionalFormatting sqref="E5">
    <cfRule type="expression" dxfId="19035" priority="9117">
      <formula>AND(IF(OR($Q5=1,$Q5=2),1,0),IF($X5&lt;=20,1,0))</formula>
    </cfRule>
    <cfRule type="expression" dxfId="19034" priority="9118">
      <formula>AND(IF($Q5=2,1,0),IF($X5&lt;30,1,0))</formula>
    </cfRule>
    <cfRule type="expression" dxfId="19033" priority="9119">
      <formula>AND(IF($Q5=3,1,0),IF($X5&lt;30,1,0))</formula>
    </cfRule>
    <cfRule type="expression" dxfId="19032" priority="9120">
      <formula>AND(IF($Q5=3,1,IF($Q5=4,1,0)),IF($F5&lt;=85,1,0))</formula>
    </cfRule>
  </conditionalFormatting>
  <conditionalFormatting sqref="X5">
    <cfRule type="expression" dxfId="19031" priority="9113">
      <formula>AND(IF(OR($Q5=1,$Q5=2),1,0),IF($X5&lt;=20,1,0))</formula>
    </cfRule>
    <cfRule type="expression" dxfId="19030" priority="9114">
      <formula>AND(IF($Q5=2,1,0),IF($X5&lt;30,1,0))</formula>
    </cfRule>
    <cfRule type="expression" dxfId="19029" priority="9115">
      <formula>AND(IF($Q5=3,1,0),IF($X5&lt;30,1,0))</formula>
    </cfRule>
    <cfRule type="expression" dxfId="19028" priority="9116">
      <formula>AND(IF($Q5=3,1,IF($Q5=4,1,0)),IF($F5&lt;=85,1,0))</formula>
    </cfRule>
  </conditionalFormatting>
  <conditionalFormatting sqref="AI5">
    <cfRule type="expression" dxfId="19027" priority="9109">
      <formula>AND(IF(OR($Q5=1,$Q5=2),1,0),IF($X5&lt;=20,1,0))</formula>
    </cfRule>
    <cfRule type="expression" dxfId="19026" priority="9110">
      <formula>AND(IF($Q5=2,1,0),IF($X5&lt;30,1,0))</formula>
    </cfRule>
    <cfRule type="expression" dxfId="19025" priority="9111">
      <formula>AND(IF($Q5=3,1,0),IF($X5&lt;30,1,0))</formula>
    </cfRule>
    <cfRule type="expression" dxfId="19024" priority="9112">
      <formula>AND(IF($Q5=3,1,IF($Q5=4,1,0)),IF($F5&lt;=85,1,0))</formula>
    </cfRule>
  </conditionalFormatting>
  <conditionalFormatting sqref="AV6">
    <cfRule type="expression" dxfId="19023" priority="9107">
      <formula>AV6="X"</formula>
    </cfRule>
    <cfRule type="expression" dxfId="19022" priority="9108">
      <formula>AV6="후보"</formula>
    </cfRule>
  </conditionalFormatting>
  <conditionalFormatting sqref="AC6">
    <cfRule type="cellIs" dxfId="19021" priority="9105" operator="greaterThan">
      <formula>0.9</formula>
    </cfRule>
    <cfRule type="cellIs" dxfId="19020" priority="9106" operator="greaterThan">
      <formula>0.85</formula>
    </cfRule>
  </conditionalFormatting>
  <conditionalFormatting sqref="N6">
    <cfRule type="cellIs" dxfId="19019" priority="9103" operator="greaterThan">
      <formula>0.9</formula>
    </cfRule>
    <cfRule type="cellIs" dxfId="19018" priority="9104" operator="greaterThan">
      <formula>0.85</formula>
    </cfRule>
  </conditionalFormatting>
  <conditionalFormatting sqref="E6">
    <cfRule type="expression" dxfId="19017" priority="9099">
      <formula>AND(IF(OR($Q6=1,$Q6=2),1,0),IF($X6&lt;=20,1,0))</formula>
    </cfRule>
    <cfRule type="expression" dxfId="19016" priority="9100">
      <formula>AND(IF($Q6=2,1,0),IF($X6&lt;30,1,0))</formula>
    </cfRule>
    <cfRule type="expression" dxfId="19015" priority="9101">
      <formula>AND(IF($Q6=3,1,0),IF($X6&lt;30,1,0))</formula>
    </cfRule>
    <cfRule type="expression" dxfId="19014" priority="9102">
      <formula>AND(IF($Q6=3,1,IF($Q6=4,1,0)),IF($F6&lt;=85,1,0))</formula>
    </cfRule>
  </conditionalFormatting>
  <conditionalFormatting sqref="X6">
    <cfRule type="expression" dxfId="19013" priority="9095">
      <formula>AND(IF(OR($Q6=1,$Q6=2),1,0),IF($X6&lt;=20,1,0))</formula>
    </cfRule>
    <cfRule type="expression" dxfId="19012" priority="9096">
      <formula>AND(IF($Q6=2,1,0),IF($X6&lt;30,1,0))</formula>
    </cfRule>
    <cfRule type="expression" dxfId="19011" priority="9097">
      <formula>AND(IF($Q6=3,1,0),IF($X6&lt;30,1,0))</formula>
    </cfRule>
    <cfRule type="expression" dxfId="19010" priority="9098">
      <formula>AND(IF($Q6=3,1,IF($Q6=4,1,0)),IF($F6&lt;=85,1,0))</formula>
    </cfRule>
  </conditionalFormatting>
  <conditionalFormatting sqref="AI6">
    <cfRule type="expression" dxfId="19009" priority="9091">
      <formula>AND(IF(OR($Q6=1,$Q6=2),1,0),IF($X6&lt;=20,1,0))</formula>
    </cfRule>
    <cfRule type="expression" dxfId="19008" priority="9092">
      <formula>AND(IF($Q6=2,1,0),IF($X6&lt;30,1,0))</formula>
    </cfRule>
    <cfRule type="expression" dxfId="19007" priority="9093">
      <formula>AND(IF($Q6=3,1,0),IF($X6&lt;30,1,0))</formula>
    </cfRule>
    <cfRule type="expression" dxfId="19006" priority="9094">
      <formula>AND(IF($Q6=3,1,IF($Q6=4,1,0)),IF($F6&lt;=85,1,0))</formula>
    </cfRule>
  </conditionalFormatting>
  <conditionalFormatting sqref="AV7">
    <cfRule type="expression" dxfId="19005" priority="9089">
      <formula>AV7="X"</formula>
    </cfRule>
    <cfRule type="expression" dxfId="19004" priority="9090">
      <formula>AV7="후보"</formula>
    </cfRule>
  </conditionalFormatting>
  <conditionalFormatting sqref="AC7">
    <cfRule type="cellIs" dxfId="19003" priority="9087" operator="greaterThan">
      <formula>0.9</formula>
    </cfRule>
    <cfRule type="cellIs" dxfId="19002" priority="9088" operator="greaterThan">
      <formula>0.85</formula>
    </cfRule>
  </conditionalFormatting>
  <conditionalFormatting sqref="N7">
    <cfRule type="cellIs" dxfId="19001" priority="9085" operator="greaterThan">
      <formula>0.9</formula>
    </cfRule>
    <cfRule type="cellIs" dxfId="19000" priority="9086" operator="greaterThan">
      <formula>0.85</formula>
    </cfRule>
  </conditionalFormatting>
  <conditionalFormatting sqref="E7">
    <cfRule type="expression" dxfId="18999" priority="9081">
      <formula>AND(IF(OR($Q7=1,$Q7=2),1,0),IF($X7&lt;=20,1,0))</formula>
    </cfRule>
    <cfRule type="expression" dxfId="18998" priority="9082">
      <formula>AND(IF($Q7=2,1,0),IF($X7&lt;30,1,0))</formula>
    </cfRule>
    <cfRule type="expression" dxfId="18997" priority="9083">
      <formula>AND(IF($Q7=3,1,0),IF($X7&lt;30,1,0))</formula>
    </cfRule>
    <cfRule type="expression" dxfId="18996" priority="9084">
      <formula>AND(IF($Q7=3,1,IF($Q7=4,1,0)),IF($F7&lt;=85,1,0))</formula>
    </cfRule>
  </conditionalFormatting>
  <conditionalFormatting sqref="X7">
    <cfRule type="expression" dxfId="18995" priority="9077">
      <formula>AND(IF(OR($Q7=1,$Q7=2),1,0),IF($X7&lt;=20,1,0))</formula>
    </cfRule>
    <cfRule type="expression" dxfId="18994" priority="9078">
      <formula>AND(IF($Q7=2,1,0),IF($X7&lt;30,1,0))</formula>
    </cfRule>
    <cfRule type="expression" dxfId="18993" priority="9079">
      <formula>AND(IF($Q7=3,1,0),IF($X7&lt;30,1,0))</formula>
    </cfRule>
    <cfRule type="expression" dxfId="18992" priority="9080">
      <formula>AND(IF($Q7=3,1,IF($Q7=4,1,0)),IF($F7&lt;=85,1,0))</formula>
    </cfRule>
  </conditionalFormatting>
  <conditionalFormatting sqref="AI7">
    <cfRule type="expression" dxfId="18991" priority="9073">
      <formula>AND(IF(OR($Q7=1,$Q7=2),1,0),IF($X7&lt;=20,1,0))</formula>
    </cfRule>
    <cfRule type="expression" dxfId="18990" priority="9074">
      <formula>AND(IF($Q7=2,1,0),IF($X7&lt;30,1,0))</formula>
    </cfRule>
    <cfRule type="expression" dxfId="18989" priority="9075">
      <formula>AND(IF($Q7=3,1,0),IF($X7&lt;30,1,0))</formula>
    </cfRule>
    <cfRule type="expression" dxfId="18988" priority="9076">
      <formula>AND(IF($Q7=3,1,IF($Q7=4,1,0)),IF($F7&lt;=85,1,0))</formula>
    </cfRule>
  </conditionalFormatting>
  <conditionalFormatting sqref="AV8">
    <cfRule type="expression" dxfId="18987" priority="9071">
      <formula>AV8="X"</formula>
    </cfRule>
    <cfRule type="expression" dxfId="18986" priority="9072">
      <formula>AV8="후보"</formula>
    </cfRule>
  </conditionalFormatting>
  <conditionalFormatting sqref="AC8">
    <cfRule type="cellIs" dxfId="18985" priority="9069" operator="greaterThan">
      <formula>0.9</formula>
    </cfRule>
    <cfRule type="cellIs" dxfId="18984" priority="9070" operator="greaterThan">
      <formula>0.85</formula>
    </cfRule>
  </conditionalFormatting>
  <conditionalFormatting sqref="N8">
    <cfRule type="cellIs" dxfId="18983" priority="9067" operator="greaterThan">
      <formula>0.9</formula>
    </cfRule>
    <cfRule type="cellIs" dxfId="18982" priority="9068" operator="greaterThan">
      <formula>0.85</formula>
    </cfRule>
  </conditionalFormatting>
  <conditionalFormatting sqref="E8">
    <cfRule type="expression" dxfId="18981" priority="9063">
      <formula>AND(IF(OR($Q8=1,$Q8=2),1,0),IF($X8&lt;=20,1,0))</formula>
    </cfRule>
    <cfRule type="expression" dxfId="18980" priority="9064">
      <formula>AND(IF($Q8=2,1,0),IF($X8&lt;30,1,0))</formula>
    </cfRule>
    <cfRule type="expression" dxfId="18979" priority="9065">
      <formula>AND(IF($Q8=3,1,0),IF($X8&lt;30,1,0))</formula>
    </cfRule>
    <cfRule type="expression" dxfId="18978" priority="9066">
      <formula>AND(IF($Q8=3,1,IF($Q8=4,1,0)),IF($F8&lt;=85,1,0))</formula>
    </cfRule>
  </conditionalFormatting>
  <conditionalFormatting sqref="X8">
    <cfRule type="expression" dxfId="18977" priority="9059">
      <formula>AND(IF(OR($Q8=1,$Q8=2),1,0),IF($X8&lt;=20,1,0))</formula>
    </cfRule>
    <cfRule type="expression" dxfId="18976" priority="9060">
      <formula>AND(IF($Q8=2,1,0),IF($X8&lt;30,1,0))</formula>
    </cfRule>
    <cfRule type="expression" dxfId="18975" priority="9061">
      <formula>AND(IF($Q8=3,1,0),IF($X8&lt;30,1,0))</formula>
    </cfRule>
    <cfRule type="expression" dxfId="18974" priority="9062">
      <formula>AND(IF($Q8=3,1,IF($Q8=4,1,0)),IF($F8&lt;=85,1,0))</formula>
    </cfRule>
  </conditionalFormatting>
  <conditionalFormatting sqref="AI8">
    <cfRule type="expression" dxfId="18973" priority="9055">
      <formula>AND(IF(OR($Q8=1,$Q8=2),1,0),IF($X8&lt;=20,1,0))</formula>
    </cfRule>
    <cfRule type="expression" dxfId="18972" priority="9056">
      <formula>AND(IF($Q8=2,1,0),IF($X8&lt;30,1,0))</formula>
    </cfRule>
    <cfRule type="expression" dxfId="18971" priority="9057">
      <formula>AND(IF($Q8=3,1,0),IF($X8&lt;30,1,0))</formula>
    </cfRule>
    <cfRule type="expression" dxfId="18970" priority="9058">
      <formula>AND(IF($Q8=3,1,IF($Q8=4,1,0)),IF($F8&lt;=85,1,0))</formula>
    </cfRule>
  </conditionalFormatting>
  <conditionalFormatting sqref="AV9">
    <cfRule type="expression" dxfId="18969" priority="9053">
      <formula>AV9="X"</formula>
    </cfRule>
    <cfRule type="expression" dxfId="18968" priority="9054">
      <formula>AV9="후보"</formula>
    </cfRule>
  </conditionalFormatting>
  <conditionalFormatting sqref="AC9">
    <cfRule type="cellIs" dxfId="18967" priority="9051" operator="greaterThan">
      <formula>0.9</formula>
    </cfRule>
    <cfRule type="cellIs" dxfId="18966" priority="9052" operator="greaterThan">
      <formula>0.85</formula>
    </cfRule>
  </conditionalFormatting>
  <conditionalFormatting sqref="N9">
    <cfRule type="cellIs" dxfId="18965" priority="9049" operator="greaterThan">
      <formula>0.9</formula>
    </cfRule>
    <cfRule type="cellIs" dxfId="18964" priority="9050" operator="greaterThan">
      <formula>0.85</formula>
    </cfRule>
  </conditionalFormatting>
  <conditionalFormatting sqref="E9">
    <cfRule type="expression" dxfId="18963" priority="9045">
      <formula>AND(IF(OR($Q9=1,$Q9=2),1,0),IF($X9&lt;=20,1,0))</formula>
    </cfRule>
    <cfRule type="expression" dxfId="18962" priority="9046">
      <formula>AND(IF($Q9=2,1,0),IF($X9&lt;30,1,0))</formula>
    </cfRule>
    <cfRule type="expression" dxfId="18961" priority="9047">
      <formula>AND(IF($Q9=3,1,0),IF($X9&lt;30,1,0))</formula>
    </cfRule>
    <cfRule type="expression" dxfId="18960" priority="9048">
      <formula>AND(IF($Q9=3,1,IF($Q9=4,1,0)),IF($F9&lt;=85,1,0))</formula>
    </cfRule>
  </conditionalFormatting>
  <conditionalFormatting sqref="X9">
    <cfRule type="expression" dxfId="18959" priority="9041">
      <formula>AND(IF(OR($Q9=1,$Q9=2),1,0),IF($X9&lt;=20,1,0))</formula>
    </cfRule>
    <cfRule type="expression" dxfId="18958" priority="9042">
      <formula>AND(IF($Q9=2,1,0),IF($X9&lt;30,1,0))</formula>
    </cfRule>
    <cfRule type="expression" dxfId="18957" priority="9043">
      <formula>AND(IF($Q9=3,1,0),IF($X9&lt;30,1,0))</formula>
    </cfRule>
    <cfRule type="expression" dxfId="18956" priority="9044">
      <formula>AND(IF($Q9=3,1,IF($Q9=4,1,0)),IF($F9&lt;=85,1,0))</formula>
    </cfRule>
  </conditionalFormatting>
  <conditionalFormatting sqref="AI9">
    <cfRule type="expression" dxfId="18955" priority="9037">
      <formula>AND(IF(OR($Q9=1,$Q9=2),1,0),IF($X9&lt;=20,1,0))</formula>
    </cfRule>
    <cfRule type="expression" dxfId="18954" priority="9038">
      <formula>AND(IF($Q9=2,1,0),IF($X9&lt;30,1,0))</formula>
    </cfRule>
    <cfRule type="expression" dxfId="18953" priority="9039">
      <formula>AND(IF($Q9=3,1,0),IF($X9&lt;30,1,0))</formula>
    </cfRule>
    <cfRule type="expression" dxfId="18952" priority="9040">
      <formula>AND(IF($Q9=3,1,IF($Q9=4,1,0)),IF($F9&lt;=85,1,0))</formula>
    </cfRule>
  </conditionalFormatting>
  <conditionalFormatting sqref="AV10">
    <cfRule type="expression" dxfId="18951" priority="9035">
      <formula>AV10="X"</formula>
    </cfRule>
    <cfRule type="expression" dxfId="18950" priority="9036">
      <formula>AV10="후보"</formula>
    </cfRule>
  </conditionalFormatting>
  <conditionalFormatting sqref="AC10">
    <cfRule type="cellIs" dxfId="18949" priority="9033" operator="greaterThan">
      <formula>0.9</formula>
    </cfRule>
    <cfRule type="cellIs" dxfId="18948" priority="9034" operator="greaterThan">
      <formula>0.85</formula>
    </cfRule>
  </conditionalFormatting>
  <conditionalFormatting sqref="N10">
    <cfRule type="cellIs" dxfId="18947" priority="9031" operator="greaterThan">
      <formula>0.9</formula>
    </cfRule>
    <cfRule type="cellIs" dxfId="18946" priority="9032" operator="greaterThan">
      <formula>0.85</formula>
    </cfRule>
  </conditionalFormatting>
  <conditionalFormatting sqref="E10">
    <cfRule type="expression" dxfId="18945" priority="9027">
      <formula>AND(IF(OR($Q10=1,$Q10=2),1,0),IF($X10&lt;=20,1,0))</formula>
    </cfRule>
    <cfRule type="expression" dxfId="18944" priority="9028">
      <formula>AND(IF($Q10=2,1,0),IF($X10&lt;30,1,0))</formula>
    </cfRule>
    <cfRule type="expression" dxfId="18943" priority="9029">
      <formula>AND(IF($Q10=3,1,0),IF($X10&lt;30,1,0))</formula>
    </cfRule>
    <cfRule type="expression" dxfId="18942" priority="9030">
      <formula>AND(IF($Q10=3,1,IF($Q10=4,1,0)),IF($F10&lt;=85,1,0))</formula>
    </cfRule>
  </conditionalFormatting>
  <conditionalFormatting sqref="X10">
    <cfRule type="expression" dxfId="18941" priority="9023">
      <formula>AND(IF(OR($Q10=1,$Q10=2),1,0),IF($X10&lt;=20,1,0))</formula>
    </cfRule>
    <cfRule type="expression" dxfId="18940" priority="9024">
      <formula>AND(IF($Q10=2,1,0),IF($X10&lt;30,1,0))</formula>
    </cfRule>
    <cfRule type="expression" dxfId="18939" priority="9025">
      <formula>AND(IF($Q10=3,1,0),IF($X10&lt;30,1,0))</formula>
    </cfRule>
    <cfRule type="expression" dxfId="18938" priority="9026">
      <formula>AND(IF($Q10=3,1,IF($Q10=4,1,0)),IF($F10&lt;=85,1,0))</formula>
    </cfRule>
  </conditionalFormatting>
  <conditionalFormatting sqref="AI10">
    <cfRule type="expression" dxfId="18937" priority="9019">
      <formula>AND(IF(OR($Q10=1,$Q10=2),1,0),IF($X10&lt;=20,1,0))</formula>
    </cfRule>
    <cfRule type="expression" dxfId="18936" priority="9020">
      <formula>AND(IF($Q10=2,1,0),IF($X10&lt;30,1,0))</formula>
    </cfRule>
    <cfRule type="expression" dxfId="18935" priority="9021">
      <formula>AND(IF($Q10=3,1,0),IF($X10&lt;30,1,0))</formula>
    </cfRule>
    <cfRule type="expression" dxfId="18934" priority="9022">
      <formula>AND(IF($Q10=3,1,IF($Q10=4,1,0)),IF($F10&lt;=85,1,0))</formula>
    </cfRule>
  </conditionalFormatting>
  <conditionalFormatting sqref="AV11">
    <cfRule type="expression" dxfId="18933" priority="9017">
      <formula>AV11="X"</formula>
    </cfRule>
    <cfRule type="expression" dxfId="18932" priority="9018">
      <formula>AV11="후보"</formula>
    </cfRule>
  </conditionalFormatting>
  <conditionalFormatting sqref="AC11">
    <cfRule type="cellIs" dxfId="18931" priority="9015" operator="greaterThan">
      <formula>0.9</formula>
    </cfRule>
    <cfRule type="cellIs" dxfId="18930" priority="9016" operator="greaterThan">
      <formula>0.85</formula>
    </cfRule>
  </conditionalFormatting>
  <conditionalFormatting sqref="N11">
    <cfRule type="cellIs" dxfId="18929" priority="9013" operator="greaterThan">
      <formula>0.9</formula>
    </cfRule>
    <cfRule type="cellIs" dxfId="18928" priority="9014" operator="greaterThan">
      <formula>0.85</formula>
    </cfRule>
  </conditionalFormatting>
  <conditionalFormatting sqref="E11">
    <cfRule type="expression" dxfId="18927" priority="9009">
      <formula>AND(IF(OR($Q11=1,$Q11=2),1,0),IF($X11&lt;=20,1,0))</formula>
    </cfRule>
    <cfRule type="expression" dxfId="18926" priority="9010">
      <formula>AND(IF($Q11=2,1,0),IF($X11&lt;30,1,0))</formula>
    </cfRule>
    <cfRule type="expression" dxfId="18925" priority="9011">
      <formula>AND(IF($Q11=3,1,0),IF($X11&lt;30,1,0))</formula>
    </cfRule>
    <cfRule type="expression" dxfId="18924" priority="9012">
      <formula>AND(IF($Q11=3,1,IF($Q11=4,1,0)),IF($F11&lt;=85,1,0))</formula>
    </cfRule>
  </conditionalFormatting>
  <conditionalFormatting sqref="X11">
    <cfRule type="expression" dxfId="18923" priority="9005">
      <formula>AND(IF(OR($Q11=1,$Q11=2),1,0),IF($X11&lt;=20,1,0))</formula>
    </cfRule>
    <cfRule type="expression" dxfId="18922" priority="9006">
      <formula>AND(IF($Q11=2,1,0),IF($X11&lt;30,1,0))</formula>
    </cfRule>
    <cfRule type="expression" dxfId="18921" priority="9007">
      <formula>AND(IF($Q11=3,1,0),IF($X11&lt;30,1,0))</formula>
    </cfRule>
    <cfRule type="expression" dxfId="18920" priority="9008">
      <formula>AND(IF($Q11=3,1,IF($Q11=4,1,0)),IF($F11&lt;=85,1,0))</formula>
    </cfRule>
  </conditionalFormatting>
  <conditionalFormatting sqref="AI11">
    <cfRule type="expression" dxfId="18919" priority="9001">
      <formula>AND(IF(OR($Q11=1,$Q11=2),1,0),IF($X11&lt;=20,1,0))</formula>
    </cfRule>
    <cfRule type="expression" dxfId="18918" priority="9002">
      <formula>AND(IF($Q11=2,1,0),IF($X11&lt;30,1,0))</formula>
    </cfRule>
    <cfRule type="expression" dxfId="18917" priority="9003">
      <formula>AND(IF($Q11=3,1,0),IF($X11&lt;30,1,0))</formula>
    </cfRule>
    <cfRule type="expression" dxfId="18916" priority="9004">
      <formula>AND(IF($Q11=3,1,IF($Q11=4,1,0)),IF($F11&lt;=85,1,0))</formula>
    </cfRule>
  </conditionalFormatting>
  <conditionalFormatting sqref="AV12">
    <cfRule type="expression" dxfId="18915" priority="8999">
      <formula>AV12="X"</formula>
    </cfRule>
    <cfRule type="expression" dxfId="18914" priority="9000">
      <formula>AV12="후보"</formula>
    </cfRule>
  </conditionalFormatting>
  <conditionalFormatting sqref="AC12">
    <cfRule type="cellIs" dxfId="18913" priority="8997" operator="greaterThan">
      <formula>0.9</formula>
    </cfRule>
    <cfRule type="cellIs" dxfId="18912" priority="8998" operator="greaterThan">
      <formula>0.85</formula>
    </cfRule>
  </conditionalFormatting>
  <conditionalFormatting sqref="N12">
    <cfRule type="cellIs" dxfId="18911" priority="8995" operator="greaterThan">
      <formula>0.9</formula>
    </cfRule>
    <cfRule type="cellIs" dxfId="18910" priority="8996" operator="greaterThan">
      <formula>0.85</formula>
    </cfRule>
  </conditionalFormatting>
  <conditionalFormatting sqref="E12">
    <cfRule type="expression" dxfId="18909" priority="8991">
      <formula>AND(IF(OR($Q12=1,$Q12=2),1,0),IF($X12&lt;=20,1,0))</formula>
    </cfRule>
    <cfRule type="expression" dxfId="18908" priority="8992">
      <formula>AND(IF($Q12=2,1,0),IF($X12&lt;30,1,0))</formula>
    </cfRule>
    <cfRule type="expression" dxfId="18907" priority="8993">
      <formula>AND(IF($Q12=3,1,0),IF($X12&lt;30,1,0))</formula>
    </cfRule>
    <cfRule type="expression" dxfId="18906" priority="8994">
      <formula>AND(IF($Q12=3,1,IF($Q12=4,1,0)),IF($F12&lt;=85,1,0))</formula>
    </cfRule>
  </conditionalFormatting>
  <conditionalFormatting sqref="X12">
    <cfRule type="expression" dxfId="18905" priority="8987">
      <formula>AND(IF(OR($Q12=1,$Q12=2),1,0),IF($X12&lt;=20,1,0))</formula>
    </cfRule>
    <cfRule type="expression" dxfId="18904" priority="8988">
      <formula>AND(IF($Q12=2,1,0),IF($X12&lt;30,1,0))</formula>
    </cfRule>
    <cfRule type="expression" dxfId="18903" priority="8989">
      <formula>AND(IF($Q12=3,1,0),IF($X12&lt;30,1,0))</formula>
    </cfRule>
    <cfRule type="expression" dxfId="18902" priority="8990">
      <formula>AND(IF($Q12=3,1,IF($Q12=4,1,0)),IF($F12&lt;=85,1,0))</formula>
    </cfRule>
  </conditionalFormatting>
  <conditionalFormatting sqref="AI12">
    <cfRule type="expression" dxfId="18901" priority="8983">
      <formula>AND(IF(OR($Q12=1,$Q12=2),1,0),IF($X12&lt;=20,1,0))</formula>
    </cfRule>
    <cfRule type="expression" dxfId="18900" priority="8984">
      <formula>AND(IF($Q12=2,1,0),IF($X12&lt;30,1,0))</formula>
    </cfRule>
    <cfRule type="expression" dxfId="18899" priority="8985">
      <formula>AND(IF($Q12=3,1,0),IF($X12&lt;30,1,0))</formula>
    </cfRule>
    <cfRule type="expression" dxfId="18898" priority="8986">
      <formula>AND(IF($Q12=3,1,IF($Q12=4,1,0)),IF($F12&lt;=85,1,0))</formula>
    </cfRule>
  </conditionalFormatting>
  <conditionalFormatting sqref="AV13">
    <cfRule type="expression" dxfId="18897" priority="8981">
      <formula>AV13="X"</formula>
    </cfRule>
    <cfRule type="expression" dxfId="18896" priority="8982">
      <formula>AV13="후보"</formula>
    </cfRule>
  </conditionalFormatting>
  <conditionalFormatting sqref="AC13">
    <cfRule type="cellIs" dxfId="18895" priority="8979" operator="greaterThan">
      <formula>0.9</formula>
    </cfRule>
    <cfRule type="cellIs" dxfId="18894" priority="8980" operator="greaterThan">
      <formula>0.85</formula>
    </cfRule>
  </conditionalFormatting>
  <conditionalFormatting sqref="N13">
    <cfRule type="cellIs" dxfId="18893" priority="8977" operator="greaterThan">
      <formula>0.9</formula>
    </cfRule>
    <cfRule type="cellIs" dxfId="18892" priority="8978" operator="greaterThan">
      <formula>0.85</formula>
    </cfRule>
  </conditionalFormatting>
  <conditionalFormatting sqref="E13">
    <cfRule type="expression" dxfId="18891" priority="8973">
      <formula>AND(IF(OR($Q13=1,$Q13=2),1,0),IF($X13&lt;=20,1,0))</formula>
    </cfRule>
    <cfRule type="expression" dxfId="18890" priority="8974">
      <formula>AND(IF($Q13=2,1,0),IF($X13&lt;30,1,0))</formula>
    </cfRule>
    <cfRule type="expression" dxfId="18889" priority="8975">
      <formula>AND(IF($Q13=3,1,0),IF($X13&lt;30,1,0))</formula>
    </cfRule>
    <cfRule type="expression" dxfId="18888" priority="8976">
      <formula>AND(IF($Q13=3,1,IF($Q13=4,1,0)),IF($F13&lt;=85,1,0))</formula>
    </cfRule>
  </conditionalFormatting>
  <conditionalFormatting sqref="X13">
    <cfRule type="expression" dxfId="18887" priority="8969">
      <formula>AND(IF(OR($Q13=1,$Q13=2),1,0),IF($X13&lt;=20,1,0))</formula>
    </cfRule>
    <cfRule type="expression" dxfId="18886" priority="8970">
      <formula>AND(IF($Q13=2,1,0),IF($X13&lt;30,1,0))</formula>
    </cfRule>
    <cfRule type="expression" dxfId="18885" priority="8971">
      <formula>AND(IF($Q13=3,1,0),IF($X13&lt;30,1,0))</formula>
    </cfRule>
    <cfRule type="expression" dxfId="18884" priority="8972">
      <formula>AND(IF($Q13=3,1,IF($Q13=4,1,0)),IF($F13&lt;=85,1,0))</formula>
    </cfRule>
  </conditionalFormatting>
  <conditionalFormatting sqref="AI13">
    <cfRule type="expression" dxfId="18883" priority="8965">
      <formula>AND(IF(OR($Q13=1,$Q13=2),1,0),IF($X13&lt;=20,1,0))</formula>
    </cfRule>
    <cfRule type="expression" dxfId="18882" priority="8966">
      <formula>AND(IF($Q13=2,1,0),IF($X13&lt;30,1,0))</formula>
    </cfRule>
    <cfRule type="expression" dxfId="18881" priority="8967">
      <formula>AND(IF($Q13=3,1,0),IF($X13&lt;30,1,0))</formula>
    </cfRule>
    <cfRule type="expression" dxfId="18880" priority="8968">
      <formula>AND(IF($Q13=3,1,IF($Q13=4,1,0)),IF($F13&lt;=85,1,0))</formula>
    </cfRule>
  </conditionalFormatting>
  <conditionalFormatting sqref="AV14">
    <cfRule type="expression" dxfId="18879" priority="8963">
      <formula>AV14="X"</formula>
    </cfRule>
    <cfRule type="expression" dxfId="18878" priority="8964">
      <formula>AV14="후보"</formula>
    </cfRule>
  </conditionalFormatting>
  <conditionalFormatting sqref="AC14">
    <cfRule type="cellIs" dxfId="18877" priority="8961" operator="greaterThan">
      <formula>0.9</formula>
    </cfRule>
    <cfRule type="cellIs" dxfId="18876" priority="8962" operator="greaterThan">
      <formula>0.85</formula>
    </cfRule>
  </conditionalFormatting>
  <conditionalFormatting sqref="N14">
    <cfRule type="cellIs" dxfId="18875" priority="8959" operator="greaterThan">
      <formula>0.9</formula>
    </cfRule>
    <cfRule type="cellIs" dxfId="18874" priority="8960" operator="greaterThan">
      <formula>0.85</formula>
    </cfRule>
  </conditionalFormatting>
  <conditionalFormatting sqref="E14">
    <cfRule type="expression" dxfId="18873" priority="8955">
      <formula>AND(IF(OR($Q14=1,$Q14=2),1,0),IF($X14&lt;=20,1,0))</formula>
    </cfRule>
    <cfRule type="expression" dxfId="18872" priority="8956">
      <formula>AND(IF($Q14=2,1,0),IF($X14&lt;30,1,0))</formula>
    </cfRule>
    <cfRule type="expression" dxfId="18871" priority="8957">
      <formula>AND(IF($Q14=3,1,0),IF($X14&lt;30,1,0))</formula>
    </cfRule>
    <cfRule type="expression" dxfId="18870" priority="8958">
      <formula>AND(IF($Q14=3,1,IF($Q14=4,1,0)),IF($F14&lt;=85,1,0))</formula>
    </cfRule>
  </conditionalFormatting>
  <conditionalFormatting sqref="X14">
    <cfRule type="expression" dxfId="18869" priority="8951">
      <formula>AND(IF(OR($Q14=1,$Q14=2),1,0),IF($X14&lt;=20,1,0))</formula>
    </cfRule>
    <cfRule type="expression" dxfId="18868" priority="8952">
      <formula>AND(IF($Q14=2,1,0),IF($X14&lt;30,1,0))</formula>
    </cfRule>
    <cfRule type="expression" dxfId="18867" priority="8953">
      <formula>AND(IF($Q14=3,1,0),IF($X14&lt;30,1,0))</formula>
    </cfRule>
    <cfRule type="expression" dxfId="18866" priority="8954">
      <formula>AND(IF($Q14=3,1,IF($Q14=4,1,0)),IF($F14&lt;=85,1,0))</formula>
    </cfRule>
  </conditionalFormatting>
  <conditionalFormatting sqref="AI14">
    <cfRule type="expression" dxfId="18865" priority="8947">
      <formula>AND(IF(OR($Q14=1,$Q14=2),1,0),IF($X14&lt;=20,1,0))</formula>
    </cfRule>
    <cfRule type="expression" dxfId="18864" priority="8948">
      <formula>AND(IF($Q14=2,1,0),IF($X14&lt;30,1,0))</formula>
    </cfRule>
    <cfRule type="expression" dxfId="18863" priority="8949">
      <formula>AND(IF($Q14=3,1,0),IF($X14&lt;30,1,0))</formula>
    </cfRule>
    <cfRule type="expression" dxfId="18862" priority="8950">
      <formula>AND(IF($Q14=3,1,IF($Q14=4,1,0)),IF($F14&lt;=85,1,0))</formula>
    </cfRule>
  </conditionalFormatting>
  <conditionalFormatting sqref="AV15">
    <cfRule type="expression" dxfId="18861" priority="8945">
      <formula>AV15="X"</formula>
    </cfRule>
    <cfRule type="expression" dxfId="18860" priority="8946">
      <formula>AV15="후보"</formula>
    </cfRule>
  </conditionalFormatting>
  <conditionalFormatting sqref="AC15">
    <cfRule type="cellIs" dxfId="18859" priority="8943" operator="greaterThan">
      <formula>0.9</formula>
    </cfRule>
    <cfRule type="cellIs" dxfId="18858" priority="8944" operator="greaterThan">
      <formula>0.85</formula>
    </cfRule>
  </conditionalFormatting>
  <conditionalFormatting sqref="N15">
    <cfRule type="cellIs" dxfId="18857" priority="8941" operator="greaterThan">
      <formula>0.9</formula>
    </cfRule>
    <cfRule type="cellIs" dxfId="18856" priority="8942" operator="greaterThan">
      <formula>0.85</formula>
    </cfRule>
  </conditionalFormatting>
  <conditionalFormatting sqref="E15">
    <cfRule type="expression" dxfId="18855" priority="8937">
      <formula>AND(IF(OR($Q15=1,$Q15=2),1,0),IF($X15&lt;=20,1,0))</formula>
    </cfRule>
    <cfRule type="expression" dxfId="18854" priority="8938">
      <formula>AND(IF($Q15=2,1,0),IF($X15&lt;30,1,0))</formula>
    </cfRule>
    <cfRule type="expression" dxfId="18853" priority="8939">
      <formula>AND(IF($Q15=3,1,0),IF($X15&lt;30,1,0))</formula>
    </cfRule>
    <cfRule type="expression" dxfId="18852" priority="8940">
      <formula>AND(IF($Q15=3,1,IF($Q15=4,1,0)),IF($F15&lt;=85,1,0))</formula>
    </cfRule>
  </conditionalFormatting>
  <conditionalFormatting sqref="X15">
    <cfRule type="expression" dxfId="18851" priority="8933">
      <formula>AND(IF(OR($Q15=1,$Q15=2),1,0),IF($X15&lt;=20,1,0))</formula>
    </cfRule>
    <cfRule type="expression" dxfId="18850" priority="8934">
      <formula>AND(IF($Q15=2,1,0),IF($X15&lt;30,1,0))</formula>
    </cfRule>
    <cfRule type="expression" dxfId="18849" priority="8935">
      <formula>AND(IF($Q15=3,1,0),IF($X15&lt;30,1,0))</formula>
    </cfRule>
    <cfRule type="expression" dxfId="18848" priority="8936">
      <formula>AND(IF($Q15=3,1,IF($Q15=4,1,0)),IF($F15&lt;=85,1,0))</formula>
    </cfRule>
  </conditionalFormatting>
  <conditionalFormatting sqref="AI15">
    <cfRule type="expression" dxfId="18847" priority="8929">
      <formula>AND(IF(OR($Q15=1,$Q15=2),1,0),IF($X15&lt;=20,1,0))</formula>
    </cfRule>
    <cfRule type="expression" dxfId="18846" priority="8930">
      <formula>AND(IF($Q15=2,1,0),IF($X15&lt;30,1,0))</formula>
    </cfRule>
    <cfRule type="expression" dxfId="18845" priority="8931">
      <formula>AND(IF($Q15=3,1,0),IF($X15&lt;30,1,0))</formula>
    </cfRule>
    <cfRule type="expression" dxfId="18844" priority="8932">
      <formula>AND(IF($Q15=3,1,IF($Q15=4,1,0)),IF($F15&lt;=85,1,0))</formula>
    </cfRule>
  </conditionalFormatting>
  <conditionalFormatting sqref="AV16">
    <cfRule type="expression" dxfId="18843" priority="8927">
      <formula>AV16="X"</formula>
    </cfRule>
    <cfRule type="expression" dxfId="18842" priority="8928">
      <formula>AV16="후보"</formula>
    </cfRule>
  </conditionalFormatting>
  <conditionalFormatting sqref="AC16">
    <cfRule type="cellIs" dxfId="18841" priority="8925" operator="greaterThan">
      <formula>0.9</formula>
    </cfRule>
    <cfRule type="cellIs" dxfId="18840" priority="8926" operator="greaterThan">
      <formula>0.85</formula>
    </cfRule>
  </conditionalFormatting>
  <conditionalFormatting sqref="N16">
    <cfRule type="cellIs" dxfId="18839" priority="8923" operator="greaterThan">
      <formula>0.9</formula>
    </cfRule>
    <cfRule type="cellIs" dxfId="18838" priority="8924" operator="greaterThan">
      <formula>0.85</formula>
    </cfRule>
  </conditionalFormatting>
  <conditionalFormatting sqref="E16">
    <cfRule type="expression" dxfId="18837" priority="8919">
      <formula>AND(IF(OR($Q16=1,$Q16=2),1,0),IF($X16&lt;=20,1,0))</formula>
    </cfRule>
    <cfRule type="expression" dxfId="18836" priority="8920">
      <formula>AND(IF($Q16=2,1,0),IF($X16&lt;30,1,0))</formula>
    </cfRule>
    <cfRule type="expression" dxfId="18835" priority="8921">
      <formula>AND(IF($Q16=3,1,0),IF($X16&lt;30,1,0))</formula>
    </cfRule>
    <cfRule type="expression" dxfId="18834" priority="8922">
      <formula>AND(IF($Q16=3,1,IF($Q16=4,1,0)),IF($F16&lt;=85,1,0))</formula>
    </cfRule>
  </conditionalFormatting>
  <conditionalFormatting sqref="X16">
    <cfRule type="expression" dxfId="18833" priority="8915">
      <formula>AND(IF(OR($Q16=1,$Q16=2),1,0),IF($X16&lt;=20,1,0))</formula>
    </cfRule>
    <cfRule type="expression" dxfId="18832" priority="8916">
      <formula>AND(IF($Q16=2,1,0),IF($X16&lt;30,1,0))</formula>
    </cfRule>
    <cfRule type="expression" dxfId="18831" priority="8917">
      <formula>AND(IF($Q16=3,1,0),IF($X16&lt;30,1,0))</formula>
    </cfRule>
    <cfRule type="expression" dxfId="18830" priority="8918">
      <formula>AND(IF($Q16=3,1,IF($Q16=4,1,0)),IF($F16&lt;=85,1,0))</formula>
    </cfRule>
  </conditionalFormatting>
  <conditionalFormatting sqref="AI16">
    <cfRule type="expression" dxfId="18829" priority="8911">
      <formula>AND(IF(OR($Q16=1,$Q16=2),1,0),IF($X16&lt;=20,1,0))</formula>
    </cfRule>
    <cfRule type="expression" dxfId="18828" priority="8912">
      <formula>AND(IF($Q16=2,1,0),IF($X16&lt;30,1,0))</formula>
    </cfRule>
    <cfRule type="expression" dxfId="18827" priority="8913">
      <formula>AND(IF($Q16=3,1,0),IF($X16&lt;30,1,0))</formula>
    </cfRule>
    <cfRule type="expression" dxfId="18826" priority="8914">
      <formula>AND(IF($Q16=3,1,IF($Q16=4,1,0)),IF($F16&lt;=85,1,0))</formula>
    </cfRule>
  </conditionalFormatting>
  <conditionalFormatting sqref="AV17">
    <cfRule type="expression" dxfId="18825" priority="8909">
      <formula>AV17="X"</formula>
    </cfRule>
    <cfRule type="expression" dxfId="18824" priority="8910">
      <formula>AV17="후보"</formula>
    </cfRule>
  </conditionalFormatting>
  <conditionalFormatting sqref="AC17">
    <cfRule type="cellIs" dxfId="18823" priority="8907" operator="greaterThan">
      <formula>0.9</formula>
    </cfRule>
    <cfRule type="cellIs" dxfId="18822" priority="8908" operator="greaterThan">
      <formula>0.85</formula>
    </cfRule>
  </conditionalFormatting>
  <conditionalFormatting sqref="N17">
    <cfRule type="cellIs" dxfId="18821" priority="8905" operator="greaterThan">
      <formula>0.9</formula>
    </cfRule>
    <cfRule type="cellIs" dxfId="18820" priority="8906" operator="greaterThan">
      <formula>0.85</formula>
    </cfRule>
  </conditionalFormatting>
  <conditionalFormatting sqref="E17">
    <cfRule type="expression" dxfId="18819" priority="8901">
      <formula>AND(IF(OR($Q17=1,$Q17=2),1,0),IF($X17&lt;=20,1,0))</formula>
    </cfRule>
    <cfRule type="expression" dxfId="18818" priority="8902">
      <formula>AND(IF($Q17=2,1,0),IF($X17&lt;30,1,0))</formula>
    </cfRule>
    <cfRule type="expression" dxfId="18817" priority="8903">
      <formula>AND(IF($Q17=3,1,0),IF($X17&lt;30,1,0))</formula>
    </cfRule>
    <cfRule type="expression" dxfId="18816" priority="8904">
      <formula>AND(IF($Q17=3,1,IF($Q17=4,1,0)),IF($F17&lt;=85,1,0))</formula>
    </cfRule>
  </conditionalFormatting>
  <conditionalFormatting sqref="X17">
    <cfRule type="expression" dxfId="18815" priority="8897">
      <formula>AND(IF(OR($Q17=1,$Q17=2),1,0),IF($X17&lt;=20,1,0))</formula>
    </cfRule>
    <cfRule type="expression" dxfId="18814" priority="8898">
      <formula>AND(IF($Q17=2,1,0),IF($X17&lt;30,1,0))</formula>
    </cfRule>
    <cfRule type="expression" dxfId="18813" priority="8899">
      <formula>AND(IF($Q17=3,1,0),IF($X17&lt;30,1,0))</formula>
    </cfRule>
    <cfRule type="expression" dxfId="18812" priority="8900">
      <formula>AND(IF($Q17=3,1,IF($Q17=4,1,0)),IF($F17&lt;=85,1,0))</formula>
    </cfRule>
  </conditionalFormatting>
  <conditionalFormatting sqref="AI17">
    <cfRule type="expression" dxfId="18811" priority="8893">
      <formula>AND(IF(OR($Q17=1,$Q17=2),1,0),IF($X17&lt;=20,1,0))</formula>
    </cfRule>
    <cfRule type="expression" dxfId="18810" priority="8894">
      <formula>AND(IF($Q17=2,1,0),IF($X17&lt;30,1,0))</formula>
    </cfRule>
    <cfRule type="expression" dxfId="18809" priority="8895">
      <formula>AND(IF($Q17=3,1,0),IF($X17&lt;30,1,0))</formula>
    </cfRule>
    <cfRule type="expression" dxfId="18808" priority="8896">
      <formula>AND(IF($Q17=3,1,IF($Q17=4,1,0)),IF($F17&lt;=85,1,0))</formula>
    </cfRule>
  </conditionalFormatting>
  <conditionalFormatting sqref="AV18">
    <cfRule type="expression" dxfId="18807" priority="8891">
      <formula>AV18="X"</formula>
    </cfRule>
    <cfRule type="expression" dxfId="18806" priority="8892">
      <formula>AV18="후보"</formula>
    </cfRule>
  </conditionalFormatting>
  <conditionalFormatting sqref="AC18">
    <cfRule type="cellIs" dxfId="18805" priority="8889" operator="greaterThan">
      <formula>0.9</formula>
    </cfRule>
    <cfRule type="cellIs" dxfId="18804" priority="8890" operator="greaterThan">
      <formula>0.85</formula>
    </cfRule>
  </conditionalFormatting>
  <conditionalFormatting sqref="N18">
    <cfRule type="cellIs" dxfId="18803" priority="8887" operator="greaterThan">
      <formula>0.9</formula>
    </cfRule>
    <cfRule type="cellIs" dxfId="18802" priority="8888" operator="greaterThan">
      <formula>0.85</formula>
    </cfRule>
  </conditionalFormatting>
  <conditionalFormatting sqref="E18">
    <cfRule type="expression" dxfId="18801" priority="8883">
      <formula>AND(IF(OR($Q18=1,$Q18=2),1,0),IF($X18&lt;=20,1,0))</formula>
    </cfRule>
    <cfRule type="expression" dxfId="18800" priority="8884">
      <formula>AND(IF($Q18=2,1,0),IF($X18&lt;30,1,0))</formula>
    </cfRule>
    <cfRule type="expression" dxfId="18799" priority="8885">
      <formula>AND(IF($Q18=3,1,0),IF($X18&lt;30,1,0))</formula>
    </cfRule>
    <cfRule type="expression" dxfId="18798" priority="8886">
      <formula>AND(IF($Q18=3,1,IF($Q18=4,1,0)),IF($F18&lt;=85,1,0))</formula>
    </cfRule>
  </conditionalFormatting>
  <conditionalFormatting sqref="X18">
    <cfRule type="expression" dxfId="18797" priority="8879">
      <formula>AND(IF(OR($Q18=1,$Q18=2),1,0),IF($X18&lt;=20,1,0))</formula>
    </cfRule>
    <cfRule type="expression" dxfId="18796" priority="8880">
      <formula>AND(IF($Q18=2,1,0),IF($X18&lt;30,1,0))</formula>
    </cfRule>
    <cfRule type="expression" dxfId="18795" priority="8881">
      <formula>AND(IF($Q18=3,1,0),IF($X18&lt;30,1,0))</formula>
    </cfRule>
    <cfRule type="expression" dxfId="18794" priority="8882">
      <formula>AND(IF($Q18=3,1,IF($Q18=4,1,0)),IF($F18&lt;=85,1,0))</formula>
    </cfRule>
  </conditionalFormatting>
  <conditionalFormatting sqref="AI18">
    <cfRule type="expression" dxfId="18793" priority="8875">
      <formula>AND(IF(OR($Q18=1,$Q18=2),1,0),IF($X18&lt;=20,1,0))</formula>
    </cfRule>
    <cfRule type="expression" dxfId="18792" priority="8876">
      <formula>AND(IF($Q18=2,1,0),IF($X18&lt;30,1,0))</formula>
    </cfRule>
    <cfRule type="expression" dxfId="18791" priority="8877">
      <formula>AND(IF($Q18=3,1,0),IF($X18&lt;30,1,0))</formula>
    </cfRule>
    <cfRule type="expression" dxfId="18790" priority="8878">
      <formula>AND(IF($Q18=3,1,IF($Q18=4,1,0)),IF($F18&lt;=85,1,0))</formula>
    </cfRule>
  </conditionalFormatting>
  <conditionalFormatting sqref="AV19">
    <cfRule type="expression" dxfId="18789" priority="8873">
      <formula>AV19="X"</formula>
    </cfRule>
    <cfRule type="expression" dxfId="18788" priority="8874">
      <formula>AV19="후보"</formula>
    </cfRule>
  </conditionalFormatting>
  <conditionalFormatting sqref="AC19">
    <cfRule type="cellIs" dxfId="18787" priority="8871" operator="greaterThan">
      <formula>0.9</formula>
    </cfRule>
    <cfRule type="cellIs" dxfId="18786" priority="8872" operator="greaterThan">
      <formula>0.85</formula>
    </cfRule>
  </conditionalFormatting>
  <conditionalFormatting sqref="N19">
    <cfRule type="cellIs" dxfId="18785" priority="8869" operator="greaterThan">
      <formula>0.9</formula>
    </cfRule>
    <cfRule type="cellIs" dxfId="18784" priority="8870" operator="greaterThan">
      <formula>0.85</formula>
    </cfRule>
  </conditionalFormatting>
  <conditionalFormatting sqref="E19">
    <cfRule type="expression" dxfId="18783" priority="8865">
      <formula>AND(IF(OR($Q19=1,$Q19=2),1,0),IF($X19&lt;=20,1,0))</formula>
    </cfRule>
    <cfRule type="expression" dxfId="18782" priority="8866">
      <formula>AND(IF($Q19=2,1,0),IF($X19&lt;30,1,0))</formula>
    </cfRule>
    <cfRule type="expression" dxfId="18781" priority="8867">
      <formula>AND(IF($Q19=3,1,0),IF($X19&lt;30,1,0))</formula>
    </cfRule>
    <cfRule type="expression" dxfId="18780" priority="8868">
      <formula>AND(IF($Q19=3,1,IF($Q19=4,1,0)),IF($F19&lt;=85,1,0))</formula>
    </cfRule>
  </conditionalFormatting>
  <conditionalFormatting sqref="X19">
    <cfRule type="expression" dxfId="18779" priority="8861">
      <formula>AND(IF(OR($Q19=1,$Q19=2),1,0),IF($X19&lt;=20,1,0))</formula>
    </cfRule>
    <cfRule type="expression" dxfId="18778" priority="8862">
      <formula>AND(IF($Q19=2,1,0),IF($X19&lt;30,1,0))</formula>
    </cfRule>
    <cfRule type="expression" dxfId="18777" priority="8863">
      <formula>AND(IF($Q19=3,1,0),IF($X19&lt;30,1,0))</formula>
    </cfRule>
    <cfRule type="expression" dxfId="18776" priority="8864">
      <formula>AND(IF($Q19=3,1,IF($Q19=4,1,0)),IF($F19&lt;=85,1,0))</formula>
    </cfRule>
  </conditionalFormatting>
  <conditionalFormatting sqref="AI19">
    <cfRule type="expression" dxfId="18775" priority="8857">
      <formula>AND(IF(OR($Q19=1,$Q19=2),1,0),IF($X19&lt;=20,1,0))</formula>
    </cfRule>
    <cfRule type="expression" dxfId="18774" priority="8858">
      <formula>AND(IF($Q19=2,1,0),IF($X19&lt;30,1,0))</formula>
    </cfRule>
    <cfRule type="expression" dxfId="18773" priority="8859">
      <formula>AND(IF($Q19=3,1,0),IF($X19&lt;30,1,0))</formula>
    </cfRule>
    <cfRule type="expression" dxfId="18772" priority="8860">
      <formula>AND(IF($Q19=3,1,IF($Q19=4,1,0)),IF($F19&lt;=85,1,0))</formula>
    </cfRule>
  </conditionalFormatting>
  <conditionalFormatting sqref="AV20">
    <cfRule type="expression" dxfId="18771" priority="8855">
      <formula>AV20="X"</formula>
    </cfRule>
    <cfRule type="expression" dxfId="18770" priority="8856">
      <formula>AV20="후보"</formula>
    </cfRule>
  </conditionalFormatting>
  <conditionalFormatting sqref="AC20">
    <cfRule type="cellIs" dxfId="18769" priority="8853" operator="greaterThan">
      <formula>0.9</formula>
    </cfRule>
    <cfRule type="cellIs" dxfId="18768" priority="8854" operator="greaterThan">
      <formula>0.85</formula>
    </cfRule>
  </conditionalFormatting>
  <conditionalFormatting sqref="N20">
    <cfRule type="cellIs" dxfId="18767" priority="8851" operator="greaterThan">
      <formula>0.9</formula>
    </cfRule>
    <cfRule type="cellIs" dxfId="18766" priority="8852" operator="greaterThan">
      <formula>0.85</formula>
    </cfRule>
  </conditionalFormatting>
  <conditionalFormatting sqref="E20">
    <cfRule type="expression" dxfId="18765" priority="8847">
      <formula>AND(IF(OR($Q20=1,$Q20=2),1,0),IF($X20&lt;=20,1,0))</formula>
    </cfRule>
    <cfRule type="expression" dxfId="18764" priority="8848">
      <formula>AND(IF($Q20=2,1,0),IF($X20&lt;30,1,0))</formula>
    </cfRule>
    <cfRule type="expression" dxfId="18763" priority="8849">
      <formula>AND(IF($Q20=3,1,0),IF($X20&lt;30,1,0))</formula>
    </cfRule>
    <cfRule type="expression" dxfId="18762" priority="8850">
      <formula>AND(IF($Q20=3,1,IF($Q20=4,1,0)),IF($F20&lt;=85,1,0))</formula>
    </cfRule>
  </conditionalFormatting>
  <conditionalFormatting sqref="X20">
    <cfRule type="expression" dxfId="18761" priority="8843">
      <formula>AND(IF(OR($Q20=1,$Q20=2),1,0),IF($X20&lt;=20,1,0))</formula>
    </cfRule>
    <cfRule type="expression" dxfId="18760" priority="8844">
      <formula>AND(IF($Q20=2,1,0),IF($X20&lt;30,1,0))</formula>
    </cfRule>
    <cfRule type="expression" dxfId="18759" priority="8845">
      <formula>AND(IF($Q20=3,1,0),IF($X20&lt;30,1,0))</formula>
    </cfRule>
    <cfRule type="expression" dxfId="18758" priority="8846">
      <formula>AND(IF($Q20=3,1,IF($Q20=4,1,0)),IF($F20&lt;=85,1,0))</formula>
    </cfRule>
  </conditionalFormatting>
  <conditionalFormatting sqref="AI20">
    <cfRule type="expression" dxfId="18757" priority="8839">
      <formula>AND(IF(OR($Q20=1,$Q20=2),1,0),IF($X20&lt;=20,1,0))</formula>
    </cfRule>
    <cfRule type="expression" dxfId="18756" priority="8840">
      <formula>AND(IF($Q20=2,1,0),IF($X20&lt;30,1,0))</formula>
    </cfRule>
    <cfRule type="expression" dxfId="18755" priority="8841">
      <formula>AND(IF($Q20=3,1,0),IF($X20&lt;30,1,0))</formula>
    </cfRule>
    <cfRule type="expression" dxfId="18754" priority="8842">
      <formula>AND(IF($Q20=3,1,IF($Q20=4,1,0)),IF($F20&lt;=85,1,0))</formula>
    </cfRule>
  </conditionalFormatting>
  <conditionalFormatting sqref="AV21">
    <cfRule type="expression" dxfId="18753" priority="8837">
      <formula>AV21="X"</formula>
    </cfRule>
    <cfRule type="expression" dxfId="18752" priority="8838">
      <formula>AV21="후보"</formula>
    </cfRule>
  </conditionalFormatting>
  <conditionalFormatting sqref="AC21">
    <cfRule type="cellIs" dxfId="18751" priority="8835" operator="greaterThan">
      <formula>0.9</formula>
    </cfRule>
    <cfRule type="cellIs" dxfId="18750" priority="8836" operator="greaterThan">
      <formula>0.85</formula>
    </cfRule>
  </conditionalFormatting>
  <conditionalFormatting sqref="N21">
    <cfRule type="cellIs" dxfId="18749" priority="8833" operator="greaterThan">
      <formula>0.9</formula>
    </cfRule>
    <cfRule type="cellIs" dxfId="18748" priority="8834" operator="greaterThan">
      <formula>0.85</formula>
    </cfRule>
  </conditionalFormatting>
  <conditionalFormatting sqref="E21">
    <cfRule type="expression" dxfId="18747" priority="8829">
      <formula>AND(IF(OR($Q21=1,$Q21=2),1,0),IF($X21&lt;=20,1,0))</formula>
    </cfRule>
    <cfRule type="expression" dxfId="18746" priority="8830">
      <formula>AND(IF($Q21=2,1,0),IF($X21&lt;30,1,0))</formula>
    </cfRule>
    <cfRule type="expression" dxfId="18745" priority="8831">
      <formula>AND(IF($Q21=3,1,0),IF($X21&lt;30,1,0))</formula>
    </cfRule>
    <cfRule type="expression" dxfId="18744" priority="8832">
      <formula>AND(IF($Q21=3,1,IF($Q21=4,1,0)),IF($F21&lt;=85,1,0))</formula>
    </cfRule>
  </conditionalFormatting>
  <conditionalFormatting sqref="X21">
    <cfRule type="expression" dxfId="18743" priority="8825">
      <formula>AND(IF(OR($Q21=1,$Q21=2),1,0),IF($X21&lt;=20,1,0))</formula>
    </cfRule>
    <cfRule type="expression" dxfId="18742" priority="8826">
      <formula>AND(IF($Q21=2,1,0),IF($X21&lt;30,1,0))</formula>
    </cfRule>
    <cfRule type="expression" dxfId="18741" priority="8827">
      <formula>AND(IF($Q21=3,1,0),IF($X21&lt;30,1,0))</formula>
    </cfRule>
    <cfRule type="expression" dxfId="18740" priority="8828">
      <formula>AND(IF($Q21=3,1,IF($Q21=4,1,0)),IF($F21&lt;=85,1,0))</formula>
    </cfRule>
  </conditionalFormatting>
  <conditionalFormatting sqref="AI21">
    <cfRule type="expression" dxfId="18739" priority="8821">
      <formula>AND(IF(OR($Q21=1,$Q21=2),1,0),IF($X21&lt;=20,1,0))</formula>
    </cfRule>
    <cfRule type="expression" dxfId="18738" priority="8822">
      <formula>AND(IF($Q21=2,1,0),IF($X21&lt;30,1,0))</formula>
    </cfRule>
    <cfRule type="expression" dxfId="18737" priority="8823">
      <formula>AND(IF($Q21=3,1,0),IF($X21&lt;30,1,0))</formula>
    </cfRule>
    <cfRule type="expression" dxfId="18736" priority="8824">
      <formula>AND(IF($Q21=3,1,IF($Q21=4,1,0)),IF($F21&lt;=85,1,0))</formula>
    </cfRule>
  </conditionalFormatting>
  <conditionalFormatting sqref="AV22">
    <cfRule type="expression" dxfId="18735" priority="8819">
      <formula>AV22="X"</formula>
    </cfRule>
    <cfRule type="expression" dxfId="18734" priority="8820">
      <formula>AV22="후보"</formula>
    </cfRule>
  </conditionalFormatting>
  <conditionalFormatting sqref="AC22">
    <cfRule type="cellIs" dxfId="18733" priority="8817" operator="greaterThan">
      <formula>0.9</formula>
    </cfRule>
    <cfRule type="cellIs" dxfId="18732" priority="8818" operator="greaterThan">
      <formula>0.85</formula>
    </cfRule>
  </conditionalFormatting>
  <conditionalFormatting sqref="N22">
    <cfRule type="cellIs" dxfId="18731" priority="8815" operator="greaterThan">
      <formula>0.9</formula>
    </cfRule>
    <cfRule type="cellIs" dxfId="18730" priority="8816" operator="greaterThan">
      <formula>0.85</formula>
    </cfRule>
  </conditionalFormatting>
  <conditionalFormatting sqref="E22">
    <cfRule type="expression" dxfId="18729" priority="8811">
      <formula>AND(IF(OR($Q22=1,$Q22=2),1,0),IF($X22&lt;=20,1,0))</formula>
    </cfRule>
    <cfRule type="expression" dxfId="18728" priority="8812">
      <formula>AND(IF($Q22=2,1,0),IF($X22&lt;30,1,0))</formula>
    </cfRule>
    <cfRule type="expression" dxfId="18727" priority="8813">
      <formula>AND(IF($Q22=3,1,0),IF($X22&lt;30,1,0))</formula>
    </cfRule>
    <cfRule type="expression" dxfId="18726" priority="8814">
      <formula>AND(IF($Q22=3,1,IF($Q22=4,1,0)),IF($F22&lt;=85,1,0))</formula>
    </cfRule>
  </conditionalFormatting>
  <conditionalFormatting sqref="X22">
    <cfRule type="expression" dxfId="18725" priority="8807">
      <formula>AND(IF(OR($Q22=1,$Q22=2),1,0),IF($X22&lt;=20,1,0))</formula>
    </cfRule>
    <cfRule type="expression" dxfId="18724" priority="8808">
      <formula>AND(IF($Q22=2,1,0),IF($X22&lt;30,1,0))</formula>
    </cfRule>
    <cfRule type="expression" dxfId="18723" priority="8809">
      <formula>AND(IF($Q22=3,1,0),IF($X22&lt;30,1,0))</formula>
    </cfRule>
    <cfRule type="expression" dxfId="18722" priority="8810">
      <formula>AND(IF($Q22=3,1,IF($Q22=4,1,0)),IF($F22&lt;=85,1,0))</formula>
    </cfRule>
  </conditionalFormatting>
  <conditionalFormatting sqref="AI22">
    <cfRule type="expression" dxfId="18721" priority="8803">
      <formula>AND(IF(OR($Q22=1,$Q22=2),1,0),IF($X22&lt;=20,1,0))</formula>
    </cfRule>
    <cfRule type="expression" dxfId="18720" priority="8804">
      <formula>AND(IF($Q22=2,1,0),IF($X22&lt;30,1,0))</formula>
    </cfRule>
    <cfRule type="expression" dxfId="18719" priority="8805">
      <formula>AND(IF($Q22=3,1,0),IF($X22&lt;30,1,0))</formula>
    </cfRule>
    <cfRule type="expression" dxfId="18718" priority="8806">
      <formula>AND(IF($Q22=3,1,IF($Q22=4,1,0)),IF($F22&lt;=85,1,0))</formula>
    </cfRule>
  </conditionalFormatting>
  <conditionalFormatting sqref="AV23">
    <cfRule type="expression" dxfId="18717" priority="8801">
      <formula>AV23="X"</formula>
    </cfRule>
    <cfRule type="expression" dxfId="18716" priority="8802">
      <formula>AV23="후보"</formula>
    </cfRule>
  </conditionalFormatting>
  <conditionalFormatting sqref="AC23">
    <cfRule type="cellIs" dxfId="18715" priority="8799" operator="greaterThan">
      <formula>0.9</formula>
    </cfRule>
    <cfRule type="cellIs" dxfId="18714" priority="8800" operator="greaterThan">
      <formula>0.85</formula>
    </cfRule>
  </conditionalFormatting>
  <conditionalFormatting sqref="N23">
    <cfRule type="cellIs" dxfId="18713" priority="8797" operator="greaterThan">
      <formula>0.9</formula>
    </cfRule>
    <cfRule type="cellIs" dxfId="18712" priority="8798" operator="greaterThan">
      <formula>0.85</formula>
    </cfRule>
  </conditionalFormatting>
  <conditionalFormatting sqref="E23">
    <cfRule type="expression" dxfId="18711" priority="8793">
      <formula>AND(IF(OR($Q23=1,$Q23=2),1,0),IF($X23&lt;=20,1,0))</formula>
    </cfRule>
    <cfRule type="expression" dxfId="18710" priority="8794">
      <formula>AND(IF($Q23=2,1,0),IF($X23&lt;30,1,0))</formula>
    </cfRule>
    <cfRule type="expression" dxfId="18709" priority="8795">
      <formula>AND(IF($Q23=3,1,0),IF($X23&lt;30,1,0))</formula>
    </cfRule>
    <cfRule type="expression" dxfId="18708" priority="8796">
      <formula>AND(IF($Q23=3,1,IF($Q23=4,1,0)),IF($F23&lt;=85,1,0))</formula>
    </cfRule>
  </conditionalFormatting>
  <conditionalFormatting sqref="X23">
    <cfRule type="expression" dxfId="18707" priority="8789">
      <formula>AND(IF(OR($Q23=1,$Q23=2),1,0),IF($X23&lt;=20,1,0))</formula>
    </cfRule>
    <cfRule type="expression" dxfId="18706" priority="8790">
      <formula>AND(IF($Q23=2,1,0),IF($X23&lt;30,1,0))</formula>
    </cfRule>
    <cfRule type="expression" dxfId="18705" priority="8791">
      <formula>AND(IF($Q23=3,1,0),IF($X23&lt;30,1,0))</formula>
    </cfRule>
    <cfRule type="expression" dxfId="18704" priority="8792">
      <formula>AND(IF($Q23=3,1,IF($Q23=4,1,0)),IF($F23&lt;=85,1,0))</formula>
    </cfRule>
  </conditionalFormatting>
  <conditionalFormatting sqref="AI23">
    <cfRule type="expression" dxfId="18703" priority="8785">
      <formula>AND(IF(OR($Q23=1,$Q23=2),1,0),IF($X23&lt;=20,1,0))</formula>
    </cfRule>
    <cfRule type="expression" dxfId="18702" priority="8786">
      <formula>AND(IF($Q23=2,1,0),IF($X23&lt;30,1,0))</formula>
    </cfRule>
    <cfRule type="expression" dxfId="18701" priority="8787">
      <formula>AND(IF($Q23=3,1,0),IF($X23&lt;30,1,0))</formula>
    </cfRule>
    <cfRule type="expression" dxfId="18700" priority="8788">
      <formula>AND(IF($Q23=3,1,IF($Q23=4,1,0)),IF($F23&lt;=85,1,0))</formula>
    </cfRule>
  </conditionalFormatting>
  <conditionalFormatting sqref="AV24">
    <cfRule type="expression" dxfId="18699" priority="8783">
      <formula>AV24="X"</formula>
    </cfRule>
    <cfRule type="expression" dxfId="18698" priority="8784">
      <formula>AV24="후보"</formula>
    </cfRule>
  </conditionalFormatting>
  <conditionalFormatting sqref="AC24">
    <cfRule type="cellIs" dxfId="18697" priority="8781" operator="greaterThan">
      <formula>0.9</formula>
    </cfRule>
    <cfRule type="cellIs" dxfId="18696" priority="8782" operator="greaterThan">
      <formula>0.85</formula>
    </cfRule>
  </conditionalFormatting>
  <conditionalFormatting sqref="N24">
    <cfRule type="cellIs" dxfId="18695" priority="8779" operator="greaterThan">
      <formula>0.9</formula>
    </cfRule>
    <cfRule type="cellIs" dxfId="18694" priority="8780" operator="greaterThan">
      <formula>0.85</formula>
    </cfRule>
  </conditionalFormatting>
  <conditionalFormatting sqref="E24">
    <cfRule type="expression" dxfId="18693" priority="8775">
      <formula>AND(IF(OR($Q24=1,$Q24=2),1,0),IF($X24&lt;=20,1,0))</formula>
    </cfRule>
    <cfRule type="expression" dxfId="18692" priority="8776">
      <formula>AND(IF($Q24=2,1,0),IF($X24&lt;30,1,0))</formula>
    </cfRule>
    <cfRule type="expression" dxfId="18691" priority="8777">
      <formula>AND(IF($Q24=3,1,0),IF($X24&lt;30,1,0))</formula>
    </cfRule>
    <cfRule type="expression" dxfId="18690" priority="8778">
      <formula>AND(IF($Q24=3,1,IF($Q24=4,1,0)),IF($F24&lt;=85,1,0))</formula>
    </cfRule>
  </conditionalFormatting>
  <conditionalFormatting sqref="X24">
    <cfRule type="expression" dxfId="18689" priority="8771">
      <formula>AND(IF(OR($Q24=1,$Q24=2),1,0),IF($X24&lt;=20,1,0))</formula>
    </cfRule>
    <cfRule type="expression" dxfId="18688" priority="8772">
      <formula>AND(IF($Q24=2,1,0),IF($X24&lt;30,1,0))</formula>
    </cfRule>
    <cfRule type="expression" dxfId="18687" priority="8773">
      <formula>AND(IF($Q24=3,1,0),IF($X24&lt;30,1,0))</formula>
    </cfRule>
    <cfRule type="expression" dxfId="18686" priority="8774">
      <formula>AND(IF($Q24=3,1,IF($Q24=4,1,0)),IF($F24&lt;=85,1,0))</formula>
    </cfRule>
  </conditionalFormatting>
  <conditionalFormatting sqref="AI24">
    <cfRule type="expression" dxfId="18685" priority="8767">
      <formula>AND(IF(OR($Q24=1,$Q24=2),1,0),IF($X24&lt;=20,1,0))</formula>
    </cfRule>
    <cfRule type="expression" dxfId="18684" priority="8768">
      <formula>AND(IF($Q24=2,1,0),IF($X24&lt;30,1,0))</formula>
    </cfRule>
    <cfRule type="expression" dxfId="18683" priority="8769">
      <formula>AND(IF($Q24=3,1,0),IF($X24&lt;30,1,0))</formula>
    </cfRule>
    <cfRule type="expression" dxfId="18682" priority="8770">
      <formula>AND(IF($Q24=3,1,IF($Q24=4,1,0)),IF($F24&lt;=85,1,0))</formula>
    </cfRule>
  </conditionalFormatting>
  <conditionalFormatting sqref="AV25">
    <cfRule type="expression" dxfId="18681" priority="8765">
      <formula>AV25="X"</formula>
    </cfRule>
    <cfRule type="expression" dxfId="18680" priority="8766">
      <formula>AV25="후보"</formula>
    </cfRule>
  </conditionalFormatting>
  <conditionalFormatting sqref="AC25">
    <cfRule type="cellIs" dxfId="18679" priority="8763" operator="greaterThan">
      <formula>0.9</formula>
    </cfRule>
    <cfRule type="cellIs" dxfId="18678" priority="8764" operator="greaterThan">
      <formula>0.85</formula>
    </cfRule>
  </conditionalFormatting>
  <conditionalFormatting sqref="N25">
    <cfRule type="cellIs" dxfId="18677" priority="8761" operator="greaterThan">
      <formula>0.9</formula>
    </cfRule>
    <cfRule type="cellIs" dxfId="18676" priority="8762" operator="greaterThan">
      <formula>0.85</formula>
    </cfRule>
  </conditionalFormatting>
  <conditionalFormatting sqref="E25">
    <cfRule type="expression" dxfId="18675" priority="8757">
      <formula>AND(IF(OR($Q25=1,$Q25=2),1,0),IF($X25&lt;=20,1,0))</formula>
    </cfRule>
    <cfRule type="expression" dxfId="18674" priority="8758">
      <formula>AND(IF($Q25=2,1,0),IF($X25&lt;30,1,0))</formula>
    </cfRule>
    <cfRule type="expression" dxfId="18673" priority="8759">
      <formula>AND(IF($Q25=3,1,0),IF($X25&lt;30,1,0))</formula>
    </cfRule>
    <cfRule type="expression" dxfId="18672" priority="8760">
      <formula>AND(IF($Q25=3,1,IF($Q25=4,1,0)),IF($F25&lt;=85,1,0))</formula>
    </cfRule>
  </conditionalFormatting>
  <conditionalFormatting sqref="X25">
    <cfRule type="expression" dxfId="18671" priority="8753">
      <formula>AND(IF(OR($Q25=1,$Q25=2),1,0),IF($X25&lt;=20,1,0))</formula>
    </cfRule>
    <cfRule type="expression" dxfId="18670" priority="8754">
      <formula>AND(IF($Q25=2,1,0),IF($X25&lt;30,1,0))</formula>
    </cfRule>
    <cfRule type="expression" dxfId="18669" priority="8755">
      <formula>AND(IF($Q25=3,1,0),IF($X25&lt;30,1,0))</formula>
    </cfRule>
    <cfRule type="expression" dxfId="18668" priority="8756">
      <formula>AND(IF($Q25=3,1,IF($Q25=4,1,0)),IF($F25&lt;=85,1,0))</formula>
    </cfRule>
  </conditionalFormatting>
  <conditionalFormatting sqref="AI25">
    <cfRule type="expression" dxfId="18667" priority="8749">
      <formula>AND(IF(OR($Q25=1,$Q25=2),1,0),IF($X25&lt;=20,1,0))</formula>
    </cfRule>
    <cfRule type="expression" dxfId="18666" priority="8750">
      <formula>AND(IF($Q25=2,1,0),IF($X25&lt;30,1,0))</formula>
    </cfRule>
    <cfRule type="expression" dxfId="18665" priority="8751">
      <formula>AND(IF($Q25=3,1,0),IF($X25&lt;30,1,0))</formula>
    </cfRule>
    <cfRule type="expression" dxfId="18664" priority="8752">
      <formula>AND(IF($Q25=3,1,IF($Q25=4,1,0)),IF($F25&lt;=85,1,0))</formula>
    </cfRule>
  </conditionalFormatting>
  <conditionalFormatting sqref="AV26">
    <cfRule type="expression" dxfId="18663" priority="8747">
      <formula>AV26="X"</formula>
    </cfRule>
    <cfRule type="expression" dxfId="18662" priority="8748">
      <formula>AV26="후보"</formula>
    </cfRule>
  </conditionalFormatting>
  <conditionalFormatting sqref="AC26">
    <cfRule type="cellIs" dxfId="18661" priority="8745" operator="greaterThan">
      <formula>0.9</formula>
    </cfRule>
    <cfRule type="cellIs" dxfId="18660" priority="8746" operator="greaterThan">
      <formula>0.85</formula>
    </cfRule>
  </conditionalFormatting>
  <conditionalFormatting sqref="N26">
    <cfRule type="cellIs" dxfId="18659" priority="8743" operator="greaterThan">
      <formula>0.9</formula>
    </cfRule>
    <cfRule type="cellIs" dxfId="18658" priority="8744" operator="greaterThan">
      <formula>0.85</formula>
    </cfRule>
  </conditionalFormatting>
  <conditionalFormatting sqref="E26">
    <cfRule type="expression" dxfId="18657" priority="8739">
      <formula>AND(IF(OR($Q26=1,$Q26=2),1,0),IF($X26&lt;=20,1,0))</formula>
    </cfRule>
    <cfRule type="expression" dxfId="18656" priority="8740">
      <formula>AND(IF($Q26=2,1,0),IF($X26&lt;30,1,0))</formula>
    </cfRule>
    <cfRule type="expression" dxfId="18655" priority="8741">
      <formula>AND(IF($Q26=3,1,0),IF($X26&lt;30,1,0))</formula>
    </cfRule>
    <cfRule type="expression" dxfId="18654" priority="8742">
      <formula>AND(IF($Q26=3,1,IF($Q26=4,1,0)),IF($F26&lt;=85,1,0))</formula>
    </cfRule>
  </conditionalFormatting>
  <conditionalFormatting sqref="X26">
    <cfRule type="expression" dxfId="18653" priority="8735">
      <formula>AND(IF(OR($Q26=1,$Q26=2),1,0),IF($X26&lt;=20,1,0))</formula>
    </cfRule>
    <cfRule type="expression" dxfId="18652" priority="8736">
      <formula>AND(IF($Q26=2,1,0),IF($X26&lt;30,1,0))</formula>
    </cfRule>
    <cfRule type="expression" dxfId="18651" priority="8737">
      <formula>AND(IF($Q26=3,1,0),IF($X26&lt;30,1,0))</formula>
    </cfRule>
    <cfRule type="expression" dxfId="18650" priority="8738">
      <formula>AND(IF($Q26=3,1,IF($Q26=4,1,0)),IF($F26&lt;=85,1,0))</formula>
    </cfRule>
  </conditionalFormatting>
  <conditionalFormatting sqref="AI26">
    <cfRule type="expression" dxfId="18649" priority="8731">
      <formula>AND(IF(OR($Q26=1,$Q26=2),1,0),IF($X26&lt;=20,1,0))</formula>
    </cfRule>
    <cfRule type="expression" dxfId="18648" priority="8732">
      <formula>AND(IF($Q26=2,1,0),IF($X26&lt;30,1,0))</formula>
    </cfRule>
    <cfRule type="expression" dxfId="18647" priority="8733">
      <formula>AND(IF($Q26=3,1,0),IF($X26&lt;30,1,0))</formula>
    </cfRule>
    <cfRule type="expression" dxfId="18646" priority="8734">
      <formula>AND(IF($Q26=3,1,IF($Q26=4,1,0)),IF($F26&lt;=85,1,0))</formula>
    </cfRule>
  </conditionalFormatting>
  <conditionalFormatting sqref="AV27">
    <cfRule type="expression" dxfId="18645" priority="8729">
      <formula>AV27="X"</formula>
    </cfRule>
    <cfRule type="expression" dxfId="18644" priority="8730">
      <formula>AV27="후보"</formula>
    </cfRule>
  </conditionalFormatting>
  <conditionalFormatting sqref="AC27">
    <cfRule type="cellIs" dxfId="18643" priority="8727" operator="greaterThan">
      <formula>0.9</formula>
    </cfRule>
    <cfRule type="cellIs" dxfId="18642" priority="8728" operator="greaterThan">
      <formula>0.85</formula>
    </cfRule>
  </conditionalFormatting>
  <conditionalFormatting sqref="N27">
    <cfRule type="cellIs" dxfId="18641" priority="8725" operator="greaterThan">
      <formula>0.9</formula>
    </cfRule>
    <cfRule type="cellIs" dxfId="18640" priority="8726" operator="greaterThan">
      <formula>0.85</formula>
    </cfRule>
  </conditionalFormatting>
  <conditionalFormatting sqref="E27">
    <cfRule type="expression" dxfId="18639" priority="8721">
      <formula>AND(IF(OR($Q27=1,$Q27=2),1,0),IF($X27&lt;=20,1,0))</formula>
    </cfRule>
    <cfRule type="expression" dxfId="18638" priority="8722">
      <formula>AND(IF($Q27=2,1,0),IF($X27&lt;30,1,0))</formula>
    </cfRule>
    <cfRule type="expression" dxfId="18637" priority="8723">
      <formula>AND(IF($Q27=3,1,0),IF($X27&lt;30,1,0))</formula>
    </cfRule>
    <cfRule type="expression" dxfId="18636" priority="8724">
      <formula>AND(IF($Q27=3,1,IF($Q27=4,1,0)),IF($F27&lt;=85,1,0))</formula>
    </cfRule>
  </conditionalFormatting>
  <conditionalFormatting sqref="X27">
    <cfRule type="expression" dxfId="18635" priority="8717">
      <formula>AND(IF(OR($Q27=1,$Q27=2),1,0),IF($X27&lt;=20,1,0))</formula>
    </cfRule>
    <cfRule type="expression" dxfId="18634" priority="8718">
      <formula>AND(IF($Q27=2,1,0),IF($X27&lt;30,1,0))</formula>
    </cfRule>
    <cfRule type="expression" dxfId="18633" priority="8719">
      <formula>AND(IF($Q27=3,1,0),IF($X27&lt;30,1,0))</formula>
    </cfRule>
    <cfRule type="expression" dxfId="18632" priority="8720">
      <formula>AND(IF($Q27=3,1,IF($Q27=4,1,0)),IF($F27&lt;=85,1,0))</formula>
    </cfRule>
  </conditionalFormatting>
  <conditionalFormatting sqref="AI27">
    <cfRule type="expression" dxfId="18631" priority="8713">
      <formula>AND(IF(OR($Q27=1,$Q27=2),1,0),IF($X27&lt;=20,1,0))</formula>
    </cfRule>
    <cfRule type="expression" dxfId="18630" priority="8714">
      <formula>AND(IF($Q27=2,1,0),IF($X27&lt;30,1,0))</formula>
    </cfRule>
    <cfRule type="expression" dxfId="18629" priority="8715">
      <formula>AND(IF($Q27=3,1,0),IF($X27&lt;30,1,0))</formula>
    </cfRule>
    <cfRule type="expression" dxfId="18628" priority="8716">
      <formula>AND(IF($Q27=3,1,IF($Q27=4,1,0)),IF($F27&lt;=85,1,0))</formula>
    </cfRule>
  </conditionalFormatting>
  <conditionalFormatting sqref="AV28">
    <cfRule type="expression" dxfId="18627" priority="8711">
      <formula>AV28="X"</formula>
    </cfRule>
    <cfRule type="expression" dxfId="18626" priority="8712">
      <formula>AV28="후보"</formula>
    </cfRule>
  </conditionalFormatting>
  <conditionalFormatting sqref="AC28">
    <cfRule type="cellIs" dxfId="18625" priority="8709" operator="greaterThan">
      <formula>0.9</formula>
    </cfRule>
    <cfRule type="cellIs" dxfId="18624" priority="8710" operator="greaterThan">
      <formula>0.85</formula>
    </cfRule>
  </conditionalFormatting>
  <conditionalFormatting sqref="N28">
    <cfRule type="cellIs" dxfId="18623" priority="8707" operator="greaterThan">
      <formula>0.9</formula>
    </cfRule>
    <cfRule type="cellIs" dxfId="18622" priority="8708" operator="greaterThan">
      <formula>0.85</formula>
    </cfRule>
  </conditionalFormatting>
  <conditionalFormatting sqref="E28">
    <cfRule type="expression" dxfId="18621" priority="8703">
      <formula>AND(IF(OR($Q28=1,$Q28=2),1,0),IF($X28&lt;=20,1,0))</formula>
    </cfRule>
    <cfRule type="expression" dxfId="18620" priority="8704">
      <formula>AND(IF($Q28=2,1,0),IF($X28&lt;30,1,0))</formula>
    </cfRule>
    <cfRule type="expression" dxfId="18619" priority="8705">
      <formula>AND(IF($Q28=3,1,0),IF($X28&lt;30,1,0))</formula>
    </cfRule>
    <cfRule type="expression" dxfId="18618" priority="8706">
      <formula>AND(IF($Q28=3,1,IF($Q28=4,1,0)),IF($F28&lt;=85,1,0))</formula>
    </cfRule>
  </conditionalFormatting>
  <conditionalFormatting sqref="X28">
    <cfRule type="expression" dxfId="18617" priority="8699">
      <formula>AND(IF(OR($Q28=1,$Q28=2),1,0),IF($X28&lt;=20,1,0))</formula>
    </cfRule>
    <cfRule type="expression" dxfId="18616" priority="8700">
      <formula>AND(IF($Q28=2,1,0),IF($X28&lt;30,1,0))</formula>
    </cfRule>
    <cfRule type="expression" dxfId="18615" priority="8701">
      <formula>AND(IF($Q28=3,1,0),IF($X28&lt;30,1,0))</formula>
    </cfRule>
    <cfRule type="expression" dxfId="18614" priority="8702">
      <formula>AND(IF($Q28=3,1,IF($Q28=4,1,0)),IF($F28&lt;=85,1,0))</formula>
    </cfRule>
  </conditionalFormatting>
  <conditionalFormatting sqref="AI28">
    <cfRule type="expression" dxfId="18613" priority="8695">
      <formula>AND(IF(OR($Q28=1,$Q28=2),1,0),IF($X28&lt;=20,1,0))</formula>
    </cfRule>
    <cfRule type="expression" dxfId="18612" priority="8696">
      <formula>AND(IF($Q28=2,1,0),IF($X28&lt;30,1,0))</formula>
    </cfRule>
    <cfRule type="expression" dxfId="18611" priority="8697">
      <formula>AND(IF($Q28=3,1,0),IF($X28&lt;30,1,0))</formula>
    </cfRule>
    <cfRule type="expression" dxfId="18610" priority="8698">
      <formula>AND(IF($Q28=3,1,IF($Q28=4,1,0)),IF($F28&lt;=85,1,0))</formula>
    </cfRule>
  </conditionalFormatting>
  <conditionalFormatting sqref="AV29">
    <cfRule type="expression" dxfId="18609" priority="8693">
      <formula>AV29="X"</formula>
    </cfRule>
    <cfRule type="expression" dxfId="18608" priority="8694">
      <formula>AV29="후보"</formula>
    </cfRule>
  </conditionalFormatting>
  <conditionalFormatting sqref="AC29">
    <cfRule type="cellIs" dxfId="18607" priority="8691" operator="greaterThan">
      <formula>0.9</formula>
    </cfRule>
    <cfRule type="cellIs" dxfId="18606" priority="8692" operator="greaterThan">
      <formula>0.85</formula>
    </cfRule>
  </conditionalFormatting>
  <conditionalFormatting sqref="N29">
    <cfRule type="cellIs" dxfId="18605" priority="8689" operator="greaterThan">
      <formula>0.9</formula>
    </cfRule>
    <cfRule type="cellIs" dxfId="18604" priority="8690" operator="greaterThan">
      <formula>0.85</formula>
    </cfRule>
  </conditionalFormatting>
  <conditionalFormatting sqref="E29">
    <cfRule type="expression" dxfId="18603" priority="8685">
      <formula>AND(IF(OR($Q29=1,$Q29=2),1,0),IF($X29&lt;=20,1,0))</formula>
    </cfRule>
    <cfRule type="expression" dxfId="18602" priority="8686">
      <formula>AND(IF($Q29=2,1,0),IF($X29&lt;30,1,0))</formula>
    </cfRule>
    <cfRule type="expression" dxfId="18601" priority="8687">
      <formula>AND(IF($Q29=3,1,0),IF($X29&lt;30,1,0))</formula>
    </cfRule>
    <cfRule type="expression" dxfId="18600" priority="8688">
      <formula>AND(IF($Q29=3,1,IF($Q29=4,1,0)),IF($F29&lt;=85,1,0))</formula>
    </cfRule>
  </conditionalFormatting>
  <conditionalFormatting sqref="X29">
    <cfRule type="expression" dxfId="18599" priority="8681">
      <formula>AND(IF(OR($Q29=1,$Q29=2),1,0),IF($X29&lt;=20,1,0))</formula>
    </cfRule>
    <cfRule type="expression" dxfId="18598" priority="8682">
      <formula>AND(IF($Q29=2,1,0),IF($X29&lt;30,1,0))</formula>
    </cfRule>
    <cfRule type="expression" dxfId="18597" priority="8683">
      <formula>AND(IF($Q29=3,1,0),IF($X29&lt;30,1,0))</formula>
    </cfRule>
    <cfRule type="expression" dxfId="18596" priority="8684">
      <formula>AND(IF($Q29=3,1,IF($Q29=4,1,0)),IF($F29&lt;=85,1,0))</formula>
    </cfRule>
  </conditionalFormatting>
  <conditionalFormatting sqref="AI29">
    <cfRule type="expression" dxfId="18595" priority="8677">
      <formula>AND(IF(OR($Q29=1,$Q29=2),1,0),IF($X29&lt;=20,1,0))</formula>
    </cfRule>
    <cfRule type="expression" dxfId="18594" priority="8678">
      <formula>AND(IF($Q29=2,1,0),IF($X29&lt;30,1,0))</formula>
    </cfRule>
    <cfRule type="expression" dxfId="18593" priority="8679">
      <formula>AND(IF($Q29=3,1,0),IF($X29&lt;30,1,0))</formula>
    </cfRule>
    <cfRule type="expression" dxfId="18592" priority="8680">
      <formula>AND(IF($Q29=3,1,IF($Q29=4,1,0)),IF($F29&lt;=85,1,0))</formula>
    </cfRule>
  </conditionalFormatting>
  <conditionalFormatting sqref="AV30">
    <cfRule type="expression" dxfId="18591" priority="8675">
      <formula>AV30="X"</formula>
    </cfRule>
    <cfRule type="expression" dxfId="18590" priority="8676">
      <formula>AV30="후보"</formula>
    </cfRule>
  </conditionalFormatting>
  <conditionalFormatting sqref="AC30">
    <cfRule type="cellIs" dxfId="18589" priority="8673" operator="greaterThan">
      <formula>0.9</formula>
    </cfRule>
    <cfRule type="cellIs" dxfId="18588" priority="8674" operator="greaterThan">
      <formula>0.85</formula>
    </cfRule>
  </conditionalFormatting>
  <conditionalFormatting sqref="N30">
    <cfRule type="cellIs" dxfId="18587" priority="8671" operator="greaterThan">
      <formula>0.9</formula>
    </cfRule>
    <cfRule type="cellIs" dxfId="18586" priority="8672" operator="greaterThan">
      <formula>0.85</formula>
    </cfRule>
  </conditionalFormatting>
  <conditionalFormatting sqref="E30">
    <cfRule type="expression" dxfId="18585" priority="8667">
      <formula>AND(IF(OR($Q30=1,$Q30=2),1,0),IF($X30&lt;=20,1,0))</formula>
    </cfRule>
    <cfRule type="expression" dxfId="18584" priority="8668">
      <formula>AND(IF($Q30=2,1,0),IF($X30&lt;30,1,0))</formula>
    </cfRule>
    <cfRule type="expression" dxfId="18583" priority="8669">
      <formula>AND(IF($Q30=3,1,0),IF($X30&lt;30,1,0))</formula>
    </cfRule>
    <cfRule type="expression" dxfId="18582" priority="8670">
      <formula>AND(IF($Q30=3,1,IF($Q30=4,1,0)),IF($F30&lt;=85,1,0))</formula>
    </cfRule>
  </conditionalFormatting>
  <conditionalFormatting sqref="X30">
    <cfRule type="expression" dxfId="18581" priority="8663">
      <formula>AND(IF(OR($Q30=1,$Q30=2),1,0),IF($X30&lt;=20,1,0))</formula>
    </cfRule>
    <cfRule type="expression" dxfId="18580" priority="8664">
      <formula>AND(IF($Q30=2,1,0),IF($X30&lt;30,1,0))</formula>
    </cfRule>
    <cfRule type="expression" dxfId="18579" priority="8665">
      <formula>AND(IF($Q30=3,1,0),IF($X30&lt;30,1,0))</formula>
    </cfRule>
    <cfRule type="expression" dxfId="18578" priority="8666">
      <formula>AND(IF($Q30=3,1,IF($Q30=4,1,0)),IF($F30&lt;=85,1,0))</formula>
    </cfRule>
  </conditionalFormatting>
  <conditionalFormatting sqref="AI30">
    <cfRule type="expression" dxfId="18577" priority="8659">
      <formula>AND(IF(OR($Q30=1,$Q30=2),1,0),IF($X30&lt;=20,1,0))</formula>
    </cfRule>
    <cfRule type="expression" dxfId="18576" priority="8660">
      <formula>AND(IF($Q30=2,1,0),IF($X30&lt;30,1,0))</formula>
    </cfRule>
    <cfRule type="expression" dxfId="18575" priority="8661">
      <formula>AND(IF($Q30=3,1,0),IF($X30&lt;30,1,0))</formula>
    </cfRule>
    <cfRule type="expression" dxfId="18574" priority="8662">
      <formula>AND(IF($Q30=3,1,IF($Q30=4,1,0)),IF($F30&lt;=85,1,0))</formula>
    </cfRule>
  </conditionalFormatting>
  <conditionalFormatting sqref="AV31">
    <cfRule type="expression" dxfId="18573" priority="8657">
      <formula>AV31="X"</formula>
    </cfRule>
    <cfRule type="expression" dxfId="18572" priority="8658">
      <formula>AV31="후보"</formula>
    </cfRule>
  </conditionalFormatting>
  <conditionalFormatting sqref="AC31">
    <cfRule type="cellIs" dxfId="18571" priority="8655" operator="greaterThan">
      <formula>0.9</formula>
    </cfRule>
    <cfRule type="cellIs" dxfId="18570" priority="8656" operator="greaterThan">
      <formula>0.85</formula>
    </cfRule>
  </conditionalFormatting>
  <conditionalFormatting sqref="N31">
    <cfRule type="cellIs" dxfId="18569" priority="8653" operator="greaterThan">
      <formula>0.9</formula>
    </cfRule>
    <cfRule type="cellIs" dxfId="18568" priority="8654" operator="greaterThan">
      <formula>0.85</formula>
    </cfRule>
  </conditionalFormatting>
  <conditionalFormatting sqref="E31">
    <cfRule type="expression" dxfId="18567" priority="8649">
      <formula>AND(IF(OR($Q31=1,$Q31=2),1,0),IF($X31&lt;=20,1,0))</formula>
    </cfRule>
    <cfRule type="expression" dxfId="18566" priority="8650">
      <formula>AND(IF($Q31=2,1,0),IF($X31&lt;30,1,0))</formula>
    </cfRule>
    <cfRule type="expression" dxfId="18565" priority="8651">
      <formula>AND(IF($Q31=3,1,0),IF($X31&lt;30,1,0))</formula>
    </cfRule>
    <cfRule type="expression" dxfId="18564" priority="8652">
      <formula>AND(IF($Q31=3,1,IF($Q31=4,1,0)),IF($F31&lt;=85,1,0))</formula>
    </cfRule>
  </conditionalFormatting>
  <conditionalFormatting sqref="X31">
    <cfRule type="expression" dxfId="18563" priority="8645">
      <formula>AND(IF(OR($Q31=1,$Q31=2),1,0),IF($X31&lt;=20,1,0))</formula>
    </cfRule>
    <cfRule type="expression" dxfId="18562" priority="8646">
      <formula>AND(IF($Q31=2,1,0),IF($X31&lt;30,1,0))</formula>
    </cfRule>
    <cfRule type="expression" dxfId="18561" priority="8647">
      <formula>AND(IF($Q31=3,1,0),IF($X31&lt;30,1,0))</formula>
    </cfRule>
    <cfRule type="expression" dxfId="18560" priority="8648">
      <formula>AND(IF($Q31=3,1,IF($Q31=4,1,0)),IF($F31&lt;=85,1,0))</formula>
    </cfRule>
  </conditionalFormatting>
  <conditionalFormatting sqref="AI31">
    <cfRule type="expression" dxfId="18559" priority="8641">
      <formula>AND(IF(OR($Q31=1,$Q31=2),1,0),IF($X31&lt;=20,1,0))</formula>
    </cfRule>
    <cfRule type="expression" dxfId="18558" priority="8642">
      <formula>AND(IF($Q31=2,1,0),IF($X31&lt;30,1,0))</formula>
    </cfRule>
    <cfRule type="expression" dxfId="18557" priority="8643">
      <formula>AND(IF($Q31=3,1,0),IF($X31&lt;30,1,0))</formula>
    </cfRule>
    <cfRule type="expression" dxfId="18556" priority="8644">
      <formula>AND(IF($Q31=3,1,IF($Q31=4,1,0)),IF($F31&lt;=85,1,0))</formula>
    </cfRule>
  </conditionalFormatting>
  <conditionalFormatting sqref="AV32">
    <cfRule type="expression" dxfId="18555" priority="8639">
      <formula>AV32="X"</formula>
    </cfRule>
    <cfRule type="expression" dxfId="18554" priority="8640">
      <formula>AV32="후보"</formula>
    </cfRule>
  </conditionalFormatting>
  <conditionalFormatting sqref="AC32">
    <cfRule type="cellIs" dxfId="18553" priority="8637" operator="greaterThan">
      <formula>0.9</formula>
    </cfRule>
    <cfRule type="cellIs" dxfId="18552" priority="8638" operator="greaterThan">
      <formula>0.85</formula>
    </cfRule>
  </conditionalFormatting>
  <conditionalFormatting sqref="N32">
    <cfRule type="cellIs" dxfId="18551" priority="8635" operator="greaterThan">
      <formula>0.9</formula>
    </cfRule>
    <cfRule type="cellIs" dxfId="18550" priority="8636" operator="greaterThan">
      <formula>0.85</formula>
    </cfRule>
  </conditionalFormatting>
  <conditionalFormatting sqref="E32">
    <cfRule type="expression" dxfId="18549" priority="8631">
      <formula>AND(IF(OR($Q32=1,$Q32=2),1,0),IF($X32&lt;=20,1,0))</formula>
    </cfRule>
    <cfRule type="expression" dxfId="18548" priority="8632">
      <formula>AND(IF($Q32=2,1,0),IF($X32&lt;30,1,0))</formula>
    </cfRule>
    <cfRule type="expression" dxfId="18547" priority="8633">
      <formula>AND(IF($Q32=3,1,0),IF($X32&lt;30,1,0))</formula>
    </cfRule>
    <cfRule type="expression" dxfId="18546" priority="8634">
      <formula>AND(IF($Q32=3,1,IF($Q32=4,1,0)),IF($F32&lt;=85,1,0))</formula>
    </cfRule>
  </conditionalFormatting>
  <conditionalFormatting sqref="X32">
    <cfRule type="expression" dxfId="18545" priority="8627">
      <formula>AND(IF(OR($Q32=1,$Q32=2),1,0),IF($X32&lt;=20,1,0))</formula>
    </cfRule>
    <cfRule type="expression" dxfId="18544" priority="8628">
      <formula>AND(IF($Q32=2,1,0),IF($X32&lt;30,1,0))</formula>
    </cfRule>
    <cfRule type="expression" dxfId="18543" priority="8629">
      <formula>AND(IF($Q32=3,1,0),IF($X32&lt;30,1,0))</formula>
    </cfRule>
    <cfRule type="expression" dxfId="18542" priority="8630">
      <formula>AND(IF($Q32=3,1,IF($Q32=4,1,0)),IF($F32&lt;=85,1,0))</formula>
    </cfRule>
  </conditionalFormatting>
  <conditionalFormatting sqref="AI32">
    <cfRule type="expression" dxfId="18541" priority="8623">
      <formula>AND(IF(OR($Q32=1,$Q32=2),1,0),IF($X32&lt;=20,1,0))</formula>
    </cfRule>
    <cfRule type="expression" dxfId="18540" priority="8624">
      <formula>AND(IF($Q32=2,1,0),IF($X32&lt;30,1,0))</formula>
    </cfRule>
    <cfRule type="expression" dxfId="18539" priority="8625">
      <formula>AND(IF($Q32=3,1,0),IF($X32&lt;30,1,0))</formula>
    </cfRule>
    <cfRule type="expression" dxfId="18538" priority="8626">
      <formula>AND(IF($Q32=3,1,IF($Q32=4,1,0)),IF($F32&lt;=85,1,0))</formula>
    </cfRule>
  </conditionalFormatting>
  <conditionalFormatting sqref="AV33">
    <cfRule type="expression" dxfId="18537" priority="8621">
      <formula>AV33="X"</formula>
    </cfRule>
    <cfRule type="expression" dxfId="18536" priority="8622">
      <formula>AV33="후보"</formula>
    </cfRule>
  </conditionalFormatting>
  <conditionalFormatting sqref="AC33">
    <cfRule type="cellIs" dxfId="18535" priority="8619" operator="greaterThan">
      <formula>0.9</formula>
    </cfRule>
    <cfRule type="cellIs" dxfId="18534" priority="8620" operator="greaterThan">
      <formula>0.85</formula>
    </cfRule>
  </conditionalFormatting>
  <conditionalFormatting sqref="N33">
    <cfRule type="cellIs" dxfId="18533" priority="8617" operator="greaterThan">
      <formula>0.9</formula>
    </cfRule>
    <cfRule type="cellIs" dxfId="18532" priority="8618" operator="greaterThan">
      <formula>0.85</formula>
    </cfRule>
  </conditionalFormatting>
  <conditionalFormatting sqref="E33">
    <cfRule type="expression" dxfId="18531" priority="8613">
      <formula>AND(IF(OR($Q33=1,$Q33=2),1,0),IF($X33&lt;=20,1,0))</formula>
    </cfRule>
    <cfRule type="expression" dxfId="18530" priority="8614">
      <formula>AND(IF($Q33=2,1,0),IF($X33&lt;30,1,0))</formula>
    </cfRule>
    <cfRule type="expression" dxfId="18529" priority="8615">
      <formula>AND(IF($Q33=3,1,0),IF($X33&lt;30,1,0))</formula>
    </cfRule>
    <cfRule type="expression" dxfId="18528" priority="8616">
      <formula>AND(IF($Q33=3,1,IF($Q33=4,1,0)),IF($F33&lt;=85,1,0))</formula>
    </cfRule>
  </conditionalFormatting>
  <conditionalFormatting sqref="X33">
    <cfRule type="expression" dxfId="18527" priority="8609">
      <formula>AND(IF(OR($Q33=1,$Q33=2),1,0),IF($X33&lt;=20,1,0))</formula>
    </cfRule>
    <cfRule type="expression" dxfId="18526" priority="8610">
      <formula>AND(IF($Q33=2,1,0),IF($X33&lt;30,1,0))</formula>
    </cfRule>
    <cfRule type="expression" dxfId="18525" priority="8611">
      <formula>AND(IF($Q33=3,1,0),IF($X33&lt;30,1,0))</formula>
    </cfRule>
    <cfRule type="expression" dxfId="18524" priority="8612">
      <formula>AND(IF($Q33=3,1,IF($Q33=4,1,0)),IF($F33&lt;=85,1,0))</formula>
    </cfRule>
  </conditionalFormatting>
  <conditionalFormatting sqref="AI33">
    <cfRule type="expression" dxfId="18523" priority="8605">
      <formula>AND(IF(OR($Q33=1,$Q33=2),1,0),IF($X33&lt;=20,1,0))</formula>
    </cfRule>
    <cfRule type="expression" dxfId="18522" priority="8606">
      <formula>AND(IF($Q33=2,1,0),IF($X33&lt;30,1,0))</formula>
    </cfRule>
    <cfRule type="expression" dxfId="18521" priority="8607">
      <formula>AND(IF($Q33=3,1,0),IF($X33&lt;30,1,0))</formula>
    </cfRule>
    <cfRule type="expression" dxfId="18520" priority="8608">
      <formula>AND(IF($Q33=3,1,IF($Q33=4,1,0)),IF($F33&lt;=85,1,0))</formula>
    </cfRule>
  </conditionalFormatting>
  <conditionalFormatting sqref="AV34">
    <cfRule type="expression" dxfId="18519" priority="8603">
      <formula>AV34="X"</formula>
    </cfRule>
    <cfRule type="expression" dxfId="18518" priority="8604">
      <formula>AV34="후보"</formula>
    </cfRule>
  </conditionalFormatting>
  <conditionalFormatting sqref="AC34">
    <cfRule type="cellIs" dxfId="18517" priority="8601" operator="greaterThan">
      <formula>0.9</formula>
    </cfRule>
    <cfRule type="cellIs" dxfId="18516" priority="8602" operator="greaterThan">
      <formula>0.85</formula>
    </cfRule>
  </conditionalFormatting>
  <conditionalFormatting sqref="N34">
    <cfRule type="cellIs" dxfId="18515" priority="8599" operator="greaterThan">
      <formula>0.9</formula>
    </cfRule>
    <cfRule type="cellIs" dxfId="18514" priority="8600" operator="greaterThan">
      <formula>0.85</formula>
    </cfRule>
  </conditionalFormatting>
  <conditionalFormatting sqref="E34">
    <cfRule type="expression" dxfId="18513" priority="8595">
      <formula>AND(IF(OR($Q34=1,$Q34=2),1,0),IF($X34&lt;=20,1,0))</formula>
    </cfRule>
    <cfRule type="expression" dxfId="18512" priority="8596">
      <formula>AND(IF($Q34=2,1,0),IF($X34&lt;30,1,0))</formula>
    </cfRule>
    <cfRule type="expression" dxfId="18511" priority="8597">
      <formula>AND(IF($Q34=3,1,0),IF($X34&lt;30,1,0))</formula>
    </cfRule>
    <cfRule type="expression" dxfId="18510" priority="8598">
      <formula>AND(IF($Q34=3,1,IF($Q34=4,1,0)),IF($F34&lt;=85,1,0))</formula>
    </cfRule>
  </conditionalFormatting>
  <conditionalFormatting sqref="X34">
    <cfRule type="expression" dxfId="18509" priority="8591">
      <formula>AND(IF(OR($Q34=1,$Q34=2),1,0),IF($X34&lt;=20,1,0))</formula>
    </cfRule>
    <cfRule type="expression" dxfId="18508" priority="8592">
      <formula>AND(IF($Q34=2,1,0),IF($X34&lt;30,1,0))</formula>
    </cfRule>
    <cfRule type="expression" dxfId="18507" priority="8593">
      <formula>AND(IF($Q34=3,1,0),IF($X34&lt;30,1,0))</formula>
    </cfRule>
    <cfRule type="expression" dxfId="18506" priority="8594">
      <formula>AND(IF($Q34=3,1,IF($Q34=4,1,0)),IF($F34&lt;=85,1,0))</formula>
    </cfRule>
  </conditionalFormatting>
  <conditionalFormatting sqref="AI34">
    <cfRule type="expression" dxfId="18505" priority="8587">
      <formula>AND(IF(OR($Q34=1,$Q34=2),1,0),IF($X34&lt;=20,1,0))</formula>
    </cfRule>
    <cfRule type="expression" dxfId="18504" priority="8588">
      <formula>AND(IF($Q34=2,1,0),IF($X34&lt;30,1,0))</formula>
    </cfRule>
    <cfRule type="expression" dxfId="18503" priority="8589">
      <formula>AND(IF($Q34=3,1,0),IF($X34&lt;30,1,0))</formula>
    </cfRule>
    <cfRule type="expression" dxfId="18502" priority="8590">
      <formula>AND(IF($Q34=3,1,IF($Q34=4,1,0)),IF($F34&lt;=85,1,0))</formula>
    </cfRule>
  </conditionalFormatting>
  <conditionalFormatting sqref="AV35">
    <cfRule type="expression" dxfId="18501" priority="8585">
      <formula>AV35="X"</formula>
    </cfRule>
    <cfRule type="expression" dxfId="18500" priority="8586">
      <formula>AV35="후보"</formula>
    </cfRule>
  </conditionalFormatting>
  <conditionalFormatting sqref="AC35">
    <cfRule type="cellIs" dxfId="18499" priority="8583" operator="greaterThan">
      <formula>0.9</formula>
    </cfRule>
    <cfRule type="cellIs" dxfId="18498" priority="8584" operator="greaterThan">
      <formula>0.85</formula>
    </cfRule>
  </conditionalFormatting>
  <conditionalFormatting sqref="N35">
    <cfRule type="cellIs" dxfId="18497" priority="8581" operator="greaterThan">
      <formula>0.9</formula>
    </cfRule>
    <cfRule type="cellIs" dxfId="18496" priority="8582" operator="greaterThan">
      <formula>0.85</formula>
    </cfRule>
  </conditionalFormatting>
  <conditionalFormatting sqref="E35">
    <cfRule type="expression" dxfId="18495" priority="8577">
      <formula>AND(IF(OR($Q35=1,$Q35=2),1,0),IF($X35&lt;=20,1,0))</formula>
    </cfRule>
    <cfRule type="expression" dxfId="18494" priority="8578">
      <formula>AND(IF($Q35=2,1,0),IF($X35&lt;30,1,0))</formula>
    </cfRule>
    <cfRule type="expression" dxfId="18493" priority="8579">
      <formula>AND(IF($Q35=3,1,0),IF($X35&lt;30,1,0))</formula>
    </cfRule>
    <cfRule type="expression" dxfId="18492" priority="8580">
      <formula>AND(IF($Q35=3,1,IF($Q35=4,1,0)),IF($F35&lt;=85,1,0))</formula>
    </cfRule>
  </conditionalFormatting>
  <conditionalFormatting sqref="X35">
    <cfRule type="expression" dxfId="18491" priority="8573">
      <formula>AND(IF(OR($Q35=1,$Q35=2),1,0),IF($X35&lt;=20,1,0))</formula>
    </cfRule>
    <cfRule type="expression" dxfId="18490" priority="8574">
      <formula>AND(IF($Q35=2,1,0),IF($X35&lt;30,1,0))</formula>
    </cfRule>
    <cfRule type="expression" dxfId="18489" priority="8575">
      <formula>AND(IF($Q35=3,1,0),IF($X35&lt;30,1,0))</formula>
    </cfRule>
    <cfRule type="expression" dxfId="18488" priority="8576">
      <formula>AND(IF($Q35=3,1,IF($Q35=4,1,0)),IF($F35&lt;=85,1,0))</formula>
    </cfRule>
  </conditionalFormatting>
  <conditionalFormatting sqref="AI35">
    <cfRule type="expression" dxfId="18487" priority="8569">
      <formula>AND(IF(OR($Q35=1,$Q35=2),1,0),IF($X35&lt;=20,1,0))</formula>
    </cfRule>
    <cfRule type="expression" dxfId="18486" priority="8570">
      <formula>AND(IF($Q35=2,1,0),IF($X35&lt;30,1,0))</formula>
    </cfRule>
    <cfRule type="expression" dxfId="18485" priority="8571">
      <formula>AND(IF($Q35=3,1,0),IF($X35&lt;30,1,0))</formula>
    </cfRule>
    <cfRule type="expression" dxfId="18484" priority="8572">
      <formula>AND(IF($Q35=3,1,IF($Q35=4,1,0)),IF($F35&lt;=85,1,0))</formula>
    </cfRule>
  </conditionalFormatting>
  <conditionalFormatting sqref="AV36">
    <cfRule type="expression" dxfId="18483" priority="8567">
      <formula>AV36="X"</formula>
    </cfRule>
    <cfRule type="expression" dxfId="18482" priority="8568">
      <formula>AV36="후보"</formula>
    </cfRule>
  </conditionalFormatting>
  <conditionalFormatting sqref="AC36">
    <cfRule type="cellIs" dxfId="18481" priority="8565" operator="greaterThan">
      <formula>0.9</formula>
    </cfRule>
    <cfRule type="cellIs" dxfId="18480" priority="8566" operator="greaterThan">
      <formula>0.85</formula>
    </cfRule>
  </conditionalFormatting>
  <conditionalFormatting sqref="N36">
    <cfRule type="cellIs" dxfId="18479" priority="8563" operator="greaterThan">
      <formula>0.9</formula>
    </cfRule>
    <cfRule type="cellIs" dxfId="18478" priority="8564" operator="greaterThan">
      <formula>0.85</formula>
    </cfRule>
  </conditionalFormatting>
  <conditionalFormatting sqref="E36">
    <cfRule type="expression" dxfId="18477" priority="8559">
      <formula>AND(IF(OR($Q36=1,$Q36=2),1,0),IF($X36&lt;=20,1,0))</formula>
    </cfRule>
    <cfRule type="expression" dxfId="18476" priority="8560">
      <formula>AND(IF($Q36=2,1,0),IF($X36&lt;30,1,0))</formula>
    </cfRule>
    <cfRule type="expression" dxfId="18475" priority="8561">
      <formula>AND(IF($Q36=3,1,0),IF($X36&lt;30,1,0))</formula>
    </cfRule>
    <cfRule type="expression" dxfId="18474" priority="8562">
      <formula>AND(IF($Q36=3,1,IF($Q36=4,1,0)),IF($F36&lt;=85,1,0))</formula>
    </cfRule>
  </conditionalFormatting>
  <conditionalFormatting sqref="X36">
    <cfRule type="expression" dxfId="18473" priority="8555">
      <formula>AND(IF(OR($Q36=1,$Q36=2),1,0),IF($X36&lt;=20,1,0))</formula>
    </cfRule>
    <cfRule type="expression" dxfId="18472" priority="8556">
      <formula>AND(IF($Q36=2,1,0),IF($X36&lt;30,1,0))</formula>
    </cfRule>
    <cfRule type="expression" dxfId="18471" priority="8557">
      <formula>AND(IF($Q36=3,1,0),IF($X36&lt;30,1,0))</formula>
    </cfRule>
    <cfRule type="expression" dxfId="18470" priority="8558">
      <formula>AND(IF($Q36=3,1,IF($Q36=4,1,0)),IF($F36&lt;=85,1,0))</formula>
    </cfRule>
  </conditionalFormatting>
  <conditionalFormatting sqref="AI36">
    <cfRule type="expression" dxfId="18469" priority="8551">
      <formula>AND(IF(OR($Q36=1,$Q36=2),1,0),IF($X36&lt;=20,1,0))</formula>
    </cfRule>
    <cfRule type="expression" dxfId="18468" priority="8552">
      <formula>AND(IF($Q36=2,1,0),IF($X36&lt;30,1,0))</formula>
    </cfRule>
    <cfRule type="expression" dxfId="18467" priority="8553">
      <formula>AND(IF($Q36=3,1,0),IF($X36&lt;30,1,0))</formula>
    </cfRule>
    <cfRule type="expression" dxfId="18466" priority="8554">
      <formula>AND(IF($Q36=3,1,IF($Q36=4,1,0)),IF($F36&lt;=85,1,0))</formula>
    </cfRule>
  </conditionalFormatting>
  <conditionalFormatting sqref="AV37">
    <cfRule type="expression" dxfId="18465" priority="8549">
      <formula>AV37="X"</formula>
    </cfRule>
    <cfRule type="expression" dxfId="18464" priority="8550">
      <formula>AV37="후보"</formula>
    </cfRule>
  </conditionalFormatting>
  <conditionalFormatting sqref="AC37">
    <cfRule type="cellIs" dxfId="18463" priority="8547" operator="greaterThan">
      <formula>0.9</formula>
    </cfRule>
    <cfRule type="cellIs" dxfId="18462" priority="8548" operator="greaterThan">
      <formula>0.85</formula>
    </cfRule>
  </conditionalFormatting>
  <conditionalFormatting sqref="N37">
    <cfRule type="cellIs" dxfId="18461" priority="8545" operator="greaterThan">
      <formula>0.9</formula>
    </cfRule>
    <cfRule type="cellIs" dxfId="18460" priority="8546" operator="greaterThan">
      <formula>0.85</formula>
    </cfRule>
  </conditionalFormatting>
  <conditionalFormatting sqref="E37">
    <cfRule type="expression" dxfId="18459" priority="8541">
      <formula>AND(IF(OR($Q37=1,$Q37=2),1,0),IF($X37&lt;=20,1,0))</formula>
    </cfRule>
    <cfRule type="expression" dxfId="18458" priority="8542">
      <formula>AND(IF($Q37=2,1,0),IF($X37&lt;30,1,0))</formula>
    </cfRule>
    <cfRule type="expression" dxfId="18457" priority="8543">
      <formula>AND(IF($Q37=3,1,0),IF($X37&lt;30,1,0))</formula>
    </cfRule>
    <cfRule type="expression" dxfId="18456" priority="8544">
      <formula>AND(IF($Q37=3,1,IF($Q37=4,1,0)),IF($F37&lt;=85,1,0))</formula>
    </cfRule>
  </conditionalFormatting>
  <conditionalFormatting sqref="X37">
    <cfRule type="expression" dxfId="18455" priority="8537">
      <formula>AND(IF(OR($Q37=1,$Q37=2),1,0),IF($X37&lt;=20,1,0))</formula>
    </cfRule>
    <cfRule type="expression" dxfId="18454" priority="8538">
      <formula>AND(IF($Q37=2,1,0),IF($X37&lt;30,1,0))</formula>
    </cfRule>
    <cfRule type="expression" dxfId="18453" priority="8539">
      <formula>AND(IF($Q37=3,1,0),IF($X37&lt;30,1,0))</formula>
    </cfRule>
    <cfRule type="expression" dxfId="18452" priority="8540">
      <formula>AND(IF($Q37=3,1,IF($Q37=4,1,0)),IF($F37&lt;=85,1,0))</formula>
    </cfRule>
  </conditionalFormatting>
  <conditionalFormatting sqref="AI37">
    <cfRule type="expression" dxfId="18451" priority="8533">
      <formula>AND(IF(OR($Q37=1,$Q37=2),1,0),IF($X37&lt;=20,1,0))</formula>
    </cfRule>
    <cfRule type="expression" dxfId="18450" priority="8534">
      <formula>AND(IF($Q37=2,1,0),IF($X37&lt;30,1,0))</formula>
    </cfRule>
    <cfRule type="expression" dxfId="18449" priority="8535">
      <formula>AND(IF($Q37=3,1,0),IF($X37&lt;30,1,0))</formula>
    </cfRule>
    <cfRule type="expression" dxfId="18448" priority="8536">
      <formula>AND(IF($Q37=3,1,IF($Q37=4,1,0)),IF($F37&lt;=85,1,0))</formula>
    </cfRule>
  </conditionalFormatting>
  <conditionalFormatting sqref="AV38">
    <cfRule type="expression" dxfId="18447" priority="8531">
      <formula>AV38="X"</formula>
    </cfRule>
    <cfRule type="expression" dxfId="18446" priority="8532">
      <formula>AV38="후보"</formula>
    </cfRule>
  </conditionalFormatting>
  <conditionalFormatting sqref="AC38">
    <cfRule type="cellIs" dxfId="18445" priority="8529" operator="greaterThan">
      <formula>0.9</formula>
    </cfRule>
    <cfRule type="cellIs" dxfId="18444" priority="8530" operator="greaterThan">
      <formula>0.85</formula>
    </cfRule>
  </conditionalFormatting>
  <conditionalFormatting sqref="N38">
    <cfRule type="cellIs" dxfId="18443" priority="8527" operator="greaterThan">
      <formula>0.9</formula>
    </cfRule>
    <cfRule type="cellIs" dxfId="18442" priority="8528" operator="greaterThan">
      <formula>0.85</formula>
    </cfRule>
  </conditionalFormatting>
  <conditionalFormatting sqref="E38">
    <cfRule type="expression" dxfId="18441" priority="8523">
      <formula>AND(IF(OR($Q38=1,$Q38=2),1,0),IF($X38&lt;=20,1,0))</formula>
    </cfRule>
    <cfRule type="expression" dxfId="18440" priority="8524">
      <formula>AND(IF($Q38=2,1,0),IF($X38&lt;30,1,0))</formula>
    </cfRule>
    <cfRule type="expression" dxfId="18439" priority="8525">
      <formula>AND(IF($Q38=3,1,0),IF($X38&lt;30,1,0))</formula>
    </cfRule>
    <cfRule type="expression" dxfId="18438" priority="8526">
      <formula>AND(IF($Q38=3,1,IF($Q38=4,1,0)),IF($F38&lt;=85,1,0))</formula>
    </cfRule>
  </conditionalFormatting>
  <conditionalFormatting sqref="X38">
    <cfRule type="expression" dxfId="18437" priority="8519">
      <formula>AND(IF(OR($Q38=1,$Q38=2),1,0),IF($X38&lt;=20,1,0))</formula>
    </cfRule>
    <cfRule type="expression" dxfId="18436" priority="8520">
      <formula>AND(IF($Q38=2,1,0),IF($X38&lt;30,1,0))</formula>
    </cfRule>
    <cfRule type="expression" dxfId="18435" priority="8521">
      <formula>AND(IF($Q38=3,1,0),IF($X38&lt;30,1,0))</formula>
    </cfRule>
    <cfRule type="expression" dxfId="18434" priority="8522">
      <formula>AND(IF($Q38=3,1,IF($Q38=4,1,0)),IF($F38&lt;=85,1,0))</formula>
    </cfRule>
  </conditionalFormatting>
  <conditionalFormatting sqref="AI38">
    <cfRule type="expression" dxfId="18433" priority="8515">
      <formula>AND(IF(OR($Q38=1,$Q38=2),1,0),IF($X38&lt;=20,1,0))</formula>
    </cfRule>
    <cfRule type="expression" dxfId="18432" priority="8516">
      <formula>AND(IF($Q38=2,1,0),IF($X38&lt;30,1,0))</formula>
    </cfRule>
    <cfRule type="expression" dxfId="18431" priority="8517">
      <formula>AND(IF($Q38=3,1,0),IF($X38&lt;30,1,0))</formula>
    </cfRule>
    <cfRule type="expression" dxfId="18430" priority="8518">
      <formula>AND(IF($Q38=3,1,IF($Q38=4,1,0)),IF($F38&lt;=85,1,0))</formula>
    </cfRule>
  </conditionalFormatting>
  <conditionalFormatting sqref="AV39">
    <cfRule type="expression" dxfId="18429" priority="8513">
      <formula>AV39="X"</formula>
    </cfRule>
    <cfRule type="expression" dxfId="18428" priority="8514">
      <formula>AV39="후보"</formula>
    </cfRule>
  </conditionalFormatting>
  <conditionalFormatting sqref="AC39">
    <cfRule type="cellIs" dxfId="18427" priority="8511" operator="greaterThan">
      <formula>0.9</formula>
    </cfRule>
    <cfRule type="cellIs" dxfId="18426" priority="8512" operator="greaterThan">
      <formula>0.85</formula>
    </cfRule>
  </conditionalFormatting>
  <conditionalFormatting sqref="N39">
    <cfRule type="cellIs" dxfId="18425" priority="8509" operator="greaterThan">
      <formula>0.9</formula>
    </cfRule>
    <cfRule type="cellIs" dxfId="18424" priority="8510" operator="greaterThan">
      <formula>0.85</formula>
    </cfRule>
  </conditionalFormatting>
  <conditionalFormatting sqref="E39">
    <cfRule type="expression" dxfId="18423" priority="8505">
      <formula>AND(IF(OR($Q39=1,$Q39=2),1,0),IF($X39&lt;=20,1,0))</formula>
    </cfRule>
    <cfRule type="expression" dxfId="18422" priority="8506">
      <formula>AND(IF($Q39=2,1,0),IF($X39&lt;30,1,0))</formula>
    </cfRule>
    <cfRule type="expression" dxfId="18421" priority="8507">
      <formula>AND(IF($Q39=3,1,0),IF($X39&lt;30,1,0))</formula>
    </cfRule>
    <cfRule type="expression" dxfId="18420" priority="8508">
      <formula>AND(IF($Q39=3,1,IF($Q39=4,1,0)),IF($F39&lt;=85,1,0))</formula>
    </cfRule>
  </conditionalFormatting>
  <conditionalFormatting sqref="X39">
    <cfRule type="expression" dxfId="18419" priority="8501">
      <formula>AND(IF(OR($Q39=1,$Q39=2),1,0),IF($X39&lt;=20,1,0))</formula>
    </cfRule>
    <cfRule type="expression" dxfId="18418" priority="8502">
      <formula>AND(IF($Q39=2,1,0),IF($X39&lt;30,1,0))</formula>
    </cfRule>
    <cfRule type="expression" dxfId="18417" priority="8503">
      <formula>AND(IF($Q39=3,1,0),IF($X39&lt;30,1,0))</formula>
    </cfRule>
    <cfRule type="expression" dxfId="18416" priority="8504">
      <formula>AND(IF($Q39=3,1,IF($Q39=4,1,0)),IF($F39&lt;=85,1,0))</formula>
    </cfRule>
  </conditionalFormatting>
  <conditionalFormatting sqref="AI39">
    <cfRule type="expression" dxfId="18415" priority="8497">
      <formula>AND(IF(OR($Q39=1,$Q39=2),1,0),IF($X39&lt;=20,1,0))</formula>
    </cfRule>
    <cfRule type="expression" dxfId="18414" priority="8498">
      <formula>AND(IF($Q39=2,1,0),IF($X39&lt;30,1,0))</formula>
    </cfRule>
    <cfRule type="expression" dxfId="18413" priority="8499">
      <formula>AND(IF($Q39=3,1,0),IF($X39&lt;30,1,0))</formula>
    </cfRule>
    <cfRule type="expression" dxfId="18412" priority="8500">
      <formula>AND(IF($Q39=3,1,IF($Q39=4,1,0)),IF($F39&lt;=85,1,0))</formula>
    </cfRule>
  </conditionalFormatting>
  <conditionalFormatting sqref="AV40">
    <cfRule type="expression" dxfId="18411" priority="8495">
      <formula>AV40="X"</formula>
    </cfRule>
    <cfRule type="expression" dxfId="18410" priority="8496">
      <formula>AV40="후보"</formula>
    </cfRule>
  </conditionalFormatting>
  <conditionalFormatting sqref="AC40">
    <cfRule type="cellIs" dxfId="18409" priority="8493" operator="greaterThan">
      <formula>0.9</formula>
    </cfRule>
    <cfRule type="cellIs" dxfId="18408" priority="8494" operator="greaterThan">
      <formula>0.85</formula>
    </cfRule>
  </conditionalFormatting>
  <conditionalFormatting sqref="N40">
    <cfRule type="cellIs" dxfId="18407" priority="8491" operator="greaterThan">
      <formula>0.9</formula>
    </cfRule>
    <cfRule type="cellIs" dxfId="18406" priority="8492" operator="greaterThan">
      <formula>0.85</formula>
    </cfRule>
  </conditionalFormatting>
  <conditionalFormatting sqref="E40">
    <cfRule type="expression" dxfId="18405" priority="8487">
      <formula>AND(IF(OR($Q40=1,$Q40=2),1,0),IF($X40&lt;=20,1,0))</formula>
    </cfRule>
    <cfRule type="expression" dxfId="18404" priority="8488">
      <formula>AND(IF($Q40=2,1,0),IF($X40&lt;30,1,0))</formula>
    </cfRule>
    <cfRule type="expression" dxfId="18403" priority="8489">
      <formula>AND(IF($Q40=3,1,0),IF($X40&lt;30,1,0))</formula>
    </cfRule>
    <cfRule type="expression" dxfId="18402" priority="8490">
      <formula>AND(IF($Q40=3,1,IF($Q40=4,1,0)),IF($F40&lt;=85,1,0))</formula>
    </cfRule>
  </conditionalFormatting>
  <conditionalFormatting sqref="X40">
    <cfRule type="expression" dxfId="18401" priority="8483">
      <formula>AND(IF(OR($Q40=1,$Q40=2),1,0),IF($X40&lt;=20,1,0))</formula>
    </cfRule>
    <cfRule type="expression" dxfId="18400" priority="8484">
      <formula>AND(IF($Q40=2,1,0),IF($X40&lt;30,1,0))</formula>
    </cfRule>
    <cfRule type="expression" dxfId="18399" priority="8485">
      <formula>AND(IF($Q40=3,1,0),IF($X40&lt;30,1,0))</formula>
    </cfRule>
    <cfRule type="expression" dxfId="18398" priority="8486">
      <formula>AND(IF($Q40=3,1,IF($Q40=4,1,0)),IF($F40&lt;=85,1,0))</formula>
    </cfRule>
  </conditionalFormatting>
  <conditionalFormatting sqref="AI40">
    <cfRule type="expression" dxfId="18397" priority="8479">
      <formula>AND(IF(OR($Q40=1,$Q40=2),1,0),IF($X40&lt;=20,1,0))</formula>
    </cfRule>
    <cfRule type="expression" dxfId="18396" priority="8480">
      <formula>AND(IF($Q40=2,1,0),IF($X40&lt;30,1,0))</formula>
    </cfRule>
    <cfRule type="expression" dxfId="18395" priority="8481">
      <formula>AND(IF($Q40=3,1,0),IF($X40&lt;30,1,0))</formula>
    </cfRule>
    <cfRule type="expression" dxfId="18394" priority="8482">
      <formula>AND(IF($Q40=3,1,IF($Q40=4,1,0)),IF($F40&lt;=85,1,0))</formula>
    </cfRule>
  </conditionalFormatting>
  <conditionalFormatting sqref="AV41">
    <cfRule type="expression" dxfId="18393" priority="8477">
      <formula>AV41="X"</formula>
    </cfRule>
    <cfRule type="expression" dxfId="18392" priority="8478">
      <formula>AV41="후보"</formula>
    </cfRule>
  </conditionalFormatting>
  <conditionalFormatting sqref="AC41">
    <cfRule type="cellIs" dxfId="18391" priority="8475" operator="greaterThan">
      <formula>0.9</formula>
    </cfRule>
    <cfRule type="cellIs" dxfId="18390" priority="8476" operator="greaterThan">
      <formula>0.85</formula>
    </cfRule>
  </conditionalFormatting>
  <conditionalFormatting sqref="N41">
    <cfRule type="cellIs" dxfId="18389" priority="8473" operator="greaterThan">
      <formula>0.9</formula>
    </cfRule>
    <cfRule type="cellIs" dxfId="18388" priority="8474" operator="greaterThan">
      <formula>0.85</formula>
    </cfRule>
  </conditionalFormatting>
  <conditionalFormatting sqref="E41">
    <cfRule type="expression" dxfId="18387" priority="8469">
      <formula>AND(IF(OR($Q41=1,$Q41=2),1,0),IF($X41&lt;=20,1,0))</formula>
    </cfRule>
    <cfRule type="expression" dxfId="18386" priority="8470">
      <formula>AND(IF($Q41=2,1,0),IF($X41&lt;30,1,0))</formula>
    </cfRule>
    <cfRule type="expression" dxfId="18385" priority="8471">
      <formula>AND(IF($Q41=3,1,0),IF($X41&lt;30,1,0))</formula>
    </cfRule>
    <cfRule type="expression" dxfId="18384" priority="8472">
      <formula>AND(IF($Q41=3,1,IF($Q41=4,1,0)),IF($F41&lt;=85,1,0))</formula>
    </cfRule>
  </conditionalFormatting>
  <conditionalFormatting sqref="X41">
    <cfRule type="expression" dxfId="18383" priority="8465">
      <formula>AND(IF(OR($Q41=1,$Q41=2),1,0),IF($X41&lt;=20,1,0))</formula>
    </cfRule>
    <cfRule type="expression" dxfId="18382" priority="8466">
      <formula>AND(IF($Q41=2,1,0),IF($X41&lt;30,1,0))</formula>
    </cfRule>
    <cfRule type="expression" dxfId="18381" priority="8467">
      <formula>AND(IF($Q41=3,1,0),IF($X41&lt;30,1,0))</formula>
    </cfRule>
    <cfRule type="expression" dxfId="18380" priority="8468">
      <formula>AND(IF($Q41=3,1,IF($Q41=4,1,0)),IF($F41&lt;=85,1,0))</formula>
    </cfRule>
  </conditionalFormatting>
  <conditionalFormatting sqref="AI41">
    <cfRule type="expression" dxfId="18379" priority="8461">
      <formula>AND(IF(OR($Q41=1,$Q41=2),1,0),IF($X41&lt;=20,1,0))</formula>
    </cfRule>
    <cfRule type="expression" dxfId="18378" priority="8462">
      <formula>AND(IF($Q41=2,1,0),IF($X41&lt;30,1,0))</formula>
    </cfRule>
    <cfRule type="expression" dxfId="18377" priority="8463">
      <formula>AND(IF($Q41=3,1,0),IF($X41&lt;30,1,0))</formula>
    </cfRule>
    <cfRule type="expression" dxfId="18376" priority="8464">
      <formula>AND(IF($Q41=3,1,IF($Q41=4,1,0)),IF($F41&lt;=85,1,0))</formula>
    </cfRule>
  </conditionalFormatting>
  <conditionalFormatting sqref="AV42">
    <cfRule type="expression" dxfId="18375" priority="8459">
      <formula>AV42="X"</formula>
    </cfRule>
    <cfRule type="expression" dxfId="18374" priority="8460">
      <formula>AV42="후보"</formula>
    </cfRule>
  </conditionalFormatting>
  <conditionalFormatting sqref="AC42">
    <cfRule type="cellIs" dxfId="18373" priority="8457" operator="greaterThan">
      <formula>0.9</formula>
    </cfRule>
    <cfRule type="cellIs" dxfId="18372" priority="8458" operator="greaterThan">
      <formula>0.85</formula>
    </cfRule>
  </conditionalFormatting>
  <conditionalFormatting sqref="N42">
    <cfRule type="cellIs" dxfId="18371" priority="8455" operator="greaterThan">
      <formula>0.9</formula>
    </cfRule>
    <cfRule type="cellIs" dxfId="18370" priority="8456" operator="greaterThan">
      <formula>0.85</formula>
    </cfRule>
  </conditionalFormatting>
  <conditionalFormatting sqref="E42">
    <cfRule type="expression" dxfId="18369" priority="8451">
      <formula>AND(IF(OR($Q42=1,$Q42=2),1,0),IF($X42&lt;=20,1,0))</formula>
    </cfRule>
    <cfRule type="expression" dxfId="18368" priority="8452">
      <formula>AND(IF($Q42=2,1,0),IF($X42&lt;30,1,0))</formula>
    </cfRule>
    <cfRule type="expression" dxfId="18367" priority="8453">
      <formula>AND(IF($Q42=3,1,0),IF($X42&lt;30,1,0))</formula>
    </cfRule>
    <cfRule type="expression" dxfId="18366" priority="8454">
      <formula>AND(IF($Q42=3,1,IF($Q42=4,1,0)),IF($F42&lt;=85,1,0))</formula>
    </cfRule>
  </conditionalFormatting>
  <conditionalFormatting sqref="X42">
    <cfRule type="expression" dxfId="18365" priority="8447">
      <formula>AND(IF(OR($Q42=1,$Q42=2),1,0),IF($X42&lt;=20,1,0))</formula>
    </cfRule>
    <cfRule type="expression" dxfId="18364" priority="8448">
      <formula>AND(IF($Q42=2,1,0),IF($X42&lt;30,1,0))</formula>
    </cfRule>
    <cfRule type="expression" dxfId="18363" priority="8449">
      <formula>AND(IF($Q42=3,1,0),IF($X42&lt;30,1,0))</formula>
    </cfRule>
    <cfRule type="expression" dxfId="18362" priority="8450">
      <formula>AND(IF($Q42=3,1,IF($Q42=4,1,0)),IF($F42&lt;=85,1,0))</formula>
    </cfRule>
  </conditionalFormatting>
  <conditionalFormatting sqref="AI42">
    <cfRule type="expression" dxfId="18361" priority="8443">
      <formula>AND(IF(OR($Q42=1,$Q42=2),1,0),IF($X42&lt;=20,1,0))</formula>
    </cfRule>
    <cfRule type="expression" dxfId="18360" priority="8444">
      <formula>AND(IF($Q42=2,1,0),IF($X42&lt;30,1,0))</formula>
    </cfRule>
    <cfRule type="expression" dxfId="18359" priority="8445">
      <formula>AND(IF($Q42=3,1,0),IF($X42&lt;30,1,0))</formula>
    </cfRule>
    <cfRule type="expression" dxfId="18358" priority="8446">
      <formula>AND(IF($Q42=3,1,IF($Q42=4,1,0)),IF($F42&lt;=85,1,0))</formula>
    </cfRule>
  </conditionalFormatting>
  <conditionalFormatting sqref="AV43">
    <cfRule type="expression" dxfId="18357" priority="8441">
      <formula>AV43="X"</formula>
    </cfRule>
    <cfRule type="expression" dxfId="18356" priority="8442">
      <formula>AV43="후보"</formula>
    </cfRule>
  </conditionalFormatting>
  <conditionalFormatting sqref="AC43">
    <cfRule type="cellIs" dxfId="18355" priority="8439" operator="greaterThan">
      <formula>0.9</formula>
    </cfRule>
    <cfRule type="cellIs" dxfId="18354" priority="8440" operator="greaterThan">
      <formula>0.85</formula>
    </cfRule>
  </conditionalFormatting>
  <conditionalFormatting sqref="N43">
    <cfRule type="cellIs" dxfId="18353" priority="8437" operator="greaterThan">
      <formula>0.9</formula>
    </cfRule>
    <cfRule type="cellIs" dxfId="18352" priority="8438" operator="greaterThan">
      <formula>0.85</formula>
    </cfRule>
  </conditionalFormatting>
  <conditionalFormatting sqref="E43">
    <cfRule type="expression" dxfId="18351" priority="8433">
      <formula>AND(IF(OR($Q43=1,$Q43=2),1,0),IF($X43&lt;=20,1,0))</formula>
    </cfRule>
    <cfRule type="expression" dxfId="18350" priority="8434">
      <formula>AND(IF($Q43=2,1,0),IF($X43&lt;30,1,0))</formula>
    </cfRule>
    <cfRule type="expression" dxfId="18349" priority="8435">
      <formula>AND(IF($Q43=3,1,0),IF($X43&lt;30,1,0))</formula>
    </cfRule>
    <cfRule type="expression" dxfId="18348" priority="8436">
      <formula>AND(IF($Q43=3,1,IF($Q43=4,1,0)),IF($F43&lt;=85,1,0))</formula>
    </cfRule>
  </conditionalFormatting>
  <conditionalFormatting sqref="X43">
    <cfRule type="expression" dxfId="18347" priority="8429">
      <formula>AND(IF(OR($Q43=1,$Q43=2),1,0),IF($X43&lt;=20,1,0))</formula>
    </cfRule>
    <cfRule type="expression" dxfId="18346" priority="8430">
      <formula>AND(IF($Q43=2,1,0),IF($X43&lt;30,1,0))</formula>
    </cfRule>
    <cfRule type="expression" dxfId="18345" priority="8431">
      <formula>AND(IF($Q43=3,1,0),IF($X43&lt;30,1,0))</formula>
    </cfRule>
    <cfRule type="expression" dxfId="18344" priority="8432">
      <formula>AND(IF($Q43=3,1,IF($Q43=4,1,0)),IF($F43&lt;=85,1,0))</formula>
    </cfRule>
  </conditionalFormatting>
  <conditionalFormatting sqref="AI43">
    <cfRule type="expression" dxfId="18343" priority="8425">
      <formula>AND(IF(OR($Q43=1,$Q43=2),1,0),IF($X43&lt;=20,1,0))</formula>
    </cfRule>
    <cfRule type="expression" dxfId="18342" priority="8426">
      <formula>AND(IF($Q43=2,1,0),IF($X43&lt;30,1,0))</formula>
    </cfRule>
    <cfRule type="expression" dxfId="18341" priority="8427">
      <formula>AND(IF($Q43=3,1,0),IF($X43&lt;30,1,0))</formula>
    </cfRule>
    <cfRule type="expression" dxfId="18340" priority="8428">
      <formula>AND(IF($Q43=3,1,IF($Q43=4,1,0)),IF($F43&lt;=85,1,0))</formula>
    </cfRule>
  </conditionalFormatting>
  <conditionalFormatting sqref="AV44">
    <cfRule type="expression" dxfId="18339" priority="8423">
      <formula>AV44="X"</formula>
    </cfRule>
    <cfRule type="expression" dxfId="18338" priority="8424">
      <formula>AV44="후보"</formula>
    </cfRule>
  </conditionalFormatting>
  <conditionalFormatting sqref="AC44">
    <cfRule type="cellIs" dxfId="18337" priority="8421" operator="greaterThan">
      <formula>0.9</formula>
    </cfRule>
    <cfRule type="cellIs" dxfId="18336" priority="8422" operator="greaterThan">
      <formula>0.85</formula>
    </cfRule>
  </conditionalFormatting>
  <conditionalFormatting sqref="N44">
    <cfRule type="cellIs" dxfId="18335" priority="8419" operator="greaterThan">
      <formula>0.9</formula>
    </cfRule>
    <cfRule type="cellIs" dxfId="18334" priority="8420" operator="greaterThan">
      <formula>0.85</formula>
    </cfRule>
  </conditionalFormatting>
  <conditionalFormatting sqref="E44">
    <cfRule type="expression" dxfId="18333" priority="8415">
      <formula>AND(IF(OR($Q44=1,$Q44=2),1,0),IF($X44&lt;=20,1,0))</formula>
    </cfRule>
    <cfRule type="expression" dxfId="18332" priority="8416">
      <formula>AND(IF($Q44=2,1,0),IF($X44&lt;30,1,0))</formula>
    </cfRule>
    <cfRule type="expression" dxfId="18331" priority="8417">
      <formula>AND(IF($Q44=3,1,0),IF($X44&lt;30,1,0))</formula>
    </cfRule>
    <cfRule type="expression" dxfId="18330" priority="8418">
      <formula>AND(IF($Q44=3,1,IF($Q44=4,1,0)),IF($F44&lt;=85,1,0))</formula>
    </cfRule>
  </conditionalFormatting>
  <conditionalFormatting sqref="X44">
    <cfRule type="expression" dxfId="18329" priority="8411">
      <formula>AND(IF(OR($Q44=1,$Q44=2),1,0),IF($X44&lt;=20,1,0))</formula>
    </cfRule>
    <cfRule type="expression" dxfId="18328" priority="8412">
      <formula>AND(IF($Q44=2,1,0),IF($X44&lt;30,1,0))</formula>
    </cfRule>
    <cfRule type="expression" dxfId="18327" priority="8413">
      <formula>AND(IF($Q44=3,1,0),IF($X44&lt;30,1,0))</formula>
    </cfRule>
    <cfRule type="expression" dxfId="18326" priority="8414">
      <formula>AND(IF($Q44=3,1,IF($Q44=4,1,0)),IF($F44&lt;=85,1,0))</formula>
    </cfRule>
  </conditionalFormatting>
  <conditionalFormatting sqref="AI44">
    <cfRule type="expression" dxfId="18325" priority="8407">
      <formula>AND(IF(OR($Q44=1,$Q44=2),1,0),IF($X44&lt;=20,1,0))</formula>
    </cfRule>
    <cfRule type="expression" dxfId="18324" priority="8408">
      <formula>AND(IF($Q44=2,1,0),IF($X44&lt;30,1,0))</formula>
    </cfRule>
    <cfRule type="expression" dxfId="18323" priority="8409">
      <formula>AND(IF($Q44=3,1,0),IF($X44&lt;30,1,0))</formula>
    </cfRule>
    <cfRule type="expression" dxfId="18322" priority="8410">
      <formula>AND(IF($Q44=3,1,IF($Q44=4,1,0)),IF($F44&lt;=85,1,0))</formula>
    </cfRule>
  </conditionalFormatting>
  <conditionalFormatting sqref="AV45">
    <cfRule type="expression" dxfId="18321" priority="8405">
      <formula>AV45="X"</formula>
    </cfRule>
    <cfRule type="expression" dxfId="18320" priority="8406">
      <formula>AV45="후보"</formula>
    </cfRule>
  </conditionalFormatting>
  <conditionalFormatting sqref="AC45">
    <cfRule type="cellIs" dxfId="18319" priority="8403" operator="greaterThan">
      <formula>0.9</formula>
    </cfRule>
    <cfRule type="cellIs" dxfId="18318" priority="8404" operator="greaterThan">
      <formula>0.85</formula>
    </cfRule>
  </conditionalFormatting>
  <conditionalFormatting sqref="N45">
    <cfRule type="cellIs" dxfId="18317" priority="8401" operator="greaterThan">
      <formula>0.9</formula>
    </cfRule>
    <cfRule type="cellIs" dxfId="18316" priority="8402" operator="greaterThan">
      <formula>0.85</formula>
    </cfRule>
  </conditionalFormatting>
  <conditionalFormatting sqref="E45">
    <cfRule type="expression" dxfId="18315" priority="8397">
      <formula>AND(IF(OR($Q45=1,$Q45=2),1,0),IF($X45&lt;=20,1,0))</formula>
    </cfRule>
    <cfRule type="expression" dxfId="18314" priority="8398">
      <formula>AND(IF($Q45=2,1,0),IF($X45&lt;30,1,0))</formula>
    </cfRule>
    <cfRule type="expression" dxfId="18313" priority="8399">
      <formula>AND(IF($Q45=3,1,0),IF($X45&lt;30,1,0))</formula>
    </cfRule>
    <cfRule type="expression" dxfId="18312" priority="8400">
      <formula>AND(IF($Q45=3,1,IF($Q45=4,1,0)),IF($F45&lt;=85,1,0))</formula>
    </cfRule>
  </conditionalFormatting>
  <conditionalFormatting sqref="X45">
    <cfRule type="expression" dxfId="18311" priority="8393">
      <formula>AND(IF(OR($Q45=1,$Q45=2),1,0),IF($X45&lt;=20,1,0))</formula>
    </cfRule>
    <cfRule type="expression" dxfId="18310" priority="8394">
      <formula>AND(IF($Q45=2,1,0),IF($X45&lt;30,1,0))</formula>
    </cfRule>
    <cfRule type="expression" dxfId="18309" priority="8395">
      <formula>AND(IF($Q45=3,1,0),IF($X45&lt;30,1,0))</formula>
    </cfRule>
    <cfRule type="expression" dxfId="18308" priority="8396">
      <formula>AND(IF($Q45=3,1,IF($Q45=4,1,0)),IF($F45&lt;=85,1,0))</formula>
    </cfRule>
  </conditionalFormatting>
  <conditionalFormatting sqref="AI45">
    <cfRule type="expression" dxfId="18307" priority="8389">
      <formula>AND(IF(OR($Q45=1,$Q45=2),1,0),IF($X45&lt;=20,1,0))</formula>
    </cfRule>
    <cfRule type="expression" dxfId="18306" priority="8390">
      <formula>AND(IF($Q45=2,1,0),IF($X45&lt;30,1,0))</formula>
    </cfRule>
    <cfRule type="expression" dxfId="18305" priority="8391">
      <formula>AND(IF($Q45=3,1,0),IF($X45&lt;30,1,0))</formula>
    </cfRule>
    <cfRule type="expression" dxfId="18304" priority="8392">
      <formula>AND(IF($Q45=3,1,IF($Q45=4,1,0)),IF($F45&lt;=85,1,0))</formula>
    </cfRule>
  </conditionalFormatting>
  <conditionalFormatting sqref="AV46">
    <cfRule type="expression" dxfId="18303" priority="8387">
      <formula>AV46="X"</formula>
    </cfRule>
    <cfRule type="expression" dxfId="18302" priority="8388">
      <formula>AV46="후보"</formula>
    </cfRule>
  </conditionalFormatting>
  <conditionalFormatting sqref="AC46">
    <cfRule type="cellIs" dxfId="18301" priority="8385" operator="greaterThan">
      <formula>0.9</formula>
    </cfRule>
    <cfRule type="cellIs" dxfId="18300" priority="8386" operator="greaterThan">
      <formula>0.85</formula>
    </cfRule>
  </conditionalFormatting>
  <conditionalFormatting sqref="N46">
    <cfRule type="cellIs" dxfId="18299" priority="8383" operator="greaterThan">
      <formula>0.9</formula>
    </cfRule>
    <cfRule type="cellIs" dxfId="18298" priority="8384" operator="greaterThan">
      <formula>0.85</formula>
    </cfRule>
  </conditionalFormatting>
  <conditionalFormatting sqref="E46">
    <cfRule type="expression" dxfId="18297" priority="8379">
      <formula>AND(IF(OR($Q46=1,$Q46=2),1,0),IF($X46&lt;=20,1,0))</formula>
    </cfRule>
    <cfRule type="expression" dxfId="18296" priority="8380">
      <formula>AND(IF($Q46=2,1,0),IF($X46&lt;30,1,0))</formula>
    </cfRule>
    <cfRule type="expression" dxfId="18295" priority="8381">
      <formula>AND(IF($Q46=3,1,0),IF($X46&lt;30,1,0))</formula>
    </cfRule>
    <cfRule type="expression" dxfId="18294" priority="8382">
      <formula>AND(IF($Q46=3,1,IF($Q46=4,1,0)),IF($F46&lt;=85,1,0))</formula>
    </cfRule>
  </conditionalFormatting>
  <conditionalFormatting sqref="X46">
    <cfRule type="expression" dxfId="18293" priority="8375">
      <formula>AND(IF(OR($Q46=1,$Q46=2),1,0),IF($X46&lt;=20,1,0))</formula>
    </cfRule>
    <cfRule type="expression" dxfId="18292" priority="8376">
      <formula>AND(IF($Q46=2,1,0),IF($X46&lt;30,1,0))</formula>
    </cfRule>
    <cfRule type="expression" dxfId="18291" priority="8377">
      <formula>AND(IF($Q46=3,1,0),IF($X46&lt;30,1,0))</formula>
    </cfRule>
    <cfRule type="expression" dxfId="18290" priority="8378">
      <formula>AND(IF($Q46=3,1,IF($Q46=4,1,0)),IF($F46&lt;=85,1,0))</formula>
    </cfRule>
  </conditionalFormatting>
  <conditionalFormatting sqref="AI46">
    <cfRule type="expression" dxfId="18289" priority="8371">
      <formula>AND(IF(OR($Q46=1,$Q46=2),1,0),IF($X46&lt;=20,1,0))</formula>
    </cfRule>
    <cfRule type="expression" dxfId="18288" priority="8372">
      <formula>AND(IF($Q46=2,1,0),IF($X46&lt;30,1,0))</formula>
    </cfRule>
    <cfRule type="expression" dxfId="18287" priority="8373">
      <formula>AND(IF($Q46=3,1,0),IF($X46&lt;30,1,0))</formula>
    </cfRule>
    <cfRule type="expression" dxfId="18286" priority="8374">
      <formula>AND(IF($Q46=3,1,IF($Q46=4,1,0)),IF($F46&lt;=85,1,0))</formula>
    </cfRule>
  </conditionalFormatting>
  <conditionalFormatting sqref="AV47">
    <cfRule type="expression" dxfId="18285" priority="8369">
      <formula>AV47="X"</formula>
    </cfRule>
    <cfRule type="expression" dxfId="18284" priority="8370">
      <formula>AV47="후보"</formula>
    </cfRule>
  </conditionalFormatting>
  <conditionalFormatting sqref="AC47">
    <cfRule type="cellIs" dxfId="18283" priority="8367" operator="greaterThan">
      <formula>0.9</formula>
    </cfRule>
    <cfRule type="cellIs" dxfId="18282" priority="8368" operator="greaterThan">
      <formula>0.85</formula>
    </cfRule>
  </conditionalFormatting>
  <conditionalFormatting sqref="N47">
    <cfRule type="cellIs" dxfId="18281" priority="8365" operator="greaterThan">
      <formula>0.9</formula>
    </cfRule>
    <cfRule type="cellIs" dxfId="18280" priority="8366" operator="greaterThan">
      <formula>0.85</formula>
    </cfRule>
  </conditionalFormatting>
  <conditionalFormatting sqref="E47">
    <cfRule type="expression" dxfId="18279" priority="8361">
      <formula>AND(IF(OR($Q47=1,$Q47=2),1,0),IF($X47&lt;=20,1,0))</formula>
    </cfRule>
    <cfRule type="expression" dxfId="18278" priority="8362">
      <formula>AND(IF($Q47=2,1,0),IF($X47&lt;30,1,0))</formula>
    </cfRule>
    <cfRule type="expression" dxfId="18277" priority="8363">
      <formula>AND(IF($Q47=3,1,0),IF($X47&lt;30,1,0))</formula>
    </cfRule>
    <cfRule type="expression" dxfId="18276" priority="8364">
      <formula>AND(IF($Q47=3,1,IF($Q47=4,1,0)),IF($F47&lt;=85,1,0))</formula>
    </cfRule>
  </conditionalFormatting>
  <conditionalFormatting sqref="X47">
    <cfRule type="expression" dxfId="18275" priority="8357">
      <formula>AND(IF(OR($Q47=1,$Q47=2),1,0),IF($X47&lt;=20,1,0))</formula>
    </cfRule>
    <cfRule type="expression" dxfId="18274" priority="8358">
      <formula>AND(IF($Q47=2,1,0),IF($X47&lt;30,1,0))</formula>
    </cfRule>
    <cfRule type="expression" dxfId="18273" priority="8359">
      <formula>AND(IF($Q47=3,1,0),IF($X47&lt;30,1,0))</formula>
    </cfRule>
    <cfRule type="expression" dxfId="18272" priority="8360">
      <formula>AND(IF($Q47=3,1,IF($Q47=4,1,0)),IF($F47&lt;=85,1,0))</formula>
    </cfRule>
  </conditionalFormatting>
  <conditionalFormatting sqref="AI47">
    <cfRule type="expression" dxfId="18271" priority="8353">
      <formula>AND(IF(OR($Q47=1,$Q47=2),1,0),IF($X47&lt;=20,1,0))</formula>
    </cfRule>
    <cfRule type="expression" dxfId="18270" priority="8354">
      <formula>AND(IF($Q47=2,1,0),IF($X47&lt;30,1,0))</formula>
    </cfRule>
    <cfRule type="expression" dxfId="18269" priority="8355">
      <formula>AND(IF($Q47=3,1,0),IF($X47&lt;30,1,0))</formula>
    </cfRule>
    <cfRule type="expression" dxfId="18268" priority="8356">
      <formula>AND(IF($Q47=3,1,IF($Q47=4,1,0)),IF($F47&lt;=85,1,0))</formula>
    </cfRule>
  </conditionalFormatting>
  <conditionalFormatting sqref="AV48">
    <cfRule type="expression" dxfId="18267" priority="8351">
      <formula>AV48="X"</formula>
    </cfRule>
    <cfRule type="expression" dxfId="18266" priority="8352">
      <formula>AV48="후보"</formula>
    </cfRule>
  </conditionalFormatting>
  <conditionalFormatting sqref="AC48">
    <cfRule type="cellIs" dxfId="18265" priority="8349" operator="greaterThan">
      <formula>0.9</formula>
    </cfRule>
    <cfRule type="cellIs" dxfId="18264" priority="8350" operator="greaterThan">
      <formula>0.85</formula>
    </cfRule>
  </conditionalFormatting>
  <conditionalFormatting sqref="N48">
    <cfRule type="cellIs" dxfId="18263" priority="8347" operator="greaterThan">
      <formula>0.9</formula>
    </cfRule>
    <cfRule type="cellIs" dxfId="18262" priority="8348" operator="greaterThan">
      <formula>0.85</formula>
    </cfRule>
  </conditionalFormatting>
  <conditionalFormatting sqref="E48">
    <cfRule type="expression" dxfId="18261" priority="8343">
      <formula>AND(IF(OR($Q48=1,$Q48=2),1,0),IF($X48&lt;=20,1,0))</formula>
    </cfRule>
    <cfRule type="expression" dxfId="18260" priority="8344">
      <formula>AND(IF($Q48=2,1,0),IF($X48&lt;30,1,0))</formula>
    </cfRule>
    <cfRule type="expression" dxfId="18259" priority="8345">
      <formula>AND(IF($Q48=3,1,0),IF($X48&lt;30,1,0))</formula>
    </cfRule>
    <cfRule type="expression" dxfId="18258" priority="8346">
      <formula>AND(IF($Q48=3,1,IF($Q48=4,1,0)),IF($F48&lt;=85,1,0))</formula>
    </cfRule>
  </conditionalFormatting>
  <conditionalFormatting sqref="X48">
    <cfRule type="expression" dxfId="18257" priority="8339">
      <formula>AND(IF(OR($Q48=1,$Q48=2),1,0),IF($X48&lt;=20,1,0))</formula>
    </cfRule>
    <cfRule type="expression" dxfId="18256" priority="8340">
      <formula>AND(IF($Q48=2,1,0),IF($X48&lt;30,1,0))</formula>
    </cfRule>
    <cfRule type="expression" dxfId="18255" priority="8341">
      <formula>AND(IF($Q48=3,1,0),IF($X48&lt;30,1,0))</formula>
    </cfRule>
    <cfRule type="expression" dxfId="18254" priority="8342">
      <formula>AND(IF($Q48=3,1,IF($Q48=4,1,0)),IF($F48&lt;=85,1,0))</formula>
    </cfRule>
  </conditionalFormatting>
  <conditionalFormatting sqref="AI48">
    <cfRule type="expression" dxfId="18253" priority="8335">
      <formula>AND(IF(OR($Q48=1,$Q48=2),1,0),IF($X48&lt;=20,1,0))</formula>
    </cfRule>
    <cfRule type="expression" dxfId="18252" priority="8336">
      <formula>AND(IF($Q48=2,1,0),IF($X48&lt;30,1,0))</formula>
    </cfRule>
    <cfRule type="expression" dxfId="18251" priority="8337">
      <formula>AND(IF($Q48=3,1,0),IF($X48&lt;30,1,0))</formula>
    </cfRule>
    <cfRule type="expression" dxfId="18250" priority="8338">
      <formula>AND(IF($Q48=3,1,IF($Q48=4,1,0)),IF($F48&lt;=85,1,0))</formula>
    </cfRule>
  </conditionalFormatting>
  <conditionalFormatting sqref="AV49">
    <cfRule type="expression" dxfId="18249" priority="8333">
      <formula>AV49="X"</formula>
    </cfRule>
    <cfRule type="expression" dxfId="18248" priority="8334">
      <formula>AV49="후보"</formula>
    </cfRule>
  </conditionalFormatting>
  <conditionalFormatting sqref="AC49">
    <cfRule type="cellIs" dxfId="18247" priority="8331" operator="greaterThan">
      <formula>0.9</formula>
    </cfRule>
    <cfRule type="cellIs" dxfId="18246" priority="8332" operator="greaterThan">
      <formula>0.85</formula>
    </cfRule>
  </conditionalFormatting>
  <conditionalFormatting sqref="N49">
    <cfRule type="cellIs" dxfId="18245" priority="8329" operator="greaterThan">
      <formula>0.9</formula>
    </cfRule>
    <cfRule type="cellIs" dxfId="18244" priority="8330" operator="greaterThan">
      <formula>0.85</formula>
    </cfRule>
  </conditionalFormatting>
  <conditionalFormatting sqref="E49">
    <cfRule type="expression" dxfId="18243" priority="8325">
      <formula>AND(IF(OR($Q49=1,$Q49=2),1,0),IF($X49&lt;=20,1,0))</formula>
    </cfRule>
    <cfRule type="expression" dxfId="18242" priority="8326">
      <formula>AND(IF($Q49=2,1,0),IF($X49&lt;30,1,0))</formula>
    </cfRule>
    <cfRule type="expression" dxfId="18241" priority="8327">
      <formula>AND(IF($Q49=3,1,0),IF($X49&lt;30,1,0))</formula>
    </cfRule>
    <cfRule type="expression" dxfId="18240" priority="8328">
      <formula>AND(IF($Q49=3,1,IF($Q49=4,1,0)),IF($F49&lt;=85,1,0))</formula>
    </cfRule>
  </conditionalFormatting>
  <conditionalFormatting sqref="X49">
    <cfRule type="expression" dxfId="18239" priority="8321">
      <formula>AND(IF(OR($Q49=1,$Q49=2),1,0),IF($X49&lt;=20,1,0))</formula>
    </cfRule>
    <cfRule type="expression" dxfId="18238" priority="8322">
      <formula>AND(IF($Q49=2,1,0),IF($X49&lt;30,1,0))</formula>
    </cfRule>
    <cfRule type="expression" dxfId="18237" priority="8323">
      <formula>AND(IF($Q49=3,1,0),IF($X49&lt;30,1,0))</formula>
    </cfRule>
    <cfRule type="expression" dxfId="18236" priority="8324">
      <formula>AND(IF($Q49=3,1,IF($Q49=4,1,0)),IF($F49&lt;=85,1,0))</formula>
    </cfRule>
  </conditionalFormatting>
  <conditionalFormatting sqref="AI49">
    <cfRule type="expression" dxfId="18235" priority="8317">
      <formula>AND(IF(OR($Q49=1,$Q49=2),1,0),IF($X49&lt;=20,1,0))</formula>
    </cfRule>
    <cfRule type="expression" dxfId="18234" priority="8318">
      <formula>AND(IF($Q49=2,1,0),IF($X49&lt;30,1,0))</formula>
    </cfRule>
    <cfRule type="expression" dxfId="18233" priority="8319">
      <formula>AND(IF($Q49=3,1,0),IF($X49&lt;30,1,0))</formula>
    </cfRule>
    <cfRule type="expression" dxfId="18232" priority="8320">
      <formula>AND(IF($Q49=3,1,IF($Q49=4,1,0)),IF($F49&lt;=85,1,0))</formula>
    </cfRule>
  </conditionalFormatting>
  <conditionalFormatting sqref="AV50">
    <cfRule type="expression" dxfId="18231" priority="8315">
      <formula>AV50="X"</formula>
    </cfRule>
    <cfRule type="expression" dxfId="18230" priority="8316">
      <formula>AV50="후보"</formula>
    </cfRule>
  </conditionalFormatting>
  <conditionalFormatting sqref="AC50">
    <cfRule type="cellIs" dxfId="18229" priority="8313" operator="greaterThan">
      <formula>0.9</formula>
    </cfRule>
    <cfRule type="cellIs" dxfId="18228" priority="8314" operator="greaterThan">
      <formula>0.85</formula>
    </cfRule>
  </conditionalFormatting>
  <conditionalFormatting sqref="N50">
    <cfRule type="cellIs" dxfId="18227" priority="8311" operator="greaterThan">
      <formula>0.9</formula>
    </cfRule>
    <cfRule type="cellIs" dxfId="18226" priority="8312" operator="greaterThan">
      <formula>0.85</formula>
    </cfRule>
  </conditionalFormatting>
  <conditionalFormatting sqref="E50">
    <cfRule type="expression" dxfId="18225" priority="8307">
      <formula>AND(IF(OR($Q50=1,$Q50=2),1,0),IF($X50&lt;=20,1,0))</formula>
    </cfRule>
    <cfRule type="expression" dxfId="18224" priority="8308">
      <formula>AND(IF($Q50=2,1,0),IF($X50&lt;30,1,0))</formula>
    </cfRule>
    <cfRule type="expression" dxfId="18223" priority="8309">
      <formula>AND(IF($Q50=3,1,0),IF($X50&lt;30,1,0))</formula>
    </cfRule>
    <cfRule type="expression" dxfId="18222" priority="8310">
      <formula>AND(IF($Q50=3,1,IF($Q50=4,1,0)),IF($F50&lt;=85,1,0))</formula>
    </cfRule>
  </conditionalFormatting>
  <conditionalFormatting sqref="X50">
    <cfRule type="expression" dxfId="18221" priority="8303">
      <formula>AND(IF(OR($Q50=1,$Q50=2),1,0),IF($X50&lt;=20,1,0))</formula>
    </cfRule>
    <cfRule type="expression" dxfId="18220" priority="8304">
      <formula>AND(IF($Q50=2,1,0),IF($X50&lt;30,1,0))</formula>
    </cfRule>
    <cfRule type="expression" dxfId="18219" priority="8305">
      <formula>AND(IF($Q50=3,1,0),IF($X50&lt;30,1,0))</formula>
    </cfRule>
    <cfRule type="expression" dxfId="18218" priority="8306">
      <formula>AND(IF($Q50=3,1,IF($Q50=4,1,0)),IF($F50&lt;=85,1,0))</formula>
    </cfRule>
  </conditionalFormatting>
  <conditionalFormatting sqref="AI50">
    <cfRule type="expression" dxfId="18217" priority="8299">
      <formula>AND(IF(OR($Q50=1,$Q50=2),1,0),IF($X50&lt;=20,1,0))</formula>
    </cfRule>
    <cfRule type="expression" dxfId="18216" priority="8300">
      <formula>AND(IF($Q50=2,1,0),IF($X50&lt;30,1,0))</formula>
    </cfRule>
    <cfRule type="expression" dxfId="18215" priority="8301">
      <formula>AND(IF($Q50=3,1,0),IF($X50&lt;30,1,0))</formula>
    </cfRule>
    <cfRule type="expression" dxfId="18214" priority="8302">
      <formula>AND(IF($Q50=3,1,IF($Q50=4,1,0)),IF($F50&lt;=85,1,0))</formula>
    </cfRule>
  </conditionalFormatting>
  <conditionalFormatting sqref="AV51">
    <cfRule type="expression" dxfId="18213" priority="8297">
      <formula>AV51="X"</formula>
    </cfRule>
    <cfRule type="expression" dxfId="18212" priority="8298">
      <formula>AV51="후보"</formula>
    </cfRule>
  </conditionalFormatting>
  <conditionalFormatting sqref="AC51">
    <cfRule type="cellIs" dxfId="18211" priority="8295" operator="greaterThan">
      <formula>0.9</formula>
    </cfRule>
    <cfRule type="cellIs" dxfId="18210" priority="8296" operator="greaterThan">
      <formula>0.85</formula>
    </cfRule>
  </conditionalFormatting>
  <conditionalFormatting sqref="N51">
    <cfRule type="cellIs" dxfId="18209" priority="8293" operator="greaterThan">
      <formula>0.9</formula>
    </cfRule>
    <cfRule type="cellIs" dxfId="18208" priority="8294" operator="greaterThan">
      <formula>0.85</formula>
    </cfRule>
  </conditionalFormatting>
  <conditionalFormatting sqref="E51">
    <cfRule type="expression" dxfId="18207" priority="8289">
      <formula>AND(IF(OR($Q51=1,$Q51=2),1,0),IF($X51&lt;=20,1,0))</formula>
    </cfRule>
    <cfRule type="expression" dxfId="18206" priority="8290">
      <formula>AND(IF($Q51=2,1,0),IF($X51&lt;30,1,0))</formula>
    </cfRule>
    <cfRule type="expression" dxfId="18205" priority="8291">
      <formula>AND(IF($Q51=3,1,0),IF($X51&lt;30,1,0))</formula>
    </cfRule>
    <cfRule type="expression" dxfId="18204" priority="8292">
      <formula>AND(IF($Q51=3,1,IF($Q51=4,1,0)),IF($F51&lt;=85,1,0))</formula>
    </cfRule>
  </conditionalFormatting>
  <conditionalFormatting sqref="X51">
    <cfRule type="expression" dxfId="18203" priority="8285">
      <formula>AND(IF(OR($Q51=1,$Q51=2),1,0),IF($X51&lt;=20,1,0))</formula>
    </cfRule>
    <cfRule type="expression" dxfId="18202" priority="8286">
      <formula>AND(IF($Q51=2,1,0),IF($X51&lt;30,1,0))</formula>
    </cfRule>
    <cfRule type="expression" dxfId="18201" priority="8287">
      <formula>AND(IF($Q51=3,1,0),IF($X51&lt;30,1,0))</formula>
    </cfRule>
    <cfRule type="expression" dxfId="18200" priority="8288">
      <formula>AND(IF($Q51=3,1,IF($Q51=4,1,0)),IF($F51&lt;=85,1,0))</formula>
    </cfRule>
  </conditionalFormatting>
  <conditionalFormatting sqref="AI51">
    <cfRule type="expression" dxfId="18199" priority="8281">
      <formula>AND(IF(OR($Q51=1,$Q51=2),1,0),IF($X51&lt;=20,1,0))</formula>
    </cfRule>
    <cfRule type="expression" dxfId="18198" priority="8282">
      <formula>AND(IF($Q51=2,1,0),IF($X51&lt;30,1,0))</formula>
    </cfRule>
    <cfRule type="expression" dxfId="18197" priority="8283">
      <formula>AND(IF($Q51=3,1,0),IF($X51&lt;30,1,0))</formula>
    </cfRule>
    <cfRule type="expression" dxfId="18196" priority="8284">
      <formula>AND(IF($Q51=3,1,IF($Q51=4,1,0)),IF($F51&lt;=85,1,0))</formula>
    </cfRule>
  </conditionalFormatting>
  <conditionalFormatting sqref="AV52">
    <cfRule type="expression" dxfId="18195" priority="8279">
      <formula>AV52="X"</formula>
    </cfRule>
    <cfRule type="expression" dxfId="18194" priority="8280">
      <formula>AV52="후보"</formula>
    </cfRule>
  </conditionalFormatting>
  <conditionalFormatting sqref="AC52">
    <cfRule type="cellIs" dxfId="18193" priority="8277" operator="greaterThan">
      <formula>0.9</formula>
    </cfRule>
    <cfRule type="cellIs" dxfId="18192" priority="8278" operator="greaterThan">
      <formula>0.85</formula>
    </cfRule>
  </conditionalFormatting>
  <conditionalFormatting sqref="N52">
    <cfRule type="cellIs" dxfId="18191" priority="8275" operator="greaterThan">
      <formula>0.9</formula>
    </cfRule>
    <cfRule type="cellIs" dxfId="18190" priority="8276" operator="greaterThan">
      <formula>0.85</formula>
    </cfRule>
  </conditionalFormatting>
  <conditionalFormatting sqref="E52">
    <cfRule type="expression" dxfId="18189" priority="8271">
      <formula>AND(IF(OR($Q52=1,$Q52=2),1,0),IF($X52&lt;=20,1,0))</formula>
    </cfRule>
    <cfRule type="expression" dxfId="18188" priority="8272">
      <formula>AND(IF($Q52=2,1,0),IF($X52&lt;30,1,0))</formula>
    </cfRule>
    <cfRule type="expression" dxfId="18187" priority="8273">
      <formula>AND(IF($Q52=3,1,0),IF($X52&lt;30,1,0))</formula>
    </cfRule>
    <cfRule type="expression" dxfId="18186" priority="8274">
      <formula>AND(IF($Q52=3,1,IF($Q52=4,1,0)),IF($F52&lt;=85,1,0))</formula>
    </cfRule>
  </conditionalFormatting>
  <conditionalFormatting sqref="X52">
    <cfRule type="expression" dxfId="18185" priority="8267">
      <formula>AND(IF(OR($Q52=1,$Q52=2),1,0),IF($X52&lt;=20,1,0))</formula>
    </cfRule>
    <cfRule type="expression" dxfId="18184" priority="8268">
      <formula>AND(IF($Q52=2,1,0),IF($X52&lt;30,1,0))</formula>
    </cfRule>
    <cfRule type="expression" dxfId="18183" priority="8269">
      <formula>AND(IF($Q52=3,1,0),IF($X52&lt;30,1,0))</formula>
    </cfRule>
    <cfRule type="expression" dxfId="18182" priority="8270">
      <formula>AND(IF($Q52=3,1,IF($Q52=4,1,0)),IF($F52&lt;=85,1,0))</formula>
    </cfRule>
  </conditionalFormatting>
  <conditionalFormatting sqref="AI52">
    <cfRule type="expression" dxfId="18181" priority="8263">
      <formula>AND(IF(OR($Q52=1,$Q52=2),1,0),IF($X52&lt;=20,1,0))</formula>
    </cfRule>
    <cfRule type="expression" dxfId="18180" priority="8264">
      <formula>AND(IF($Q52=2,1,0),IF($X52&lt;30,1,0))</formula>
    </cfRule>
    <cfRule type="expression" dxfId="18179" priority="8265">
      <formula>AND(IF($Q52=3,1,0),IF($X52&lt;30,1,0))</formula>
    </cfRule>
    <cfRule type="expression" dxfId="18178" priority="8266">
      <formula>AND(IF($Q52=3,1,IF($Q52=4,1,0)),IF($F52&lt;=85,1,0))</formula>
    </cfRule>
  </conditionalFormatting>
  <conditionalFormatting sqref="AV53">
    <cfRule type="expression" dxfId="18177" priority="8261">
      <formula>AV53="X"</formula>
    </cfRule>
    <cfRule type="expression" dxfId="18176" priority="8262">
      <formula>AV53="후보"</formula>
    </cfRule>
  </conditionalFormatting>
  <conditionalFormatting sqref="AC53">
    <cfRule type="cellIs" dxfId="18175" priority="8259" operator="greaterThan">
      <formula>0.9</formula>
    </cfRule>
    <cfRule type="cellIs" dxfId="18174" priority="8260" operator="greaterThan">
      <formula>0.85</formula>
    </cfRule>
  </conditionalFormatting>
  <conditionalFormatting sqref="N53">
    <cfRule type="cellIs" dxfId="18173" priority="8257" operator="greaterThan">
      <formula>0.9</formula>
    </cfRule>
    <cfRule type="cellIs" dxfId="18172" priority="8258" operator="greaterThan">
      <formula>0.85</formula>
    </cfRule>
  </conditionalFormatting>
  <conditionalFormatting sqref="E53">
    <cfRule type="expression" dxfId="18171" priority="8253">
      <formula>AND(IF(OR($Q53=1,$Q53=2),1,0),IF($X53&lt;=20,1,0))</formula>
    </cfRule>
    <cfRule type="expression" dxfId="18170" priority="8254">
      <formula>AND(IF($Q53=2,1,0),IF($X53&lt;30,1,0))</formula>
    </cfRule>
    <cfRule type="expression" dxfId="18169" priority="8255">
      <formula>AND(IF($Q53=3,1,0),IF($X53&lt;30,1,0))</formula>
    </cfRule>
    <cfRule type="expression" dxfId="18168" priority="8256">
      <formula>AND(IF($Q53=3,1,IF($Q53=4,1,0)),IF($F53&lt;=85,1,0))</formula>
    </cfRule>
  </conditionalFormatting>
  <conditionalFormatting sqref="X53">
    <cfRule type="expression" dxfId="18167" priority="8249">
      <formula>AND(IF(OR($Q53=1,$Q53=2),1,0),IF($X53&lt;=20,1,0))</formula>
    </cfRule>
    <cfRule type="expression" dxfId="18166" priority="8250">
      <formula>AND(IF($Q53=2,1,0),IF($X53&lt;30,1,0))</formula>
    </cfRule>
    <cfRule type="expression" dxfId="18165" priority="8251">
      <formula>AND(IF($Q53=3,1,0),IF($X53&lt;30,1,0))</formula>
    </cfRule>
    <cfRule type="expression" dxfId="18164" priority="8252">
      <formula>AND(IF($Q53=3,1,IF($Q53=4,1,0)),IF($F53&lt;=85,1,0))</formula>
    </cfRule>
  </conditionalFormatting>
  <conditionalFormatting sqref="AI53">
    <cfRule type="expression" dxfId="18163" priority="8245">
      <formula>AND(IF(OR($Q53=1,$Q53=2),1,0),IF($X53&lt;=20,1,0))</formula>
    </cfRule>
    <cfRule type="expression" dxfId="18162" priority="8246">
      <formula>AND(IF($Q53=2,1,0),IF($X53&lt;30,1,0))</formula>
    </cfRule>
    <cfRule type="expression" dxfId="18161" priority="8247">
      <formula>AND(IF($Q53=3,1,0),IF($X53&lt;30,1,0))</formula>
    </cfRule>
    <cfRule type="expression" dxfId="18160" priority="8248">
      <formula>AND(IF($Q53=3,1,IF($Q53=4,1,0)),IF($F53&lt;=85,1,0))</formula>
    </cfRule>
  </conditionalFormatting>
  <conditionalFormatting sqref="AV54">
    <cfRule type="expression" dxfId="18159" priority="8243">
      <formula>AV54="X"</formula>
    </cfRule>
    <cfRule type="expression" dxfId="18158" priority="8244">
      <formula>AV54="후보"</formula>
    </cfRule>
  </conditionalFormatting>
  <conditionalFormatting sqref="AC54">
    <cfRule type="cellIs" dxfId="18157" priority="8241" operator="greaterThan">
      <formula>0.9</formula>
    </cfRule>
    <cfRule type="cellIs" dxfId="18156" priority="8242" operator="greaterThan">
      <formula>0.85</formula>
    </cfRule>
  </conditionalFormatting>
  <conditionalFormatting sqref="N54">
    <cfRule type="cellIs" dxfId="18155" priority="8239" operator="greaterThan">
      <formula>0.9</formula>
    </cfRule>
    <cfRule type="cellIs" dxfId="18154" priority="8240" operator="greaterThan">
      <formula>0.85</formula>
    </cfRule>
  </conditionalFormatting>
  <conditionalFormatting sqref="E54">
    <cfRule type="expression" dxfId="18153" priority="8235">
      <formula>AND(IF(OR($Q54=1,$Q54=2),1,0),IF($X54&lt;=20,1,0))</formula>
    </cfRule>
    <cfRule type="expression" dxfId="18152" priority="8236">
      <formula>AND(IF($Q54=2,1,0),IF($X54&lt;30,1,0))</formula>
    </cfRule>
    <cfRule type="expression" dxfId="18151" priority="8237">
      <formula>AND(IF($Q54=3,1,0),IF($X54&lt;30,1,0))</formula>
    </cfRule>
    <cfRule type="expression" dxfId="18150" priority="8238">
      <formula>AND(IF($Q54=3,1,IF($Q54=4,1,0)),IF($F54&lt;=85,1,0))</formula>
    </cfRule>
  </conditionalFormatting>
  <conditionalFormatting sqref="X54">
    <cfRule type="expression" dxfId="18149" priority="8231">
      <formula>AND(IF(OR($Q54=1,$Q54=2),1,0),IF($X54&lt;=20,1,0))</formula>
    </cfRule>
    <cfRule type="expression" dxfId="18148" priority="8232">
      <formula>AND(IF($Q54=2,1,0),IF($X54&lt;30,1,0))</formula>
    </cfRule>
    <cfRule type="expression" dxfId="18147" priority="8233">
      <formula>AND(IF($Q54=3,1,0),IF($X54&lt;30,1,0))</formula>
    </cfRule>
    <cfRule type="expression" dxfId="18146" priority="8234">
      <formula>AND(IF($Q54=3,1,IF($Q54=4,1,0)),IF($F54&lt;=85,1,0))</formula>
    </cfRule>
  </conditionalFormatting>
  <conditionalFormatting sqref="AI54">
    <cfRule type="expression" dxfId="18145" priority="8227">
      <formula>AND(IF(OR($Q54=1,$Q54=2),1,0),IF($X54&lt;=20,1,0))</formula>
    </cfRule>
    <cfRule type="expression" dxfId="18144" priority="8228">
      <formula>AND(IF($Q54=2,1,0),IF($X54&lt;30,1,0))</formula>
    </cfRule>
    <cfRule type="expression" dxfId="18143" priority="8229">
      <formula>AND(IF($Q54=3,1,0),IF($X54&lt;30,1,0))</formula>
    </cfRule>
    <cfRule type="expression" dxfId="18142" priority="8230">
      <formula>AND(IF($Q54=3,1,IF($Q54=4,1,0)),IF($F54&lt;=85,1,0))</formula>
    </cfRule>
  </conditionalFormatting>
  <conditionalFormatting sqref="AV55">
    <cfRule type="expression" dxfId="18141" priority="8225">
      <formula>AV55="X"</formula>
    </cfRule>
    <cfRule type="expression" dxfId="18140" priority="8226">
      <formula>AV55="후보"</formula>
    </cfRule>
  </conditionalFormatting>
  <conditionalFormatting sqref="AC55">
    <cfRule type="cellIs" dxfId="18139" priority="8223" operator="greaterThan">
      <formula>0.9</formula>
    </cfRule>
    <cfRule type="cellIs" dxfId="18138" priority="8224" operator="greaterThan">
      <formula>0.85</formula>
    </cfRule>
  </conditionalFormatting>
  <conditionalFormatting sqref="N55">
    <cfRule type="cellIs" dxfId="18137" priority="8221" operator="greaterThan">
      <formula>0.9</formula>
    </cfRule>
    <cfRule type="cellIs" dxfId="18136" priority="8222" operator="greaterThan">
      <formula>0.85</formula>
    </cfRule>
  </conditionalFormatting>
  <conditionalFormatting sqref="E55">
    <cfRule type="expression" dxfId="18135" priority="8217">
      <formula>AND(IF(OR($Q55=1,$Q55=2),1,0),IF($X55&lt;=20,1,0))</formula>
    </cfRule>
    <cfRule type="expression" dxfId="18134" priority="8218">
      <formula>AND(IF($Q55=2,1,0),IF($X55&lt;30,1,0))</formula>
    </cfRule>
    <cfRule type="expression" dxfId="18133" priority="8219">
      <formula>AND(IF($Q55=3,1,0),IF($X55&lt;30,1,0))</formula>
    </cfRule>
    <cfRule type="expression" dxfId="18132" priority="8220">
      <formula>AND(IF($Q55=3,1,IF($Q55=4,1,0)),IF($F55&lt;=85,1,0))</formula>
    </cfRule>
  </conditionalFormatting>
  <conditionalFormatting sqref="X55">
    <cfRule type="expression" dxfId="18131" priority="8213">
      <formula>AND(IF(OR($Q55=1,$Q55=2),1,0),IF($X55&lt;=20,1,0))</formula>
    </cfRule>
    <cfRule type="expression" dxfId="18130" priority="8214">
      <formula>AND(IF($Q55=2,1,0),IF($X55&lt;30,1,0))</formula>
    </cfRule>
    <cfRule type="expression" dxfId="18129" priority="8215">
      <formula>AND(IF($Q55=3,1,0),IF($X55&lt;30,1,0))</formula>
    </cfRule>
    <cfRule type="expression" dxfId="18128" priority="8216">
      <formula>AND(IF($Q55=3,1,IF($Q55=4,1,0)),IF($F55&lt;=85,1,0))</formula>
    </cfRule>
  </conditionalFormatting>
  <conditionalFormatting sqref="AI55">
    <cfRule type="expression" dxfId="18127" priority="8209">
      <formula>AND(IF(OR($Q55=1,$Q55=2),1,0),IF($X55&lt;=20,1,0))</formula>
    </cfRule>
    <cfRule type="expression" dxfId="18126" priority="8210">
      <formula>AND(IF($Q55=2,1,0),IF($X55&lt;30,1,0))</formula>
    </cfRule>
    <cfRule type="expression" dxfId="18125" priority="8211">
      <formula>AND(IF($Q55=3,1,0),IF($X55&lt;30,1,0))</formula>
    </cfRule>
    <cfRule type="expression" dxfId="18124" priority="8212">
      <formula>AND(IF($Q55=3,1,IF($Q55=4,1,0)),IF($F55&lt;=85,1,0))</formula>
    </cfRule>
  </conditionalFormatting>
  <conditionalFormatting sqref="AV56">
    <cfRule type="expression" dxfId="18123" priority="8207">
      <formula>AV56="X"</formula>
    </cfRule>
    <cfRule type="expression" dxfId="18122" priority="8208">
      <formula>AV56="후보"</formula>
    </cfRule>
  </conditionalFormatting>
  <conditionalFormatting sqref="AC56">
    <cfRule type="cellIs" dxfId="18121" priority="8205" operator="greaterThan">
      <formula>0.9</formula>
    </cfRule>
    <cfRule type="cellIs" dxfId="18120" priority="8206" operator="greaterThan">
      <formula>0.85</formula>
    </cfRule>
  </conditionalFormatting>
  <conditionalFormatting sqref="N56">
    <cfRule type="cellIs" dxfId="18119" priority="8203" operator="greaterThan">
      <formula>0.9</formula>
    </cfRule>
    <cfRule type="cellIs" dxfId="18118" priority="8204" operator="greaterThan">
      <formula>0.85</formula>
    </cfRule>
  </conditionalFormatting>
  <conditionalFormatting sqref="E56">
    <cfRule type="expression" dxfId="18117" priority="8199">
      <formula>AND(IF(OR($Q56=1,$Q56=2),1,0),IF($X56&lt;=20,1,0))</formula>
    </cfRule>
    <cfRule type="expression" dxfId="18116" priority="8200">
      <formula>AND(IF($Q56=2,1,0),IF($X56&lt;30,1,0))</formula>
    </cfRule>
    <cfRule type="expression" dxfId="18115" priority="8201">
      <formula>AND(IF($Q56=3,1,0),IF($X56&lt;30,1,0))</formula>
    </cfRule>
    <cfRule type="expression" dxfId="18114" priority="8202">
      <formula>AND(IF($Q56=3,1,IF($Q56=4,1,0)),IF($F56&lt;=85,1,0))</formula>
    </cfRule>
  </conditionalFormatting>
  <conditionalFormatting sqref="X56">
    <cfRule type="expression" dxfId="18113" priority="8195">
      <formula>AND(IF(OR($Q56=1,$Q56=2),1,0),IF($X56&lt;=20,1,0))</formula>
    </cfRule>
    <cfRule type="expression" dxfId="18112" priority="8196">
      <formula>AND(IF($Q56=2,1,0),IF($X56&lt;30,1,0))</formula>
    </cfRule>
    <cfRule type="expression" dxfId="18111" priority="8197">
      <formula>AND(IF($Q56=3,1,0),IF($X56&lt;30,1,0))</formula>
    </cfRule>
    <cfRule type="expression" dxfId="18110" priority="8198">
      <formula>AND(IF($Q56=3,1,IF($Q56=4,1,0)),IF($F56&lt;=85,1,0))</formula>
    </cfRule>
  </conditionalFormatting>
  <conditionalFormatting sqref="AI56">
    <cfRule type="expression" dxfId="18109" priority="8191">
      <formula>AND(IF(OR($Q56=1,$Q56=2),1,0),IF($X56&lt;=20,1,0))</formula>
    </cfRule>
    <cfRule type="expression" dxfId="18108" priority="8192">
      <formula>AND(IF($Q56=2,1,0),IF($X56&lt;30,1,0))</formula>
    </cfRule>
    <cfRule type="expression" dxfId="18107" priority="8193">
      <formula>AND(IF($Q56=3,1,0),IF($X56&lt;30,1,0))</formula>
    </cfRule>
    <cfRule type="expression" dxfId="18106" priority="8194">
      <formula>AND(IF($Q56=3,1,IF($Q56=4,1,0)),IF($F56&lt;=85,1,0))</formula>
    </cfRule>
  </conditionalFormatting>
  <conditionalFormatting sqref="AV57">
    <cfRule type="expression" dxfId="18105" priority="8189">
      <formula>AV57="X"</formula>
    </cfRule>
    <cfRule type="expression" dxfId="18104" priority="8190">
      <formula>AV57="후보"</formula>
    </cfRule>
  </conditionalFormatting>
  <conditionalFormatting sqref="AC57">
    <cfRule type="cellIs" dxfId="18103" priority="8187" operator="greaterThan">
      <formula>0.9</formula>
    </cfRule>
    <cfRule type="cellIs" dxfId="18102" priority="8188" operator="greaterThan">
      <formula>0.85</formula>
    </cfRule>
  </conditionalFormatting>
  <conditionalFormatting sqref="N57">
    <cfRule type="cellIs" dxfId="18101" priority="8185" operator="greaterThan">
      <formula>0.9</formula>
    </cfRule>
    <cfRule type="cellIs" dxfId="18100" priority="8186" operator="greaterThan">
      <formula>0.85</formula>
    </cfRule>
  </conditionalFormatting>
  <conditionalFormatting sqref="E57">
    <cfRule type="expression" dxfId="18099" priority="8181">
      <formula>AND(IF(OR($Q57=1,$Q57=2),1,0),IF($X57&lt;=20,1,0))</formula>
    </cfRule>
    <cfRule type="expression" dxfId="18098" priority="8182">
      <formula>AND(IF($Q57=2,1,0),IF($X57&lt;30,1,0))</formula>
    </cfRule>
    <cfRule type="expression" dxfId="18097" priority="8183">
      <formula>AND(IF($Q57=3,1,0),IF($X57&lt;30,1,0))</formula>
    </cfRule>
    <cfRule type="expression" dxfId="18096" priority="8184">
      <formula>AND(IF($Q57=3,1,IF($Q57=4,1,0)),IF($F57&lt;=85,1,0))</formula>
    </cfRule>
  </conditionalFormatting>
  <conditionalFormatting sqref="X57">
    <cfRule type="expression" dxfId="18095" priority="8177">
      <formula>AND(IF(OR($Q57=1,$Q57=2),1,0),IF($X57&lt;=20,1,0))</formula>
    </cfRule>
    <cfRule type="expression" dxfId="18094" priority="8178">
      <formula>AND(IF($Q57=2,1,0),IF($X57&lt;30,1,0))</formula>
    </cfRule>
    <cfRule type="expression" dxfId="18093" priority="8179">
      <formula>AND(IF($Q57=3,1,0),IF($X57&lt;30,1,0))</formula>
    </cfRule>
    <cfRule type="expression" dxfId="18092" priority="8180">
      <formula>AND(IF($Q57=3,1,IF($Q57=4,1,0)),IF($F57&lt;=85,1,0))</formula>
    </cfRule>
  </conditionalFormatting>
  <conditionalFormatting sqref="AI57">
    <cfRule type="expression" dxfId="18091" priority="8173">
      <formula>AND(IF(OR($Q57=1,$Q57=2),1,0),IF($X57&lt;=20,1,0))</formula>
    </cfRule>
    <cfRule type="expression" dxfId="18090" priority="8174">
      <formula>AND(IF($Q57=2,1,0),IF($X57&lt;30,1,0))</formula>
    </cfRule>
    <cfRule type="expression" dxfId="18089" priority="8175">
      <formula>AND(IF($Q57=3,1,0),IF($X57&lt;30,1,0))</formula>
    </cfRule>
    <cfRule type="expression" dxfId="18088" priority="8176">
      <formula>AND(IF($Q57=3,1,IF($Q57=4,1,0)),IF($F57&lt;=85,1,0))</formula>
    </cfRule>
  </conditionalFormatting>
  <conditionalFormatting sqref="AV58">
    <cfRule type="expression" dxfId="18087" priority="8171">
      <formula>AV58="X"</formula>
    </cfRule>
    <cfRule type="expression" dxfId="18086" priority="8172">
      <formula>AV58="후보"</formula>
    </cfRule>
  </conditionalFormatting>
  <conditionalFormatting sqref="AC58">
    <cfRule type="cellIs" dxfId="18085" priority="8169" operator="greaterThan">
      <formula>0.9</formula>
    </cfRule>
    <cfRule type="cellIs" dxfId="18084" priority="8170" operator="greaterThan">
      <formula>0.85</formula>
    </cfRule>
  </conditionalFormatting>
  <conditionalFormatting sqref="N58">
    <cfRule type="cellIs" dxfId="18083" priority="8167" operator="greaterThan">
      <formula>0.9</formula>
    </cfRule>
    <cfRule type="cellIs" dxfId="18082" priority="8168" operator="greaterThan">
      <formula>0.85</formula>
    </cfRule>
  </conditionalFormatting>
  <conditionalFormatting sqref="E58">
    <cfRule type="expression" dxfId="18081" priority="8163">
      <formula>AND(IF(OR($Q58=1,$Q58=2),1,0),IF($X58&lt;=20,1,0))</formula>
    </cfRule>
    <cfRule type="expression" dxfId="18080" priority="8164">
      <formula>AND(IF($Q58=2,1,0),IF($X58&lt;30,1,0))</formula>
    </cfRule>
    <cfRule type="expression" dxfId="18079" priority="8165">
      <formula>AND(IF($Q58=3,1,0),IF($X58&lt;30,1,0))</formula>
    </cfRule>
    <cfRule type="expression" dxfId="18078" priority="8166">
      <formula>AND(IF($Q58=3,1,IF($Q58=4,1,0)),IF($F58&lt;=85,1,0))</formula>
    </cfRule>
  </conditionalFormatting>
  <conditionalFormatting sqref="X58">
    <cfRule type="expression" dxfId="18077" priority="8159">
      <formula>AND(IF(OR($Q58=1,$Q58=2),1,0),IF($X58&lt;=20,1,0))</formula>
    </cfRule>
    <cfRule type="expression" dxfId="18076" priority="8160">
      <formula>AND(IF($Q58=2,1,0),IF($X58&lt;30,1,0))</formula>
    </cfRule>
    <cfRule type="expression" dxfId="18075" priority="8161">
      <formula>AND(IF($Q58=3,1,0),IF($X58&lt;30,1,0))</formula>
    </cfRule>
    <cfRule type="expression" dxfId="18074" priority="8162">
      <formula>AND(IF($Q58=3,1,IF($Q58=4,1,0)),IF($F58&lt;=85,1,0))</formula>
    </cfRule>
  </conditionalFormatting>
  <conditionalFormatting sqref="AI58">
    <cfRule type="expression" dxfId="18073" priority="8155">
      <formula>AND(IF(OR($Q58=1,$Q58=2),1,0),IF($X58&lt;=20,1,0))</formula>
    </cfRule>
    <cfRule type="expression" dxfId="18072" priority="8156">
      <formula>AND(IF($Q58=2,1,0),IF($X58&lt;30,1,0))</formula>
    </cfRule>
    <cfRule type="expression" dxfId="18071" priority="8157">
      <formula>AND(IF($Q58=3,1,0),IF($X58&lt;30,1,0))</formula>
    </cfRule>
    <cfRule type="expression" dxfId="18070" priority="8158">
      <formula>AND(IF($Q58=3,1,IF($Q58=4,1,0)),IF($F58&lt;=85,1,0))</formula>
    </cfRule>
  </conditionalFormatting>
  <conditionalFormatting sqref="AV59">
    <cfRule type="expression" dxfId="18069" priority="8153">
      <formula>AV59="X"</formula>
    </cfRule>
    <cfRule type="expression" dxfId="18068" priority="8154">
      <formula>AV59="후보"</formula>
    </cfRule>
  </conditionalFormatting>
  <conditionalFormatting sqref="AC59">
    <cfRule type="cellIs" dxfId="18067" priority="8151" operator="greaterThan">
      <formula>0.9</formula>
    </cfRule>
    <cfRule type="cellIs" dxfId="18066" priority="8152" operator="greaterThan">
      <formula>0.85</formula>
    </cfRule>
  </conditionalFormatting>
  <conditionalFormatting sqref="N59">
    <cfRule type="cellIs" dxfId="18065" priority="8149" operator="greaterThan">
      <formula>0.9</formula>
    </cfRule>
    <cfRule type="cellIs" dxfId="18064" priority="8150" operator="greaterThan">
      <formula>0.85</formula>
    </cfRule>
  </conditionalFormatting>
  <conditionalFormatting sqref="E59">
    <cfRule type="expression" dxfId="18063" priority="8145">
      <formula>AND(IF(OR($Q59=1,$Q59=2),1,0),IF($X59&lt;=20,1,0))</formula>
    </cfRule>
    <cfRule type="expression" dxfId="18062" priority="8146">
      <formula>AND(IF($Q59=2,1,0),IF($X59&lt;30,1,0))</formula>
    </cfRule>
    <cfRule type="expression" dxfId="18061" priority="8147">
      <formula>AND(IF($Q59=3,1,0),IF($X59&lt;30,1,0))</formula>
    </cfRule>
    <cfRule type="expression" dxfId="18060" priority="8148">
      <formula>AND(IF($Q59=3,1,IF($Q59=4,1,0)),IF($F59&lt;=85,1,0))</formula>
    </cfRule>
  </conditionalFormatting>
  <conditionalFormatting sqref="X59">
    <cfRule type="expression" dxfId="18059" priority="8141">
      <formula>AND(IF(OR($Q59=1,$Q59=2),1,0),IF($X59&lt;=20,1,0))</formula>
    </cfRule>
    <cfRule type="expression" dxfId="18058" priority="8142">
      <formula>AND(IF($Q59=2,1,0),IF($X59&lt;30,1,0))</formula>
    </cfRule>
    <cfRule type="expression" dxfId="18057" priority="8143">
      <formula>AND(IF($Q59=3,1,0),IF($X59&lt;30,1,0))</formula>
    </cfRule>
    <cfRule type="expression" dxfId="18056" priority="8144">
      <formula>AND(IF($Q59=3,1,IF($Q59=4,1,0)),IF($F59&lt;=85,1,0))</formula>
    </cfRule>
  </conditionalFormatting>
  <conditionalFormatting sqref="AI59">
    <cfRule type="expression" dxfId="18055" priority="8137">
      <formula>AND(IF(OR($Q59=1,$Q59=2),1,0),IF($X59&lt;=20,1,0))</formula>
    </cfRule>
    <cfRule type="expression" dxfId="18054" priority="8138">
      <formula>AND(IF($Q59=2,1,0),IF($X59&lt;30,1,0))</formula>
    </cfRule>
    <cfRule type="expression" dxfId="18053" priority="8139">
      <formula>AND(IF($Q59=3,1,0),IF($X59&lt;30,1,0))</formula>
    </cfRule>
    <cfRule type="expression" dxfId="18052" priority="8140">
      <formula>AND(IF($Q59=3,1,IF($Q59=4,1,0)),IF($F59&lt;=85,1,0))</formula>
    </cfRule>
  </conditionalFormatting>
  <conditionalFormatting sqref="AV60">
    <cfRule type="expression" dxfId="18051" priority="8135">
      <formula>AV60="X"</formula>
    </cfRule>
    <cfRule type="expression" dxfId="18050" priority="8136">
      <formula>AV60="후보"</formula>
    </cfRule>
  </conditionalFormatting>
  <conditionalFormatting sqref="AC60">
    <cfRule type="cellIs" dxfId="18049" priority="8133" operator="greaterThan">
      <formula>0.9</formula>
    </cfRule>
    <cfRule type="cellIs" dxfId="18048" priority="8134" operator="greaterThan">
      <formula>0.85</formula>
    </cfRule>
  </conditionalFormatting>
  <conditionalFormatting sqref="N60">
    <cfRule type="cellIs" dxfId="18047" priority="8131" operator="greaterThan">
      <formula>0.9</formula>
    </cfRule>
    <cfRule type="cellIs" dxfId="18046" priority="8132" operator="greaterThan">
      <formula>0.85</formula>
    </cfRule>
  </conditionalFormatting>
  <conditionalFormatting sqref="E60">
    <cfRule type="expression" dxfId="18045" priority="8127">
      <formula>AND(IF(OR($Q60=1,$Q60=2),1,0),IF($X60&lt;=20,1,0))</formula>
    </cfRule>
    <cfRule type="expression" dxfId="18044" priority="8128">
      <formula>AND(IF($Q60=2,1,0),IF($X60&lt;30,1,0))</formula>
    </cfRule>
    <cfRule type="expression" dxfId="18043" priority="8129">
      <formula>AND(IF($Q60=3,1,0),IF($X60&lt;30,1,0))</formula>
    </cfRule>
    <cfRule type="expression" dxfId="18042" priority="8130">
      <formula>AND(IF($Q60=3,1,IF($Q60=4,1,0)),IF($F60&lt;=85,1,0))</formula>
    </cfRule>
  </conditionalFormatting>
  <conditionalFormatting sqref="X60">
    <cfRule type="expression" dxfId="18041" priority="8123">
      <formula>AND(IF(OR($Q60=1,$Q60=2),1,0),IF($X60&lt;=20,1,0))</formula>
    </cfRule>
    <cfRule type="expression" dxfId="18040" priority="8124">
      <formula>AND(IF($Q60=2,1,0),IF($X60&lt;30,1,0))</formula>
    </cfRule>
    <cfRule type="expression" dxfId="18039" priority="8125">
      <formula>AND(IF($Q60=3,1,0),IF($X60&lt;30,1,0))</formula>
    </cfRule>
    <cfRule type="expression" dxfId="18038" priority="8126">
      <formula>AND(IF($Q60=3,1,IF($Q60=4,1,0)),IF($F60&lt;=85,1,0))</formula>
    </cfRule>
  </conditionalFormatting>
  <conditionalFormatting sqref="AI60">
    <cfRule type="expression" dxfId="18037" priority="8119">
      <formula>AND(IF(OR($Q60=1,$Q60=2),1,0),IF($X60&lt;=20,1,0))</formula>
    </cfRule>
    <cfRule type="expression" dxfId="18036" priority="8120">
      <formula>AND(IF($Q60=2,1,0),IF($X60&lt;30,1,0))</formula>
    </cfRule>
    <cfRule type="expression" dxfId="18035" priority="8121">
      <formula>AND(IF($Q60=3,1,0),IF($X60&lt;30,1,0))</formula>
    </cfRule>
    <cfRule type="expression" dxfId="18034" priority="8122">
      <formula>AND(IF($Q60=3,1,IF($Q60=4,1,0)),IF($F60&lt;=85,1,0))</formula>
    </cfRule>
  </conditionalFormatting>
  <conditionalFormatting sqref="AV61">
    <cfRule type="expression" dxfId="18033" priority="8117">
      <formula>AV61="X"</formula>
    </cfRule>
    <cfRule type="expression" dxfId="18032" priority="8118">
      <formula>AV61="후보"</formula>
    </cfRule>
  </conditionalFormatting>
  <conditionalFormatting sqref="AC61">
    <cfRule type="cellIs" dxfId="18031" priority="8115" operator="greaterThan">
      <formula>0.9</formula>
    </cfRule>
    <cfRule type="cellIs" dxfId="18030" priority="8116" operator="greaterThan">
      <formula>0.85</formula>
    </cfRule>
  </conditionalFormatting>
  <conditionalFormatting sqref="N61">
    <cfRule type="cellIs" dxfId="18029" priority="8113" operator="greaterThan">
      <formula>0.9</formula>
    </cfRule>
    <cfRule type="cellIs" dxfId="18028" priority="8114" operator="greaterThan">
      <formula>0.85</formula>
    </cfRule>
  </conditionalFormatting>
  <conditionalFormatting sqref="E61">
    <cfRule type="expression" dxfId="18027" priority="8109">
      <formula>AND(IF(OR($Q61=1,$Q61=2),1,0),IF($X61&lt;=20,1,0))</formula>
    </cfRule>
    <cfRule type="expression" dxfId="18026" priority="8110">
      <formula>AND(IF($Q61=2,1,0),IF($X61&lt;30,1,0))</formula>
    </cfRule>
    <cfRule type="expression" dxfId="18025" priority="8111">
      <formula>AND(IF($Q61=3,1,0),IF($X61&lt;30,1,0))</formula>
    </cfRule>
    <cfRule type="expression" dxfId="18024" priority="8112">
      <formula>AND(IF($Q61=3,1,IF($Q61=4,1,0)),IF($F61&lt;=85,1,0))</formula>
    </cfRule>
  </conditionalFormatting>
  <conditionalFormatting sqref="X61">
    <cfRule type="expression" dxfId="18023" priority="8105">
      <formula>AND(IF(OR($Q61=1,$Q61=2),1,0),IF($X61&lt;=20,1,0))</formula>
    </cfRule>
    <cfRule type="expression" dxfId="18022" priority="8106">
      <formula>AND(IF($Q61=2,1,0),IF($X61&lt;30,1,0))</formula>
    </cfRule>
    <cfRule type="expression" dxfId="18021" priority="8107">
      <formula>AND(IF($Q61=3,1,0),IF($X61&lt;30,1,0))</formula>
    </cfRule>
    <cfRule type="expression" dxfId="18020" priority="8108">
      <formula>AND(IF($Q61=3,1,IF($Q61=4,1,0)),IF($F61&lt;=85,1,0))</formula>
    </cfRule>
  </conditionalFormatting>
  <conditionalFormatting sqref="AI61">
    <cfRule type="expression" dxfId="18019" priority="8101">
      <formula>AND(IF(OR($Q61=1,$Q61=2),1,0),IF($X61&lt;=20,1,0))</formula>
    </cfRule>
    <cfRule type="expression" dxfId="18018" priority="8102">
      <formula>AND(IF($Q61=2,1,0),IF($X61&lt;30,1,0))</formula>
    </cfRule>
    <cfRule type="expression" dxfId="18017" priority="8103">
      <formula>AND(IF($Q61=3,1,0),IF($X61&lt;30,1,0))</formula>
    </cfRule>
    <cfRule type="expression" dxfId="18016" priority="8104">
      <formula>AND(IF($Q61=3,1,IF($Q61=4,1,0)),IF($F61&lt;=85,1,0))</formula>
    </cfRule>
  </conditionalFormatting>
  <conditionalFormatting sqref="AV62">
    <cfRule type="expression" dxfId="18015" priority="8099">
      <formula>AV62="X"</formula>
    </cfRule>
    <cfRule type="expression" dxfId="18014" priority="8100">
      <formula>AV62="후보"</formula>
    </cfRule>
  </conditionalFormatting>
  <conditionalFormatting sqref="AC62">
    <cfRule type="cellIs" dxfId="18013" priority="8097" operator="greaterThan">
      <formula>0.9</formula>
    </cfRule>
    <cfRule type="cellIs" dxfId="18012" priority="8098" operator="greaterThan">
      <formula>0.85</formula>
    </cfRule>
  </conditionalFormatting>
  <conditionalFormatting sqref="N62">
    <cfRule type="cellIs" dxfId="18011" priority="8095" operator="greaterThan">
      <formula>0.9</formula>
    </cfRule>
    <cfRule type="cellIs" dxfId="18010" priority="8096" operator="greaterThan">
      <formula>0.85</formula>
    </cfRule>
  </conditionalFormatting>
  <conditionalFormatting sqref="E62">
    <cfRule type="expression" dxfId="18009" priority="8091">
      <formula>AND(IF(OR($Q62=1,$Q62=2),1,0),IF($X62&lt;=20,1,0))</formula>
    </cfRule>
    <cfRule type="expression" dxfId="18008" priority="8092">
      <formula>AND(IF($Q62=2,1,0),IF($X62&lt;30,1,0))</formula>
    </cfRule>
    <cfRule type="expression" dxfId="18007" priority="8093">
      <formula>AND(IF($Q62=3,1,0),IF($X62&lt;30,1,0))</formula>
    </cfRule>
    <cfRule type="expression" dxfId="18006" priority="8094">
      <formula>AND(IF($Q62=3,1,IF($Q62=4,1,0)),IF($F62&lt;=85,1,0))</formula>
    </cfRule>
  </conditionalFormatting>
  <conditionalFormatting sqref="X62">
    <cfRule type="expression" dxfId="18005" priority="8087">
      <formula>AND(IF(OR($Q62=1,$Q62=2),1,0),IF($X62&lt;=20,1,0))</formula>
    </cfRule>
    <cfRule type="expression" dxfId="18004" priority="8088">
      <formula>AND(IF($Q62=2,1,0),IF($X62&lt;30,1,0))</formula>
    </cfRule>
    <cfRule type="expression" dxfId="18003" priority="8089">
      <formula>AND(IF($Q62=3,1,0),IF($X62&lt;30,1,0))</formula>
    </cfRule>
    <cfRule type="expression" dxfId="18002" priority="8090">
      <formula>AND(IF($Q62=3,1,IF($Q62=4,1,0)),IF($F62&lt;=85,1,0))</formula>
    </cfRule>
  </conditionalFormatting>
  <conditionalFormatting sqref="AI62">
    <cfRule type="expression" dxfId="18001" priority="8083">
      <formula>AND(IF(OR($Q62=1,$Q62=2),1,0),IF($X62&lt;=20,1,0))</formula>
    </cfRule>
    <cfRule type="expression" dxfId="18000" priority="8084">
      <formula>AND(IF($Q62=2,1,0),IF($X62&lt;30,1,0))</formula>
    </cfRule>
    <cfRule type="expression" dxfId="17999" priority="8085">
      <formula>AND(IF($Q62=3,1,0),IF($X62&lt;30,1,0))</formula>
    </cfRule>
    <cfRule type="expression" dxfId="17998" priority="8086">
      <formula>AND(IF($Q62=3,1,IF($Q62=4,1,0)),IF($F62&lt;=85,1,0))</formula>
    </cfRule>
  </conditionalFormatting>
  <conditionalFormatting sqref="AV63">
    <cfRule type="expression" dxfId="17997" priority="8081">
      <formula>AV63="X"</formula>
    </cfRule>
    <cfRule type="expression" dxfId="17996" priority="8082">
      <formula>AV63="후보"</formula>
    </cfRule>
  </conditionalFormatting>
  <conditionalFormatting sqref="AC63">
    <cfRule type="cellIs" dxfId="17995" priority="8079" operator="greaterThan">
      <formula>0.9</formula>
    </cfRule>
    <cfRule type="cellIs" dxfId="17994" priority="8080" operator="greaterThan">
      <formula>0.85</formula>
    </cfRule>
  </conditionalFormatting>
  <conditionalFormatting sqref="N63">
    <cfRule type="cellIs" dxfId="17993" priority="8077" operator="greaterThan">
      <formula>0.9</formula>
    </cfRule>
    <cfRule type="cellIs" dxfId="17992" priority="8078" operator="greaterThan">
      <formula>0.85</formula>
    </cfRule>
  </conditionalFormatting>
  <conditionalFormatting sqref="E63">
    <cfRule type="expression" dxfId="17991" priority="8073">
      <formula>AND(IF(OR($Q63=1,$Q63=2),1,0),IF($X63&lt;=20,1,0))</formula>
    </cfRule>
    <cfRule type="expression" dxfId="17990" priority="8074">
      <formula>AND(IF($Q63=2,1,0),IF($X63&lt;30,1,0))</formula>
    </cfRule>
    <cfRule type="expression" dxfId="17989" priority="8075">
      <formula>AND(IF($Q63=3,1,0),IF($X63&lt;30,1,0))</formula>
    </cfRule>
    <cfRule type="expression" dxfId="17988" priority="8076">
      <formula>AND(IF($Q63=3,1,IF($Q63=4,1,0)),IF($F63&lt;=85,1,0))</formula>
    </cfRule>
  </conditionalFormatting>
  <conditionalFormatting sqref="X63">
    <cfRule type="expression" dxfId="17987" priority="8069">
      <formula>AND(IF(OR($Q63=1,$Q63=2),1,0),IF($X63&lt;=20,1,0))</formula>
    </cfRule>
    <cfRule type="expression" dxfId="17986" priority="8070">
      <formula>AND(IF($Q63=2,1,0),IF($X63&lt;30,1,0))</formula>
    </cfRule>
    <cfRule type="expression" dxfId="17985" priority="8071">
      <formula>AND(IF($Q63=3,1,0),IF($X63&lt;30,1,0))</formula>
    </cfRule>
    <cfRule type="expression" dxfId="17984" priority="8072">
      <formula>AND(IF($Q63=3,1,IF($Q63=4,1,0)),IF($F63&lt;=85,1,0))</formula>
    </cfRule>
  </conditionalFormatting>
  <conditionalFormatting sqref="AI63">
    <cfRule type="expression" dxfId="17983" priority="8065">
      <formula>AND(IF(OR($Q63=1,$Q63=2),1,0),IF($X63&lt;=20,1,0))</formula>
    </cfRule>
    <cfRule type="expression" dxfId="17982" priority="8066">
      <formula>AND(IF($Q63=2,1,0),IF($X63&lt;30,1,0))</formula>
    </cfRule>
    <cfRule type="expression" dxfId="17981" priority="8067">
      <formula>AND(IF($Q63=3,1,0),IF($X63&lt;30,1,0))</formula>
    </cfRule>
    <cfRule type="expression" dxfId="17980" priority="8068">
      <formula>AND(IF($Q63=3,1,IF($Q63=4,1,0)),IF($F63&lt;=85,1,0))</formula>
    </cfRule>
  </conditionalFormatting>
  <conditionalFormatting sqref="AV64">
    <cfRule type="expression" dxfId="17979" priority="8063">
      <formula>AV64="X"</formula>
    </cfRule>
    <cfRule type="expression" dxfId="17978" priority="8064">
      <formula>AV64="후보"</formula>
    </cfRule>
  </conditionalFormatting>
  <conditionalFormatting sqref="AC64">
    <cfRule type="cellIs" dxfId="17977" priority="8061" operator="greaterThan">
      <formula>0.9</formula>
    </cfRule>
    <cfRule type="cellIs" dxfId="17976" priority="8062" operator="greaterThan">
      <formula>0.85</formula>
    </cfRule>
  </conditionalFormatting>
  <conditionalFormatting sqref="N64">
    <cfRule type="cellIs" dxfId="17975" priority="8059" operator="greaterThan">
      <formula>0.9</formula>
    </cfRule>
    <cfRule type="cellIs" dxfId="17974" priority="8060" operator="greaterThan">
      <formula>0.85</formula>
    </cfRule>
  </conditionalFormatting>
  <conditionalFormatting sqref="E64">
    <cfRule type="expression" dxfId="17973" priority="8055">
      <formula>AND(IF(OR($Q64=1,$Q64=2),1,0),IF($X64&lt;=20,1,0))</formula>
    </cfRule>
    <cfRule type="expression" dxfId="17972" priority="8056">
      <formula>AND(IF($Q64=2,1,0),IF($X64&lt;30,1,0))</formula>
    </cfRule>
    <cfRule type="expression" dxfId="17971" priority="8057">
      <formula>AND(IF($Q64=3,1,0),IF($X64&lt;30,1,0))</formula>
    </cfRule>
    <cfRule type="expression" dxfId="17970" priority="8058">
      <formula>AND(IF($Q64=3,1,IF($Q64=4,1,0)),IF($F64&lt;=85,1,0))</formula>
    </cfRule>
  </conditionalFormatting>
  <conditionalFormatting sqref="X64">
    <cfRule type="expression" dxfId="17969" priority="8051">
      <formula>AND(IF(OR($Q64=1,$Q64=2),1,0),IF($X64&lt;=20,1,0))</formula>
    </cfRule>
    <cfRule type="expression" dxfId="17968" priority="8052">
      <formula>AND(IF($Q64=2,1,0),IF($X64&lt;30,1,0))</formula>
    </cfRule>
    <cfRule type="expression" dxfId="17967" priority="8053">
      <formula>AND(IF($Q64=3,1,0),IF($X64&lt;30,1,0))</formula>
    </cfRule>
    <cfRule type="expression" dxfId="17966" priority="8054">
      <formula>AND(IF($Q64=3,1,IF($Q64=4,1,0)),IF($F64&lt;=85,1,0))</formula>
    </cfRule>
  </conditionalFormatting>
  <conditionalFormatting sqref="AI64">
    <cfRule type="expression" dxfId="17965" priority="8047">
      <formula>AND(IF(OR($Q64=1,$Q64=2),1,0),IF($X64&lt;=20,1,0))</formula>
    </cfRule>
    <cfRule type="expression" dxfId="17964" priority="8048">
      <formula>AND(IF($Q64=2,1,0),IF($X64&lt;30,1,0))</formula>
    </cfRule>
    <cfRule type="expression" dxfId="17963" priority="8049">
      <formula>AND(IF($Q64=3,1,0),IF($X64&lt;30,1,0))</formula>
    </cfRule>
    <cfRule type="expression" dxfId="17962" priority="8050">
      <formula>AND(IF($Q64=3,1,IF($Q64=4,1,0)),IF($F64&lt;=85,1,0))</formula>
    </cfRule>
  </conditionalFormatting>
  <conditionalFormatting sqref="AV65">
    <cfRule type="expression" dxfId="17961" priority="8045">
      <formula>AV65="X"</formula>
    </cfRule>
    <cfRule type="expression" dxfId="17960" priority="8046">
      <formula>AV65="후보"</formula>
    </cfRule>
  </conditionalFormatting>
  <conditionalFormatting sqref="AC65">
    <cfRule type="cellIs" dxfId="17959" priority="8043" operator="greaterThan">
      <formula>0.9</formula>
    </cfRule>
    <cfRule type="cellIs" dxfId="17958" priority="8044" operator="greaterThan">
      <formula>0.85</formula>
    </cfRule>
  </conditionalFormatting>
  <conditionalFormatting sqref="N65">
    <cfRule type="cellIs" dxfId="17957" priority="8041" operator="greaterThan">
      <formula>0.9</formula>
    </cfRule>
    <cfRule type="cellIs" dxfId="17956" priority="8042" operator="greaterThan">
      <formula>0.85</formula>
    </cfRule>
  </conditionalFormatting>
  <conditionalFormatting sqref="E65">
    <cfRule type="expression" dxfId="17955" priority="8037">
      <formula>AND(IF(OR($Q65=1,$Q65=2),1,0),IF($X65&lt;=20,1,0))</formula>
    </cfRule>
    <cfRule type="expression" dxfId="17954" priority="8038">
      <formula>AND(IF($Q65=2,1,0),IF($X65&lt;30,1,0))</formula>
    </cfRule>
    <cfRule type="expression" dxfId="17953" priority="8039">
      <formula>AND(IF($Q65=3,1,0),IF($X65&lt;30,1,0))</formula>
    </cfRule>
    <cfRule type="expression" dxfId="17952" priority="8040">
      <formula>AND(IF($Q65=3,1,IF($Q65=4,1,0)),IF($F65&lt;=85,1,0))</formula>
    </cfRule>
  </conditionalFormatting>
  <conditionalFormatting sqref="X65">
    <cfRule type="expression" dxfId="17951" priority="8033">
      <formula>AND(IF(OR($Q65=1,$Q65=2),1,0),IF($X65&lt;=20,1,0))</formula>
    </cfRule>
    <cfRule type="expression" dxfId="17950" priority="8034">
      <formula>AND(IF($Q65=2,1,0),IF($X65&lt;30,1,0))</formula>
    </cfRule>
    <cfRule type="expression" dxfId="17949" priority="8035">
      <formula>AND(IF($Q65=3,1,0),IF($X65&lt;30,1,0))</formula>
    </cfRule>
    <cfRule type="expression" dxfId="17948" priority="8036">
      <formula>AND(IF($Q65=3,1,IF($Q65=4,1,0)),IF($F65&lt;=85,1,0))</formula>
    </cfRule>
  </conditionalFormatting>
  <conditionalFormatting sqref="AI65">
    <cfRule type="expression" dxfId="17947" priority="8029">
      <formula>AND(IF(OR($Q65=1,$Q65=2),1,0),IF($X65&lt;=20,1,0))</formula>
    </cfRule>
    <cfRule type="expression" dxfId="17946" priority="8030">
      <formula>AND(IF($Q65=2,1,0),IF($X65&lt;30,1,0))</formula>
    </cfRule>
    <cfRule type="expression" dxfId="17945" priority="8031">
      <formula>AND(IF($Q65=3,1,0),IF($X65&lt;30,1,0))</formula>
    </cfRule>
    <cfRule type="expression" dxfId="17944" priority="8032">
      <formula>AND(IF($Q65=3,1,IF($Q65=4,1,0)),IF($F65&lt;=85,1,0))</formula>
    </cfRule>
  </conditionalFormatting>
  <conditionalFormatting sqref="AV66">
    <cfRule type="expression" dxfId="17943" priority="8027">
      <formula>AV66="X"</formula>
    </cfRule>
    <cfRule type="expression" dxfId="17942" priority="8028">
      <formula>AV66="후보"</formula>
    </cfRule>
  </conditionalFormatting>
  <conditionalFormatting sqref="AC66">
    <cfRule type="cellIs" dxfId="17941" priority="8025" operator="greaterThan">
      <formula>0.9</formula>
    </cfRule>
    <cfRule type="cellIs" dxfId="17940" priority="8026" operator="greaterThan">
      <formula>0.85</formula>
    </cfRule>
  </conditionalFormatting>
  <conditionalFormatting sqref="N66">
    <cfRule type="cellIs" dxfId="17939" priority="8023" operator="greaterThan">
      <formula>0.9</formula>
    </cfRule>
    <cfRule type="cellIs" dxfId="17938" priority="8024" operator="greaterThan">
      <formula>0.85</formula>
    </cfRule>
  </conditionalFormatting>
  <conditionalFormatting sqref="E66">
    <cfRule type="expression" dxfId="17937" priority="8019">
      <formula>AND(IF(OR($Q66=1,$Q66=2),1,0),IF($X66&lt;=20,1,0))</formula>
    </cfRule>
    <cfRule type="expression" dxfId="17936" priority="8020">
      <formula>AND(IF($Q66=2,1,0),IF($X66&lt;30,1,0))</formula>
    </cfRule>
    <cfRule type="expression" dxfId="17935" priority="8021">
      <formula>AND(IF($Q66=3,1,0),IF($X66&lt;30,1,0))</formula>
    </cfRule>
    <cfRule type="expression" dxfId="17934" priority="8022">
      <formula>AND(IF($Q66=3,1,IF($Q66=4,1,0)),IF($F66&lt;=85,1,0))</formula>
    </cfRule>
  </conditionalFormatting>
  <conditionalFormatting sqref="X66">
    <cfRule type="expression" dxfId="17933" priority="8015">
      <formula>AND(IF(OR($Q66=1,$Q66=2),1,0),IF($X66&lt;=20,1,0))</formula>
    </cfRule>
    <cfRule type="expression" dxfId="17932" priority="8016">
      <formula>AND(IF($Q66=2,1,0),IF($X66&lt;30,1,0))</formula>
    </cfRule>
    <cfRule type="expression" dxfId="17931" priority="8017">
      <formula>AND(IF($Q66=3,1,0),IF($X66&lt;30,1,0))</formula>
    </cfRule>
    <cfRule type="expression" dxfId="17930" priority="8018">
      <formula>AND(IF($Q66=3,1,IF($Q66=4,1,0)),IF($F66&lt;=85,1,0))</formula>
    </cfRule>
  </conditionalFormatting>
  <conditionalFormatting sqref="AI66">
    <cfRule type="expression" dxfId="17929" priority="8011">
      <formula>AND(IF(OR($Q66=1,$Q66=2),1,0),IF($X66&lt;=20,1,0))</formula>
    </cfRule>
    <cfRule type="expression" dxfId="17928" priority="8012">
      <formula>AND(IF($Q66=2,1,0),IF($X66&lt;30,1,0))</formula>
    </cfRule>
    <cfRule type="expression" dxfId="17927" priority="8013">
      <formula>AND(IF($Q66=3,1,0),IF($X66&lt;30,1,0))</formula>
    </cfRule>
    <cfRule type="expression" dxfId="17926" priority="8014">
      <formula>AND(IF($Q66=3,1,IF($Q66=4,1,0)),IF($F66&lt;=85,1,0))</formula>
    </cfRule>
  </conditionalFormatting>
  <conditionalFormatting sqref="AV67">
    <cfRule type="expression" dxfId="17925" priority="8009">
      <formula>AV67="X"</formula>
    </cfRule>
    <cfRule type="expression" dxfId="17924" priority="8010">
      <formula>AV67="후보"</formula>
    </cfRule>
  </conditionalFormatting>
  <conditionalFormatting sqref="AC67">
    <cfRule type="cellIs" dxfId="17923" priority="8007" operator="greaterThan">
      <formula>0.9</formula>
    </cfRule>
    <cfRule type="cellIs" dxfId="17922" priority="8008" operator="greaterThan">
      <formula>0.85</formula>
    </cfRule>
  </conditionalFormatting>
  <conditionalFormatting sqref="N67">
    <cfRule type="cellIs" dxfId="17921" priority="8005" operator="greaterThan">
      <formula>0.9</formula>
    </cfRule>
    <cfRule type="cellIs" dxfId="17920" priority="8006" operator="greaterThan">
      <formula>0.85</formula>
    </cfRule>
  </conditionalFormatting>
  <conditionalFormatting sqref="E67">
    <cfRule type="expression" dxfId="17919" priority="8001">
      <formula>AND(IF(OR($Q67=1,$Q67=2),1,0),IF($X67&lt;=20,1,0))</formula>
    </cfRule>
    <cfRule type="expression" dxfId="17918" priority="8002">
      <formula>AND(IF($Q67=2,1,0),IF($X67&lt;30,1,0))</formula>
    </cfRule>
    <cfRule type="expression" dxfId="17917" priority="8003">
      <formula>AND(IF($Q67=3,1,0),IF($X67&lt;30,1,0))</formula>
    </cfRule>
    <cfRule type="expression" dxfId="17916" priority="8004">
      <formula>AND(IF($Q67=3,1,IF($Q67=4,1,0)),IF($F67&lt;=85,1,0))</formula>
    </cfRule>
  </conditionalFormatting>
  <conditionalFormatting sqref="X67">
    <cfRule type="expression" dxfId="17915" priority="7997">
      <formula>AND(IF(OR($Q67=1,$Q67=2),1,0),IF($X67&lt;=20,1,0))</formula>
    </cfRule>
    <cfRule type="expression" dxfId="17914" priority="7998">
      <formula>AND(IF($Q67=2,1,0),IF($X67&lt;30,1,0))</formula>
    </cfRule>
    <cfRule type="expression" dxfId="17913" priority="7999">
      <formula>AND(IF($Q67=3,1,0),IF($X67&lt;30,1,0))</formula>
    </cfRule>
    <cfRule type="expression" dxfId="17912" priority="8000">
      <formula>AND(IF($Q67=3,1,IF($Q67=4,1,0)),IF($F67&lt;=85,1,0))</formula>
    </cfRule>
  </conditionalFormatting>
  <conditionalFormatting sqref="AI67">
    <cfRule type="expression" dxfId="17911" priority="7993">
      <formula>AND(IF(OR($Q67=1,$Q67=2),1,0),IF($X67&lt;=20,1,0))</formula>
    </cfRule>
    <cfRule type="expression" dxfId="17910" priority="7994">
      <formula>AND(IF($Q67=2,1,0),IF($X67&lt;30,1,0))</formula>
    </cfRule>
    <cfRule type="expression" dxfId="17909" priority="7995">
      <formula>AND(IF($Q67=3,1,0),IF($X67&lt;30,1,0))</formula>
    </cfRule>
    <cfRule type="expression" dxfId="17908" priority="7996">
      <formula>AND(IF($Q67=3,1,IF($Q67=4,1,0)),IF($F67&lt;=85,1,0))</formula>
    </cfRule>
  </conditionalFormatting>
  <conditionalFormatting sqref="AV68">
    <cfRule type="expression" dxfId="17907" priority="7991">
      <formula>AV68="X"</formula>
    </cfRule>
    <cfRule type="expression" dxfId="17906" priority="7992">
      <formula>AV68="후보"</formula>
    </cfRule>
  </conditionalFormatting>
  <conditionalFormatting sqref="AC68">
    <cfRule type="cellIs" dxfId="17905" priority="7989" operator="greaterThan">
      <formula>0.9</formula>
    </cfRule>
    <cfRule type="cellIs" dxfId="17904" priority="7990" operator="greaterThan">
      <formula>0.85</formula>
    </cfRule>
  </conditionalFormatting>
  <conditionalFormatting sqref="N68">
    <cfRule type="cellIs" dxfId="17903" priority="7987" operator="greaterThan">
      <formula>0.9</formula>
    </cfRule>
    <cfRule type="cellIs" dxfId="17902" priority="7988" operator="greaterThan">
      <formula>0.85</formula>
    </cfRule>
  </conditionalFormatting>
  <conditionalFormatting sqref="E68">
    <cfRule type="expression" dxfId="17901" priority="7983">
      <formula>AND(IF(OR($Q68=1,$Q68=2),1,0),IF($X68&lt;=20,1,0))</formula>
    </cfRule>
    <cfRule type="expression" dxfId="17900" priority="7984">
      <formula>AND(IF($Q68=2,1,0),IF($X68&lt;30,1,0))</formula>
    </cfRule>
    <cfRule type="expression" dxfId="17899" priority="7985">
      <formula>AND(IF($Q68=3,1,0),IF($X68&lt;30,1,0))</formula>
    </cfRule>
    <cfRule type="expression" dxfId="17898" priority="7986">
      <formula>AND(IF($Q68=3,1,IF($Q68=4,1,0)),IF($F68&lt;=85,1,0))</formula>
    </cfRule>
  </conditionalFormatting>
  <conditionalFormatting sqref="X68">
    <cfRule type="expression" dxfId="17897" priority="7979">
      <formula>AND(IF(OR($Q68=1,$Q68=2),1,0),IF($X68&lt;=20,1,0))</formula>
    </cfRule>
    <cfRule type="expression" dxfId="17896" priority="7980">
      <formula>AND(IF($Q68=2,1,0),IF($X68&lt;30,1,0))</formula>
    </cfRule>
    <cfRule type="expression" dxfId="17895" priority="7981">
      <formula>AND(IF($Q68=3,1,0),IF($X68&lt;30,1,0))</formula>
    </cfRule>
    <cfRule type="expression" dxfId="17894" priority="7982">
      <formula>AND(IF($Q68=3,1,IF($Q68=4,1,0)),IF($F68&lt;=85,1,0))</formula>
    </cfRule>
  </conditionalFormatting>
  <conditionalFormatting sqref="AI68">
    <cfRule type="expression" dxfId="17893" priority="7975">
      <formula>AND(IF(OR($Q68=1,$Q68=2),1,0),IF($X68&lt;=20,1,0))</formula>
    </cfRule>
    <cfRule type="expression" dxfId="17892" priority="7976">
      <formula>AND(IF($Q68=2,1,0),IF($X68&lt;30,1,0))</formula>
    </cfRule>
    <cfRule type="expression" dxfId="17891" priority="7977">
      <formula>AND(IF($Q68=3,1,0),IF($X68&lt;30,1,0))</formula>
    </cfRule>
    <cfRule type="expression" dxfId="17890" priority="7978">
      <formula>AND(IF($Q68=3,1,IF($Q68=4,1,0)),IF($F68&lt;=85,1,0))</formula>
    </cfRule>
  </conditionalFormatting>
  <conditionalFormatting sqref="AV69">
    <cfRule type="expression" dxfId="17889" priority="7973">
      <formula>AV69="X"</formula>
    </cfRule>
    <cfRule type="expression" dxfId="17888" priority="7974">
      <formula>AV69="후보"</formula>
    </cfRule>
  </conditionalFormatting>
  <conditionalFormatting sqref="AC69">
    <cfRule type="cellIs" dxfId="17887" priority="7971" operator="greaterThan">
      <formula>0.9</formula>
    </cfRule>
    <cfRule type="cellIs" dxfId="17886" priority="7972" operator="greaterThan">
      <formula>0.85</formula>
    </cfRule>
  </conditionalFormatting>
  <conditionalFormatting sqref="N69">
    <cfRule type="cellIs" dxfId="17885" priority="7969" operator="greaterThan">
      <formula>0.9</formula>
    </cfRule>
    <cfRule type="cellIs" dxfId="17884" priority="7970" operator="greaterThan">
      <formula>0.85</formula>
    </cfRule>
  </conditionalFormatting>
  <conditionalFormatting sqref="E69">
    <cfRule type="expression" dxfId="17883" priority="7965">
      <formula>AND(IF(OR($Q69=1,$Q69=2),1,0),IF($X69&lt;=20,1,0))</formula>
    </cfRule>
    <cfRule type="expression" dxfId="17882" priority="7966">
      <formula>AND(IF($Q69=2,1,0),IF($X69&lt;30,1,0))</formula>
    </cfRule>
    <cfRule type="expression" dxfId="17881" priority="7967">
      <formula>AND(IF($Q69=3,1,0),IF($X69&lt;30,1,0))</formula>
    </cfRule>
    <cfRule type="expression" dxfId="17880" priority="7968">
      <formula>AND(IF($Q69=3,1,IF($Q69=4,1,0)),IF($F69&lt;=85,1,0))</formula>
    </cfRule>
  </conditionalFormatting>
  <conditionalFormatting sqref="X69">
    <cfRule type="expression" dxfId="17879" priority="7961">
      <formula>AND(IF(OR($Q69=1,$Q69=2),1,0),IF($X69&lt;=20,1,0))</formula>
    </cfRule>
    <cfRule type="expression" dxfId="17878" priority="7962">
      <formula>AND(IF($Q69=2,1,0),IF($X69&lt;30,1,0))</formula>
    </cfRule>
    <cfRule type="expression" dxfId="17877" priority="7963">
      <formula>AND(IF($Q69=3,1,0),IF($X69&lt;30,1,0))</formula>
    </cfRule>
    <cfRule type="expression" dxfId="17876" priority="7964">
      <formula>AND(IF($Q69=3,1,IF($Q69=4,1,0)),IF($F69&lt;=85,1,0))</formula>
    </cfRule>
  </conditionalFormatting>
  <conditionalFormatting sqref="AI69">
    <cfRule type="expression" dxfId="17875" priority="7957">
      <formula>AND(IF(OR($Q69=1,$Q69=2),1,0),IF($X69&lt;=20,1,0))</formula>
    </cfRule>
    <cfRule type="expression" dxfId="17874" priority="7958">
      <formula>AND(IF($Q69=2,1,0),IF($X69&lt;30,1,0))</formula>
    </cfRule>
    <cfRule type="expression" dxfId="17873" priority="7959">
      <formula>AND(IF($Q69=3,1,0),IF($X69&lt;30,1,0))</formula>
    </cfRule>
    <cfRule type="expression" dxfId="17872" priority="7960">
      <formula>AND(IF($Q69=3,1,IF($Q69=4,1,0)),IF($F69&lt;=85,1,0))</formula>
    </cfRule>
  </conditionalFormatting>
  <conditionalFormatting sqref="AV70">
    <cfRule type="expression" dxfId="17871" priority="7955">
      <formula>AV70="X"</formula>
    </cfRule>
    <cfRule type="expression" dxfId="17870" priority="7956">
      <formula>AV70="후보"</formula>
    </cfRule>
  </conditionalFormatting>
  <conditionalFormatting sqref="AC70">
    <cfRule type="cellIs" dxfId="17869" priority="7953" operator="greaterThan">
      <formula>0.9</formula>
    </cfRule>
    <cfRule type="cellIs" dxfId="17868" priority="7954" operator="greaterThan">
      <formula>0.85</formula>
    </cfRule>
  </conditionalFormatting>
  <conditionalFormatting sqref="N70">
    <cfRule type="cellIs" dxfId="17867" priority="7951" operator="greaterThan">
      <formula>0.9</formula>
    </cfRule>
    <cfRule type="cellIs" dxfId="17866" priority="7952" operator="greaterThan">
      <formula>0.85</formula>
    </cfRule>
  </conditionalFormatting>
  <conditionalFormatting sqref="E70">
    <cfRule type="expression" dxfId="17865" priority="7947">
      <formula>AND(IF(OR($Q70=1,$Q70=2),1,0),IF($X70&lt;=20,1,0))</formula>
    </cfRule>
    <cfRule type="expression" dxfId="17864" priority="7948">
      <formula>AND(IF($Q70=2,1,0),IF($X70&lt;30,1,0))</formula>
    </cfRule>
    <cfRule type="expression" dxfId="17863" priority="7949">
      <formula>AND(IF($Q70=3,1,0),IF($X70&lt;30,1,0))</formula>
    </cfRule>
    <cfRule type="expression" dxfId="17862" priority="7950">
      <formula>AND(IF($Q70=3,1,IF($Q70=4,1,0)),IF($F70&lt;=85,1,0))</formula>
    </cfRule>
  </conditionalFormatting>
  <conditionalFormatting sqref="X70">
    <cfRule type="expression" dxfId="17861" priority="7943">
      <formula>AND(IF(OR($Q70=1,$Q70=2),1,0),IF($X70&lt;=20,1,0))</formula>
    </cfRule>
    <cfRule type="expression" dxfId="17860" priority="7944">
      <formula>AND(IF($Q70=2,1,0),IF($X70&lt;30,1,0))</formula>
    </cfRule>
    <cfRule type="expression" dxfId="17859" priority="7945">
      <formula>AND(IF($Q70=3,1,0),IF($X70&lt;30,1,0))</formula>
    </cfRule>
    <cfRule type="expression" dxfId="17858" priority="7946">
      <formula>AND(IF($Q70=3,1,IF($Q70=4,1,0)),IF($F70&lt;=85,1,0))</formula>
    </cfRule>
  </conditionalFormatting>
  <conditionalFormatting sqref="AI70">
    <cfRule type="expression" dxfId="17857" priority="7939">
      <formula>AND(IF(OR($Q70=1,$Q70=2),1,0),IF($X70&lt;=20,1,0))</formula>
    </cfRule>
    <cfRule type="expression" dxfId="17856" priority="7940">
      <formula>AND(IF($Q70=2,1,0),IF($X70&lt;30,1,0))</formula>
    </cfRule>
    <cfRule type="expression" dxfId="17855" priority="7941">
      <formula>AND(IF($Q70=3,1,0),IF($X70&lt;30,1,0))</formula>
    </cfRule>
    <cfRule type="expression" dxfId="17854" priority="7942">
      <formula>AND(IF($Q70=3,1,IF($Q70=4,1,0)),IF($F70&lt;=85,1,0))</formula>
    </cfRule>
  </conditionalFormatting>
  <conditionalFormatting sqref="AV71">
    <cfRule type="expression" dxfId="17853" priority="7937">
      <formula>AV71="X"</formula>
    </cfRule>
    <cfRule type="expression" dxfId="17852" priority="7938">
      <formula>AV71="후보"</formula>
    </cfRule>
  </conditionalFormatting>
  <conditionalFormatting sqref="AC71">
    <cfRule type="cellIs" dxfId="17851" priority="7935" operator="greaterThan">
      <formula>0.9</formula>
    </cfRule>
    <cfRule type="cellIs" dxfId="17850" priority="7936" operator="greaterThan">
      <formula>0.85</formula>
    </cfRule>
  </conditionalFormatting>
  <conditionalFormatting sqref="N71">
    <cfRule type="cellIs" dxfId="17849" priority="7933" operator="greaterThan">
      <formula>0.9</formula>
    </cfRule>
    <cfRule type="cellIs" dxfId="17848" priority="7934" operator="greaterThan">
      <formula>0.85</formula>
    </cfRule>
  </conditionalFormatting>
  <conditionalFormatting sqref="E71">
    <cfRule type="expression" dxfId="17847" priority="7929">
      <formula>AND(IF(OR($Q71=1,$Q71=2),1,0),IF($X71&lt;=20,1,0))</formula>
    </cfRule>
    <cfRule type="expression" dxfId="17846" priority="7930">
      <formula>AND(IF($Q71=2,1,0),IF($X71&lt;30,1,0))</formula>
    </cfRule>
    <cfRule type="expression" dxfId="17845" priority="7931">
      <formula>AND(IF($Q71=3,1,0),IF($X71&lt;30,1,0))</formula>
    </cfRule>
    <cfRule type="expression" dxfId="17844" priority="7932">
      <formula>AND(IF($Q71=3,1,IF($Q71=4,1,0)),IF($F71&lt;=85,1,0))</formula>
    </cfRule>
  </conditionalFormatting>
  <conditionalFormatting sqref="X71">
    <cfRule type="expression" dxfId="17843" priority="7925">
      <formula>AND(IF(OR($Q71=1,$Q71=2),1,0),IF($X71&lt;=20,1,0))</formula>
    </cfRule>
    <cfRule type="expression" dxfId="17842" priority="7926">
      <formula>AND(IF($Q71=2,1,0),IF($X71&lt;30,1,0))</formula>
    </cfRule>
    <cfRule type="expression" dxfId="17841" priority="7927">
      <formula>AND(IF($Q71=3,1,0),IF($X71&lt;30,1,0))</formula>
    </cfRule>
    <cfRule type="expression" dxfId="17840" priority="7928">
      <formula>AND(IF($Q71=3,1,IF($Q71=4,1,0)),IF($F71&lt;=85,1,0))</formula>
    </cfRule>
  </conditionalFormatting>
  <conditionalFormatting sqref="AI71">
    <cfRule type="expression" dxfId="17839" priority="7921">
      <formula>AND(IF(OR($Q71=1,$Q71=2),1,0),IF($X71&lt;=20,1,0))</formula>
    </cfRule>
    <cfRule type="expression" dxfId="17838" priority="7922">
      <formula>AND(IF($Q71=2,1,0),IF($X71&lt;30,1,0))</formula>
    </cfRule>
    <cfRule type="expression" dxfId="17837" priority="7923">
      <formula>AND(IF($Q71=3,1,0),IF($X71&lt;30,1,0))</formula>
    </cfRule>
    <cfRule type="expression" dxfId="17836" priority="7924">
      <formula>AND(IF($Q71=3,1,IF($Q71=4,1,0)),IF($F71&lt;=85,1,0))</formula>
    </cfRule>
  </conditionalFormatting>
  <conditionalFormatting sqref="AV72">
    <cfRule type="expression" dxfId="17835" priority="7919">
      <formula>AV72="X"</formula>
    </cfRule>
    <cfRule type="expression" dxfId="17834" priority="7920">
      <formula>AV72="후보"</formula>
    </cfRule>
  </conditionalFormatting>
  <conditionalFormatting sqref="AC72">
    <cfRule type="cellIs" dxfId="17833" priority="7917" operator="greaterThan">
      <formula>0.9</formula>
    </cfRule>
    <cfRule type="cellIs" dxfId="17832" priority="7918" operator="greaterThan">
      <formula>0.85</formula>
    </cfRule>
  </conditionalFormatting>
  <conditionalFormatting sqref="N72">
    <cfRule type="cellIs" dxfId="17831" priority="7915" operator="greaterThan">
      <formula>0.9</formula>
    </cfRule>
    <cfRule type="cellIs" dxfId="17830" priority="7916" operator="greaterThan">
      <formula>0.85</formula>
    </cfRule>
  </conditionalFormatting>
  <conditionalFormatting sqref="E72">
    <cfRule type="expression" dxfId="17829" priority="7911">
      <formula>AND(IF(OR($Q72=1,$Q72=2),1,0),IF($X72&lt;=20,1,0))</formula>
    </cfRule>
    <cfRule type="expression" dxfId="17828" priority="7912">
      <formula>AND(IF($Q72=2,1,0),IF($X72&lt;30,1,0))</formula>
    </cfRule>
    <cfRule type="expression" dxfId="17827" priority="7913">
      <formula>AND(IF($Q72=3,1,0),IF($X72&lt;30,1,0))</formula>
    </cfRule>
    <cfRule type="expression" dxfId="17826" priority="7914">
      <formula>AND(IF($Q72=3,1,IF($Q72=4,1,0)),IF($F72&lt;=85,1,0))</formula>
    </cfRule>
  </conditionalFormatting>
  <conditionalFormatting sqref="X72">
    <cfRule type="expression" dxfId="17825" priority="7907">
      <formula>AND(IF(OR($Q72=1,$Q72=2),1,0),IF($X72&lt;=20,1,0))</formula>
    </cfRule>
    <cfRule type="expression" dxfId="17824" priority="7908">
      <formula>AND(IF($Q72=2,1,0),IF($X72&lt;30,1,0))</formula>
    </cfRule>
    <cfRule type="expression" dxfId="17823" priority="7909">
      <formula>AND(IF($Q72=3,1,0),IF($X72&lt;30,1,0))</formula>
    </cfRule>
    <cfRule type="expression" dxfId="17822" priority="7910">
      <formula>AND(IF($Q72=3,1,IF($Q72=4,1,0)),IF($F72&lt;=85,1,0))</formula>
    </cfRule>
  </conditionalFormatting>
  <conditionalFormatting sqref="AI72">
    <cfRule type="expression" dxfId="17821" priority="7903">
      <formula>AND(IF(OR($Q72=1,$Q72=2),1,0),IF($X72&lt;=20,1,0))</formula>
    </cfRule>
    <cfRule type="expression" dxfId="17820" priority="7904">
      <formula>AND(IF($Q72=2,1,0),IF($X72&lt;30,1,0))</formula>
    </cfRule>
    <cfRule type="expression" dxfId="17819" priority="7905">
      <formula>AND(IF($Q72=3,1,0),IF($X72&lt;30,1,0))</formula>
    </cfRule>
    <cfRule type="expression" dxfId="17818" priority="7906">
      <formula>AND(IF($Q72=3,1,IF($Q72=4,1,0)),IF($F72&lt;=85,1,0))</formula>
    </cfRule>
  </conditionalFormatting>
  <conditionalFormatting sqref="AV73">
    <cfRule type="expression" dxfId="17817" priority="7901">
      <formula>AV73="X"</formula>
    </cfRule>
    <cfRule type="expression" dxfId="17816" priority="7902">
      <formula>AV73="후보"</formula>
    </cfRule>
  </conditionalFormatting>
  <conditionalFormatting sqref="AC73">
    <cfRule type="cellIs" dxfId="17815" priority="7899" operator="greaterThan">
      <formula>0.9</formula>
    </cfRule>
    <cfRule type="cellIs" dxfId="17814" priority="7900" operator="greaterThan">
      <formula>0.85</formula>
    </cfRule>
  </conditionalFormatting>
  <conditionalFormatting sqref="N73">
    <cfRule type="cellIs" dxfId="17813" priority="7897" operator="greaterThan">
      <formula>0.9</formula>
    </cfRule>
    <cfRule type="cellIs" dxfId="17812" priority="7898" operator="greaterThan">
      <formula>0.85</formula>
    </cfRule>
  </conditionalFormatting>
  <conditionalFormatting sqref="E73">
    <cfRule type="expression" dxfId="17811" priority="7893">
      <formula>AND(IF(OR($Q73=1,$Q73=2),1,0),IF($X73&lt;=20,1,0))</formula>
    </cfRule>
    <cfRule type="expression" dxfId="17810" priority="7894">
      <formula>AND(IF($Q73=2,1,0),IF($X73&lt;30,1,0))</formula>
    </cfRule>
    <cfRule type="expression" dxfId="17809" priority="7895">
      <formula>AND(IF($Q73=3,1,0),IF($X73&lt;30,1,0))</formula>
    </cfRule>
    <cfRule type="expression" dxfId="17808" priority="7896">
      <formula>AND(IF($Q73=3,1,IF($Q73=4,1,0)),IF($F73&lt;=85,1,0))</formula>
    </cfRule>
  </conditionalFormatting>
  <conditionalFormatting sqref="X73">
    <cfRule type="expression" dxfId="17807" priority="7889">
      <formula>AND(IF(OR($Q73=1,$Q73=2),1,0),IF($X73&lt;=20,1,0))</formula>
    </cfRule>
    <cfRule type="expression" dxfId="17806" priority="7890">
      <formula>AND(IF($Q73=2,1,0),IF($X73&lt;30,1,0))</formula>
    </cfRule>
    <cfRule type="expression" dxfId="17805" priority="7891">
      <formula>AND(IF($Q73=3,1,0),IF($X73&lt;30,1,0))</formula>
    </cfRule>
    <cfRule type="expression" dxfId="17804" priority="7892">
      <formula>AND(IF($Q73=3,1,IF($Q73=4,1,0)),IF($F73&lt;=85,1,0))</formula>
    </cfRule>
  </conditionalFormatting>
  <conditionalFormatting sqref="AI73">
    <cfRule type="expression" dxfId="17803" priority="7885">
      <formula>AND(IF(OR($Q73=1,$Q73=2),1,0),IF($X73&lt;=20,1,0))</formula>
    </cfRule>
    <cfRule type="expression" dxfId="17802" priority="7886">
      <formula>AND(IF($Q73=2,1,0),IF($X73&lt;30,1,0))</formula>
    </cfRule>
    <cfRule type="expression" dxfId="17801" priority="7887">
      <formula>AND(IF($Q73=3,1,0),IF($X73&lt;30,1,0))</formula>
    </cfRule>
    <cfRule type="expression" dxfId="17800" priority="7888">
      <formula>AND(IF($Q73=3,1,IF($Q73=4,1,0)),IF($F73&lt;=85,1,0))</formula>
    </cfRule>
  </conditionalFormatting>
  <conditionalFormatting sqref="AV74">
    <cfRule type="expression" dxfId="17799" priority="7883">
      <formula>AV74="X"</formula>
    </cfRule>
    <cfRule type="expression" dxfId="17798" priority="7884">
      <formula>AV74="후보"</formula>
    </cfRule>
  </conditionalFormatting>
  <conditionalFormatting sqref="AC74">
    <cfRule type="cellIs" dxfId="17797" priority="7881" operator="greaterThan">
      <formula>0.9</formula>
    </cfRule>
    <cfRule type="cellIs" dxfId="17796" priority="7882" operator="greaterThan">
      <formula>0.85</formula>
    </cfRule>
  </conditionalFormatting>
  <conditionalFormatting sqref="N74">
    <cfRule type="cellIs" dxfId="17795" priority="7879" operator="greaterThan">
      <formula>0.9</formula>
    </cfRule>
    <cfRule type="cellIs" dxfId="17794" priority="7880" operator="greaterThan">
      <formula>0.85</formula>
    </cfRule>
  </conditionalFormatting>
  <conditionalFormatting sqref="E74">
    <cfRule type="expression" dxfId="17793" priority="7875">
      <formula>AND(IF(OR($Q74=1,$Q74=2),1,0),IF($X74&lt;=20,1,0))</formula>
    </cfRule>
    <cfRule type="expression" dxfId="17792" priority="7876">
      <formula>AND(IF($Q74=2,1,0),IF($X74&lt;30,1,0))</formula>
    </cfRule>
    <cfRule type="expression" dxfId="17791" priority="7877">
      <formula>AND(IF($Q74=3,1,0),IF($X74&lt;30,1,0))</formula>
    </cfRule>
    <cfRule type="expression" dxfId="17790" priority="7878">
      <formula>AND(IF($Q74=3,1,IF($Q74=4,1,0)),IF($F74&lt;=85,1,0))</formula>
    </cfRule>
  </conditionalFormatting>
  <conditionalFormatting sqref="X74">
    <cfRule type="expression" dxfId="17789" priority="7871">
      <formula>AND(IF(OR($Q74=1,$Q74=2),1,0),IF($X74&lt;=20,1,0))</formula>
    </cfRule>
    <cfRule type="expression" dxfId="17788" priority="7872">
      <formula>AND(IF($Q74=2,1,0),IF($X74&lt;30,1,0))</formula>
    </cfRule>
    <cfRule type="expression" dxfId="17787" priority="7873">
      <formula>AND(IF($Q74=3,1,0),IF($X74&lt;30,1,0))</formula>
    </cfRule>
    <cfRule type="expression" dxfId="17786" priority="7874">
      <formula>AND(IF($Q74=3,1,IF($Q74=4,1,0)),IF($F74&lt;=85,1,0))</formula>
    </cfRule>
  </conditionalFormatting>
  <conditionalFormatting sqref="AI74">
    <cfRule type="expression" dxfId="17785" priority="7867">
      <formula>AND(IF(OR($Q74=1,$Q74=2),1,0),IF($X74&lt;=20,1,0))</formula>
    </cfRule>
    <cfRule type="expression" dxfId="17784" priority="7868">
      <formula>AND(IF($Q74=2,1,0),IF($X74&lt;30,1,0))</formula>
    </cfRule>
    <cfRule type="expression" dxfId="17783" priority="7869">
      <formula>AND(IF($Q74=3,1,0),IF($X74&lt;30,1,0))</formula>
    </cfRule>
    <cfRule type="expression" dxfId="17782" priority="7870">
      <formula>AND(IF($Q74=3,1,IF($Q74=4,1,0)),IF($F74&lt;=85,1,0))</formula>
    </cfRule>
  </conditionalFormatting>
  <conditionalFormatting sqref="AV75">
    <cfRule type="expression" dxfId="17781" priority="7865">
      <formula>AV75="X"</formula>
    </cfRule>
    <cfRule type="expression" dxfId="17780" priority="7866">
      <formula>AV75="후보"</formula>
    </cfRule>
  </conditionalFormatting>
  <conditionalFormatting sqref="AC75">
    <cfRule type="cellIs" dxfId="17779" priority="7863" operator="greaterThan">
      <formula>0.9</formula>
    </cfRule>
    <cfRule type="cellIs" dxfId="17778" priority="7864" operator="greaterThan">
      <formula>0.85</formula>
    </cfRule>
  </conditionalFormatting>
  <conditionalFormatting sqref="N75">
    <cfRule type="cellIs" dxfId="17777" priority="7861" operator="greaterThan">
      <formula>0.9</formula>
    </cfRule>
    <cfRule type="cellIs" dxfId="17776" priority="7862" operator="greaterThan">
      <formula>0.85</formula>
    </cfRule>
  </conditionalFormatting>
  <conditionalFormatting sqref="E75">
    <cfRule type="expression" dxfId="17775" priority="7857">
      <formula>AND(IF(OR($Q75=1,$Q75=2),1,0),IF($X75&lt;=20,1,0))</formula>
    </cfRule>
    <cfRule type="expression" dxfId="17774" priority="7858">
      <formula>AND(IF($Q75=2,1,0),IF($X75&lt;30,1,0))</formula>
    </cfRule>
    <cfRule type="expression" dxfId="17773" priority="7859">
      <formula>AND(IF($Q75=3,1,0),IF($X75&lt;30,1,0))</formula>
    </cfRule>
    <cfRule type="expression" dxfId="17772" priority="7860">
      <formula>AND(IF($Q75=3,1,IF($Q75=4,1,0)),IF($F75&lt;=85,1,0))</formula>
    </cfRule>
  </conditionalFormatting>
  <conditionalFormatting sqref="X75">
    <cfRule type="expression" dxfId="17771" priority="7853">
      <formula>AND(IF(OR($Q75=1,$Q75=2),1,0),IF($X75&lt;=20,1,0))</formula>
    </cfRule>
    <cfRule type="expression" dxfId="17770" priority="7854">
      <formula>AND(IF($Q75=2,1,0),IF($X75&lt;30,1,0))</formula>
    </cfRule>
    <cfRule type="expression" dxfId="17769" priority="7855">
      <formula>AND(IF($Q75=3,1,0),IF($X75&lt;30,1,0))</formula>
    </cfRule>
    <cfRule type="expression" dxfId="17768" priority="7856">
      <formula>AND(IF($Q75=3,1,IF($Q75=4,1,0)),IF($F75&lt;=85,1,0))</formula>
    </cfRule>
  </conditionalFormatting>
  <conditionalFormatting sqref="AI75">
    <cfRule type="expression" dxfId="17767" priority="7849">
      <formula>AND(IF(OR($Q75=1,$Q75=2),1,0),IF($X75&lt;=20,1,0))</formula>
    </cfRule>
    <cfRule type="expression" dxfId="17766" priority="7850">
      <formula>AND(IF($Q75=2,1,0),IF($X75&lt;30,1,0))</formula>
    </cfRule>
    <cfRule type="expression" dxfId="17765" priority="7851">
      <formula>AND(IF($Q75=3,1,0),IF($X75&lt;30,1,0))</formula>
    </cfRule>
    <cfRule type="expression" dxfId="17764" priority="7852">
      <formula>AND(IF($Q75=3,1,IF($Q75=4,1,0)),IF($F75&lt;=85,1,0))</formula>
    </cfRule>
  </conditionalFormatting>
  <conditionalFormatting sqref="AV76">
    <cfRule type="expression" dxfId="17763" priority="7847">
      <formula>AV76="X"</formula>
    </cfRule>
    <cfRule type="expression" dxfId="17762" priority="7848">
      <formula>AV76="후보"</formula>
    </cfRule>
  </conditionalFormatting>
  <conditionalFormatting sqref="AC76">
    <cfRule type="cellIs" dxfId="17761" priority="7845" operator="greaterThan">
      <formula>0.9</formula>
    </cfRule>
    <cfRule type="cellIs" dxfId="17760" priority="7846" operator="greaterThan">
      <formula>0.85</formula>
    </cfRule>
  </conditionalFormatting>
  <conditionalFormatting sqref="N76">
    <cfRule type="cellIs" dxfId="17759" priority="7843" operator="greaterThan">
      <formula>0.9</formula>
    </cfRule>
    <cfRule type="cellIs" dxfId="17758" priority="7844" operator="greaterThan">
      <formula>0.85</formula>
    </cfRule>
  </conditionalFormatting>
  <conditionalFormatting sqref="E76">
    <cfRule type="expression" dxfId="17757" priority="7839">
      <formula>AND(IF(OR($Q76=1,$Q76=2),1,0),IF($X76&lt;=20,1,0))</formula>
    </cfRule>
    <cfRule type="expression" dxfId="17756" priority="7840">
      <formula>AND(IF($Q76=2,1,0),IF($X76&lt;30,1,0))</formula>
    </cfRule>
    <cfRule type="expression" dxfId="17755" priority="7841">
      <formula>AND(IF($Q76=3,1,0),IF($X76&lt;30,1,0))</formula>
    </cfRule>
    <cfRule type="expression" dxfId="17754" priority="7842">
      <formula>AND(IF($Q76=3,1,IF($Q76=4,1,0)),IF($F76&lt;=85,1,0))</formula>
    </cfRule>
  </conditionalFormatting>
  <conditionalFormatting sqref="X76">
    <cfRule type="expression" dxfId="17753" priority="7835">
      <formula>AND(IF(OR($Q76=1,$Q76=2),1,0),IF($X76&lt;=20,1,0))</formula>
    </cfRule>
    <cfRule type="expression" dxfId="17752" priority="7836">
      <formula>AND(IF($Q76=2,1,0),IF($X76&lt;30,1,0))</formula>
    </cfRule>
    <cfRule type="expression" dxfId="17751" priority="7837">
      <formula>AND(IF($Q76=3,1,0),IF($X76&lt;30,1,0))</formula>
    </cfRule>
    <cfRule type="expression" dxfId="17750" priority="7838">
      <formula>AND(IF($Q76=3,1,IF($Q76=4,1,0)),IF($F76&lt;=85,1,0))</formula>
    </cfRule>
  </conditionalFormatting>
  <conditionalFormatting sqref="AI76">
    <cfRule type="expression" dxfId="17749" priority="7831">
      <formula>AND(IF(OR($Q76=1,$Q76=2),1,0),IF($X76&lt;=20,1,0))</formula>
    </cfRule>
    <cfRule type="expression" dxfId="17748" priority="7832">
      <formula>AND(IF($Q76=2,1,0),IF($X76&lt;30,1,0))</formula>
    </cfRule>
    <cfRule type="expression" dxfId="17747" priority="7833">
      <formula>AND(IF($Q76=3,1,0),IF($X76&lt;30,1,0))</formula>
    </cfRule>
    <cfRule type="expression" dxfId="17746" priority="7834">
      <formula>AND(IF($Q76=3,1,IF($Q76=4,1,0)),IF($F76&lt;=85,1,0))</formula>
    </cfRule>
  </conditionalFormatting>
  <conditionalFormatting sqref="AV77">
    <cfRule type="expression" dxfId="17745" priority="7829">
      <formula>AV77="X"</formula>
    </cfRule>
    <cfRule type="expression" dxfId="17744" priority="7830">
      <formula>AV77="후보"</formula>
    </cfRule>
  </conditionalFormatting>
  <conditionalFormatting sqref="AC77">
    <cfRule type="cellIs" dxfId="17743" priority="7827" operator="greaterThan">
      <formula>0.9</formula>
    </cfRule>
    <cfRule type="cellIs" dxfId="17742" priority="7828" operator="greaterThan">
      <formula>0.85</formula>
    </cfRule>
  </conditionalFormatting>
  <conditionalFormatting sqref="N77">
    <cfRule type="cellIs" dxfId="17741" priority="7825" operator="greaterThan">
      <formula>0.9</formula>
    </cfRule>
    <cfRule type="cellIs" dxfId="17740" priority="7826" operator="greaterThan">
      <formula>0.85</formula>
    </cfRule>
  </conditionalFormatting>
  <conditionalFormatting sqref="E77">
    <cfRule type="expression" dxfId="17739" priority="7821">
      <formula>AND(IF(OR($Q77=1,$Q77=2),1,0),IF($X77&lt;=20,1,0))</formula>
    </cfRule>
    <cfRule type="expression" dxfId="17738" priority="7822">
      <formula>AND(IF($Q77=2,1,0),IF($X77&lt;30,1,0))</formula>
    </cfRule>
    <cfRule type="expression" dxfId="17737" priority="7823">
      <formula>AND(IF($Q77=3,1,0),IF($X77&lt;30,1,0))</formula>
    </cfRule>
    <cfRule type="expression" dxfId="17736" priority="7824">
      <formula>AND(IF($Q77=3,1,IF($Q77=4,1,0)),IF($F77&lt;=85,1,0))</formula>
    </cfRule>
  </conditionalFormatting>
  <conditionalFormatting sqref="X77">
    <cfRule type="expression" dxfId="17735" priority="7817">
      <formula>AND(IF(OR($Q77=1,$Q77=2),1,0),IF($X77&lt;=20,1,0))</formula>
    </cfRule>
    <cfRule type="expression" dxfId="17734" priority="7818">
      <formula>AND(IF($Q77=2,1,0),IF($X77&lt;30,1,0))</formula>
    </cfRule>
    <cfRule type="expression" dxfId="17733" priority="7819">
      <formula>AND(IF($Q77=3,1,0),IF($X77&lt;30,1,0))</formula>
    </cfRule>
    <cfRule type="expression" dxfId="17732" priority="7820">
      <formula>AND(IF($Q77=3,1,IF($Q77=4,1,0)),IF($F77&lt;=85,1,0))</formula>
    </cfRule>
  </conditionalFormatting>
  <conditionalFormatting sqref="AI77">
    <cfRule type="expression" dxfId="17731" priority="7813">
      <formula>AND(IF(OR($Q77=1,$Q77=2),1,0),IF($X77&lt;=20,1,0))</formula>
    </cfRule>
    <cfRule type="expression" dxfId="17730" priority="7814">
      <formula>AND(IF($Q77=2,1,0),IF($X77&lt;30,1,0))</formula>
    </cfRule>
    <cfRule type="expression" dxfId="17729" priority="7815">
      <formula>AND(IF($Q77=3,1,0),IF($X77&lt;30,1,0))</formula>
    </cfRule>
    <cfRule type="expression" dxfId="17728" priority="7816">
      <formula>AND(IF($Q77=3,1,IF($Q77=4,1,0)),IF($F77&lt;=85,1,0))</formula>
    </cfRule>
  </conditionalFormatting>
  <conditionalFormatting sqref="AV78">
    <cfRule type="expression" dxfId="17727" priority="7811">
      <formula>AV78="X"</formula>
    </cfRule>
    <cfRule type="expression" dxfId="17726" priority="7812">
      <formula>AV78="후보"</formula>
    </cfRule>
  </conditionalFormatting>
  <conditionalFormatting sqref="AC78">
    <cfRule type="cellIs" dxfId="17725" priority="7809" operator="greaterThan">
      <formula>0.9</formula>
    </cfRule>
    <cfRule type="cellIs" dxfId="17724" priority="7810" operator="greaterThan">
      <formula>0.85</formula>
    </cfRule>
  </conditionalFormatting>
  <conditionalFormatting sqref="N78">
    <cfRule type="cellIs" dxfId="17723" priority="7807" operator="greaterThan">
      <formula>0.9</formula>
    </cfRule>
    <cfRule type="cellIs" dxfId="17722" priority="7808" operator="greaterThan">
      <formula>0.85</formula>
    </cfRule>
  </conditionalFormatting>
  <conditionalFormatting sqref="E78">
    <cfRule type="expression" dxfId="17721" priority="7803">
      <formula>AND(IF(OR($Q78=1,$Q78=2),1,0),IF($X78&lt;=20,1,0))</formula>
    </cfRule>
    <cfRule type="expression" dxfId="17720" priority="7804">
      <formula>AND(IF($Q78=2,1,0),IF($X78&lt;30,1,0))</formula>
    </cfRule>
    <cfRule type="expression" dxfId="17719" priority="7805">
      <formula>AND(IF($Q78=3,1,0),IF($X78&lt;30,1,0))</formula>
    </cfRule>
    <cfRule type="expression" dxfId="17718" priority="7806">
      <formula>AND(IF($Q78=3,1,IF($Q78=4,1,0)),IF($F78&lt;=85,1,0))</formula>
    </cfRule>
  </conditionalFormatting>
  <conditionalFormatting sqref="X78">
    <cfRule type="expression" dxfId="17717" priority="7799">
      <formula>AND(IF(OR($Q78=1,$Q78=2),1,0),IF($X78&lt;=20,1,0))</formula>
    </cfRule>
    <cfRule type="expression" dxfId="17716" priority="7800">
      <formula>AND(IF($Q78=2,1,0),IF($X78&lt;30,1,0))</formula>
    </cfRule>
    <cfRule type="expression" dxfId="17715" priority="7801">
      <formula>AND(IF($Q78=3,1,0),IF($X78&lt;30,1,0))</formula>
    </cfRule>
    <cfRule type="expression" dxfId="17714" priority="7802">
      <formula>AND(IF($Q78=3,1,IF($Q78=4,1,0)),IF($F78&lt;=85,1,0))</formula>
    </cfRule>
  </conditionalFormatting>
  <conditionalFormatting sqref="AI78">
    <cfRule type="expression" dxfId="17713" priority="7795">
      <formula>AND(IF(OR($Q78=1,$Q78=2),1,0),IF($X78&lt;=20,1,0))</formula>
    </cfRule>
    <cfRule type="expression" dxfId="17712" priority="7796">
      <formula>AND(IF($Q78=2,1,0),IF($X78&lt;30,1,0))</formula>
    </cfRule>
    <cfRule type="expression" dxfId="17711" priority="7797">
      <formula>AND(IF($Q78=3,1,0),IF($X78&lt;30,1,0))</formula>
    </cfRule>
    <cfRule type="expression" dxfId="17710" priority="7798">
      <formula>AND(IF($Q78=3,1,IF($Q78=4,1,0)),IF($F78&lt;=85,1,0))</formula>
    </cfRule>
  </conditionalFormatting>
  <conditionalFormatting sqref="AV79">
    <cfRule type="expression" dxfId="17709" priority="7793">
      <formula>AV79="X"</formula>
    </cfRule>
    <cfRule type="expression" dxfId="17708" priority="7794">
      <formula>AV79="후보"</formula>
    </cfRule>
  </conditionalFormatting>
  <conditionalFormatting sqref="AC79">
    <cfRule type="cellIs" dxfId="17707" priority="7791" operator="greaterThan">
      <formula>0.9</formula>
    </cfRule>
    <cfRule type="cellIs" dxfId="17706" priority="7792" operator="greaterThan">
      <formula>0.85</formula>
    </cfRule>
  </conditionalFormatting>
  <conditionalFormatting sqref="N79">
    <cfRule type="cellIs" dxfId="17705" priority="7789" operator="greaterThan">
      <formula>0.9</formula>
    </cfRule>
    <cfRule type="cellIs" dxfId="17704" priority="7790" operator="greaterThan">
      <formula>0.85</formula>
    </cfRule>
  </conditionalFormatting>
  <conditionalFormatting sqref="E79">
    <cfRule type="expression" dxfId="17703" priority="7785">
      <formula>AND(IF(OR($Q79=1,$Q79=2),1,0),IF($X79&lt;=20,1,0))</formula>
    </cfRule>
    <cfRule type="expression" dxfId="17702" priority="7786">
      <formula>AND(IF($Q79=2,1,0),IF($X79&lt;30,1,0))</formula>
    </cfRule>
    <cfRule type="expression" dxfId="17701" priority="7787">
      <formula>AND(IF($Q79=3,1,0),IF($X79&lt;30,1,0))</formula>
    </cfRule>
    <cfRule type="expression" dxfId="17700" priority="7788">
      <formula>AND(IF($Q79=3,1,IF($Q79=4,1,0)),IF($F79&lt;=85,1,0))</formula>
    </cfRule>
  </conditionalFormatting>
  <conditionalFormatting sqref="X79">
    <cfRule type="expression" dxfId="17699" priority="7781">
      <formula>AND(IF(OR($Q79=1,$Q79=2),1,0),IF($X79&lt;=20,1,0))</formula>
    </cfRule>
    <cfRule type="expression" dxfId="17698" priority="7782">
      <formula>AND(IF($Q79=2,1,0),IF($X79&lt;30,1,0))</formula>
    </cfRule>
    <cfRule type="expression" dxfId="17697" priority="7783">
      <formula>AND(IF($Q79=3,1,0),IF($X79&lt;30,1,0))</formula>
    </cfRule>
    <cfRule type="expression" dxfId="17696" priority="7784">
      <formula>AND(IF($Q79=3,1,IF($Q79=4,1,0)),IF($F79&lt;=85,1,0))</formula>
    </cfRule>
  </conditionalFormatting>
  <conditionalFormatting sqref="AI79">
    <cfRule type="expression" dxfId="17695" priority="7777">
      <formula>AND(IF(OR($Q79=1,$Q79=2),1,0),IF($X79&lt;=20,1,0))</formula>
    </cfRule>
    <cfRule type="expression" dxfId="17694" priority="7778">
      <formula>AND(IF($Q79=2,1,0),IF($X79&lt;30,1,0))</formula>
    </cfRule>
    <cfRule type="expression" dxfId="17693" priority="7779">
      <formula>AND(IF($Q79=3,1,0),IF($X79&lt;30,1,0))</formula>
    </cfRule>
    <cfRule type="expression" dxfId="17692" priority="7780">
      <formula>AND(IF($Q79=3,1,IF($Q79=4,1,0)),IF($F79&lt;=85,1,0))</formula>
    </cfRule>
  </conditionalFormatting>
  <conditionalFormatting sqref="AV80">
    <cfRule type="expression" dxfId="17691" priority="7775">
      <formula>AV80="X"</formula>
    </cfRule>
    <cfRule type="expression" dxfId="17690" priority="7776">
      <formula>AV80="후보"</formula>
    </cfRule>
  </conditionalFormatting>
  <conditionalFormatting sqref="AC80">
    <cfRule type="cellIs" dxfId="17689" priority="7773" operator="greaterThan">
      <formula>0.9</formula>
    </cfRule>
    <cfRule type="cellIs" dxfId="17688" priority="7774" operator="greaterThan">
      <formula>0.85</formula>
    </cfRule>
  </conditionalFormatting>
  <conditionalFormatting sqref="N80">
    <cfRule type="cellIs" dxfId="17687" priority="7771" operator="greaterThan">
      <formula>0.9</formula>
    </cfRule>
    <cfRule type="cellIs" dxfId="17686" priority="7772" operator="greaterThan">
      <formula>0.85</formula>
    </cfRule>
  </conditionalFormatting>
  <conditionalFormatting sqref="E80">
    <cfRule type="expression" dxfId="17685" priority="7767">
      <formula>AND(IF(OR($Q80=1,$Q80=2),1,0),IF($X80&lt;=20,1,0))</formula>
    </cfRule>
    <cfRule type="expression" dxfId="17684" priority="7768">
      <formula>AND(IF($Q80=2,1,0),IF($X80&lt;30,1,0))</formula>
    </cfRule>
    <cfRule type="expression" dxfId="17683" priority="7769">
      <formula>AND(IF($Q80=3,1,0),IF($X80&lt;30,1,0))</formula>
    </cfRule>
    <cfRule type="expression" dxfId="17682" priority="7770">
      <formula>AND(IF($Q80=3,1,IF($Q80=4,1,0)),IF($F80&lt;=85,1,0))</formula>
    </cfRule>
  </conditionalFormatting>
  <conditionalFormatting sqref="X80">
    <cfRule type="expression" dxfId="17681" priority="7763">
      <formula>AND(IF(OR($Q80=1,$Q80=2),1,0),IF($X80&lt;=20,1,0))</formula>
    </cfRule>
    <cfRule type="expression" dxfId="17680" priority="7764">
      <formula>AND(IF($Q80=2,1,0),IF($X80&lt;30,1,0))</formula>
    </cfRule>
    <cfRule type="expression" dxfId="17679" priority="7765">
      <formula>AND(IF($Q80=3,1,0),IF($X80&lt;30,1,0))</formula>
    </cfRule>
    <cfRule type="expression" dxfId="17678" priority="7766">
      <formula>AND(IF($Q80=3,1,IF($Q80=4,1,0)),IF($F80&lt;=85,1,0))</formula>
    </cfRule>
  </conditionalFormatting>
  <conditionalFormatting sqref="AI80">
    <cfRule type="expression" dxfId="17677" priority="7759">
      <formula>AND(IF(OR($Q80=1,$Q80=2),1,0),IF($X80&lt;=20,1,0))</formula>
    </cfRule>
    <cfRule type="expression" dxfId="17676" priority="7760">
      <formula>AND(IF($Q80=2,1,0),IF($X80&lt;30,1,0))</formula>
    </cfRule>
    <cfRule type="expression" dxfId="17675" priority="7761">
      <formula>AND(IF($Q80=3,1,0),IF($X80&lt;30,1,0))</formula>
    </cfRule>
    <cfRule type="expression" dxfId="17674" priority="7762">
      <formula>AND(IF($Q80=3,1,IF($Q80=4,1,0)),IF($F80&lt;=85,1,0))</formula>
    </cfRule>
  </conditionalFormatting>
  <conditionalFormatting sqref="AV81">
    <cfRule type="expression" dxfId="17673" priority="7757">
      <formula>AV81="X"</formula>
    </cfRule>
    <cfRule type="expression" dxfId="17672" priority="7758">
      <formula>AV81="후보"</formula>
    </cfRule>
  </conditionalFormatting>
  <conditionalFormatting sqref="AC81">
    <cfRule type="cellIs" dxfId="17671" priority="7755" operator="greaterThan">
      <formula>0.9</formula>
    </cfRule>
    <cfRule type="cellIs" dxfId="17670" priority="7756" operator="greaterThan">
      <formula>0.85</formula>
    </cfRule>
  </conditionalFormatting>
  <conditionalFormatting sqref="N81">
    <cfRule type="cellIs" dxfId="17669" priority="7753" operator="greaterThan">
      <formula>0.9</formula>
    </cfRule>
    <cfRule type="cellIs" dxfId="17668" priority="7754" operator="greaterThan">
      <formula>0.85</formula>
    </cfRule>
  </conditionalFormatting>
  <conditionalFormatting sqref="E81">
    <cfRule type="expression" dxfId="17667" priority="7749">
      <formula>AND(IF(OR($Q81=1,$Q81=2),1,0),IF($X81&lt;=20,1,0))</formula>
    </cfRule>
    <cfRule type="expression" dxfId="17666" priority="7750">
      <formula>AND(IF($Q81=2,1,0),IF($X81&lt;30,1,0))</formula>
    </cfRule>
    <cfRule type="expression" dxfId="17665" priority="7751">
      <formula>AND(IF($Q81=3,1,0),IF($X81&lt;30,1,0))</formula>
    </cfRule>
    <cfRule type="expression" dxfId="17664" priority="7752">
      <formula>AND(IF($Q81=3,1,IF($Q81=4,1,0)),IF($F81&lt;=85,1,0))</formula>
    </cfRule>
  </conditionalFormatting>
  <conditionalFormatting sqref="X81">
    <cfRule type="expression" dxfId="17663" priority="7745">
      <formula>AND(IF(OR($Q81=1,$Q81=2),1,0),IF($X81&lt;=20,1,0))</formula>
    </cfRule>
    <cfRule type="expression" dxfId="17662" priority="7746">
      <formula>AND(IF($Q81=2,1,0),IF($X81&lt;30,1,0))</formula>
    </cfRule>
    <cfRule type="expression" dxfId="17661" priority="7747">
      <formula>AND(IF($Q81=3,1,0),IF($X81&lt;30,1,0))</formula>
    </cfRule>
    <cfRule type="expression" dxfId="17660" priority="7748">
      <formula>AND(IF($Q81=3,1,IF($Q81=4,1,0)),IF($F81&lt;=85,1,0))</formula>
    </cfRule>
  </conditionalFormatting>
  <conditionalFormatting sqref="AI81">
    <cfRule type="expression" dxfId="17659" priority="7741">
      <formula>AND(IF(OR($Q81=1,$Q81=2),1,0),IF($X81&lt;=20,1,0))</formula>
    </cfRule>
    <cfRule type="expression" dxfId="17658" priority="7742">
      <formula>AND(IF($Q81=2,1,0),IF($X81&lt;30,1,0))</formula>
    </cfRule>
    <cfRule type="expression" dxfId="17657" priority="7743">
      <formula>AND(IF($Q81=3,1,0),IF($X81&lt;30,1,0))</formula>
    </cfRule>
    <cfRule type="expression" dxfId="17656" priority="7744">
      <formula>AND(IF($Q81=3,1,IF($Q81=4,1,0)),IF($F81&lt;=85,1,0))</formula>
    </cfRule>
  </conditionalFormatting>
  <conditionalFormatting sqref="AV82">
    <cfRule type="expression" dxfId="17655" priority="7739">
      <formula>AV82="X"</formula>
    </cfRule>
    <cfRule type="expression" dxfId="17654" priority="7740">
      <formula>AV82="후보"</formula>
    </cfRule>
  </conditionalFormatting>
  <conditionalFormatting sqref="AC82">
    <cfRule type="cellIs" dxfId="17653" priority="7737" operator="greaterThan">
      <formula>0.9</formula>
    </cfRule>
    <cfRule type="cellIs" dxfId="17652" priority="7738" operator="greaterThan">
      <formula>0.85</formula>
    </cfRule>
  </conditionalFormatting>
  <conditionalFormatting sqref="N82">
    <cfRule type="cellIs" dxfId="17651" priority="7735" operator="greaterThan">
      <formula>0.9</formula>
    </cfRule>
    <cfRule type="cellIs" dxfId="17650" priority="7736" operator="greaterThan">
      <formula>0.85</formula>
    </cfRule>
  </conditionalFormatting>
  <conditionalFormatting sqref="E82">
    <cfRule type="expression" dxfId="17649" priority="7731">
      <formula>AND(IF(OR($Q82=1,$Q82=2),1,0),IF($X82&lt;=20,1,0))</formula>
    </cfRule>
    <cfRule type="expression" dxfId="17648" priority="7732">
      <formula>AND(IF($Q82=2,1,0),IF($X82&lt;30,1,0))</formula>
    </cfRule>
    <cfRule type="expression" dxfId="17647" priority="7733">
      <formula>AND(IF($Q82=3,1,0),IF($X82&lt;30,1,0))</formula>
    </cfRule>
    <cfRule type="expression" dxfId="17646" priority="7734">
      <formula>AND(IF($Q82=3,1,IF($Q82=4,1,0)),IF($F82&lt;=85,1,0))</formula>
    </cfRule>
  </conditionalFormatting>
  <conditionalFormatting sqref="X82">
    <cfRule type="expression" dxfId="17645" priority="7727">
      <formula>AND(IF(OR($Q82=1,$Q82=2),1,0),IF($X82&lt;=20,1,0))</formula>
    </cfRule>
    <cfRule type="expression" dxfId="17644" priority="7728">
      <formula>AND(IF($Q82=2,1,0),IF($X82&lt;30,1,0))</formula>
    </cfRule>
    <cfRule type="expression" dxfId="17643" priority="7729">
      <formula>AND(IF($Q82=3,1,0),IF($X82&lt;30,1,0))</formula>
    </cfRule>
    <cfRule type="expression" dxfId="17642" priority="7730">
      <formula>AND(IF($Q82=3,1,IF($Q82=4,1,0)),IF($F82&lt;=85,1,0))</formula>
    </cfRule>
  </conditionalFormatting>
  <conditionalFormatting sqref="AI82">
    <cfRule type="expression" dxfId="17641" priority="7723">
      <formula>AND(IF(OR($Q82=1,$Q82=2),1,0),IF($X82&lt;=20,1,0))</formula>
    </cfRule>
    <cfRule type="expression" dxfId="17640" priority="7724">
      <formula>AND(IF($Q82=2,1,0),IF($X82&lt;30,1,0))</formula>
    </cfRule>
    <cfRule type="expression" dxfId="17639" priority="7725">
      <formula>AND(IF($Q82=3,1,0),IF($X82&lt;30,1,0))</formula>
    </cfRule>
    <cfRule type="expression" dxfId="17638" priority="7726">
      <formula>AND(IF($Q82=3,1,IF($Q82=4,1,0)),IF($F82&lt;=85,1,0))</formula>
    </cfRule>
  </conditionalFormatting>
  <conditionalFormatting sqref="AV83">
    <cfRule type="expression" dxfId="17637" priority="7721">
      <formula>AV83="X"</formula>
    </cfRule>
    <cfRule type="expression" dxfId="17636" priority="7722">
      <formula>AV83="후보"</formula>
    </cfRule>
  </conditionalFormatting>
  <conditionalFormatting sqref="AC83">
    <cfRule type="cellIs" dxfId="17635" priority="7719" operator="greaterThan">
      <formula>0.9</formula>
    </cfRule>
    <cfRule type="cellIs" dxfId="17634" priority="7720" operator="greaterThan">
      <formula>0.85</formula>
    </cfRule>
  </conditionalFormatting>
  <conditionalFormatting sqref="N83">
    <cfRule type="cellIs" dxfId="17633" priority="7717" operator="greaterThan">
      <formula>0.9</formula>
    </cfRule>
    <cfRule type="cellIs" dxfId="17632" priority="7718" operator="greaterThan">
      <formula>0.85</formula>
    </cfRule>
  </conditionalFormatting>
  <conditionalFormatting sqref="E83">
    <cfRule type="expression" dxfId="17631" priority="7713">
      <formula>AND(IF(OR($Q83=1,$Q83=2),1,0),IF($X83&lt;=20,1,0))</formula>
    </cfRule>
    <cfRule type="expression" dxfId="17630" priority="7714">
      <formula>AND(IF($Q83=2,1,0),IF($X83&lt;30,1,0))</formula>
    </cfRule>
    <cfRule type="expression" dxfId="17629" priority="7715">
      <formula>AND(IF($Q83=3,1,0),IF($X83&lt;30,1,0))</formula>
    </cfRule>
    <cfRule type="expression" dxfId="17628" priority="7716">
      <formula>AND(IF($Q83=3,1,IF($Q83=4,1,0)),IF($F83&lt;=85,1,0))</formula>
    </cfRule>
  </conditionalFormatting>
  <conditionalFormatting sqref="X83">
    <cfRule type="expression" dxfId="17627" priority="7709">
      <formula>AND(IF(OR($Q83=1,$Q83=2),1,0),IF($X83&lt;=20,1,0))</formula>
    </cfRule>
    <cfRule type="expression" dxfId="17626" priority="7710">
      <formula>AND(IF($Q83=2,1,0),IF($X83&lt;30,1,0))</formula>
    </cfRule>
    <cfRule type="expression" dxfId="17625" priority="7711">
      <formula>AND(IF($Q83=3,1,0),IF($X83&lt;30,1,0))</formula>
    </cfRule>
    <cfRule type="expression" dxfId="17624" priority="7712">
      <formula>AND(IF($Q83=3,1,IF($Q83=4,1,0)),IF($F83&lt;=85,1,0))</formula>
    </cfRule>
  </conditionalFormatting>
  <conditionalFormatting sqref="AI83">
    <cfRule type="expression" dxfId="17623" priority="7705">
      <formula>AND(IF(OR($Q83=1,$Q83=2),1,0),IF($X83&lt;=20,1,0))</formula>
    </cfRule>
    <cfRule type="expression" dxfId="17622" priority="7706">
      <formula>AND(IF($Q83=2,1,0),IF($X83&lt;30,1,0))</formula>
    </cfRule>
    <cfRule type="expression" dxfId="17621" priority="7707">
      <formula>AND(IF($Q83=3,1,0),IF($X83&lt;30,1,0))</formula>
    </cfRule>
    <cfRule type="expression" dxfId="17620" priority="7708">
      <formula>AND(IF($Q83=3,1,IF($Q83=4,1,0)),IF($F83&lt;=85,1,0))</formula>
    </cfRule>
  </conditionalFormatting>
  <conditionalFormatting sqref="AV84">
    <cfRule type="expression" dxfId="17619" priority="7703">
      <formula>AV84="X"</formula>
    </cfRule>
    <cfRule type="expression" dxfId="17618" priority="7704">
      <formula>AV84="후보"</formula>
    </cfRule>
  </conditionalFormatting>
  <conditionalFormatting sqref="AC84">
    <cfRule type="cellIs" dxfId="17617" priority="7701" operator="greaterThan">
      <formula>0.9</formula>
    </cfRule>
    <cfRule type="cellIs" dxfId="17616" priority="7702" operator="greaterThan">
      <formula>0.85</formula>
    </cfRule>
  </conditionalFormatting>
  <conditionalFormatting sqref="N84">
    <cfRule type="cellIs" dxfId="17615" priority="7699" operator="greaterThan">
      <formula>0.9</formula>
    </cfRule>
    <cfRule type="cellIs" dxfId="17614" priority="7700" operator="greaterThan">
      <formula>0.85</formula>
    </cfRule>
  </conditionalFormatting>
  <conditionalFormatting sqref="E84">
    <cfRule type="expression" dxfId="17613" priority="7695">
      <formula>AND(IF(OR($Q84=1,$Q84=2),1,0),IF($X84&lt;=20,1,0))</formula>
    </cfRule>
    <cfRule type="expression" dxfId="17612" priority="7696">
      <formula>AND(IF($Q84=2,1,0),IF($X84&lt;30,1,0))</formula>
    </cfRule>
    <cfRule type="expression" dxfId="17611" priority="7697">
      <formula>AND(IF($Q84=3,1,0),IF($X84&lt;30,1,0))</formula>
    </cfRule>
    <cfRule type="expression" dxfId="17610" priority="7698">
      <formula>AND(IF($Q84=3,1,IF($Q84=4,1,0)),IF($F84&lt;=85,1,0))</formula>
    </cfRule>
  </conditionalFormatting>
  <conditionalFormatting sqref="X84">
    <cfRule type="expression" dxfId="17609" priority="7691">
      <formula>AND(IF(OR($Q84=1,$Q84=2),1,0),IF($X84&lt;=20,1,0))</formula>
    </cfRule>
    <cfRule type="expression" dxfId="17608" priority="7692">
      <formula>AND(IF($Q84=2,1,0),IF($X84&lt;30,1,0))</formula>
    </cfRule>
    <cfRule type="expression" dxfId="17607" priority="7693">
      <formula>AND(IF($Q84=3,1,0),IF($X84&lt;30,1,0))</formula>
    </cfRule>
    <cfRule type="expression" dxfId="17606" priority="7694">
      <formula>AND(IF($Q84=3,1,IF($Q84=4,1,0)),IF($F84&lt;=85,1,0))</formula>
    </cfRule>
  </conditionalFormatting>
  <conditionalFormatting sqref="AI84">
    <cfRule type="expression" dxfId="17605" priority="7687">
      <formula>AND(IF(OR($Q84=1,$Q84=2),1,0),IF($X84&lt;=20,1,0))</formula>
    </cfRule>
    <cfRule type="expression" dxfId="17604" priority="7688">
      <formula>AND(IF($Q84=2,1,0),IF($X84&lt;30,1,0))</formula>
    </cfRule>
    <cfRule type="expression" dxfId="17603" priority="7689">
      <formula>AND(IF($Q84=3,1,0),IF($X84&lt;30,1,0))</formula>
    </cfRule>
    <cfRule type="expression" dxfId="17602" priority="7690">
      <formula>AND(IF($Q84=3,1,IF($Q84=4,1,0)),IF($F84&lt;=85,1,0))</formula>
    </cfRule>
  </conditionalFormatting>
  <conditionalFormatting sqref="AV85">
    <cfRule type="expression" dxfId="17601" priority="7685">
      <formula>AV85="X"</formula>
    </cfRule>
    <cfRule type="expression" dxfId="17600" priority="7686">
      <formula>AV85="후보"</formula>
    </cfRule>
  </conditionalFormatting>
  <conditionalFormatting sqref="AC85">
    <cfRule type="cellIs" dxfId="17599" priority="7683" operator="greaterThan">
      <formula>0.9</formula>
    </cfRule>
    <cfRule type="cellIs" dxfId="17598" priority="7684" operator="greaterThan">
      <formula>0.85</formula>
    </cfRule>
  </conditionalFormatting>
  <conditionalFormatting sqref="N85">
    <cfRule type="cellIs" dxfId="17597" priority="7681" operator="greaterThan">
      <formula>0.9</formula>
    </cfRule>
    <cfRule type="cellIs" dxfId="17596" priority="7682" operator="greaterThan">
      <formula>0.85</formula>
    </cfRule>
  </conditionalFormatting>
  <conditionalFormatting sqref="E85">
    <cfRule type="expression" dxfId="17595" priority="7677">
      <formula>AND(IF(OR($Q85=1,$Q85=2),1,0),IF($X85&lt;=20,1,0))</formula>
    </cfRule>
    <cfRule type="expression" dxfId="17594" priority="7678">
      <formula>AND(IF($Q85=2,1,0),IF($X85&lt;30,1,0))</formula>
    </cfRule>
    <cfRule type="expression" dxfId="17593" priority="7679">
      <formula>AND(IF($Q85=3,1,0),IF($X85&lt;30,1,0))</formula>
    </cfRule>
    <cfRule type="expression" dxfId="17592" priority="7680">
      <formula>AND(IF($Q85=3,1,IF($Q85=4,1,0)),IF($F85&lt;=85,1,0))</formula>
    </cfRule>
  </conditionalFormatting>
  <conditionalFormatting sqref="X85">
    <cfRule type="expression" dxfId="17591" priority="7673">
      <formula>AND(IF(OR($Q85=1,$Q85=2),1,0),IF($X85&lt;=20,1,0))</formula>
    </cfRule>
    <cfRule type="expression" dxfId="17590" priority="7674">
      <formula>AND(IF($Q85=2,1,0),IF($X85&lt;30,1,0))</formula>
    </cfRule>
    <cfRule type="expression" dxfId="17589" priority="7675">
      <formula>AND(IF($Q85=3,1,0),IF($X85&lt;30,1,0))</formula>
    </cfRule>
    <cfRule type="expression" dxfId="17588" priority="7676">
      <formula>AND(IF($Q85=3,1,IF($Q85=4,1,0)),IF($F85&lt;=85,1,0))</formula>
    </cfRule>
  </conditionalFormatting>
  <conditionalFormatting sqref="AI85">
    <cfRule type="expression" dxfId="17587" priority="7669">
      <formula>AND(IF(OR($Q85=1,$Q85=2),1,0),IF($X85&lt;=20,1,0))</formula>
    </cfRule>
    <cfRule type="expression" dxfId="17586" priority="7670">
      <formula>AND(IF($Q85=2,1,0),IF($X85&lt;30,1,0))</formula>
    </cfRule>
    <cfRule type="expression" dxfId="17585" priority="7671">
      <formula>AND(IF($Q85=3,1,0),IF($X85&lt;30,1,0))</formula>
    </cfRule>
    <cfRule type="expression" dxfId="17584" priority="7672">
      <formula>AND(IF($Q85=3,1,IF($Q85=4,1,0)),IF($F85&lt;=85,1,0))</formula>
    </cfRule>
  </conditionalFormatting>
  <conditionalFormatting sqref="AV86">
    <cfRule type="expression" dxfId="17583" priority="7667">
      <formula>AV86="X"</formula>
    </cfRule>
    <cfRule type="expression" dxfId="17582" priority="7668">
      <formula>AV86="후보"</formula>
    </cfRule>
  </conditionalFormatting>
  <conditionalFormatting sqref="AC86">
    <cfRule type="cellIs" dxfId="17581" priority="7665" operator="greaterThan">
      <formula>0.9</formula>
    </cfRule>
    <cfRule type="cellIs" dxfId="17580" priority="7666" operator="greaterThan">
      <formula>0.85</formula>
    </cfRule>
  </conditionalFormatting>
  <conditionalFormatting sqref="N86">
    <cfRule type="cellIs" dxfId="17579" priority="7663" operator="greaterThan">
      <formula>0.9</formula>
    </cfRule>
    <cfRule type="cellIs" dxfId="17578" priority="7664" operator="greaterThan">
      <formula>0.85</formula>
    </cfRule>
  </conditionalFormatting>
  <conditionalFormatting sqref="E86">
    <cfRule type="expression" dxfId="17577" priority="7659">
      <formula>AND(IF(OR($Q86=1,$Q86=2),1,0),IF($X86&lt;=20,1,0))</formula>
    </cfRule>
    <cfRule type="expression" dxfId="17576" priority="7660">
      <formula>AND(IF($Q86=2,1,0),IF($X86&lt;30,1,0))</formula>
    </cfRule>
    <cfRule type="expression" dxfId="17575" priority="7661">
      <formula>AND(IF($Q86=3,1,0),IF($X86&lt;30,1,0))</formula>
    </cfRule>
    <cfRule type="expression" dxfId="17574" priority="7662">
      <formula>AND(IF($Q86=3,1,IF($Q86=4,1,0)),IF($F86&lt;=85,1,0))</formula>
    </cfRule>
  </conditionalFormatting>
  <conditionalFormatting sqref="X86">
    <cfRule type="expression" dxfId="17573" priority="7655">
      <formula>AND(IF(OR($Q86=1,$Q86=2),1,0),IF($X86&lt;=20,1,0))</formula>
    </cfRule>
    <cfRule type="expression" dxfId="17572" priority="7656">
      <formula>AND(IF($Q86=2,1,0),IF($X86&lt;30,1,0))</formula>
    </cfRule>
    <cfRule type="expression" dxfId="17571" priority="7657">
      <formula>AND(IF($Q86=3,1,0),IF($X86&lt;30,1,0))</formula>
    </cfRule>
    <cfRule type="expression" dxfId="17570" priority="7658">
      <formula>AND(IF($Q86=3,1,IF($Q86=4,1,0)),IF($F86&lt;=85,1,0))</formula>
    </cfRule>
  </conditionalFormatting>
  <conditionalFormatting sqref="AI86">
    <cfRule type="expression" dxfId="17569" priority="7651">
      <formula>AND(IF(OR($Q86=1,$Q86=2),1,0),IF($X86&lt;=20,1,0))</formula>
    </cfRule>
    <cfRule type="expression" dxfId="17568" priority="7652">
      <formula>AND(IF($Q86=2,1,0),IF($X86&lt;30,1,0))</formula>
    </cfRule>
    <cfRule type="expression" dxfId="17567" priority="7653">
      <formula>AND(IF($Q86=3,1,0),IF($X86&lt;30,1,0))</formula>
    </cfRule>
    <cfRule type="expression" dxfId="17566" priority="7654">
      <formula>AND(IF($Q86=3,1,IF($Q86=4,1,0)),IF($F86&lt;=85,1,0))</formula>
    </cfRule>
  </conditionalFormatting>
  <conditionalFormatting sqref="AV87">
    <cfRule type="expression" dxfId="17565" priority="7649">
      <formula>AV87="X"</formula>
    </cfRule>
    <cfRule type="expression" dxfId="17564" priority="7650">
      <formula>AV87="후보"</formula>
    </cfRule>
  </conditionalFormatting>
  <conditionalFormatting sqref="AC87">
    <cfRule type="cellIs" dxfId="17563" priority="7647" operator="greaterThan">
      <formula>0.9</formula>
    </cfRule>
    <cfRule type="cellIs" dxfId="17562" priority="7648" operator="greaterThan">
      <formula>0.85</formula>
    </cfRule>
  </conditionalFormatting>
  <conditionalFormatting sqref="N87">
    <cfRule type="cellIs" dxfId="17561" priority="7645" operator="greaterThan">
      <formula>0.9</formula>
    </cfRule>
    <cfRule type="cellIs" dxfId="17560" priority="7646" operator="greaterThan">
      <formula>0.85</formula>
    </cfRule>
  </conditionalFormatting>
  <conditionalFormatting sqref="E87">
    <cfRule type="expression" dxfId="17559" priority="7641">
      <formula>AND(IF(OR($Q87=1,$Q87=2),1,0),IF($X87&lt;=20,1,0))</formula>
    </cfRule>
    <cfRule type="expression" dxfId="17558" priority="7642">
      <formula>AND(IF($Q87=2,1,0),IF($X87&lt;30,1,0))</formula>
    </cfRule>
    <cfRule type="expression" dxfId="17557" priority="7643">
      <formula>AND(IF($Q87=3,1,0),IF($X87&lt;30,1,0))</formula>
    </cfRule>
    <cfRule type="expression" dxfId="17556" priority="7644">
      <formula>AND(IF($Q87=3,1,IF($Q87=4,1,0)),IF($F87&lt;=85,1,0))</formula>
    </cfRule>
  </conditionalFormatting>
  <conditionalFormatting sqref="X87">
    <cfRule type="expression" dxfId="17555" priority="7637">
      <formula>AND(IF(OR($Q87=1,$Q87=2),1,0),IF($X87&lt;=20,1,0))</formula>
    </cfRule>
    <cfRule type="expression" dxfId="17554" priority="7638">
      <formula>AND(IF($Q87=2,1,0),IF($X87&lt;30,1,0))</formula>
    </cfRule>
    <cfRule type="expression" dxfId="17553" priority="7639">
      <formula>AND(IF($Q87=3,1,0),IF($X87&lt;30,1,0))</formula>
    </cfRule>
    <cfRule type="expression" dxfId="17552" priority="7640">
      <formula>AND(IF($Q87=3,1,IF($Q87=4,1,0)),IF($F87&lt;=85,1,0))</formula>
    </cfRule>
  </conditionalFormatting>
  <conditionalFormatting sqref="AI87">
    <cfRule type="expression" dxfId="17551" priority="7633">
      <formula>AND(IF(OR($Q87=1,$Q87=2),1,0),IF($X87&lt;=20,1,0))</formula>
    </cfRule>
    <cfRule type="expression" dxfId="17550" priority="7634">
      <formula>AND(IF($Q87=2,1,0),IF($X87&lt;30,1,0))</formula>
    </cfRule>
    <cfRule type="expression" dxfId="17549" priority="7635">
      <formula>AND(IF($Q87=3,1,0),IF($X87&lt;30,1,0))</formula>
    </cfRule>
    <cfRule type="expression" dxfId="17548" priority="7636">
      <formula>AND(IF($Q87=3,1,IF($Q87=4,1,0)),IF($F87&lt;=85,1,0))</formula>
    </cfRule>
  </conditionalFormatting>
  <conditionalFormatting sqref="AV88">
    <cfRule type="expression" dxfId="17547" priority="7631">
      <formula>AV88="X"</formula>
    </cfRule>
    <cfRule type="expression" dxfId="17546" priority="7632">
      <formula>AV88="후보"</formula>
    </cfRule>
  </conditionalFormatting>
  <conditionalFormatting sqref="AC88">
    <cfRule type="cellIs" dxfId="17545" priority="7629" operator="greaterThan">
      <formula>0.9</formula>
    </cfRule>
    <cfRule type="cellIs" dxfId="17544" priority="7630" operator="greaterThan">
      <formula>0.85</formula>
    </cfRule>
  </conditionalFormatting>
  <conditionalFormatting sqref="N88">
    <cfRule type="cellIs" dxfId="17543" priority="7627" operator="greaterThan">
      <formula>0.9</formula>
    </cfRule>
    <cfRule type="cellIs" dxfId="17542" priority="7628" operator="greaterThan">
      <formula>0.85</formula>
    </cfRule>
  </conditionalFormatting>
  <conditionalFormatting sqref="E88">
    <cfRule type="expression" dxfId="17541" priority="7623">
      <formula>AND(IF(OR($Q88=1,$Q88=2),1,0),IF($X88&lt;=20,1,0))</formula>
    </cfRule>
    <cfRule type="expression" dxfId="17540" priority="7624">
      <formula>AND(IF($Q88=2,1,0),IF($X88&lt;30,1,0))</formula>
    </cfRule>
    <cfRule type="expression" dxfId="17539" priority="7625">
      <formula>AND(IF($Q88=3,1,0),IF($X88&lt;30,1,0))</formula>
    </cfRule>
    <cfRule type="expression" dxfId="17538" priority="7626">
      <formula>AND(IF($Q88=3,1,IF($Q88=4,1,0)),IF($F88&lt;=85,1,0))</formula>
    </cfRule>
  </conditionalFormatting>
  <conditionalFormatting sqref="X88">
    <cfRule type="expression" dxfId="17537" priority="7619">
      <formula>AND(IF(OR($Q88=1,$Q88=2),1,0),IF($X88&lt;=20,1,0))</formula>
    </cfRule>
    <cfRule type="expression" dxfId="17536" priority="7620">
      <formula>AND(IF($Q88=2,1,0),IF($X88&lt;30,1,0))</formula>
    </cfRule>
    <cfRule type="expression" dxfId="17535" priority="7621">
      <formula>AND(IF($Q88=3,1,0),IF($X88&lt;30,1,0))</formula>
    </cfRule>
    <cfRule type="expression" dxfId="17534" priority="7622">
      <formula>AND(IF($Q88=3,1,IF($Q88=4,1,0)),IF($F88&lt;=85,1,0))</formula>
    </cfRule>
  </conditionalFormatting>
  <conditionalFormatting sqref="AI88">
    <cfRule type="expression" dxfId="17533" priority="7615">
      <formula>AND(IF(OR($Q88=1,$Q88=2),1,0),IF($X88&lt;=20,1,0))</formula>
    </cfRule>
    <cfRule type="expression" dxfId="17532" priority="7616">
      <formula>AND(IF($Q88=2,1,0),IF($X88&lt;30,1,0))</formula>
    </cfRule>
    <cfRule type="expression" dxfId="17531" priority="7617">
      <formula>AND(IF($Q88=3,1,0),IF($X88&lt;30,1,0))</formula>
    </cfRule>
    <cfRule type="expression" dxfId="17530" priority="7618">
      <formula>AND(IF($Q88=3,1,IF($Q88=4,1,0)),IF($F88&lt;=85,1,0))</formula>
    </cfRule>
  </conditionalFormatting>
  <conditionalFormatting sqref="AV89">
    <cfRule type="expression" dxfId="17529" priority="7613">
      <formula>AV89="X"</formula>
    </cfRule>
    <cfRule type="expression" dxfId="17528" priority="7614">
      <formula>AV89="후보"</formula>
    </cfRule>
  </conditionalFormatting>
  <conditionalFormatting sqref="AC89">
    <cfRule type="cellIs" dxfId="17527" priority="7611" operator="greaterThan">
      <formula>0.9</formula>
    </cfRule>
    <cfRule type="cellIs" dxfId="17526" priority="7612" operator="greaterThan">
      <formula>0.85</formula>
    </cfRule>
  </conditionalFormatting>
  <conditionalFormatting sqref="N89">
    <cfRule type="cellIs" dxfId="17525" priority="7609" operator="greaterThan">
      <formula>0.9</formula>
    </cfRule>
    <cfRule type="cellIs" dxfId="17524" priority="7610" operator="greaterThan">
      <formula>0.85</formula>
    </cfRule>
  </conditionalFormatting>
  <conditionalFormatting sqref="E89">
    <cfRule type="expression" dxfId="17523" priority="7605">
      <formula>AND(IF(OR($Q89=1,$Q89=2),1,0),IF($X89&lt;=20,1,0))</formula>
    </cfRule>
    <cfRule type="expression" dxfId="17522" priority="7606">
      <formula>AND(IF($Q89=2,1,0),IF($X89&lt;30,1,0))</formula>
    </cfRule>
    <cfRule type="expression" dxfId="17521" priority="7607">
      <formula>AND(IF($Q89=3,1,0),IF($X89&lt;30,1,0))</formula>
    </cfRule>
    <cfRule type="expression" dxfId="17520" priority="7608">
      <formula>AND(IF($Q89=3,1,IF($Q89=4,1,0)),IF($F89&lt;=85,1,0))</formula>
    </cfRule>
  </conditionalFormatting>
  <conditionalFormatting sqref="X89">
    <cfRule type="expression" dxfId="17519" priority="7601">
      <formula>AND(IF(OR($Q89=1,$Q89=2),1,0),IF($X89&lt;=20,1,0))</formula>
    </cfRule>
    <cfRule type="expression" dxfId="17518" priority="7602">
      <formula>AND(IF($Q89=2,1,0),IF($X89&lt;30,1,0))</formula>
    </cfRule>
    <cfRule type="expression" dxfId="17517" priority="7603">
      <formula>AND(IF($Q89=3,1,0),IF($X89&lt;30,1,0))</formula>
    </cfRule>
    <cfRule type="expression" dxfId="17516" priority="7604">
      <formula>AND(IF($Q89=3,1,IF($Q89=4,1,0)),IF($F89&lt;=85,1,0))</formula>
    </cfRule>
  </conditionalFormatting>
  <conditionalFormatting sqref="AI89">
    <cfRule type="expression" dxfId="17515" priority="7597">
      <formula>AND(IF(OR($Q89=1,$Q89=2),1,0),IF($X89&lt;=20,1,0))</formula>
    </cfRule>
    <cfRule type="expression" dxfId="17514" priority="7598">
      <formula>AND(IF($Q89=2,1,0),IF($X89&lt;30,1,0))</formula>
    </cfRule>
    <cfRule type="expression" dxfId="17513" priority="7599">
      <formula>AND(IF($Q89=3,1,0),IF($X89&lt;30,1,0))</formula>
    </cfRule>
    <cfRule type="expression" dxfId="17512" priority="7600">
      <formula>AND(IF($Q89=3,1,IF($Q89=4,1,0)),IF($F89&lt;=85,1,0))</formula>
    </cfRule>
  </conditionalFormatting>
  <conditionalFormatting sqref="AV90">
    <cfRule type="expression" dxfId="17511" priority="7595">
      <formula>AV90="X"</formula>
    </cfRule>
    <cfRule type="expression" dxfId="17510" priority="7596">
      <formula>AV90="후보"</formula>
    </cfRule>
  </conditionalFormatting>
  <conditionalFormatting sqref="AC90">
    <cfRule type="cellIs" dxfId="17509" priority="7593" operator="greaterThan">
      <formula>0.9</formula>
    </cfRule>
    <cfRule type="cellIs" dxfId="17508" priority="7594" operator="greaterThan">
      <formula>0.85</formula>
    </cfRule>
  </conditionalFormatting>
  <conditionalFormatting sqref="N90">
    <cfRule type="cellIs" dxfId="17507" priority="7591" operator="greaterThan">
      <formula>0.9</formula>
    </cfRule>
    <cfRule type="cellIs" dxfId="17506" priority="7592" operator="greaterThan">
      <formula>0.85</formula>
    </cfRule>
  </conditionalFormatting>
  <conditionalFormatting sqref="E90">
    <cfRule type="expression" dxfId="17505" priority="7587">
      <formula>AND(IF(OR($Q90=1,$Q90=2),1,0),IF($X90&lt;=20,1,0))</formula>
    </cfRule>
    <cfRule type="expression" dxfId="17504" priority="7588">
      <formula>AND(IF($Q90=2,1,0),IF($X90&lt;30,1,0))</formula>
    </cfRule>
    <cfRule type="expression" dxfId="17503" priority="7589">
      <formula>AND(IF($Q90=3,1,0),IF($X90&lt;30,1,0))</formula>
    </cfRule>
    <cfRule type="expression" dxfId="17502" priority="7590">
      <formula>AND(IF($Q90=3,1,IF($Q90=4,1,0)),IF($F90&lt;=85,1,0))</formula>
    </cfRule>
  </conditionalFormatting>
  <conditionalFormatting sqref="X90">
    <cfRule type="expression" dxfId="17501" priority="7583">
      <formula>AND(IF(OR($Q90=1,$Q90=2),1,0),IF($X90&lt;=20,1,0))</formula>
    </cfRule>
    <cfRule type="expression" dxfId="17500" priority="7584">
      <formula>AND(IF($Q90=2,1,0),IF($X90&lt;30,1,0))</formula>
    </cfRule>
    <cfRule type="expression" dxfId="17499" priority="7585">
      <formula>AND(IF($Q90=3,1,0),IF($X90&lt;30,1,0))</formula>
    </cfRule>
    <cfRule type="expression" dxfId="17498" priority="7586">
      <formula>AND(IF($Q90=3,1,IF($Q90=4,1,0)),IF($F90&lt;=85,1,0))</formula>
    </cfRule>
  </conditionalFormatting>
  <conditionalFormatting sqref="AI90">
    <cfRule type="expression" dxfId="17497" priority="7579">
      <formula>AND(IF(OR($Q90=1,$Q90=2),1,0),IF($X90&lt;=20,1,0))</formula>
    </cfRule>
    <cfRule type="expression" dxfId="17496" priority="7580">
      <formula>AND(IF($Q90=2,1,0),IF($X90&lt;30,1,0))</formula>
    </cfRule>
    <cfRule type="expression" dxfId="17495" priority="7581">
      <formula>AND(IF($Q90=3,1,0),IF($X90&lt;30,1,0))</formula>
    </cfRule>
    <cfRule type="expression" dxfId="17494" priority="7582">
      <formula>AND(IF($Q90=3,1,IF($Q90=4,1,0)),IF($F90&lt;=85,1,0))</formula>
    </cfRule>
  </conditionalFormatting>
  <conditionalFormatting sqref="AV91">
    <cfRule type="expression" dxfId="17493" priority="7577">
      <formula>AV91="X"</formula>
    </cfRule>
    <cfRule type="expression" dxfId="17492" priority="7578">
      <formula>AV91="후보"</formula>
    </cfRule>
  </conditionalFormatting>
  <conditionalFormatting sqref="AC91">
    <cfRule type="cellIs" dxfId="17491" priority="7575" operator="greaterThan">
      <formula>0.9</formula>
    </cfRule>
    <cfRule type="cellIs" dxfId="17490" priority="7576" operator="greaterThan">
      <formula>0.85</formula>
    </cfRule>
  </conditionalFormatting>
  <conditionalFormatting sqref="N91">
    <cfRule type="cellIs" dxfId="17489" priority="7573" operator="greaterThan">
      <formula>0.9</formula>
    </cfRule>
    <cfRule type="cellIs" dxfId="17488" priority="7574" operator="greaterThan">
      <formula>0.85</formula>
    </cfRule>
  </conditionalFormatting>
  <conditionalFormatting sqref="E91">
    <cfRule type="expression" dxfId="17487" priority="7569">
      <formula>AND(IF(OR($Q91=1,$Q91=2),1,0),IF($X91&lt;=20,1,0))</formula>
    </cfRule>
    <cfRule type="expression" dxfId="17486" priority="7570">
      <formula>AND(IF($Q91=2,1,0),IF($X91&lt;30,1,0))</formula>
    </cfRule>
    <cfRule type="expression" dxfId="17485" priority="7571">
      <formula>AND(IF($Q91=3,1,0),IF($X91&lt;30,1,0))</formula>
    </cfRule>
    <cfRule type="expression" dxfId="17484" priority="7572">
      <formula>AND(IF($Q91=3,1,IF($Q91=4,1,0)),IF($F91&lt;=85,1,0))</formula>
    </cfRule>
  </conditionalFormatting>
  <conditionalFormatting sqref="X91">
    <cfRule type="expression" dxfId="17483" priority="7565">
      <formula>AND(IF(OR($Q91=1,$Q91=2),1,0),IF($X91&lt;=20,1,0))</formula>
    </cfRule>
    <cfRule type="expression" dxfId="17482" priority="7566">
      <formula>AND(IF($Q91=2,1,0),IF($X91&lt;30,1,0))</formula>
    </cfRule>
    <cfRule type="expression" dxfId="17481" priority="7567">
      <formula>AND(IF($Q91=3,1,0),IF($X91&lt;30,1,0))</formula>
    </cfRule>
    <cfRule type="expression" dxfId="17480" priority="7568">
      <formula>AND(IF($Q91=3,1,IF($Q91=4,1,0)),IF($F91&lt;=85,1,0))</formula>
    </cfRule>
  </conditionalFormatting>
  <conditionalFormatting sqref="AI91">
    <cfRule type="expression" dxfId="17479" priority="7561">
      <formula>AND(IF(OR($Q91=1,$Q91=2),1,0),IF($X91&lt;=20,1,0))</formula>
    </cfRule>
    <cfRule type="expression" dxfId="17478" priority="7562">
      <formula>AND(IF($Q91=2,1,0),IF($X91&lt;30,1,0))</formula>
    </cfRule>
    <cfRule type="expression" dxfId="17477" priority="7563">
      <formula>AND(IF($Q91=3,1,0),IF($X91&lt;30,1,0))</formula>
    </cfRule>
    <cfRule type="expression" dxfId="17476" priority="7564">
      <formula>AND(IF($Q91=3,1,IF($Q91=4,1,0)),IF($F91&lt;=85,1,0))</formula>
    </cfRule>
  </conditionalFormatting>
  <conditionalFormatting sqref="AV92">
    <cfRule type="expression" dxfId="17475" priority="7559">
      <formula>AV92="X"</formula>
    </cfRule>
    <cfRule type="expression" dxfId="17474" priority="7560">
      <formula>AV92="후보"</formula>
    </cfRule>
  </conditionalFormatting>
  <conditionalFormatting sqref="AC92">
    <cfRule type="cellIs" dxfId="17473" priority="7557" operator="greaterThan">
      <formula>0.9</formula>
    </cfRule>
    <cfRule type="cellIs" dxfId="17472" priority="7558" operator="greaterThan">
      <formula>0.85</formula>
    </cfRule>
  </conditionalFormatting>
  <conditionalFormatting sqref="N92">
    <cfRule type="cellIs" dxfId="17471" priority="7555" operator="greaterThan">
      <formula>0.9</formula>
    </cfRule>
    <cfRule type="cellIs" dxfId="17470" priority="7556" operator="greaterThan">
      <formula>0.85</formula>
    </cfRule>
  </conditionalFormatting>
  <conditionalFormatting sqref="E92">
    <cfRule type="expression" dxfId="17469" priority="7551">
      <formula>AND(IF(OR($Q92=1,$Q92=2),1,0),IF($X92&lt;=20,1,0))</formula>
    </cfRule>
    <cfRule type="expression" dxfId="17468" priority="7552">
      <formula>AND(IF($Q92=2,1,0),IF($X92&lt;30,1,0))</formula>
    </cfRule>
    <cfRule type="expression" dxfId="17467" priority="7553">
      <formula>AND(IF($Q92=3,1,0),IF($X92&lt;30,1,0))</formula>
    </cfRule>
    <cfRule type="expression" dxfId="17466" priority="7554">
      <formula>AND(IF($Q92=3,1,IF($Q92=4,1,0)),IF($F92&lt;=85,1,0))</formula>
    </cfRule>
  </conditionalFormatting>
  <conditionalFormatting sqref="X92">
    <cfRule type="expression" dxfId="17465" priority="7547">
      <formula>AND(IF(OR($Q92=1,$Q92=2),1,0),IF($X92&lt;=20,1,0))</formula>
    </cfRule>
    <cfRule type="expression" dxfId="17464" priority="7548">
      <formula>AND(IF($Q92=2,1,0),IF($X92&lt;30,1,0))</formula>
    </cfRule>
    <cfRule type="expression" dxfId="17463" priority="7549">
      <formula>AND(IF($Q92=3,1,0),IF($X92&lt;30,1,0))</formula>
    </cfRule>
    <cfRule type="expression" dxfId="17462" priority="7550">
      <formula>AND(IF($Q92=3,1,IF($Q92=4,1,0)),IF($F92&lt;=85,1,0))</formula>
    </cfRule>
  </conditionalFormatting>
  <conditionalFormatting sqref="AI92">
    <cfRule type="expression" dxfId="17461" priority="7543">
      <formula>AND(IF(OR($Q92=1,$Q92=2),1,0),IF($X92&lt;=20,1,0))</formula>
    </cfRule>
    <cfRule type="expression" dxfId="17460" priority="7544">
      <formula>AND(IF($Q92=2,1,0),IF($X92&lt;30,1,0))</formula>
    </cfRule>
    <cfRule type="expression" dxfId="17459" priority="7545">
      <formula>AND(IF($Q92=3,1,0),IF($X92&lt;30,1,0))</formula>
    </cfRule>
    <cfRule type="expression" dxfId="17458" priority="7546">
      <formula>AND(IF($Q92=3,1,IF($Q92=4,1,0)),IF($F92&lt;=85,1,0))</formula>
    </cfRule>
  </conditionalFormatting>
  <conditionalFormatting sqref="AV93">
    <cfRule type="expression" dxfId="17457" priority="7541">
      <formula>AV93="X"</formula>
    </cfRule>
    <cfRule type="expression" dxfId="17456" priority="7542">
      <formula>AV93="후보"</formula>
    </cfRule>
  </conditionalFormatting>
  <conditionalFormatting sqref="AC93">
    <cfRule type="cellIs" dxfId="17455" priority="7539" operator="greaterThan">
      <formula>0.9</formula>
    </cfRule>
    <cfRule type="cellIs" dxfId="17454" priority="7540" operator="greaterThan">
      <formula>0.85</formula>
    </cfRule>
  </conditionalFormatting>
  <conditionalFormatting sqref="N93">
    <cfRule type="cellIs" dxfId="17453" priority="7537" operator="greaterThan">
      <formula>0.9</formula>
    </cfRule>
    <cfRule type="cellIs" dxfId="17452" priority="7538" operator="greaterThan">
      <formula>0.85</formula>
    </cfRule>
  </conditionalFormatting>
  <conditionalFormatting sqref="E93">
    <cfRule type="expression" dxfId="17451" priority="7533">
      <formula>AND(IF(OR($Q93=1,$Q93=2),1,0),IF($X93&lt;=20,1,0))</formula>
    </cfRule>
    <cfRule type="expression" dxfId="17450" priority="7534">
      <formula>AND(IF($Q93=2,1,0),IF($X93&lt;30,1,0))</formula>
    </cfRule>
    <cfRule type="expression" dxfId="17449" priority="7535">
      <formula>AND(IF($Q93=3,1,0),IF($X93&lt;30,1,0))</formula>
    </cfRule>
    <cfRule type="expression" dxfId="17448" priority="7536">
      <formula>AND(IF($Q93=3,1,IF($Q93=4,1,0)),IF($F93&lt;=85,1,0))</formula>
    </cfRule>
  </conditionalFormatting>
  <conditionalFormatting sqref="X93">
    <cfRule type="expression" dxfId="17447" priority="7529">
      <formula>AND(IF(OR($Q93=1,$Q93=2),1,0),IF($X93&lt;=20,1,0))</formula>
    </cfRule>
    <cfRule type="expression" dxfId="17446" priority="7530">
      <formula>AND(IF($Q93=2,1,0),IF($X93&lt;30,1,0))</formula>
    </cfRule>
    <cfRule type="expression" dxfId="17445" priority="7531">
      <formula>AND(IF($Q93=3,1,0),IF($X93&lt;30,1,0))</formula>
    </cfRule>
    <cfRule type="expression" dxfId="17444" priority="7532">
      <formula>AND(IF($Q93=3,1,IF($Q93=4,1,0)),IF($F93&lt;=85,1,0))</formula>
    </cfRule>
  </conditionalFormatting>
  <conditionalFormatting sqref="AI93">
    <cfRule type="expression" dxfId="17443" priority="7525">
      <formula>AND(IF(OR($Q93=1,$Q93=2),1,0),IF($X93&lt;=20,1,0))</formula>
    </cfRule>
    <cfRule type="expression" dxfId="17442" priority="7526">
      <formula>AND(IF($Q93=2,1,0),IF($X93&lt;30,1,0))</formula>
    </cfRule>
    <cfRule type="expression" dxfId="17441" priority="7527">
      <formula>AND(IF($Q93=3,1,0),IF($X93&lt;30,1,0))</formula>
    </cfRule>
    <cfRule type="expression" dxfId="17440" priority="7528">
      <formula>AND(IF($Q93=3,1,IF($Q93=4,1,0)),IF($F93&lt;=85,1,0))</formula>
    </cfRule>
  </conditionalFormatting>
  <conditionalFormatting sqref="AV94">
    <cfRule type="expression" dxfId="17439" priority="7523">
      <formula>AV94="X"</formula>
    </cfRule>
    <cfRule type="expression" dxfId="17438" priority="7524">
      <formula>AV94="후보"</formula>
    </cfRule>
  </conditionalFormatting>
  <conditionalFormatting sqref="AC94">
    <cfRule type="cellIs" dxfId="17437" priority="7521" operator="greaterThan">
      <formula>0.9</formula>
    </cfRule>
    <cfRule type="cellIs" dxfId="17436" priority="7522" operator="greaterThan">
      <formula>0.85</formula>
    </cfRule>
  </conditionalFormatting>
  <conditionalFormatting sqref="N94">
    <cfRule type="cellIs" dxfId="17435" priority="7519" operator="greaterThan">
      <formula>0.9</formula>
    </cfRule>
    <cfRule type="cellIs" dxfId="17434" priority="7520" operator="greaterThan">
      <formula>0.85</formula>
    </cfRule>
  </conditionalFormatting>
  <conditionalFormatting sqref="E94">
    <cfRule type="expression" dxfId="17433" priority="7515">
      <formula>AND(IF(OR($Q94=1,$Q94=2),1,0),IF($X94&lt;=20,1,0))</formula>
    </cfRule>
    <cfRule type="expression" dxfId="17432" priority="7516">
      <formula>AND(IF($Q94=2,1,0),IF($X94&lt;30,1,0))</formula>
    </cfRule>
    <cfRule type="expression" dxfId="17431" priority="7517">
      <formula>AND(IF($Q94=3,1,0),IF($X94&lt;30,1,0))</formula>
    </cfRule>
    <cfRule type="expression" dxfId="17430" priority="7518">
      <formula>AND(IF($Q94=3,1,IF($Q94=4,1,0)),IF($F94&lt;=85,1,0))</formula>
    </cfRule>
  </conditionalFormatting>
  <conditionalFormatting sqref="X94">
    <cfRule type="expression" dxfId="17429" priority="7511">
      <formula>AND(IF(OR($Q94=1,$Q94=2),1,0),IF($X94&lt;=20,1,0))</formula>
    </cfRule>
    <cfRule type="expression" dxfId="17428" priority="7512">
      <formula>AND(IF($Q94=2,1,0),IF($X94&lt;30,1,0))</formula>
    </cfRule>
    <cfRule type="expression" dxfId="17427" priority="7513">
      <formula>AND(IF($Q94=3,1,0),IF($X94&lt;30,1,0))</formula>
    </cfRule>
    <cfRule type="expression" dxfId="17426" priority="7514">
      <formula>AND(IF($Q94=3,1,IF($Q94=4,1,0)),IF($F94&lt;=85,1,0))</formula>
    </cfRule>
  </conditionalFormatting>
  <conditionalFormatting sqref="AI94">
    <cfRule type="expression" dxfId="17425" priority="7507">
      <formula>AND(IF(OR($Q94=1,$Q94=2),1,0),IF($X94&lt;=20,1,0))</formula>
    </cfRule>
    <cfRule type="expression" dxfId="17424" priority="7508">
      <formula>AND(IF($Q94=2,1,0),IF($X94&lt;30,1,0))</formula>
    </cfRule>
    <cfRule type="expression" dxfId="17423" priority="7509">
      <formula>AND(IF($Q94=3,1,0),IF($X94&lt;30,1,0))</formula>
    </cfRule>
    <cfRule type="expression" dxfId="17422" priority="7510">
      <formula>AND(IF($Q94=3,1,IF($Q94=4,1,0)),IF($F94&lt;=85,1,0))</formula>
    </cfRule>
  </conditionalFormatting>
  <conditionalFormatting sqref="AV95">
    <cfRule type="expression" dxfId="17421" priority="7505">
      <formula>AV95="X"</formula>
    </cfRule>
    <cfRule type="expression" dxfId="17420" priority="7506">
      <formula>AV95="후보"</formula>
    </cfRule>
  </conditionalFormatting>
  <conditionalFormatting sqref="AC95">
    <cfRule type="cellIs" dxfId="17419" priority="7503" operator="greaterThan">
      <formula>0.9</formula>
    </cfRule>
    <cfRule type="cellIs" dxfId="17418" priority="7504" operator="greaterThan">
      <formula>0.85</formula>
    </cfRule>
  </conditionalFormatting>
  <conditionalFormatting sqref="N95">
    <cfRule type="cellIs" dxfId="17417" priority="7501" operator="greaterThan">
      <formula>0.9</formula>
    </cfRule>
    <cfRule type="cellIs" dxfId="17416" priority="7502" operator="greaterThan">
      <formula>0.85</formula>
    </cfRule>
  </conditionalFormatting>
  <conditionalFormatting sqref="E95">
    <cfRule type="expression" dxfId="17415" priority="7497">
      <formula>AND(IF(OR($Q95=1,$Q95=2),1,0),IF($X95&lt;=20,1,0))</formula>
    </cfRule>
    <cfRule type="expression" dxfId="17414" priority="7498">
      <formula>AND(IF($Q95=2,1,0),IF($X95&lt;30,1,0))</formula>
    </cfRule>
    <cfRule type="expression" dxfId="17413" priority="7499">
      <formula>AND(IF($Q95=3,1,0),IF($X95&lt;30,1,0))</formula>
    </cfRule>
    <cfRule type="expression" dxfId="17412" priority="7500">
      <formula>AND(IF($Q95=3,1,IF($Q95=4,1,0)),IF($F95&lt;=85,1,0))</formula>
    </cfRule>
  </conditionalFormatting>
  <conditionalFormatting sqref="X95">
    <cfRule type="expression" dxfId="17411" priority="7493">
      <formula>AND(IF(OR($Q95=1,$Q95=2),1,0),IF($X95&lt;=20,1,0))</formula>
    </cfRule>
    <cfRule type="expression" dxfId="17410" priority="7494">
      <formula>AND(IF($Q95=2,1,0),IF($X95&lt;30,1,0))</formula>
    </cfRule>
    <cfRule type="expression" dxfId="17409" priority="7495">
      <formula>AND(IF($Q95=3,1,0),IF($X95&lt;30,1,0))</formula>
    </cfRule>
    <cfRule type="expression" dxfId="17408" priority="7496">
      <formula>AND(IF($Q95=3,1,IF($Q95=4,1,0)),IF($F95&lt;=85,1,0))</formula>
    </cfRule>
  </conditionalFormatting>
  <conditionalFormatting sqref="AI95">
    <cfRule type="expression" dxfId="17407" priority="7489">
      <formula>AND(IF(OR($Q95=1,$Q95=2),1,0),IF($X95&lt;=20,1,0))</formula>
    </cfRule>
    <cfRule type="expression" dxfId="17406" priority="7490">
      <formula>AND(IF($Q95=2,1,0),IF($X95&lt;30,1,0))</formula>
    </cfRule>
    <cfRule type="expression" dxfId="17405" priority="7491">
      <formula>AND(IF($Q95=3,1,0),IF($X95&lt;30,1,0))</formula>
    </cfRule>
    <cfRule type="expression" dxfId="17404" priority="7492">
      <formula>AND(IF($Q95=3,1,IF($Q95=4,1,0)),IF($F95&lt;=85,1,0))</formula>
    </cfRule>
  </conditionalFormatting>
  <conditionalFormatting sqref="AV96">
    <cfRule type="expression" dxfId="17403" priority="7487">
      <formula>AV96="X"</formula>
    </cfRule>
    <cfRule type="expression" dxfId="17402" priority="7488">
      <formula>AV96="후보"</formula>
    </cfRule>
  </conditionalFormatting>
  <conditionalFormatting sqref="AC96">
    <cfRule type="cellIs" dxfId="17401" priority="7485" operator="greaterThan">
      <formula>0.9</formula>
    </cfRule>
    <cfRule type="cellIs" dxfId="17400" priority="7486" operator="greaterThan">
      <formula>0.85</formula>
    </cfRule>
  </conditionalFormatting>
  <conditionalFormatting sqref="N96">
    <cfRule type="cellIs" dxfId="17399" priority="7483" operator="greaterThan">
      <formula>0.9</formula>
    </cfRule>
    <cfRule type="cellIs" dxfId="17398" priority="7484" operator="greaterThan">
      <formula>0.85</formula>
    </cfRule>
  </conditionalFormatting>
  <conditionalFormatting sqref="E96">
    <cfRule type="expression" dxfId="17397" priority="7479">
      <formula>AND(IF(OR($Q96=1,$Q96=2),1,0),IF($X96&lt;=20,1,0))</formula>
    </cfRule>
    <cfRule type="expression" dxfId="17396" priority="7480">
      <formula>AND(IF($Q96=2,1,0),IF($X96&lt;30,1,0))</formula>
    </cfRule>
    <cfRule type="expression" dxfId="17395" priority="7481">
      <formula>AND(IF($Q96=3,1,0),IF($X96&lt;30,1,0))</formula>
    </cfRule>
    <cfRule type="expression" dxfId="17394" priority="7482">
      <formula>AND(IF($Q96=3,1,IF($Q96=4,1,0)),IF($F96&lt;=85,1,0))</formula>
    </cfRule>
  </conditionalFormatting>
  <conditionalFormatting sqref="X96">
    <cfRule type="expression" dxfId="17393" priority="7475">
      <formula>AND(IF(OR($Q96=1,$Q96=2),1,0),IF($X96&lt;=20,1,0))</formula>
    </cfRule>
    <cfRule type="expression" dxfId="17392" priority="7476">
      <formula>AND(IF($Q96=2,1,0),IF($X96&lt;30,1,0))</formula>
    </cfRule>
    <cfRule type="expression" dxfId="17391" priority="7477">
      <formula>AND(IF($Q96=3,1,0),IF($X96&lt;30,1,0))</formula>
    </cfRule>
    <cfRule type="expression" dxfId="17390" priority="7478">
      <formula>AND(IF($Q96=3,1,IF($Q96=4,1,0)),IF($F96&lt;=85,1,0))</formula>
    </cfRule>
  </conditionalFormatting>
  <conditionalFormatting sqref="AI96">
    <cfRule type="expression" dxfId="17389" priority="7471">
      <formula>AND(IF(OR($Q96=1,$Q96=2),1,0),IF($X96&lt;=20,1,0))</formula>
    </cfRule>
    <cfRule type="expression" dxfId="17388" priority="7472">
      <formula>AND(IF($Q96=2,1,0),IF($X96&lt;30,1,0))</formula>
    </cfRule>
    <cfRule type="expression" dxfId="17387" priority="7473">
      <formula>AND(IF($Q96=3,1,0),IF($X96&lt;30,1,0))</formula>
    </cfRule>
    <cfRule type="expression" dxfId="17386" priority="7474">
      <formula>AND(IF($Q96=3,1,IF($Q96=4,1,0)),IF($F96&lt;=85,1,0))</formula>
    </cfRule>
  </conditionalFormatting>
  <conditionalFormatting sqref="AV97">
    <cfRule type="expression" dxfId="17385" priority="7469">
      <formula>AV97="X"</formula>
    </cfRule>
    <cfRule type="expression" dxfId="17384" priority="7470">
      <formula>AV97="후보"</formula>
    </cfRule>
  </conditionalFormatting>
  <conditionalFormatting sqref="AC97">
    <cfRule type="cellIs" dxfId="17383" priority="7467" operator="greaterThan">
      <formula>0.9</formula>
    </cfRule>
    <cfRule type="cellIs" dxfId="17382" priority="7468" operator="greaterThan">
      <formula>0.85</formula>
    </cfRule>
  </conditionalFormatting>
  <conditionalFormatting sqref="N97">
    <cfRule type="cellIs" dxfId="17381" priority="7465" operator="greaterThan">
      <formula>0.9</formula>
    </cfRule>
    <cfRule type="cellIs" dxfId="17380" priority="7466" operator="greaterThan">
      <formula>0.85</formula>
    </cfRule>
  </conditionalFormatting>
  <conditionalFormatting sqref="E97">
    <cfRule type="expression" dxfId="17379" priority="7461">
      <formula>AND(IF(OR($Q97=1,$Q97=2),1,0),IF($X97&lt;=20,1,0))</formula>
    </cfRule>
    <cfRule type="expression" dxfId="17378" priority="7462">
      <formula>AND(IF($Q97=2,1,0),IF($X97&lt;30,1,0))</formula>
    </cfRule>
    <cfRule type="expression" dxfId="17377" priority="7463">
      <formula>AND(IF($Q97=3,1,0),IF($X97&lt;30,1,0))</formula>
    </cfRule>
    <cfRule type="expression" dxfId="17376" priority="7464">
      <formula>AND(IF($Q97=3,1,IF($Q97=4,1,0)),IF($F97&lt;=85,1,0))</formula>
    </cfRule>
  </conditionalFormatting>
  <conditionalFormatting sqref="X97">
    <cfRule type="expression" dxfId="17375" priority="7457">
      <formula>AND(IF(OR($Q97=1,$Q97=2),1,0),IF($X97&lt;=20,1,0))</formula>
    </cfRule>
    <cfRule type="expression" dxfId="17374" priority="7458">
      <formula>AND(IF($Q97=2,1,0),IF($X97&lt;30,1,0))</formula>
    </cfRule>
    <cfRule type="expression" dxfId="17373" priority="7459">
      <formula>AND(IF($Q97=3,1,0),IF($X97&lt;30,1,0))</formula>
    </cfRule>
    <cfRule type="expression" dxfId="17372" priority="7460">
      <formula>AND(IF($Q97=3,1,IF($Q97=4,1,0)),IF($F97&lt;=85,1,0))</formula>
    </cfRule>
  </conditionalFormatting>
  <conditionalFormatting sqref="AI97">
    <cfRule type="expression" dxfId="17371" priority="7453">
      <formula>AND(IF(OR($Q97=1,$Q97=2),1,0),IF($X97&lt;=20,1,0))</formula>
    </cfRule>
    <cfRule type="expression" dxfId="17370" priority="7454">
      <formula>AND(IF($Q97=2,1,0),IF($X97&lt;30,1,0))</formula>
    </cfRule>
    <cfRule type="expression" dxfId="17369" priority="7455">
      <formula>AND(IF($Q97=3,1,0),IF($X97&lt;30,1,0))</formula>
    </cfRule>
    <cfRule type="expression" dxfId="17368" priority="7456">
      <formula>AND(IF($Q97=3,1,IF($Q97=4,1,0)),IF($F97&lt;=85,1,0))</formula>
    </cfRule>
  </conditionalFormatting>
  <conditionalFormatting sqref="AV98">
    <cfRule type="expression" dxfId="17367" priority="7451">
      <formula>AV98="X"</formula>
    </cfRule>
    <cfRule type="expression" dxfId="17366" priority="7452">
      <formula>AV98="후보"</formula>
    </cfRule>
  </conditionalFormatting>
  <conditionalFormatting sqref="AC98">
    <cfRule type="cellIs" dxfId="17365" priority="7449" operator="greaterThan">
      <formula>0.9</formula>
    </cfRule>
    <cfRule type="cellIs" dxfId="17364" priority="7450" operator="greaterThan">
      <formula>0.85</formula>
    </cfRule>
  </conditionalFormatting>
  <conditionalFormatting sqref="N98">
    <cfRule type="cellIs" dxfId="17363" priority="7447" operator="greaterThan">
      <formula>0.9</formula>
    </cfRule>
    <cfRule type="cellIs" dxfId="17362" priority="7448" operator="greaterThan">
      <formula>0.85</formula>
    </cfRule>
  </conditionalFormatting>
  <conditionalFormatting sqref="E98">
    <cfRule type="expression" dxfId="17361" priority="7443">
      <formula>AND(IF(OR($Q98=1,$Q98=2),1,0),IF($X98&lt;=20,1,0))</formula>
    </cfRule>
    <cfRule type="expression" dxfId="17360" priority="7444">
      <formula>AND(IF($Q98=2,1,0),IF($X98&lt;30,1,0))</formula>
    </cfRule>
    <cfRule type="expression" dxfId="17359" priority="7445">
      <formula>AND(IF($Q98=3,1,0),IF($X98&lt;30,1,0))</formula>
    </cfRule>
    <cfRule type="expression" dxfId="17358" priority="7446">
      <formula>AND(IF($Q98=3,1,IF($Q98=4,1,0)),IF($F98&lt;=85,1,0))</formula>
    </cfRule>
  </conditionalFormatting>
  <conditionalFormatting sqref="X98">
    <cfRule type="expression" dxfId="17357" priority="7439">
      <formula>AND(IF(OR($Q98=1,$Q98=2),1,0),IF($X98&lt;=20,1,0))</formula>
    </cfRule>
    <cfRule type="expression" dxfId="17356" priority="7440">
      <formula>AND(IF($Q98=2,1,0),IF($X98&lt;30,1,0))</formula>
    </cfRule>
    <cfRule type="expression" dxfId="17355" priority="7441">
      <formula>AND(IF($Q98=3,1,0),IF($X98&lt;30,1,0))</formula>
    </cfRule>
    <cfRule type="expression" dxfId="17354" priority="7442">
      <formula>AND(IF($Q98=3,1,IF($Q98=4,1,0)),IF($F98&lt;=85,1,0))</formula>
    </cfRule>
  </conditionalFormatting>
  <conditionalFormatting sqref="AI98">
    <cfRule type="expression" dxfId="17353" priority="7435">
      <formula>AND(IF(OR($Q98=1,$Q98=2),1,0),IF($X98&lt;=20,1,0))</formula>
    </cfRule>
    <cfRule type="expression" dxfId="17352" priority="7436">
      <formula>AND(IF($Q98=2,1,0),IF($X98&lt;30,1,0))</formula>
    </cfRule>
    <cfRule type="expression" dxfId="17351" priority="7437">
      <formula>AND(IF($Q98=3,1,0),IF($X98&lt;30,1,0))</formula>
    </cfRule>
    <cfRule type="expression" dxfId="17350" priority="7438">
      <formula>AND(IF($Q98=3,1,IF($Q98=4,1,0)),IF($F98&lt;=85,1,0))</formula>
    </cfRule>
  </conditionalFormatting>
  <conditionalFormatting sqref="AV99">
    <cfRule type="expression" dxfId="17349" priority="7433">
      <formula>AV99="X"</formula>
    </cfRule>
    <cfRule type="expression" dxfId="17348" priority="7434">
      <formula>AV99="후보"</formula>
    </cfRule>
  </conditionalFormatting>
  <conditionalFormatting sqref="AC99">
    <cfRule type="cellIs" dxfId="17347" priority="7431" operator="greaterThan">
      <formula>0.9</formula>
    </cfRule>
    <cfRule type="cellIs" dxfId="17346" priority="7432" operator="greaterThan">
      <formula>0.85</formula>
    </cfRule>
  </conditionalFormatting>
  <conditionalFormatting sqref="N99">
    <cfRule type="cellIs" dxfId="17345" priority="7429" operator="greaterThan">
      <formula>0.9</formula>
    </cfRule>
    <cfRule type="cellIs" dxfId="17344" priority="7430" operator="greaterThan">
      <formula>0.85</formula>
    </cfRule>
  </conditionalFormatting>
  <conditionalFormatting sqref="E99">
    <cfRule type="expression" dxfId="17343" priority="7425">
      <formula>AND(IF(OR($Q99=1,$Q99=2),1,0),IF($X99&lt;=20,1,0))</formula>
    </cfRule>
    <cfRule type="expression" dxfId="17342" priority="7426">
      <formula>AND(IF($Q99=2,1,0),IF($X99&lt;30,1,0))</formula>
    </cfRule>
    <cfRule type="expression" dxfId="17341" priority="7427">
      <formula>AND(IF($Q99=3,1,0),IF($X99&lt;30,1,0))</formula>
    </cfRule>
    <cfRule type="expression" dxfId="17340" priority="7428">
      <formula>AND(IF($Q99=3,1,IF($Q99=4,1,0)),IF($F99&lt;=85,1,0))</formula>
    </cfRule>
  </conditionalFormatting>
  <conditionalFormatting sqref="X99">
    <cfRule type="expression" dxfId="17339" priority="7421">
      <formula>AND(IF(OR($Q99=1,$Q99=2),1,0),IF($X99&lt;=20,1,0))</formula>
    </cfRule>
    <cfRule type="expression" dxfId="17338" priority="7422">
      <formula>AND(IF($Q99=2,1,0),IF($X99&lt;30,1,0))</formula>
    </cfRule>
    <cfRule type="expression" dxfId="17337" priority="7423">
      <formula>AND(IF($Q99=3,1,0),IF($X99&lt;30,1,0))</formula>
    </cfRule>
    <cfRule type="expression" dxfId="17336" priority="7424">
      <formula>AND(IF($Q99=3,1,IF($Q99=4,1,0)),IF($F99&lt;=85,1,0))</formula>
    </cfRule>
  </conditionalFormatting>
  <conditionalFormatting sqref="AI99">
    <cfRule type="expression" dxfId="17335" priority="7417">
      <formula>AND(IF(OR($Q99=1,$Q99=2),1,0),IF($X99&lt;=20,1,0))</formula>
    </cfRule>
    <cfRule type="expression" dxfId="17334" priority="7418">
      <formula>AND(IF($Q99=2,1,0),IF($X99&lt;30,1,0))</formula>
    </cfRule>
    <cfRule type="expression" dxfId="17333" priority="7419">
      <formula>AND(IF($Q99=3,1,0),IF($X99&lt;30,1,0))</formula>
    </cfRule>
    <cfRule type="expression" dxfId="17332" priority="7420">
      <formula>AND(IF($Q99=3,1,IF($Q99=4,1,0)),IF($F99&lt;=85,1,0))</formula>
    </cfRule>
  </conditionalFormatting>
  <conditionalFormatting sqref="AV100">
    <cfRule type="expression" dxfId="17331" priority="7415">
      <formula>AV100="X"</formula>
    </cfRule>
    <cfRule type="expression" dxfId="17330" priority="7416">
      <formula>AV100="후보"</formula>
    </cfRule>
  </conditionalFormatting>
  <conditionalFormatting sqref="AC100">
    <cfRule type="cellIs" dxfId="17329" priority="7413" operator="greaterThan">
      <formula>0.9</formula>
    </cfRule>
    <cfRule type="cellIs" dxfId="17328" priority="7414" operator="greaterThan">
      <formula>0.85</formula>
    </cfRule>
  </conditionalFormatting>
  <conditionalFormatting sqref="N100">
    <cfRule type="cellIs" dxfId="17327" priority="7411" operator="greaterThan">
      <formula>0.9</formula>
    </cfRule>
    <cfRule type="cellIs" dxfId="17326" priority="7412" operator="greaterThan">
      <formula>0.85</formula>
    </cfRule>
  </conditionalFormatting>
  <conditionalFormatting sqref="E100">
    <cfRule type="expression" dxfId="17325" priority="7407">
      <formula>AND(IF(OR($Q100=1,$Q100=2),1,0),IF($X100&lt;=20,1,0))</formula>
    </cfRule>
    <cfRule type="expression" dxfId="17324" priority="7408">
      <formula>AND(IF($Q100=2,1,0),IF($X100&lt;30,1,0))</formula>
    </cfRule>
    <cfRule type="expression" dxfId="17323" priority="7409">
      <formula>AND(IF($Q100=3,1,0),IF($X100&lt;30,1,0))</formula>
    </cfRule>
    <cfRule type="expression" dxfId="17322" priority="7410">
      <formula>AND(IF($Q100=3,1,IF($Q100=4,1,0)),IF($F100&lt;=85,1,0))</formula>
    </cfRule>
  </conditionalFormatting>
  <conditionalFormatting sqref="X100">
    <cfRule type="expression" dxfId="17321" priority="7403">
      <formula>AND(IF(OR($Q100=1,$Q100=2),1,0),IF($X100&lt;=20,1,0))</formula>
    </cfRule>
    <cfRule type="expression" dxfId="17320" priority="7404">
      <formula>AND(IF($Q100=2,1,0),IF($X100&lt;30,1,0))</formula>
    </cfRule>
    <cfRule type="expression" dxfId="17319" priority="7405">
      <formula>AND(IF($Q100=3,1,0),IF($X100&lt;30,1,0))</formula>
    </cfRule>
    <cfRule type="expression" dxfId="17318" priority="7406">
      <formula>AND(IF($Q100=3,1,IF($Q100=4,1,0)),IF($F100&lt;=85,1,0))</formula>
    </cfRule>
  </conditionalFormatting>
  <conditionalFormatting sqref="AI100">
    <cfRule type="expression" dxfId="17317" priority="7399">
      <formula>AND(IF(OR($Q100=1,$Q100=2),1,0),IF($X100&lt;=20,1,0))</formula>
    </cfRule>
    <cfRule type="expression" dxfId="17316" priority="7400">
      <formula>AND(IF($Q100=2,1,0),IF($X100&lt;30,1,0))</formula>
    </cfRule>
    <cfRule type="expression" dxfId="17315" priority="7401">
      <formula>AND(IF($Q100=3,1,0),IF($X100&lt;30,1,0))</formula>
    </cfRule>
    <cfRule type="expression" dxfId="17314" priority="7402">
      <formula>AND(IF($Q100=3,1,IF($Q100=4,1,0)),IF($F100&lt;=85,1,0))</formula>
    </cfRule>
  </conditionalFormatting>
  <conditionalFormatting sqref="AV101">
    <cfRule type="expression" dxfId="17313" priority="7397">
      <formula>AV101="X"</formula>
    </cfRule>
    <cfRule type="expression" dxfId="17312" priority="7398">
      <formula>AV101="후보"</formula>
    </cfRule>
  </conditionalFormatting>
  <conditionalFormatting sqref="AC101">
    <cfRule type="cellIs" dxfId="17311" priority="7395" operator="greaterThan">
      <formula>0.9</formula>
    </cfRule>
    <cfRule type="cellIs" dxfId="17310" priority="7396" operator="greaterThan">
      <formula>0.85</formula>
    </cfRule>
  </conditionalFormatting>
  <conditionalFormatting sqref="N101">
    <cfRule type="cellIs" dxfId="17309" priority="7393" operator="greaterThan">
      <formula>0.9</formula>
    </cfRule>
    <cfRule type="cellIs" dxfId="17308" priority="7394" operator="greaterThan">
      <formula>0.85</formula>
    </cfRule>
  </conditionalFormatting>
  <conditionalFormatting sqref="E101">
    <cfRule type="expression" dxfId="17307" priority="7389">
      <formula>AND(IF(OR($Q101=1,$Q101=2),1,0),IF($X101&lt;=20,1,0))</formula>
    </cfRule>
    <cfRule type="expression" dxfId="17306" priority="7390">
      <formula>AND(IF($Q101=2,1,0),IF($X101&lt;30,1,0))</formula>
    </cfRule>
    <cfRule type="expression" dxfId="17305" priority="7391">
      <formula>AND(IF($Q101=3,1,0),IF($X101&lt;30,1,0))</formula>
    </cfRule>
    <cfRule type="expression" dxfId="17304" priority="7392">
      <formula>AND(IF($Q101=3,1,IF($Q101=4,1,0)),IF($F101&lt;=85,1,0))</formula>
    </cfRule>
  </conditionalFormatting>
  <conditionalFormatting sqref="X101">
    <cfRule type="expression" dxfId="17303" priority="7385">
      <formula>AND(IF(OR($Q101=1,$Q101=2),1,0),IF($X101&lt;=20,1,0))</formula>
    </cfRule>
    <cfRule type="expression" dxfId="17302" priority="7386">
      <formula>AND(IF($Q101=2,1,0),IF($X101&lt;30,1,0))</formula>
    </cfRule>
    <cfRule type="expression" dxfId="17301" priority="7387">
      <formula>AND(IF($Q101=3,1,0),IF($X101&lt;30,1,0))</formula>
    </cfRule>
    <cfRule type="expression" dxfId="17300" priority="7388">
      <formula>AND(IF($Q101=3,1,IF($Q101=4,1,0)),IF($F101&lt;=85,1,0))</formula>
    </cfRule>
  </conditionalFormatting>
  <conditionalFormatting sqref="AI101">
    <cfRule type="expression" dxfId="17299" priority="7381">
      <formula>AND(IF(OR($Q101=1,$Q101=2),1,0),IF($X101&lt;=20,1,0))</formula>
    </cfRule>
    <cfRule type="expression" dxfId="17298" priority="7382">
      <formula>AND(IF($Q101=2,1,0),IF($X101&lt;30,1,0))</formula>
    </cfRule>
    <cfRule type="expression" dxfId="17297" priority="7383">
      <formula>AND(IF($Q101=3,1,0),IF($X101&lt;30,1,0))</formula>
    </cfRule>
    <cfRule type="expression" dxfId="17296" priority="7384">
      <formula>AND(IF($Q101=3,1,IF($Q101=4,1,0)),IF($F101&lt;=85,1,0))</formula>
    </cfRule>
  </conditionalFormatting>
  <conditionalFormatting sqref="AV102">
    <cfRule type="expression" dxfId="17295" priority="7379">
      <formula>AV102="X"</formula>
    </cfRule>
    <cfRule type="expression" dxfId="17294" priority="7380">
      <formula>AV102="후보"</formula>
    </cfRule>
  </conditionalFormatting>
  <conditionalFormatting sqref="AC102">
    <cfRule type="cellIs" dxfId="17293" priority="7377" operator="greaterThan">
      <formula>0.9</formula>
    </cfRule>
    <cfRule type="cellIs" dxfId="17292" priority="7378" operator="greaterThan">
      <formula>0.85</formula>
    </cfRule>
  </conditionalFormatting>
  <conditionalFormatting sqref="N102">
    <cfRule type="cellIs" dxfId="17291" priority="7375" operator="greaterThan">
      <formula>0.9</formula>
    </cfRule>
    <cfRule type="cellIs" dxfId="17290" priority="7376" operator="greaterThan">
      <formula>0.85</formula>
    </cfRule>
  </conditionalFormatting>
  <conditionalFormatting sqref="E102">
    <cfRule type="expression" dxfId="17289" priority="7371">
      <formula>AND(IF(OR($Q102=1,$Q102=2),1,0),IF($X102&lt;=20,1,0))</formula>
    </cfRule>
    <cfRule type="expression" dxfId="17288" priority="7372">
      <formula>AND(IF($Q102=2,1,0),IF($X102&lt;30,1,0))</formula>
    </cfRule>
    <cfRule type="expression" dxfId="17287" priority="7373">
      <formula>AND(IF($Q102=3,1,0),IF($X102&lt;30,1,0))</formula>
    </cfRule>
    <cfRule type="expression" dxfId="17286" priority="7374">
      <formula>AND(IF($Q102=3,1,IF($Q102=4,1,0)),IF($F102&lt;=85,1,0))</formula>
    </cfRule>
  </conditionalFormatting>
  <conditionalFormatting sqref="X102">
    <cfRule type="expression" dxfId="17285" priority="7367">
      <formula>AND(IF(OR($Q102=1,$Q102=2),1,0),IF($X102&lt;=20,1,0))</formula>
    </cfRule>
    <cfRule type="expression" dxfId="17284" priority="7368">
      <formula>AND(IF($Q102=2,1,0),IF($X102&lt;30,1,0))</formula>
    </cfRule>
    <cfRule type="expression" dxfId="17283" priority="7369">
      <formula>AND(IF($Q102=3,1,0),IF($X102&lt;30,1,0))</formula>
    </cfRule>
    <cfRule type="expression" dxfId="17282" priority="7370">
      <formula>AND(IF($Q102=3,1,IF($Q102=4,1,0)),IF($F102&lt;=85,1,0))</formula>
    </cfRule>
  </conditionalFormatting>
  <conditionalFormatting sqref="AI102">
    <cfRule type="expression" dxfId="17281" priority="7363">
      <formula>AND(IF(OR($Q102=1,$Q102=2),1,0),IF($X102&lt;=20,1,0))</formula>
    </cfRule>
    <cfRule type="expression" dxfId="17280" priority="7364">
      <formula>AND(IF($Q102=2,1,0),IF($X102&lt;30,1,0))</formula>
    </cfRule>
    <cfRule type="expression" dxfId="17279" priority="7365">
      <formula>AND(IF($Q102=3,1,0),IF($X102&lt;30,1,0))</formula>
    </cfRule>
    <cfRule type="expression" dxfId="17278" priority="7366">
      <formula>AND(IF($Q102=3,1,IF($Q102=4,1,0)),IF($F102&lt;=85,1,0))</formula>
    </cfRule>
  </conditionalFormatting>
  <conditionalFormatting sqref="AV103">
    <cfRule type="expression" dxfId="17277" priority="7361">
      <formula>AV103="X"</formula>
    </cfRule>
    <cfRule type="expression" dxfId="17276" priority="7362">
      <formula>AV103="후보"</formula>
    </cfRule>
  </conditionalFormatting>
  <conditionalFormatting sqref="AC103">
    <cfRule type="cellIs" dxfId="17275" priority="7359" operator="greaterThan">
      <formula>0.9</formula>
    </cfRule>
    <cfRule type="cellIs" dxfId="17274" priority="7360" operator="greaterThan">
      <formula>0.85</formula>
    </cfRule>
  </conditionalFormatting>
  <conditionalFormatting sqref="N103">
    <cfRule type="cellIs" dxfId="17273" priority="7357" operator="greaterThan">
      <formula>0.9</formula>
    </cfRule>
    <cfRule type="cellIs" dxfId="17272" priority="7358" operator="greaterThan">
      <formula>0.85</formula>
    </cfRule>
  </conditionalFormatting>
  <conditionalFormatting sqref="E103">
    <cfRule type="expression" dxfId="17271" priority="7353">
      <formula>AND(IF(OR($Q103=1,$Q103=2),1,0),IF($X103&lt;=20,1,0))</formula>
    </cfRule>
    <cfRule type="expression" dxfId="17270" priority="7354">
      <formula>AND(IF($Q103=2,1,0),IF($X103&lt;30,1,0))</formula>
    </cfRule>
    <cfRule type="expression" dxfId="17269" priority="7355">
      <formula>AND(IF($Q103=3,1,0),IF($X103&lt;30,1,0))</formula>
    </cfRule>
    <cfRule type="expression" dxfId="17268" priority="7356">
      <formula>AND(IF($Q103=3,1,IF($Q103=4,1,0)),IF($F103&lt;=85,1,0))</formula>
    </cfRule>
  </conditionalFormatting>
  <conditionalFormatting sqref="X103">
    <cfRule type="expression" dxfId="17267" priority="7349">
      <formula>AND(IF(OR($Q103=1,$Q103=2),1,0),IF($X103&lt;=20,1,0))</formula>
    </cfRule>
    <cfRule type="expression" dxfId="17266" priority="7350">
      <formula>AND(IF($Q103=2,1,0),IF($X103&lt;30,1,0))</formula>
    </cfRule>
    <cfRule type="expression" dxfId="17265" priority="7351">
      <formula>AND(IF($Q103=3,1,0),IF($X103&lt;30,1,0))</formula>
    </cfRule>
    <cfRule type="expression" dxfId="17264" priority="7352">
      <formula>AND(IF($Q103=3,1,IF($Q103=4,1,0)),IF($F103&lt;=85,1,0))</formula>
    </cfRule>
  </conditionalFormatting>
  <conditionalFormatting sqref="AI103">
    <cfRule type="expression" dxfId="17263" priority="7345">
      <formula>AND(IF(OR($Q103=1,$Q103=2),1,0),IF($X103&lt;=20,1,0))</formula>
    </cfRule>
    <cfRule type="expression" dxfId="17262" priority="7346">
      <formula>AND(IF($Q103=2,1,0),IF($X103&lt;30,1,0))</formula>
    </cfRule>
    <cfRule type="expression" dxfId="17261" priority="7347">
      <formula>AND(IF($Q103=3,1,0),IF($X103&lt;30,1,0))</formula>
    </cfRule>
    <cfRule type="expression" dxfId="17260" priority="7348">
      <formula>AND(IF($Q103=3,1,IF($Q103=4,1,0)),IF($F103&lt;=85,1,0))</formula>
    </cfRule>
  </conditionalFormatting>
  <conditionalFormatting sqref="AV104">
    <cfRule type="expression" dxfId="17259" priority="7343">
      <formula>AV104="X"</formula>
    </cfRule>
    <cfRule type="expression" dxfId="17258" priority="7344">
      <formula>AV104="후보"</formula>
    </cfRule>
  </conditionalFormatting>
  <conditionalFormatting sqref="AC104">
    <cfRule type="cellIs" dxfId="17257" priority="7341" operator="greaterThan">
      <formula>0.9</formula>
    </cfRule>
    <cfRule type="cellIs" dxfId="17256" priority="7342" operator="greaterThan">
      <formula>0.85</formula>
    </cfRule>
  </conditionalFormatting>
  <conditionalFormatting sqref="N104">
    <cfRule type="cellIs" dxfId="17255" priority="7339" operator="greaterThan">
      <formula>0.9</formula>
    </cfRule>
    <cfRule type="cellIs" dxfId="17254" priority="7340" operator="greaterThan">
      <formula>0.85</formula>
    </cfRule>
  </conditionalFormatting>
  <conditionalFormatting sqref="E104">
    <cfRule type="expression" dxfId="17253" priority="7335">
      <formula>AND(IF(OR($Q104=1,$Q104=2),1,0),IF($X104&lt;=20,1,0))</formula>
    </cfRule>
    <cfRule type="expression" dxfId="17252" priority="7336">
      <formula>AND(IF($Q104=2,1,0),IF($X104&lt;30,1,0))</formula>
    </cfRule>
    <cfRule type="expression" dxfId="17251" priority="7337">
      <formula>AND(IF($Q104=3,1,0),IF($X104&lt;30,1,0))</formula>
    </cfRule>
    <cfRule type="expression" dxfId="17250" priority="7338">
      <formula>AND(IF($Q104=3,1,IF($Q104=4,1,0)),IF($F104&lt;=85,1,0))</formula>
    </cfRule>
  </conditionalFormatting>
  <conditionalFormatting sqref="X104">
    <cfRule type="expression" dxfId="17249" priority="7331">
      <formula>AND(IF(OR($Q104=1,$Q104=2),1,0),IF($X104&lt;=20,1,0))</formula>
    </cfRule>
    <cfRule type="expression" dxfId="17248" priority="7332">
      <formula>AND(IF($Q104=2,1,0),IF($X104&lt;30,1,0))</formula>
    </cfRule>
    <cfRule type="expression" dxfId="17247" priority="7333">
      <formula>AND(IF($Q104=3,1,0),IF($X104&lt;30,1,0))</formula>
    </cfRule>
    <cfRule type="expression" dxfId="17246" priority="7334">
      <formula>AND(IF($Q104=3,1,IF($Q104=4,1,0)),IF($F104&lt;=85,1,0))</formula>
    </cfRule>
  </conditionalFormatting>
  <conditionalFormatting sqref="AI104">
    <cfRule type="expression" dxfId="17245" priority="7327">
      <formula>AND(IF(OR($Q104=1,$Q104=2),1,0),IF($X104&lt;=20,1,0))</formula>
    </cfRule>
    <cfRule type="expression" dxfId="17244" priority="7328">
      <formula>AND(IF($Q104=2,1,0),IF($X104&lt;30,1,0))</formula>
    </cfRule>
    <cfRule type="expression" dxfId="17243" priority="7329">
      <formula>AND(IF($Q104=3,1,0),IF($X104&lt;30,1,0))</formula>
    </cfRule>
    <cfRule type="expression" dxfId="17242" priority="7330">
      <formula>AND(IF($Q104=3,1,IF($Q104=4,1,0)),IF($F104&lt;=85,1,0))</formula>
    </cfRule>
  </conditionalFormatting>
  <conditionalFormatting sqref="AV105">
    <cfRule type="expression" dxfId="17241" priority="7325">
      <formula>AV105="X"</formula>
    </cfRule>
    <cfRule type="expression" dxfId="17240" priority="7326">
      <formula>AV105="후보"</formula>
    </cfRule>
  </conditionalFormatting>
  <conditionalFormatting sqref="AC105">
    <cfRule type="cellIs" dxfId="17239" priority="7323" operator="greaterThan">
      <formula>0.9</formula>
    </cfRule>
    <cfRule type="cellIs" dxfId="17238" priority="7324" operator="greaterThan">
      <formula>0.85</formula>
    </cfRule>
  </conditionalFormatting>
  <conditionalFormatting sqref="N105">
    <cfRule type="cellIs" dxfId="17237" priority="7321" operator="greaterThan">
      <formula>0.9</formula>
    </cfRule>
    <cfRule type="cellIs" dxfId="17236" priority="7322" operator="greaterThan">
      <formula>0.85</formula>
    </cfRule>
  </conditionalFormatting>
  <conditionalFormatting sqref="E105">
    <cfRule type="expression" dxfId="17235" priority="7317">
      <formula>AND(IF(OR($Q105=1,$Q105=2),1,0),IF($X105&lt;=20,1,0))</formula>
    </cfRule>
    <cfRule type="expression" dxfId="17234" priority="7318">
      <formula>AND(IF($Q105=2,1,0),IF($X105&lt;30,1,0))</formula>
    </cfRule>
    <cfRule type="expression" dxfId="17233" priority="7319">
      <formula>AND(IF($Q105=3,1,0),IF($X105&lt;30,1,0))</formula>
    </cfRule>
    <cfRule type="expression" dxfId="17232" priority="7320">
      <formula>AND(IF($Q105=3,1,IF($Q105=4,1,0)),IF($F105&lt;=85,1,0))</formula>
    </cfRule>
  </conditionalFormatting>
  <conditionalFormatting sqref="X105">
    <cfRule type="expression" dxfId="17231" priority="7313">
      <formula>AND(IF(OR($Q105=1,$Q105=2),1,0),IF($X105&lt;=20,1,0))</formula>
    </cfRule>
    <cfRule type="expression" dxfId="17230" priority="7314">
      <formula>AND(IF($Q105=2,1,0),IF($X105&lt;30,1,0))</formula>
    </cfRule>
    <cfRule type="expression" dxfId="17229" priority="7315">
      <formula>AND(IF($Q105=3,1,0),IF($X105&lt;30,1,0))</formula>
    </cfRule>
    <cfRule type="expression" dxfId="17228" priority="7316">
      <formula>AND(IF($Q105=3,1,IF($Q105=4,1,0)),IF($F105&lt;=85,1,0))</formula>
    </cfRule>
  </conditionalFormatting>
  <conditionalFormatting sqref="AI105">
    <cfRule type="expression" dxfId="17227" priority="7309">
      <formula>AND(IF(OR($Q105=1,$Q105=2),1,0),IF($X105&lt;=20,1,0))</formula>
    </cfRule>
    <cfRule type="expression" dxfId="17226" priority="7310">
      <formula>AND(IF($Q105=2,1,0),IF($X105&lt;30,1,0))</formula>
    </cfRule>
    <cfRule type="expression" dxfId="17225" priority="7311">
      <formula>AND(IF($Q105=3,1,0),IF($X105&lt;30,1,0))</formula>
    </cfRule>
    <cfRule type="expression" dxfId="17224" priority="7312">
      <formula>AND(IF($Q105=3,1,IF($Q105=4,1,0)),IF($F105&lt;=85,1,0))</formula>
    </cfRule>
  </conditionalFormatting>
  <conditionalFormatting sqref="AV106">
    <cfRule type="expression" dxfId="17223" priority="7307">
      <formula>AV106="X"</formula>
    </cfRule>
    <cfRule type="expression" dxfId="17222" priority="7308">
      <formula>AV106="후보"</formula>
    </cfRule>
  </conditionalFormatting>
  <conditionalFormatting sqref="AC106">
    <cfRule type="cellIs" dxfId="17221" priority="7305" operator="greaterThan">
      <formula>0.9</formula>
    </cfRule>
    <cfRule type="cellIs" dxfId="17220" priority="7306" operator="greaterThan">
      <formula>0.85</formula>
    </cfRule>
  </conditionalFormatting>
  <conditionalFormatting sqref="N106">
    <cfRule type="cellIs" dxfId="17219" priority="7303" operator="greaterThan">
      <formula>0.9</formula>
    </cfRule>
    <cfRule type="cellIs" dxfId="17218" priority="7304" operator="greaterThan">
      <formula>0.85</formula>
    </cfRule>
  </conditionalFormatting>
  <conditionalFormatting sqref="E106">
    <cfRule type="expression" dxfId="17217" priority="7299">
      <formula>AND(IF(OR($Q106=1,$Q106=2),1,0),IF($X106&lt;=20,1,0))</formula>
    </cfRule>
    <cfRule type="expression" dxfId="17216" priority="7300">
      <formula>AND(IF($Q106=2,1,0),IF($X106&lt;30,1,0))</formula>
    </cfRule>
    <cfRule type="expression" dxfId="17215" priority="7301">
      <formula>AND(IF($Q106=3,1,0),IF($X106&lt;30,1,0))</formula>
    </cfRule>
    <cfRule type="expression" dxfId="17214" priority="7302">
      <formula>AND(IF($Q106=3,1,IF($Q106=4,1,0)),IF($F106&lt;=85,1,0))</formula>
    </cfRule>
  </conditionalFormatting>
  <conditionalFormatting sqref="X106">
    <cfRule type="expression" dxfId="17213" priority="7295">
      <formula>AND(IF(OR($Q106=1,$Q106=2),1,0),IF($X106&lt;=20,1,0))</formula>
    </cfRule>
    <cfRule type="expression" dxfId="17212" priority="7296">
      <formula>AND(IF($Q106=2,1,0),IF($X106&lt;30,1,0))</formula>
    </cfRule>
    <cfRule type="expression" dxfId="17211" priority="7297">
      <formula>AND(IF($Q106=3,1,0),IF($X106&lt;30,1,0))</formula>
    </cfRule>
    <cfRule type="expression" dxfId="17210" priority="7298">
      <formula>AND(IF($Q106=3,1,IF($Q106=4,1,0)),IF($F106&lt;=85,1,0))</formula>
    </cfRule>
  </conditionalFormatting>
  <conditionalFormatting sqref="AI106">
    <cfRule type="expression" dxfId="17209" priority="7291">
      <formula>AND(IF(OR($Q106=1,$Q106=2),1,0),IF($X106&lt;=20,1,0))</formula>
    </cfRule>
    <cfRule type="expression" dxfId="17208" priority="7292">
      <formula>AND(IF($Q106=2,1,0),IF($X106&lt;30,1,0))</formula>
    </cfRule>
    <cfRule type="expression" dxfId="17207" priority="7293">
      <formula>AND(IF($Q106=3,1,0),IF($X106&lt;30,1,0))</formula>
    </cfRule>
    <cfRule type="expression" dxfId="17206" priority="7294">
      <formula>AND(IF($Q106=3,1,IF($Q106=4,1,0)),IF($F106&lt;=85,1,0))</formula>
    </cfRule>
  </conditionalFormatting>
  <conditionalFormatting sqref="AV107">
    <cfRule type="expression" dxfId="17205" priority="7289">
      <formula>AV107="X"</formula>
    </cfRule>
    <cfRule type="expression" dxfId="17204" priority="7290">
      <formula>AV107="후보"</formula>
    </cfRule>
  </conditionalFormatting>
  <conditionalFormatting sqref="AC107">
    <cfRule type="cellIs" dxfId="17203" priority="7287" operator="greaterThan">
      <formula>0.9</formula>
    </cfRule>
    <cfRule type="cellIs" dxfId="17202" priority="7288" operator="greaterThan">
      <formula>0.85</formula>
    </cfRule>
  </conditionalFormatting>
  <conditionalFormatting sqref="N107">
    <cfRule type="cellIs" dxfId="17201" priority="7285" operator="greaterThan">
      <formula>0.9</formula>
    </cfRule>
    <cfRule type="cellIs" dxfId="17200" priority="7286" operator="greaterThan">
      <formula>0.85</formula>
    </cfRule>
  </conditionalFormatting>
  <conditionalFormatting sqref="E107">
    <cfRule type="expression" dxfId="17199" priority="7281">
      <formula>AND(IF(OR($Q107=1,$Q107=2),1,0),IF($X107&lt;=20,1,0))</formula>
    </cfRule>
    <cfRule type="expression" dxfId="17198" priority="7282">
      <formula>AND(IF($Q107=2,1,0),IF($X107&lt;30,1,0))</formula>
    </cfRule>
    <cfRule type="expression" dxfId="17197" priority="7283">
      <formula>AND(IF($Q107=3,1,0),IF($X107&lt;30,1,0))</formula>
    </cfRule>
    <cfRule type="expression" dxfId="17196" priority="7284">
      <formula>AND(IF($Q107=3,1,IF($Q107=4,1,0)),IF($F107&lt;=85,1,0))</formula>
    </cfRule>
  </conditionalFormatting>
  <conditionalFormatting sqref="X107">
    <cfRule type="expression" dxfId="17195" priority="7277">
      <formula>AND(IF(OR($Q107=1,$Q107=2),1,0),IF($X107&lt;=20,1,0))</formula>
    </cfRule>
    <cfRule type="expression" dxfId="17194" priority="7278">
      <formula>AND(IF($Q107=2,1,0),IF($X107&lt;30,1,0))</formula>
    </cfRule>
    <cfRule type="expression" dxfId="17193" priority="7279">
      <formula>AND(IF($Q107=3,1,0),IF($X107&lt;30,1,0))</formula>
    </cfRule>
    <cfRule type="expression" dxfId="17192" priority="7280">
      <formula>AND(IF($Q107=3,1,IF($Q107=4,1,0)),IF($F107&lt;=85,1,0))</formula>
    </cfRule>
  </conditionalFormatting>
  <conditionalFormatting sqref="AI107">
    <cfRule type="expression" dxfId="17191" priority="7273">
      <formula>AND(IF(OR($Q107=1,$Q107=2),1,0),IF($X107&lt;=20,1,0))</formula>
    </cfRule>
    <cfRule type="expression" dxfId="17190" priority="7274">
      <formula>AND(IF($Q107=2,1,0),IF($X107&lt;30,1,0))</formula>
    </cfRule>
    <cfRule type="expression" dxfId="17189" priority="7275">
      <formula>AND(IF($Q107=3,1,0),IF($X107&lt;30,1,0))</formula>
    </cfRule>
    <cfRule type="expression" dxfId="17188" priority="7276">
      <formula>AND(IF($Q107=3,1,IF($Q107=4,1,0)),IF($F107&lt;=85,1,0))</formula>
    </cfRule>
  </conditionalFormatting>
  <conditionalFormatting sqref="AV108">
    <cfRule type="expression" dxfId="17187" priority="7271">
      <formula>AV108="X"</formula>
    </cfRule>
    <cfRule type="expression" dxfId="17186" priority="7272">
      <formula>AV108="후보"</formula>
    </cfRule>
  </conditionalFormatting>
  <conditionalFormatting sqref="AC108">
    <cfRule type="cellIs" dxfId="17185" priority="7269" operator="greaterThan">
      <formula>0.9</formula>
    </cfRule>
    <cfRule type="cellIs" dxfId="17184" priority="7270" operator="greaterThan">
      <formula>0.85</formula>
    </cfRule>
  </conditionalFormatting>
  <conditionalFormatting sqref="N108">
    <cfRule type="cellIs" dxfId="17183" priority="7267" operator="greaterThan">
      <formula>0.9</formula>
    </cfRule>
    <cfRule type="cellIs" dxfId="17182" priority="7268" operator="greaterThan">
      <formula>0.85</formula>
    </cfRule>
  </conditionalFormatting>
  <conditionalFormatting sqref="E108">
    <cfRule type="expression" dxfId="17181" priority="7263">
      <formula>AND(IF(OR($Q108=1,$Q108=2),1,0),IF($X108&lt;=20,1,0))</formula>
    </cfRule>
    <cfRule type="expression" dxfId="17180" priority="7264">
      <formula>AND(IF($Q108=2,1,0),IF($X108&lt;30,1,0))</formula>
    </cfRule>
    <cfRule type="expression" dxfId="17179" priority="7265">
      <formula>AND(IF($Q108=3,1,0),IF($X108&lt;30,1,0))</formula>
    </cfRule>
    <cfRule type="expression" dxfId="17178" priority="7266">
      <formula>AND(IF($Q108=3,1,IF($Q108=4,1,0)),IF($F108&lt;=85,1,0))</formula>
    </cfRule>
  </conditionalFormatting>
  <conditionalFormatting sqref="X108">
    <cfRule type="expression" dxfId="17177" priority="7259">
      <formula>AND(IF(OR($Q108=1,$Q108=2),1,0),IF($X108&lt;=20,1,0))</formula>
    </cfRule>
    <cfRule type="expression" dxfId="17176" priority="7260">
      <formula>AND(IF($Q108=2,1,0),IF($X108&lt;30,1,0))</formula>
    </cfRule>
    <cfRule type="expression" dxfId="17175" priority="7261">
      <formula>AND(IF($Q108=3,1,0),IF($X108&lt;30,1,0))</formula>
    </cfRule>
    <cfRule type="expression" dxfId="17174" priority="7262">
      <formula>AND(IF($Q108=3,1,IF($Q108=4,1,0)),IF($F108&lt;=85,1,0))</formula>
    </cfRule>
  </conditionalFormatting>
  <conditionalFormatting sqref="AI108">
    <cfRule type="expression" dxfId="17173" priority="7255">
      <formula>AND(IF(OR($Q108=1,$Q108=2),1,0),IF($X108&lt;=20,1,0))</formula>
    </cfRule>
    <cfRule type="expression" dxfId="17172" priority="7256">
      <formula>AND(IF($Q108=2,1,0),IF($X108&lt;30,1,0))</formula>
    </cfRule>
    <cfRule type="expression" dxfId="17171" priority="7257">
      <formula>AND(IF($Q108=3,1,0),IF($X108&lt;30,1,0))</formula>
    </cfRule>
    <cfRule type="expression" dxfId="17170" priority="7258">
      <formula>AND(IF($Q108=3,1,IF($Q108=4,1,0)),IF($F108&lt;=85,1,0))</formula>
    </cfRule>
  </conditionalFormatting>
  <conditionalFormatting sqref="AV109">
    <cfRule type="expression" dxfId="17169" priority="7253">
      <formula>AV109="X"</formula>
    </cfRule>
    <cfRule type="expression" dxfId="17168" priority="7254">
      <formula>AV109="후보"</formula>
    </cfRule>
  </conditionalFormatting>
  <conditionalFormatting sqref="AC109">
    <cfRule type="cellIs" dxfId="17167" priority="7251" operator="greaterThan">
      <formula>0.9</formula>
    </cfRule>
    <cfRule type="cellIs" dxfId="17166" priority="7252" operator="greaterThan">
      <formula>0.85</formula>
    </cfRule>
  </conditionalFormatting>
  <conditionalFormatting sqref="N109">
    <cfRule type="cellIs" dxfId="17165" priority="7249" operator="greaterThan">
      <formula>0.9</formula>
    </cfRule>
    <cfRule type="cellIs" dxfId="17164" priority="7250" operator="greaterThan">
      <formula>0.85</formula>
    </cfRule>
  </conditionalFormatting>
  <conditionalFormatting sqref="E109">
    <cfRule type="expression" dxfId="17163" priority="7245">
      <formula>AND(IF(OR($Q109=1,$Q109=2),1,0),IF($X109&lt;=20,1,0))</formula>
    </cfRule>
    <cfRule type="expression" dxfId="17162" priority="7246">
      <formula>AND(IF($Q109=2,1,0),IF($X109&lt;30,1,0))</formula>
    </cfRule>
    <cfRule type="expression" dxfId="17161" priority="7247">
      <formula>AND(IF($Q109=3,1,0),IF($X109&lt;30,1,0))</formula>
    </cfRule>
    <cfRule type="expression" dxfId="17160" priority="7248">
      <formula>AND(IF($Q109=3,1,IF($Q109=4,1,0)),IF($F109&lt;=85,1,0))</formula>
    </cfRule>
  </conditionalFormatting>
  <conditionalFormatting sqref="X109">
    <cfRule type="expression" dxfId="17159" priority="7241">
      <formula>AND(IF(OR($Q109=1,$Q109=2),1,0),IF($X109&lt;=20,1,0))</formula>
    </cfRule>
    <cfRule type="expression" dxfId="17158" priority="7242">
      <formula>AND(IF($Q109=2,1,0),IF($X109&lt;30,1,0))</formula>
    </cfRule>
    <cfRule type="expression" dxfId="17157" priority="7243">
      <formula>AND(IF($Q109=3,1,0),IF($X109&lt;30,1,0))</formula>
    </cfRule>
    <cfRule type="expression" dxfId="17156" priority="7244">
      <formula>AND(IF($Q109=3,1,IF($Q109=4,1,0)),IF($F109&lt;=85,1,0))</formula>
    </cfRule>
  </conditionalFormatting>
  <conditionalFormatting sqref="AI109">
    <cfRule type="expression" dxfId="17155" priority="7237">
      <formula>AND(IF(OR($Q109=1,$Q109=2),1,0),IF($X109&lt;=20,1,0))</formula>
    </cfRule>
    <cfRule type="expression" dxfId="17154" priority="7238">
      <formula>AND(IF($Q109=2,1,0),IF($X109&lt;30,1,0))</formula>
    </cfRule>
    <cfRule type="expression" dxfId="17153" priority="7239">
      <formula>AND(IF($Q109=3,1,0),IF($X109&lt;30,1,0))</formula>
    </cfRule>
    <cfRule type="expression" dxfId="17152" priority="7240">
      <formula>AND(IF($Q109=3,1,IF($Q109=4,1,0)),IF($F109&lt;=85,1,0))</formula>
    </cfRule>
  </conditionalFormatting>
  <conditionalFormatting sqref="AV110">
    <cfRule type="expression" dxfId="17151" priority="7235">
      <formula>AV110="X"</formula>
    </cfRule>
    <cfRule type="expression" dxfId="17150" priority="7236">
      <formula>AV110="후보"</formula>
    </cfRule>
  </conditionalFormatting>
  <conditionalFormatting sqref="AC110">
    <cfRule type="cellIs" dxfId="17149" priority="7233" operator="greaterThan">
      <formula>0.9</formula>
    </cfRule>
    <cfRule type="cellIs" dxfId="17148" priority="7234" operator="greaterThan">
      <formula>0.85</formula>
    </cfRule>
  </conditionalFormatting>
  <conditionalFormatting sqref="N110">
    <cfRule type="cellIs" dxfId="17147" priority="7231" operator="greaterThan">
      <formula>0.9</formula>
    </cfRule>
    <cfRule type="cellIs" dxfId="17146" priority="7232" operator="greaterThan">
      <formula>0.85</formula>
    </cfRule>
  </conditionalFormatting>
  <conditionalFormatting sqref="E110">
    <cfRule type="expression" dxfId="17145" priority="7227">
      <formula>AND(IF(OR($Q110=1,$Q110=2),1,0),IF($X110&lt;=20,1,0))</formula>
    </cfRule>
    <cfRule type="expression" dxfId="17144" priority="7228">
      <formula>AND(IF($Q110=2,1,0),IF($X110&lt;30,1,0))</formula>
    </cfRule>
    <cfRule type="expression" dxfId="17143" priority="7229">
      <formula>AND(IF($Q110=3,1,0),IF($X110&lt;30,1,0))</formula>
    </cfRule>
    <cfRule type="expression" dxfId="17142" priority="7230">
      <formula>AND(IF($Q110=3,1,IF($Q110=4,1,0)),IF($F110&lt;=85,1,0))</formula>
    </cfRule>
  </conditionalFormatting>
  <conditionalFormatting sqref="X110">
    <cfRule type="expression" dxfId="17141" priority="7223">
      <formula>AND(IF(OR($Q110=1,$Q110=2),1,0),IF($X110&lt;=20,1,0))</formula>
    </cfRule>
    <cfRule type="expression" dxfId="17140" priority="7224">
      <formula>AND(IF($Q110=2,1,0),IF($X110&lt;30,1,0))</formula>
    </cfRule>
    <cfRule type="expression" dxfId="17139" priority="7225">
      <formula>AND(IF($Q110=3,1,0),IF($X110&lt;30,1,0))</formula>
    </cfRule>
    <cfRule type="expression" dxfId="17138" priority="7226">
      <formula>AND(IF($Q110=3,1,IF($Q110=4,1,0)),IF($F110&lt;=85,1,0))</formula>
    </cfRule>
  </conditionalFormatting>
  <conditionalFormatting sqref="AI110">
    <cfRule type="expression" dxfId="17137" priority="7219">
      <formula>AND(IF(OR($Q110=1,$Q110=2),1,0),IF($X110&lt;=20,1,0))</formula>
    </cfRule>
    <cfRule type="expression" dxfId="17136" priority="7220">
      <formula>AND(IF($Q110=2,1,0),IF($X110&lt;30,1,0))</formula>
    </cfRule>
    <cfRule type="expression" dxfId="17135" priority="7221">
      <formula>AND(IF($Q110=3,1,0),IF($X110&lt;30,1,0))</formula>
    </cfRule>
    <cfRule type="expression" dxfId="17134" priority="7222">
      <formula>AND(IF($Q110=3,1,IF($Q110=4,1,0)),IF($F110&lt;=85,1,0))</formula>
    </cfRule>
  </conditionalFormatting>
  <conditionalFormatting sqref="AV111">
    <cfRule type="expression" dxfId="17133" priority="7217">
      <formula>AV111="X"</formula>
    </cfRule>
    <cfRule type="expression" dxfId="17132" priority="7218">
      <formula>AV111="후보"</formula>
    </cfRule>
  </conditionalFormatting>
  <conditionalFormatting sqref="AC111">
    <cfRule type="cellIs" dxfId="17131" priority="7215" operator="greaterThan">
      <formula>0.9</formula>
    </cfRule>
    <cfRule type="cellIs" dxfId="17130" priority="7216" operator="greaterThan">
      <formula>0.85</formula>
    </cfRule>
  </conditionalFormatting>
  <conditionalFormatting sqref="N111">
    <cfRule type="cellIs" dxfId="17129" priority="7213" operator="greaterThan">
      <formula>0.9</formula>
    </cfRule>
    <cfRule type="cellIs" dxfId="17128" priority="7214" operator="greaterThan">
      <formula>0.85</formula>
    </cfRule>
  </conditionalFormatting>
  <conditionalFormatting sqref="E111">
    <cfRule type="expression" dxfId="17127" priority="7209">
      <formula>AND(IF(OR($Q111=1,$Q111=2),1,0),IF($X111&lt;=20,1,0))</formula>
    </cfRule>
    <cfRule type="expression" dxfId="17126" priority="7210">
      <formula>AND(IF($Q111=2,1,0),IF($X111&lt;30,1,0))</formula>
    </cfRule>
    <cfRule type="expression" dxfId="17125" priority="7211">
      <formula>AND(IF($Q111=3,1,0),IF($X111&lt;30,1,0))</formula>
    </cfRule>
    <cfRule type="expression" dxfId="17124" priority="7212">
      <formula>AND(IF($Q111=3,1,IF($Q111=4,1,0)),IF($F111&lt;=85,1,0))</formula>
    </cfRule>
  </conditionalFormatting>
  <conditionalFormatting sqref="X111">
    <cfRule type="expression" dxfId="17123" priority="7205">
      <formula>AND(IF(OR($Q111=1,$Q111=2),1,0),IF($X111&lt;=20,1,0))</formula>
    </cfRule>
    <cfRule type="expression" dxfId="17122" priority="7206">
      <formula>AND(IF($Q111=2,1,0),IF($X111&lt;30,1,0))</formula>
    </cfRule>
    <cfRule type="expression" dxfId="17121" priority="7207">
      <formula>AND(IF($Q111=3,1,0),IF($X111&lt;30,1,0))</formula>
    </cfRule>
    <cfRule type="expression" dxfId="17120" priority="7208">
      <formula>AND(IF($Q111=3,1,IF($Q111=4,1,0)),IF($F111&lt;=85,1,0))</formula>
    </cfRule>
  </conditionalFormatting>
  <conditionalFormatting sqref="AI111">
    <cfRule type="expression" dxfId="17119" priority="7201">
      <formula>AND(IF(OR($Q111=1,$Q111=2),1,0),IF($X111&lt;=20,1,0))</formula>
    </cfRule>
    <cfRule type="expression" dxfId="17118" priority="7202">
      <formula>AND(IF($Q111=2,1,0),IF($X111&lt;30,1,0))</formula>
    </cfRule>
    <cfRule type="expression" dxfId="17117" priority="7203">
      <formula>AND(IF($Q111=3,1,0),IF($X111&lt;30,1,0))</formula>
    </cfRule>
    <cfRule type="expression" dxfId="17116" priority="7204">
      <formula>AND(IF($Q111=3,1,IF($Q111=4,1,0)),IF($F111&lt;=85,1,0))</formula>
    </cfRule>
  </conditionalFormatting>
  <conditionalFormatting sqref="AV112">
    <cfRule type="expression" dxfId="17115" priority="7199">
      <formula>AV112="X"</formula>
    </cfRule>
    <cfRule type="expression" dxfId="17114" priority="7200">
      <formula>AV112="후보"</formula>
    </cfRule>
  </conditionalFormatting>
  <conditionalFormatting sqref="AC112">
    <cfRule type="cellIs" dxfId="17113" priority="7197" operator="greaterThan">
      <formula>0.9</formula>
    </cfRule>
    <cfRule type="cellIs" dxfId="17112" priority="7198" operator="greaterThan">
      <formula>0.85</formula>
    </cfRule>
  </conditionalFormatting>
  <conditionalFormatting sqref="N112">
    <cfRule type="cellIs" dxfId="17111" priority="7195" operator="greaterThan">
      <formula>0.9</formula>
    </cfRule>
    <cfRule type="cellIs" dxfId="17110" priority="7196" operator="greaterThan">
      <formula>0.85</formula>
    </cfRule>
  </conditionalFormatting>
  <conditionalFormatting sqref="E112">
    <cfRule type="expression" dxfId="17109" priority="7191">
      <formula>AND(IF(OR($Q112=1,$Q112=2),1,0),IF($X112&lt;=20,1,0))</formula>
    </cfRule>
    <cfRule type="expression" dxfId="17108" priority="7192">
      <formula>AND(IF($Q112=2,1,0),IF($X112&lt;30,1,0))</formula>
    </cfRule>
    <cfRule type="expression" dxfId="17107" priority="7193">
      <formula>AND(IF($Q112=3,1,0),IF($X112&lt;30,1,0))</formula>
    </cfRule>
    <cfRule type="expression" dxfId="17106" priority="7194">
      <formula>AND(IF($Q112=3,1,IF($Q112=4,1,0)),IF($F112&lt;=85,1,0))</formula>
    </cfRule>
  </conditionalFormatting>
  <conditionalFormatting sqref="X112">
    <cfRule type="expression" dxfId="17105" priority="7187">
      <formula>AND(IF(OR($Q112=1,$Q112=2),1,0),IF($X112&lt;=20,1,0))</formula>
    </cfRule>
    <cfRule type="expression" dxfId="17104" priority="7188">
      <formula>AND(IF($Q112=2,1,0),IF($X112&lt;30,1,0))</formula>
    </cfRule>
    <cfRule type="expression" dxfId="17103" priority="7189">
      <formula>AND(IF($Q112=3,1,0),IF($X112&lt;30,1,0))</formula>
    </cfRule>
    <cfRule type="expression" dxfId="17102" priority="7190">
      <formula>AND(IF($Q112=3,1,IF($Q112=4,1,0)),IF($F112&lt;=85,1,0))</formula>
    </cfRule>
  </conditionalFormatting>
  <conditionalFormatting sqref="AI112">
    <cfRule type="expression" dxfId="17101" priority="7183">
      <formula>AND(IF(OR($Q112=1,$Q112=2),1,0),IF($X112&lt;=20,1,0))</formula>
    </cfRule>
    <cfRule type="expression" dxfId="17100" priority="7184">
      <formula>AND(IF($Q112=2,1,0),IF($X112&lt;30,1,0))</formula>
    </cfRule>
    <cfRule type="expression" dxfId="17099" priority="7185">
      <formula>AND(IF($Q112=3,1,0),IF($X112&lt;30,1,0))</formula>
    </cfRule>
    <cfRule type="expression" dxfId="17098" priority="7186">
      <formula>AND(IF($Q112=3,1,IF($Q112=4,1,0)),IF($F112&lt;=85,1,0))</formula>
    </cfRule>
  </conditionalFormatting>
  <conditionalFormatting sqref="AV113">
    <cfRule type="expression" dxfId="17097" priority="7181">
      <formula>AV113="X"</formula>
    </cfRule>
    <cfRule type="expression" dxfId="17096" priority="7182">
      <formula>AV113="후보"</formula>
    </cfRule>
  </conditionalFormatting>
  <conditionalFormatting sqref="AC113">
    <cfRule type="cellIs" dxfId="17095" priority="7179" operator="greaterThan">
      <formula>0.9</formula>
    </cfRule>
    <cfRule type="cellIs" dxfId="17094" priority="7180" operator="greaterThan">
      <formula>0.85</formula>
    </cfRule>
  </conditionalFormatting>
  <conditionalFormatting sqref="N113">
    <cfRule type="cellIs" dxfId="17093" priority="7177" operator="greaterThan">
      <formula>0.9</formula>
    </cfRule>
    <cfRule type="cellIs" dxfId="17092" priority="7178" operator="greaterThan">
      <formula>0.85</formula>
    </cfRule>
  </conditionalFormatting>
  <conditionalFormatting sqref="E113">
    <cfRule type="expression" dxfId="17091" priority="7173">
      <formula>AND(IF(OR($Q113=1,$Q113=2),1,0),IF($X113&lt;=20,1,0))</formula>
    </cfRule>
    <cfRule type="expression" dxfId="17090" priority="7174">
      <formula>AND(IF($Q113=2,1,0),IF($X113&lt;30,1,0))</formula>
    </cfRule>
    <cfRule type="expression" dxfId="17089" priority="7175">
      <formula>AND(IF($Q113=3,1,0),IF($X113&lt;30,1,0))</formula>
    </cfRule>
    <cfRule type="expression" dxfId="17088" priority="7176">
      <formula>AND(IF($Q113=3,1,IF($Q113=4,1,0)),IF($F113&lt;=85,1,0))</formula>
    </cfRule>
  </conditionalFormatting>
  <conditionalFormatting sqref="X113">
    <cfRule type="expression" dxfId="17087" priority="7169">
      <formula>AND(IF(OR($Q113=1,$Q113=2),1,0),IF($X113&lt;=20,1,0))</formula>
    </cfRule>
    <cfRule type="expression" dxfId="17086" priority="7170">
      <formula>AND(IF($Q113=2,1,0),IF($X113&lt;30,1,0))</formula>
    </cfRule>
    <cfRule type="expression" dxfId="17085" priority="7171">
      <formula>AND(IF($Q113=3,1,0),IF($X113&lt;30,1,0))</formula>
    </cfRule>
    <cfRule type="expression" dxfId="17084" priority="7172">
      <formula>AND(IF($Q113=3,1,IF($Q113=4,1,0)),IF($F113&lt;=85,1,0))</formula>
    </cfRule>
  </conditionalFormatting>
  <conditionalFormatting sqref="AI113">
    <cfRule type="expression" dxfId="17083" priority="7165">
      <formula>AND(IF(OR($Q113=1,$Q113=2),1,0),IF($X113&lt;=20,1,0))</formula>
    </cfRule>
    <cfRule type="expression" dxfId="17082" priority="7166">
      <formula>AND(IF($Q113=2,1,0),IF($X113&lt;30,1,0))</formula>
    </cfRule>
    <cfRule type="expression" dxfId="17081" priority="7167">
      <formula>AND(IF($Q113=3,1,0),IF($X113&lt;30,1,0))</formula>
    </cfRule>
    <cfRule type="expression" dxfId="17080" priority="7168">
      <formula>AND(IF($Q113=3,1,IF($Q113=4,1,0)),IF($F113&lt;=85,1,0))</formula>
    </cfRule>
  </conditionalFormatting>
  <conditionalFormatting sqref="AV114">
    <cfRule type="expression" dxfId="17079" priority="7163">
      <formula>AV114="X"</formula>
    </cfRule>
    <cfRule type="expression" dxfId="17078" priority="7164">
      <formula>AV114="후보"</formula>
    </cfRule>
  </conditionalFormatting>
  <conditionalFormatting sqref="AC114">
    <cfRule type="cellIs" dxfId="17077" priority="7161" operator="greaterThan">
      <formula>0.9</formula>
    </cfRule>
    <cfRule type="cellIs" dxfId="17076" priority="7162" operator="greaterThan">
      <formula>0.85</formula>
    </cfRule>
  </conditionalFormatting>
  <conditionalFormatting sqref="N114">
    <cfRule type="cellIs" dxfId="17075" priority="7159" operator="greaterThan">
      <formula>0.9</formula>
    </cfRule>
    <cfRule type="cellIs" dxfId="17074" priority="7160" operator="greaterThan">
      <formula>0.85</formula>
    </cfRule>
  </conditionalFormatting>
  <conditionalFormatting sqref="E114">
    <cfRule type="expression" dxfId="17073" priority="7155">
      <formula>AND(IF(OR($Q114=1,$Q114=2),1,0),IF($X114&lt;=20,1,0))</formula>
    </cfRule>
    <cfRule type="expression" dxfId="17072" priority="7156">
      <formula>AND(IF($Q114=2,1,0),IF($X114&lt;30,1,0))</formula>
    </cfRule>
    <cfRule type="expression" dxfId="17071" priority="7157">
      <formula>AND(IF($Q114=3,1,0),IF($X114&lt;30,1,0))</formula>
    </cfRule>
    <cfRule type="expression" dxfId="17070" priority="7158">
      <formula>AND(IF($Q114=3,1,IF($Q114=4,1,0)),IF($F114&lt;=85,1,0))</formula>
    </cfRule>
  </conditionalFormatting>
  <conditionalFormatting sqref="X114">
    <cfRule type="expression" dxfId="17069" priority="7151">
      <formula>AND(IF(OR($Q114=1,$Q114=2),1,0),IF($X114&lt;=20,1,0))</formula>
    </cfRule>
    <cfRule type="expression" dxfId="17068" priority="7152">
      <formula>AND(IF($Q114=2,1,0),IF($X114&lt;30,1,0))</formula>
    </cfRule>
    <cfRule type="expression" dxfId="17067" priority="7153">
      <formula>AND(IF($Q114=3,1,0),IF($X114&lt;30,1,0))</formula>
    </cfRule>
    <cfRule type="expression" dxfId="17066" priority="7154">
      <formula>AND(IF($Q114=3,1,IF($Q114=4,1,0)),IF($F114&lt;=85,1,0))</formula>
    </cfRule>
  </conditionalFormatting>
  <conditionalFormatting sqref="AI114">
    <cfRule type="expression" dxfId="17065" priority="7147">
      <formula>AND(IF(OR($Q114=1,$Q114=2),1,0),IF($X114&lt;=20,1,0))</formula>
    </cfRule>
    <cfRule type="expression" dxfId="17064" priority="7148">
      <formula>AND(IF($Q114=2,1,0),IF($X114&lt;30,1,0))</formula>
    </cfRule>
    <cfRule type="expression" dxfId="17063" priority="7149">
      <formula>AND(IF($Q114=3,1,0),IF($X114&lt;30,1,0))</formula>
    </cfRule>
    <cfRule type="expression" dxfId="17062" priority="7150">
      <formula>AND(IF($Q114=3,1,IF($Q114=4,1,0)),IF($F114&lt;=85,1,0))</formula>
    </cfRule>
  </conditionalFormatting>
  <conditionalFormatting sqref="AV115">
    <cfRule type="expression" dxfId="17061" priority="7145">
      <formula>AV115="X"</formula>
    </cfRule>
    <cfRule type="expression" dxfId="17060" priority="7146">
      <formula>AV115="후보"</formula>
    </cfRule>
  </conditionalFormatting>
  <conditionalFormatting sqref="AC115">
    <cfRule type="cellIs" dxfId="17059" priority="7143" operator="greaterThan">
      <formula>0.9</formula>
    </cfRule>
    <cfRule type="cellIs" dxfId="17058" priority="7144" operator="greaterThan">
      <formula>0.85</formula>
    </cfRule>
  </conditionalFormatting>
  <conditionalFormatting sqref="N115">
    <cfRule type="cellIs" dxfId="17057" priority="7141" operator="greaterThan">
      <formula>0.9</formula>
    </cfRule>
    <cfRule type="cellIs" dxfId="17056" priority="7142" operator="greaterThan">
      <formula>0.85</formula>
    </cfRule>
  </conditionalFormatting>
  <conditionalFormatting sqref="E115">
    <cfRule type="expression" dxfId="17055" priority="7137">
      <formula>AND(IF(OR($Q115=1,$Q115=2),1,0),IF($X115&lt;=20,1,0))</formula>
    </cfRule>
    <cfRule type="expression" dxfId="17054" priority="7138">
      <formula>AND(IF($Q115=2,1,0),IF($X115&lt;30,1,0))</formula>
    </cfRule>
    <cfRule type="expression" dxfId="17053" priority="7139">
      <formula>AND(IF($Q115=3,1,0),IF($X115&lt;30,1,0))</formula>
    </cfRule>
    <cfRule type="expression" dxfId="17052" priority="7140">
      <formula>AND(IF($Q115=3,1,IF($Q115=4,1,0)),IF($F115&lt;=85,1,0))</formula>
    </cfRule>
  </conditionalFormatting>
  <conditionalFormatting sqref="X115">
    <cfRule type="expression" dxfId="17051" priority="7133">
      <formula>AND(IF(OR($Q115=1,$Q115=2),1,0),IF($X115&lt;=20,1,0))</formula>
    </cfRule>
    <cfRule type="expression" dxfId="17050" priority="7134">
      <formula>AND(IF($Q115=2,1,0),IF($X115&lt;30,1,0))</formula>
    </cfRule>
    <cfRule type="expression" dxfId="17049" priority="7135">
      <formula>AND(IF($Q115=3,1,0),IF($X115&lt;30,1,0))</formula>
    </cfRule>
    <cfRule type="expression" dxfId="17048" priority="7136">
      <formula>AND(IF($Q115=3,1,IF($Q115=4,1,0)),IF($F115&lt;=85,1,0))</formula>
    </cfRule>
  </conditionalFormatting>
  <conditionalFormatting sqref="AI115">
    <cfRule type="expression" dxfId="17047" priority="7129">
      <formula>AND(IF(OR($Q115=1,$Q115=2),1,0),IF($X115&lt;=20,1,0))</formula>
    </cfRule>
    <cfRule type="expression" dxfId="17046" priority="7130">
      <formula>AND(IF($Q115=2,1,0),IF($X115&lt;30,1,0))</formula>
    </cfRule>
    <cfRule type="expression" dxfId="17045" priority="7131">
      <formula>AND(IF($Q115=3,1,0),IF($X115&lt;30,1,0))</formula>
    </cfRule>
    <cfRule type="expression" dxfId="17044" priority="7132">
      <formula>AND(IF($Q115=3,1,IF($Q115=4,1,0)),IF($F115&lt;=85,1,0))</formula>
    </cfRule>
  </conditionalFormatting>
  <conditionalFormatting sqref="AV116">
    <cfRule type="expression" dxfId="17043" priority="7127">
      <formula>AV116="X"</formula>
    </cfRule>
    <cfRule type="expression" dxfId="17042" priority="7128">
      <formula>AV116="후보"</formula>
    </cfRule>
  </conditionalFormatting>
  <conditionalFormatting sqref="AC116">
    <cfRule type="cellIs" dxfId="17041" priority="7125" operator="greaterThan">
      <formula>0.9</formula>
    </cfRule>
    <cfRule type="cellIs" dxfId="17040" priority="7126" operator="greaterThan">
      <formula>0.85</formula>
    </cfRule>
  </conditionalFormatting>
  <conditionalFormatting sqref="N116">
    <cfRule type="cellIs" dxfId="17039" priority="7123" operator="greaterThan">
      <formula>0.9</formula>
    </cfRule>
    <cfRule type="cellIs" dxfId="17038" priority="7124" operator="greaterThan">
      <formula>0.85</formula>
    </cfRule>
  </conditionalFormatting>
  <conditionalFormatting sqref="E116">
    <cfRule type="expression" dxfId="17037" priority="7119">
      <formula>AND(IF(OR($Q116=1,$Q116=2),1,0),IF($X116&lt;=20,1,0))</formula>
    </cfRule>
    <cfRule type="expression" dxfId="17036" priority="7120">
      <formula>AND(IF($Q116=2,1,0),IF($X116&lt;30,1,0))</formula>
    </cfRule>
    <cfRule type="expression" dxfId="17035" priority="7121">
      <formula>AND(IF($Q116=3,1,0),IF($X116&lt;30,1,0))</formula>
    </cfRule>
    <cfRule type="expression" dxfId="17034" priority="7122">
      <formula>AND(IF($Q116=3,1,IF($Q116=4,1,0)),IF($F116&lt;=85,1,0))</formula>
    </cfRule>
  </conditionalFormatting>
  <conditionalFormatting sqref="X116">
    <cfRule type="expression" dxfId="17033" priority="7115">
      <formula>AND(IF(OR($Q116=1,$Q116=2),1,0),IF($X116&lt;=20,1,0))</formula>
    </cfRule>
    <cfRule type="expression" dxfId="17032" priority="7116">
      <formula>AND(IF($Q116=2,1,0),IF($X116&lt;30,1,0))</formula>
    </cfRule>
    <cfRule type="expression" dxfId="17031" priority="7117">
      <formula>AND(IF($Q116=3,1,0),IF($X116&lt;30,1,0))</formula>
    </cfRule>
    <cfRule type="expression" dxfId="17030" priority="7118">
      <formula>AND(IF($Q116=3,1,IF($Q116=4,1,0)),IF($F116&lt;=85,1,0))</formula>
    </cfRule>
  </conditionalFormatting>
  <conditionalFormatting sqref="AI116">
    <cfRule type="expression" dxfId="17029" priority="7111">
      <formula>AND(IF(OR($Q116=1,$Q116=2),1,0),IF($X116&lt;=20,1,0))</formula>
    </cfRule>
    <cfRule type="expression" dxfId="17028" priority="7112">
      <formula>AND(IF($Q116=2,1,0),IF($X116&lt;30,1,0))</formula>
    </cfRule>
    <cfRule type="expression" dxfId="17027" priority="7113">
      <formula>AND(IF($Q116=3,1,0),IF($X116&lt;30,1,0))</formula>
    </cfRule>
    <cfRule type="expression" dxfId="17026" priority="7114">
      <formula>AND(IF($Q116=3,1,IF($Q116=4,1,0)),IF($F116&lt;=85,1,0))</formula>
    </cfRule>
  </conditionalFormatting>
  <conditionalFormatting sqref="AV117">
    <cfRule type="expression" dxfId="17025" priority="7109">
      <formula>AV117="X"</formula>
    </cfRule>
    <cfRule type="expression" dxfId="17024" priority="7110">
      <formula>AV117="후보"</formula>
    </cfRule>
  </conditionalFormatting>
  <conditionalFormatting sqref="AC117">
    <cfRule type="cellIs" dxfId="17023" priority="7107" operator="greaterThan">
      <formula>0.9</formula>
    </cfRule>
    <cfRule type="cellIs" dxfId="17022" priority="7108" operator="greaterThan">
      <formula>0.85</formula>
    </cfRule>
  </conditionalFormatting>
  <conditionalFormatting sqref="N117">
    <cfRule type="cellIs" dxfId="17021" priority="7105" operator="greaterThan">
      <formula>0.9</formula>
    </cfRule>
    <cfRule type="cellIs" dxfId="17020" priority="7106" operator="greaterThan">
      <formula>0.85</formula>
    </cfRule>
  </conditionalFormatting>
  <conditionalFormatting sqref="E117">
    <cfRule type="expression" dxfId="17019" priority="7101">
      <formula>AND(IF(OR($Q117=1,$Q117=2),1,0),IF($X117&lt;=20,1,0))</formula>
    </cfRule>
    <cfRule type="expression" dxfId="17018" priority="7102">
      <formula>AND(IF($Q117=2,1,0),IF($X117&lt;30,1,0))</formula>
    </cfRule>
    <cfRule type="expression" dxfId="17017" priority="7103">
      <formula>AND(IF($Q117=3,1,0),IF($X117&lt;30,1,0))</formula>
    </cfRule>
    <cfRule type="expression" dxfId="17016" priority="7104">
      <formula>AND(IF($Q117=3,1,IF($Q117=4,1,0)),IF($F117&lt;=85,1,0))</formula>
    </cfRule>
  </conditionalFormatting>
  <conditionalFormatting sqref="X117">
    <cfRule type="expression" dxfId="17015" priority="7097">
      <formula>AND(IF(OR($Q117=1,$Q117=2),1,0),IF($X117&lt;=20,1,0))</formula>
    </cfRule>
    <cfRule type="expression" dxfId="17014" priority="7098">
      <formula>AND(IF($Q117=2,1,0),IF($X117&lt;30,1,0))</formula>
    </cfRule>
    <cfRule type="expression" dxfId="17013" priority="7099">
      <formula>AND(IF($Q117=3,1,0),IF($X117&lt;30,1,0))</formula>
    </cfRule>
    <cfRule type="expression" dxfId="17012" priority="7100">
      <formula>AND(IF($Q117=3,1,IF($Q117=4,1,0)),IF($F117&lt;=85,1,0))</formula>
    </cfRule>
  </conditionalFormatting>
  <conditionalFormatting sqref="AI117">
    <cfRule type="expression" dxfId="17011" priority="7093">
      <formula>AND(IF(OR($Q117=1,$Q117=2),1,0),IF($X117&lt;=20,1,0))</formula>
    </cfRule>
    <cfRule type="expression" dxfId="17010" priority="7094">
      <formula>AND(IF($Q117=2,1,0),IF($X117&lt;30,1,0))</formula>
    </cfRule>
    <cfRule type="expression" dxfId="17009" priority="7095">
      <formula>AND(IF($Q117=3,1,0),IF($X117&lt;30,1,0))</formula>
    </cfRule>
    <cfRule type="expression" dxfId="17008" priority="7096">
      <formula>AND(IF($Q117=3,1,IF($Q117=4,1,0)),IF($F117&lt;=85,1,0))</formula>
    </cfRule>
  </conditionalFormatting>
  <conditionalFormatting sqref="AV118">
    <cfRule type="expression" dxfId="17007" priority="7091">
      <formula>AV118="X"</formula>
    </cfRule>
    <cfRule type="expression" dxfId="17006" priority="7092">
      <formula>AV118="후보"</formula>
    </cfRule>
  </conditionalFormatting>
  <conditionalFormatting sqref="AC118">
    <cfRule type="cellIs" dxfId="17005" priority="7089" operator="greaterThan">
      <formula>0.9</formula>
    </cfRule>
    <cfRule type="cellIs" dxfId="17004" priority="7090" operator="greaterThan">
      <formula>0.85</formula>
    </cfRule>
  </conditionalFormatting>
  <conditionalFormatting sqref="N118">
    <cfRule type="cellIs" dxfId="17003" priority="7087" operator="greaterThan">
      <formula>0.9</formula>
    </cfRule>
    <cfRule type="cellIs" dxfId="17002" priority="7088" operator="greaterThan">
      <formula>0.85</formula>
    </cfRule>
  </conditionalFormatting>
  <conditionalFormatting sqref="E118">
    <cfRule type="expression" dxfId="17001" priority="7083">
      <formula>AND(IF(OR($Q118=1,$Q118=2),1,0),IF($X118&lt;=20,1,0))</formula>
    </cfRule>
    <cfRule type="expression" dxfId="17000" priority="7084">
      <formula>AND(IF($Q118=2,1,0),IF($X118&lt;30,1,0))</formula>
    </cfRule>
    <cfRule type="expression" dxfId="16999" priority="7085">
      <formula>AND(IF($Q118=3,1,0),IF($X118&lt;30,1,0))</formula>
    </cfRule>
    <cfRule type="expression" dxfId="16998" priority="7086">
      <formula>AND(IF($Q118=3,1,IF($Q118=4,1,0)),IF($F118&lt;=85,1,0))</formula>
    </cfRule>
  </conditionalFormatting>
  <conditionalFormatting sqref="X118">
    <cfRule type="expression" dxfId="16997" priority="7079">
      <formula>AND(IF(OR($Q118=1,$Q118=2),1,0),IF($X118&lt;=20,1,0))</formula>
    </cfRule>
    <cfRule type="expression" dxfId="16996" priority="7080">
      <formula>AND(IF($Q118=2,1,0),IF($X118&lt;30,1,0))</formula>
    </cfRule>
    <cfRule type="expression" dxfId="16995" priority="7081">
      <formula>AND(IF($Q118=3,1,0),IF($X118&lt;30,1,0))</formula>
    </cfRule>
    <cfRule type="expression" dxfId="16994" priority="7082">
      <formula>AND(IF($Q118=3,1,IF($Q118=4,1,0)),IF($F118&lt;=85,1,0))</formula>
    </cfRule>
  </conditionalFormatting>
  <conditionalFormatting sqref="AI118">
    <cfRule type="expression" dxfId="16993" priority="7075">
      <formula>AND(IF(OR($Q118=1,$Q118=2),1,0),IF($X118&lt;=20,1,0))</formula>
    </cfRule>
    <cfRule type="expression" dxfId="16992" priority="7076">
      <formula>AND(IF($Q118=2,1,0),IF($X118&lt;30,1,0))</formula>
    </cfRule>
    <cfRule type="expression" dxfId="16991" priority="7077">
      <formula>AND(IF($Q118=3,1,0),IF($X118&lt;30,1,0))</formula>
    </cfRule>
    <cfRule type="expression" dxfId="16990" priority="7078">
      <formula>AND(IF($Q118=3,1,IF($Q118=4,1,0)),IF($F118&lt;=85,1,0))</formula>
    </cfRule>
  </conditionalFormatting>
  <conditionalFormatting sqref="AV119">
    <cfRule type="expression" dxfId="16989" priority="7073">
      <formula>AV119="X"</formula>
    </cfRule>
    <cfRule type="expression" dxfId="16988" priority="7074">
      <formula>AV119="후보"</formula>
    </cfRule>
  </conditionalFormatting>
  <conditionalFormatting sqref="AC119">
    <cfRule type="cellIs" dxfId="16987" priority="7071" operator="greaterThan">
      <formula>0.9</formula>
    </cfRule>
    <cfRule type="cellIs" dxfId="16986" priority="7072" operator="greaterThan">
      <formula>0.85</formula>
    </cfRule>
  </conditionalFormatting>
  <conditionalFormatting sqref="N119">
    <cfRule type="cellIs" dxfId="16985" priority="7069" operator="greaterThan">
      <formula>0.9</formula>
    </cfRule>
    <cfRule type="cellIs" dxfId="16984" priority="7070" operator="greaterThan">
      <formula>0.85</formula>
    </cfRule>
  </conditionalFormatting>
  <conditionalFormatting sqref="E119">
    <cfRule type="expression" dxfId="16983" priority="7065">
      <formula>AND(IF(OR($Q119=1,$Q119=2),1,0),IF($X119&lt;=20,1,0))</formula>
    </cfRule>
    <cfRule type="expression" dxfId="16982" priority="7066">
      <formula>AND(IF($Q119=2,1,0),IF($X119&lt;30,1,0))</formula>
    </cfRule>
    <cfRule type="expression" dxfId="16981" priority="7067">
      <formula>AND(IF($Q119=3,1,0),IF($X119&lt;30,1,0))</formula>
    </cfRule>
    <cfRule type="expression" dxfId="16980" priority="7068">
      <formula>AND(IF($Q119=3,1,IF($Q119=4,1,0)),IF($F119&lt;=85,1,0))</formula>
    </cfRule>
  </conditionalFormatting>
  <conditionalFormatting sqref="X119">
    <cfRule type="expression" dxfId="16979" priority="7061">
      <formula>AND(IF(OR($Q119=1,$Q119=2),1,0),IF($X119&lt;=20,1,0))</formula>
    </cfRule>
    <cfRule type="expression" dxfId="16978" priority="7062">
      <formula>AND(IF($Q119=2,1,0),IF($X119&lt;30,1,0))</formula>
    </cfRule>
    <cfRule type="expression" dxfId="16977" priority="7063">
      <formula>AND(IF($Q119=3,1,0),IF($X119&lt;30,1,0))</formula>
    </cfRule>
    <cfRule type="expression" dxfId="16976" priority="7064">
      <formula>AND(IF($Q119=3,1,IF($Q119=4,1,0)),IF($F119&lt;=85,1,0))</formula>
    </cfRule>
  </conditionalFormatting>
  <conditionalFormatting sqref="AI119">
    <cfRule type="expression" dxfId="16975" priority="7057">
      <formula>AND(IF(OR($Q119=1,$Q119=2),1,0),IF($X119&lt;=20,1,0))</formula>
    </cfRule>
    <cfRule type="expression" dxfId="16974" priority="7058">
      <formula>AND(IF($Q119=2,1,0),IF($X119&lt;30,1,0))</formula>
    </cfRule>
    <cfRule type="expression" dxfId="16973" priority="7059">
      <formula>AND(IF($Q119=3,1,0),IF($X119&lt;30,1,0))</formula>
    </cfRule>
    <cfRule type="expression" dxfId="16972" priority="7060">
      <formula>AND(IF($Q119=3,1,IF($Q119=4,1,0)),IF($F119&lt;=85,1,0))</formula>
    </cfRule>
  </conditionalFormatting>
  <conditionalFormatting sqref="AV120">
    <cfRule type="expression" dxfId="16971" priority="7055">
      <formula>AV120="X"</formula>
    </cfRule>
    <cfRule type="expression" dxfId="16970" priority="7056">
      <formula>AV120="후보"</formula>
    </cfRule>
  </conditionalFormatting>
  <conditionalFormatting sqref="AC120">
    <cfRule type="cellIs" dxfId="16969" priority="7053" operator="greaterThan">
      <formula>0.9</formula>
    </cfRule>
    <cfRule type="cellIs" dxfId="16968" priority="7054" operator="greaterThan">
      <formula>0.85</formula>
    </cfRule>
  </conditionalFormatting>
  <conditionalFormatting sqref="N120">
    <cfRule type="cellIs" dxfId="16967" priority="7051" operator="greaterThan">
      <formula>0.9</formula>
    </cfRule>
    <cfRule type="cellIs" dxfId="16966" priority="7052" operator="greaterThan">
      <formula>0.85</formula>
    </cfRule>
  </conditionalFormatting>
  <conditionalFormatting sqref="E120">
    <cfRule type="expression" dxfId="16965" priority="7047">
      <formula>AND(IF(OR($Q120=1,$Q120=2),1,0),IF($X120&lt;=20,1,0))</formula>
    </cfRule>
    <cfRule type="expression" dxfId="16964" priority="7048">
      <formula>AND(IF($Q120=2,1,0),IF($X120&lt;30,1,0))</formula>
    </cfRule>
    <cfRule type="expression" dxfId="16963" priority="7049">
      <formula>AND(IF($Q120=3,1,0),IF($X120&lt;30,1,0))</formula>
    </cfRule>
    <cfRule type="expression" dxfId="16962" priority="7050">
      <formula>AND(IF($Q120=3,1,IF($Q120=4,1,0)),IF($F120&lt;=85,1,0))</formula>
    </cfRule>
  </conditionalFormatting>
  <conditionalFormatting sqref="X120">
    <cfRule type="expression" dxfId="16961" priority="7043">
      <formula>AND(IF(OR($Q120=1,$Q120=2),1,0),IF($X120&lt;=20,1,0))</formula>
    </cfRule>
    <cfRule type="expression" dxfId="16960" priority="7044">
      <formula>AND(IF($Q120=2,1,0),IF($X120&lt;30,1,0))</formula>
    </cfRule>
    <cfRule type="expression" dxfId="16959" priority="7045">
      <formula>AND(IF($Q120=3,1,0),IF($X120&lt;30,1,0))</formula>
    </cfRule>
    <cfRule type="expression" dxfId="16958" priority="7046">
      <formula>AND(IF($Q120=3,1,IF($Q120=4,1,0)),IF($F120&lt;=85,1,0))</formula>
    </cfRule>
  </conditionalFormatting>
  <conditionalFormatting sqref="AI120">
    <cfRule type="expression" dxfId="16957" priority="7039">
      <formula>AND(IF(OR($Q120=1,$Q120=2),1,0),IF($X120&lt;=20,1,0))</formula>
    </cfRule>
    <cfRule type="expression" dxfId="16956" priority="7040">
      <formula>AND(IF($Q120=2,1,0),IF($X120&lt;30,1,0))</formula>
    </cfRule>
    <cfRule type="expression" dxfId="16955" priority="7041">
      <formula>AND(IF($Q120=3,1,0),IF($X120&lt;30,1,0))</formula>
    </cfRule>
    <cfRule type="expression" dxfId="16954" priority="7042">
      <formula>AND(IF($Q120=3,1,IF($Q120=4,1,0)),IF($F120&lt;=85,1,0))</formula>
    </cfRule>
  </conditionalFormatting>
  <conditionalFormatting sqref="AV121">
    <cfRule type="expression" dxfId="16953" priority="7037">
      <formula>AV121="X"</formula>
    </cfRule>
    <cfRule type="expression" dxfId="16952" priority="7038">
      <formula>AV121="후보"</formula>
    </cfRule>
  </conditionalFormatting>
  <conditionalFormatting sqref="AC121">
    <cfRule type="cellIs" dxfId="16951" priority="7035" operator="greaterThan">
      <formula>0.9</formula>
    </cfRule>
    <cfRule type="cellIs" dxfId="16950" priority="7036" operator="greaterThan">
      <formula>0.85</formula>
    </cfRule>
  </conditionalFormatting>
  <conditionalFormatting sqref="N121">
    <cfRule type="cellIs" dxfId="16949" priority="7033" operator="greaterThan">
      <formula>0.9</formula>
    </cfRule>
    <cfRule type="cellIs" dxfId="16948" priority="7034" operator="greaterThan">
      <formula>0.85</formula>
    </cfRule>
  </conditionalFormatting>
  <conditionalFormatting sqref="E121">
    <cfRule type="expression" dxfId="16947" priority="7029">
      <formula>AND(IF(OR($Q121=1,$Q121=2),1,0),IF($X121&lt;=20,1,0))</formula>
    </cfRule>
    <cfRule type="expression" dxfId="16946" priority="7030">
      <formula>AND(IF($Q121=2,1,0),IF($X121&lt;30,1,0))</formula>
    </cfRule>
    <cfRule type="expression" dxfId="16945" priority="7031">
      <formula>AND(IF($Q121=3,1,0),IF($X121&lt;30,1,0))</formula>
    </cfRule>
    <cfRule type="expression" dxfId="16944" priority="7032">
      <formula>AND(IF($Q121=3,1,IF($Q121=4,1,0)),IF($F121&lt;=85,1,0))</formula>
    </cfRule>
  </conditionalFormatting>
  <conditionalFormatting sqref="X121">
    <cfRule type="expression" dxfId="16943" priority="7025">
      <formula>AND(IF(OR($Q121=1,$Q121=2),1,0),IF($X121&lt;=20,1,0))</formula>
    </cfRule>
    <cfRule type="expression" dxfId="16942" priority="7026">
      <formula>AND(IF($Q121=2,1,0),IF($X121&lt;30,1,0))</formula>
    </cfRule>
    <cfRule type="expression" dxfId="16941" priority="7027">
      <formula>AND(IF($Q121=3,1,0),IF($X121&lt;30,1,0))</formula>
    </cfRule>
    <cfRule type="expression" dxfId="16940" priority="7028">
      <formula>AND(IF($Q121=3,1,IF($Q121=4,1,0)),IF($F121&lt;=85,1,0))</formula>
    </cfRule>
  </conditionalFormatting>
  <conditionalFormatting sqref="AI121">
    <cfRule type="expression" dxfId="16939" priority="7021">
      <formula>AND(IF(OR($Q121=1,$Q121=2),1,0),IF($X121&lt;=20,1,0))</formula>
    </cfRule>
    <cfRule type="expression" dxfId="16938" priority="7022">
      <formula>AND(IF($Q121=2,1,0),IF($X121&lt;30,1,0))</formula>
    </cfRule>
    <cfRule type="expression" dxfId="16937" priority="7023">
      <formula>AND(IF($Q121=3,1,0),IF($X121&lt;30,1,0))</formula>
    </cfRule>
    <cfRule type="expression" dxfId="16936" priority="7024">
      <formula>AND(IF($Q121=3,1,IF($Q121=4,1,0)),IF($F121&lt;=85,1,0))</formula>
    </cfRule>
  </conditionalFormatting>
  <conditionalFormatting sqref="AV122">
    <cfRule type="expression" dxfId="16935" priority="7019">
      <formula>AV122="X"</formula>
    </cfRule>
    <cfRule type="expression" dxfId="16934" priority="7020">
      <formula>AV122="후보"</formula>
    </cfRule>
  </conditionalFormatting>
  <conditionalFormatting sqref="AC122">
    <cfRule type="cellIs" dxfId="16933" priority="7017" operator="greaterThan">
      <formula>0.9</formula>
    </cfRule>
    <cfRule type="cellIs" dxfId="16932" priority="7018" operator="greaterThan">
      <formula>0.85</formula>
    </cfRule>
  </conditionalFormatting>
  <conditionalFormatting sqref="N122">
    <cfRule type="cellIs" dxfId="16931" priority="7015" operator="greaterThan">
      <formula>0.9</formula>
    </cfRule>
    <cfRule type="cellIs" dxfId="16930" priority="7016" operator="greaterThan">
      <formula>0.85</formula>
    </cfRule>
  </conditionalFormatting>
  <conditionalFormatting sqref="E122">
    <cfRule type="expression" dxfId="16929" priority="7011">
      <formula>AND(IF(OR($Q122=1,$Q122=2),1,0),IF($X122&lt;=20,1,0))</formula>
    </cfRule>
    <cfRule type="expression" dxfId="16928" priority="7012">
      <formula>AND(IF($Q122=2,1,0),IF($X122&lt;30,1,0))</formula>
    </cfRule>
    <cfRule type="expression" dxfId="16927" priority="7013">
      <formula>AND(IF($Q122=3,1,0),IF($X122&lt;30,1,0))</formula>
    </cfRule>
    <cfRule type="expression" dxfId="16926" priority="7014">
      <formula>AND(IF($Q122=3,1,IF($Q122=4,1,0)),IF($F122&lt;=85,1,0))</formula>
    </cfRule>
  </conditionalFormatting>
  <conditionalFormatting sqref="X122">
    <cfRule type="expression" dxfId="16925" priority="7007">
      <formula>AND(IF(OR($Q122=1,$Q122=2),1,0),IF($X122&lt;=20,1,0))</formula>
    </cfRule>
    <cfRule type="expression" dxfId="16924" priority="7008">
      <formula>AND(IF($Q122=2,1,0),IF($X122&lt;30,1,0))</formula>
    </cfRule>
    <cfRule type="expression" dxfId="16923" priority="7009">
      <formula>AND(IF($Q122=3,1,0),IF($X122&lt;30,1,0))</formula>
    </cfRule>
    <cfRule type="expression" dxfId="16922" priority="7010">
      <formula>AND(IF($Q122=3,1,IF($Q122=4,1,0)),IF($F122&lt;=85,1,0))</formula>
    </cfRule>
  </conditionalFormatting>
  <conditionalFormatting sqref="AI122">
    <cfRule type="expression" dxfId="16921" priority="7003">
      <formula>AND(IF(OR($Q122=1,$Q122=2),1,0),IF($X122&lt;=20,1,0))</formula>
    </cfRule>
    <cfRule type="expression" dxfId="16920" priority="7004">
      <formula>AND(IF($Q122=2,1,0),IF($X122&lt;30,1,0))</formula>
    </cfRule>
    <cfRule type="expression" dxfId="16919" priority="7005">
      <formula>AND(IF($Q122=3,1,0),IF($X122&lt;30,1,0))</formula>
    </cfRule>
    <cfRule type="expression" dxfId="16918" priority="7006">
      <formula>AND(IF($Q122=3,1,IF($Q122=4,1,0)),IF($F122&lt;=85,1,0))</formula>
    </cfRule>
  </conditionalFormatting>
  <conditionalFormatting sqref="AV123">
    <cfRule type="expression" dxfId="16917" priority="7001">
      <formula>AV123="X"</formula>
    </cfRule>
    <cfRule type="expression" dxfId="16916" priority="7002">
      <formula>AV123="후보"</formula>
    </cfRule>
  </conditionalFormatting>
  <conditionalFormatting sqref="AC123">
    <cfRule type="cellIs" dxfId="16915" priority="6999" operator="greaterThan">
      <formula>0.9</formula>
    </cfRule>
    <cfRule type="cellIs" dxfId="16914" priority="7000" operator="greaterThan">
      <formula>0.85</formula>
    </cfRule>
  </conditionalFormatting>
  <conditionalFormatting sqref="N123">
    <cfRule type="cellIs" dxfId="16913" priority="6997" operator="greaterThan">
      <formula>0.9</formula>
    </cfRule>
    <cfRule type="cellIs" dxfId="16912" priority="6998" operator="greaterThan">
      <formula>0.85</formula>
    </cfRule>
  </conditionalFormatting>
  <conditionalFormatting sqref="E123">
    <cfRule type="expression" dxfId="16911" priority="6993">
      <formula>AND(IF(OR($Q123=1,$Q123=2),1,0),IF($X123&lt;=20,1,0))</formula>
    </cfRule>
    <cfRule type="expression" dxfId="16910" priority="6994">
      <formula>AND(IF($Q123=2,1,0),IF($X123&lt;30,1,0))</formula>
    </cfRule>
    <cfRule type="expression" dxfId="16909" priority="6995">
      <formula>AND(IF($Q123=3,1,0),IF($X123&lt;30,1,0))</formula>
    </cfRule>
    <cfRule type="expression" dxfId="16908" priority="6996">
      <formula>AND(IF($Q123=3,1,IF($Q123=4,1,0)),IF($F123&lt;=85,1,0))</formula>
    </cfRule>
  </conditionalFormatting>
  <conditionalFormatting sqref="X123">
    <cfRule type="expression" dxfId="16907" priority="6989">
      <formula>AND(IF(OR($Q123=1,$Q123=2),1,0),IF($X123&lt;=20,1,0))</formula>
    </cfRule>
    <cfRule type="expression" dxfId="16906" priority="6990">
      <formula>AND(IF($Q123=2,1,0),IF($X123&lt;30,1,0))</formula>
    </cfRule>
    <cfRule type="expression" dxfId="16905" priority="6991">
      <formula>AND(IF($Q123=3,1,0),IF($X123&lt;30,1,0))</formula>
    </cfRule>
    <cfRule type="expression" dxfId="16904" priority="6992">
      <formula>AND(IF($Q123=3,1,IF($Q123=4,1,0)),IF($F123&lt;=85,1,0))</formula>
    </cfRule>
  </conditionalFormatting>
  <conditionalFormatting sqref="AI123">
    <cfRule type="expression" dxfId="16903" priority="6985">
      <formula>AND(IF(OR($Q123=1,$Q123=2),1,0),IF($X123&lt;=20,1,0))</formula>
    </cfRule>
    <cfRule type="expression" dxfId="16902" priority="6986">
      <formula>AND(IF($Q123=2,1,0),IF($X123&lt;30,1,0))</formula>
    </cfRule>
    <cfRule type="expression" dxfId="16901" priority="6987">
      <formula>AND(IF($Q123=3,1,0),IF($X123&lt;30,1,0))</formula>
    </cfRule>
    <cfRule type="expression" dxfId="16900" priority="6988">
      <formula>AND(IF($Q123=3,1,IF($Q123=4,1,0)),IF($F123&lt;=85,1,0))</formula>
    </cfRule>
  </conditionalFormatting>
  <conditionalFormatting sqref="AV124">
    <cfRule type="expression" dxfId="16899" priority="6983">
      <formula>AV124="X"</formula>
    </cfRule>
    <cfRule type="expression" dxfId="16898" priority="6984">
      <formula>AV124="후보"</formula>
    </cfRule>
  </conditionalFormatting>
  <conditionalFormatting sqref="AC124">
    <cfRule type="cellIs" dxfId="16897" priority="6981" operator="greaterThan">
      <formula>0.9</formula>
    </cfRule>
    <cfRule type="cellIs" dxfId="16896" priority="6982" operator="greaterThan">
      <formula>0.85</formula>
    </cfRule>
  </conditionalFormatting>
  <conditionalFormatting sqref="N124">
    <cfRule type="cellIs" dxfId="16895" priority="6979" operator="greaterThan">
      <formula>0.9</formula>
    </cfRule>
    <cfRule type="cellIs" dxfId="16894" priority="6980" operator="greaterThan">
      <formula>0.85</formula>
    </cfRule>
  </conditionalFormatting>
  <conditionalFormatting sqref="E124">
    <cfRule type="expression" dxfId="16893" priority="6975">
      <formula>AND(IF(OR($Q124=1,$Q124=2),1,0),IF($X124&lt;=20,1,0))</formula>
    </cfRule>
    <cfRule type="expression" dxfId="16892" priority="6976">
      <formula>AND(IF($Q124=2,1,0),IF($X124&lt;30,1,0))</formula>
    </cfRule>
    <cfRule type="expression" dxfId="16891" priority="6977">
      <formula>AND(IF($Q124=3,1,0),IF($X124&lt;30,1,0))</formula>
    </cfRule>
    <cfRule type="expression" dxfId="16890" priority="6978">
      <formula>AND(IF($Q124=3,1,IF($Q124=4,1,0)),IF($F124&lt;=85,1,0))</formula>
    </cfRule>
  </conditionalFormatting>
  <conditionalFormatting sqref="X124">
    <cfRule type="expression" dxfId="16889" priority="6971">
      <formula>AND(IF(OR($Q124=1,$Q124=2),1,0),IF($X124&lt;=20,1,0))</formula>
    </cfRule>
    <cfRule type="expression" dxfId="16888" priority="6972">
      <formula>AND(IF($Q124=2,1,0),IF($X124&lt;30,1,0))</formula>
    </cfRule>
    <cfRule type="expression" dxfId="16887" priority="6973">
      <formula>AND(IF($Q124=3,1,0),IF($X124&lt;30,1,0))</formula>
    </cfRule>
    <cfRule type="expression" dxfId="16886" priority="6974">
      <formula>AND(IF($Q124=3,1,IF($Q124=4,1,0)),IF($F124&lt;=85,1,0))</formula>
    </cfRule>
  </conditionalFormatting>
  <conditionalFormatting sqref="AI124">
    <cfRule type="expression" dxfId="16885" priority="6967">
      <formula>AND(IF(OR($Q124=1,$Q124=2),1,0),IF($X124&lt;=20,1,0))</formula>
    </cfRule>
    <cfRule type="expression" dxfId="16884" priority="6968">
      <formula>AND(IF($Q124=2,1,0),IF($X124&lt;30,1,0))</formula>
    </cfRule>
    <cfRule type="expression" dxfId="16883" priority="6969">
      <formula>AND(IF($Q124=3,1,0),IF($X124&lt;30,1,0))</formula>
    </cfRule>
    <cfRule type="expression" dxfId="16882" priority="6970">
      <formula>AND(IF($Q124=3,1,IF($Q124=4,1,0)),IF($F124&lt;=85,1,0))</formula>
    </cfRule>
  </conditionalFormatting>
  <conditionalFormatting sqref="AV125">
    <cfRule type="expression" dxfId="16881" priority="6965">
      <formula>AV125="X"</formula>
    </cfRule>
    <cfRule type="expression" dxfId="16880" priority="6966">
      <formula>AV125="후보"</formula>
    </cfRule>
  </conditionalFormatting>
  <conditionalFormatting sqref="AC125">
    <cfRule type="cellIs" dxfId="16879" priority="6963" operator="greaterThan">
      <formula>0.9</formula>
    </cfRule>
    <cfRule type="cellIs" dxfId="16878" priority="6964" operator="greaterThan">
      <formula>0.85</formula>
    </cfRule>
  </conditionalFormatting>
  <conditionalFormatting sqref="N125">
    <cfRule type="cellIs" dxfId="16877" priority="6961" operator="greaterThan">
      <formula>0.9</formula>
    </cfRule>
    <cfRule type="cellIs" dxfId="16876" priority="6962" operator="greaterThan">
      <formula>0.85</formula>
    </cfRule>
  </conditionalFormatting>
  <conditionalFormatting sqref="E125">
    <cfRule type="expression" dxfId="16875" priority="6957">
      <formula>AND(IF(OR($Q125=1,$Q125=2),1,0),IF($X125&lt;=20,1,0))</formula>
    </cfRule>
    <cfRule type="expression" dxfId="16874" priority="6958">
      <formula>AND(IF($Q125=2,1,0),IF($X125&lt;30,1,0))</formula>
    </cfRule>
    <cfRule type="expression" dxfId="16873" priority="6959">
      <formula>AND(IF($Q125=3,1,0),IF($X125&lt;30,1,0))</formula>
    </cfRule>
    <cfRule type="expression" dxfId="16872" priority="6960">
      <formula>AND(IF($Q125=3,1,IF($Q125=4,1,0)),IF($F125&lt;=85,1,0))</formula>
    </cfRule>
  </conditionalFormatting>
  <conditionalFormatting sqref="X125">
    <cfRule type="expression" dxfId="16871" priority="6953">
      <formula>AND(IF(OR($Q125=1,$Q125=2),1,0),IF($X125&lt;=20,1,0))</formula>
    </cfRule>
    <cfRule type="expression" dxfId="16870" priority="6954">
      <formula>AND(IF($Q125=2,1,0),IF($X125&lt;30,1,0))</formula>
    </cfRule>
    <cfRule type="expression" dxfId="16869" priority="6955">
      <formula>AND(IF($Q125=3,1,0),IF($X125&lt;30,1,0))</formula>
    </cfRule>
    <cfRule type="expression" dxfId="16868" priority="6956">
      <formula>AND(IF($Q125=3,1,IF($Q125=4,1,0)),IF($F125&lt;=85,1,0))</formula>
    </cfRule>
  </conditionalFormatting>
  <conditionalFormatting sqref="AI125">
    <cfRule type="expression" dxfId="16867" priority="6949">
      <formula>AND(IF(OR($Q125=1,$Q125=2),1,0),IF($X125&lt;=20,1,0))</formula>
    </cfRule>
    <cfRule type="expression" dxfId="16866" priority="6950">
      <formula>AND(IF($Q125=2,1,0),IF($X125&lt;30,1,0))</formula>
    </cfRule>
    <cfRule type="expression" dxfId="16865" priority="6951">
      <formula>AND(IF($Q125=3,1,0),IF($X125&lt;30,1,0))</formula>
    </cfRule>
    <cfRule type="expression" dxfId="16864" priority="6952">
      <formula>AND(IF($Q125=3,1,IF($Q125=4,1,0)),IF($F125&lt;=85,1,0))</formula>
    </cfRule>
  </conditionalFormatting>
  <conditionalFormatting sqref="AV126">
    <cfRule type="expression" dxfId="16863" priority="6947">
      <formula>AV126="X"</formula>
    </cfRule>
    <cfRule type="expression" dxfId="16862" priority="6948">
      <formula>AV126="후보"</formula>
    </cfRule>
  </conditionalFormatting>
  <conditionalFormatting sqref="AC126">
    <cfRule type="cellIs" dxfId="16861" priority="6945" operator="greaterThan">
      <formula>0.9</formula>
    </cfRule>
    <cfRule type="cellIs" dxfId="16860" priority="6946" operator="greaterThan">
      <formula>0.85</formula>
    </cfRule>
  </conditionalFormatting>
  <conditionalFormatting sqref="N126">
    <cfRule type="cellIs" dxfId="16859" priority="6943" operator="greaterThan">
      <formula>0.9</formula>
    </cfRule>
    <cfRule type="cellIs" dxfId="16858" priority="6944" operator="greaterThan">
      <formula>0.85</formula>
    </cfRule>
  </conditionalFormatting>
  <conditionalFormatting sqref="E126">
    <cfRule type="expression" dxfId="16857" priority="6939">
      <formula>AND(IF(OR($Q126=1,$Q126=2),1,0),IF($X126&lt;=20,1,0))</formula>
    </cfRule>
    <cfRule type="expression" dxfId="16856" priority="6940">
      <formula>AND(IF($Q126=2,1,0),IF($X126&lt;30,1,0))</formula>
    </cfRule>
    <cfRule type="expression" dxfId="16855" priority="6941">
      <formula>AND(IF($Q126=3,1,0),IF($X126&lt;30,1,0))</formula>
    </cfRule>
    <cfRule type="expression" dxfId="16854" priority="6942">
      <formula>AND(IF($Q126=3,1,IF($Q126=4,1,0)),IF($F126&lt;=85,1,0))</formula>
    </cfRule>
  </conditionalFormatting>
  <conditionalFormatting sqref="X126">
    <cfRule type="expression" dxfId="16853" priority="6935">
      <formula>AND(IF(OR($Q126=1,$Q126=2),1,0),IF($X126&lt;=20,1,0))</formula>
    </cfRule>
    <cfRule type="expression" dxfId="16852" priority="6936">
      <formula>AND(IF($Q126=2,1,0),IF($X126&lt;30,1,0))</formula>
    </cfRule>
    <cfRule type="expression" dxfId="16851" priority="6937">
      <formula>AND(IF($Q126=3,1,0),IF($X126&lt;30,1,0))</formula>
    </cfRule>
    <cfRule type="expression" dxfId="16850" priority="6938">
      <formula>AND(IF($Q126=3,1,IF($Q126=4,1,0)),IF($F126&lt;=85,1,0))</formula>
    </cfRule>
  </conditionalFormatting>
  <conditionalFormatting sqref="AI126">
    <cfRule type="expression" dxfId="16849" priority="6931">
      <formula>AND(IF(OR($Q126=1,$Q126=2),1,0),IF($X126&lt;=20,1,0))</formula>
    </cfRule>
    <cfRule type="expression" dxfId="16848" priority="6932">
      <formula>AND(IF($Q126=2,1,0),IF($X126&lt;30,1,0))</formula>
    </cfRule>
    <cfRule type="expression" dxfId="16847" priority="6933">
      <formula>AND(IF($Q126=3,1,0),IF($X126&lt;30,1,0))</formula>
    </cfRule>
    <cfRule type="expression" dxfId="16846" priority="6934">
      <formula>AND(IF($Q126=3,1,IF($Q126=4,1,0)),IF($F126&lt;=85,1,0))</formula>
    </cfRule>
  </conditionalFormatting>
  <conditionalFormatting sqref="AV127">
    <cfRule type="expression" dxfId="16845" priority="6929">
      <formula>AV127="X"</formula>
    </cfRule>
    <cfRule type="expression" dxfId="16844" priority="6930">
      <formula>AV127="후보"</formula>
    </cfRule>
  </conditionalFormatting>
  <conditionalFormatting sqref="AC127">
    <cfRule type="cellIs" dxfId="16843" priority="6927" operator="greaterThan">
      <formula>0.9</formula>
    </cfRule>
    <cfRule type="cellIs" dxfId="16842" priority="6928" operator="greaterThan">
      <formula>0.85</formula>
    </cfRule>
  </conditionalFormatting>
  <conditionalFormatting sqref="N127">
    <cfRule type="cellIs" dxfId="16841" priority="6925" operator="greaterThan">
      <formula>0.9</formula>
    </cfRule>
    <cfRule type="cellIs" dxfId="16840" priority="6926" operator="greaterThan">
      <formula>0.85</formula>
    </cfRule>
  </conditionalFormatting>
  <conditionalFormatting sqref="E127">
    <cfRule type="expression" dxfId="16839" priority="6921">
      <formula>AND(IF(OR($Q127=1,$Q127=2),1,0),IF($X127&lt;=20,1,0))</formula>
    </cfRule>
    <cfRule type="expression" dxfId="16838" priority="6922">
      <formula>AND(IF($Q127=2,1,0),IF($X127&lt;30,1,0))</formula>
    </cfRule>
    <cfRule type="expression" dxfId="16837" priority="6923">
      <formula>AND(IF($Q127=3,1,0),IF($X127&lt;30,1,0))</formula>
    </cfRule>
    <cfRule type="expression" dxfId="16836" priority="6924">
      <formula>AND(IF($Q127=3,1,IF($Q127=4,1,0)),IF($F127&lt;=85,1,0))</formula>
    </cfRule>
  </conditionalFormatting>
  <conditionalFormatting sqref="X127">
    <cfRule type="expression" dxfId="16835" priority="6917">
      <formula>AND(IF(OR($Q127=1,$Q127=2),1,0),IF($X127&lt;=20,1,0))</formula>
    </cfRule>
    <cfRule type="expression" dxfId="16834" priority="6918">
      <formula>AND(IF($Q127=2,1,0),IF($X127&lt;30,1,0))</formula>
    </cfRule>
    <cfRule type="expression" dxfId="16833" priority="6919">
      <formula>AND(IF($Q127=3,1,0),IF($X127&lt;30,1,0))</formula>
    </cfRule>
    <cfRule type="expression" dxfId="16832" priority="6920">
      <formula>AND(IF($Q127=3,1,IF($Q127=4,1,0)),IF($F127&lt;=85,1,0))</formula>
    </cfRule>
  </conditionalFormatting>
  <conditionalFormatting sqref="AI127">
    <cfRule type="expression" dxfId="16831" priority="6913">
      <formula>AND(IF(OR($Q127=1,$Q127=2),1,0),IF($X127&lt;=20,1,0))</formula>
    </cfRule>
    <cfRule type="expression" dxfId="16830" priority="6914">
      <formula>AND(IF($Q127=2,1,0),IF($X127&lt;30,1,0))</formula>
    </cfRule>
    <cfRule type="expression" dxfId="16829" priority="6915">
      <formula>AND(IF($Q127=3,1,0),IF($X127&lt;30,1,0))</formula>
    </cfRule>
    <cfRule type="expression" dxfId="16828" priority="6916">
      <formula>AND(IF($Q127=3,1,IF($Q127=4,1,0)),IF($F127&lt;=85,1,0))</formula>
    </cfRule>
  </conditionalFormatting>
  <conditionalFormatting sqref="AV128">
    <cfRule type="expression" dxfId="16827" priority="6911">
      <formula>AV128="X"</formula>
    </cfRule>
    <cfRule type="expression" dxfId="16826" priority="6912">
      <formula>AV128="후보"</formula>
    </cfRule>
  </conditionalFormatting>
  <conditionalFormatting sqref="AC128">
    <cfRule type="cellIs" dxfId="16825" priority="6909" operator="greaterThan">
      <formula>0.9</formula>
    </cfRule>
    <cfRule type="cellIs" dxfId="16824" priority="6910" operator="greaterThan">
      <formula>0.85</formula>
    </cfRule>
  </conditionalFormatting>
  <conditionalFormatting sqref="N128">
    <cfRule type="cellIs" dxfId="16823" priority="6907" operator="greaterThan">
      <formula>0.9</formula>
    </cfRule>
    <cfRule type="cellIs" dxfId="16822" priority="6908" operator="greaterThan">
      <formula>0.85</formula>
    </cfRule>
  </conditionalFormatting>
  <conditionalFormatting sqref="E128">
    <cfRule type="expression" dxfId="16821" priority="6903">
      <formula>AND(IF(OR($Q128=1,$Q128=2),1,0),IF($X128&lt;=20,1,0))</formula>
    </cfRule>
    <cfRule type="expression" dxfId="16820" priority="6904">
      <formula>AND(IF($Q128=2,1,0),IF($X128&lt;30,1,0))</formula>
    </cfRule>
    <cfRule type="expression" dxfId="16819" priority="6905">
      <formula>AND(IF($Q128=3,1,0),IF($X128&lt;30,1,0))</formula>
    </cfRule>
    <cfRule type="expression" dxfId="16818" priority="6906">
      <formula>AND(IF($Q128=3,1,IF($Q128=4,1,0)),IF($F128&lt;=85,1,0))</formula>
    </cfRule>
  </conditionalFormatting>
  <conditionalFormatting sqref="X128">
    <cfRule type="expression" dxfId="16817" priority="6899">
      <formula>AND(IF(OR($Q128=1,$Q128=2),1,0),IF($X128&lt;=20,1,0))</formula>
    </cfRule>
    <cfRule type="expression" dxfId="16816" priority="6900">
      <formula>AND(IF($Q128=2,1,0),IF($X128&lt;30,1,0))</formula>
    </cfRule>
    <cfRule type="expression" dxfId="16815" priority="6901">
      <formula>AND(IF($Q128=3,1,0),IF($X128&lt;30,1,0))</formula>
    </cfRule>
    <cfRule type="expression" dxfId="16814" priority="6902">
      <formula>AND(IF($Q128=3,1,IF($Q128=4,1,0)),IF($F128&lt;=85,1,0))</formula>
    </cfRule>
  </conditionalFormatting>
  <conditionalFormatting sqref="AI128">
    <cfRule type="expression" dxfId="16813" priority="6895">
      <formula>AND(IF(OR($Q128=1,$Q128=2),1,0),IF($X128&lt;=20,1,0))</formula>
    </cfRule>
    <cfRule type="expression" dxfId="16812" priority="6896">
      <formula>AND(IF($Q128=2,1,0),IF($X128&lt;30,1,0))</formula>
    </cfRule>
    <cfRule type="expression" dxfId="16811" priority="6897">
      <formula>AND(IF($Q128=3,1,0),IF($X128&lt;30,1,0))</formula>
    </cfRule>
    <cfRule type="expression" dxfId="16810" priority="6898">
      <formula>AND(IF($Q128=3,1,IF($Q128=4,1,0)),IF($F128&lt;=85,1,0))</formula>
    </cfRule>
  </conditionalFormatting>
  <conditionalFormatting sqref="AV129">
    <cfRule type="expression" dxfId="16809" priority="6893">
      <formula>AV129="X"</formula>
    </cfRule>
    <cfRule type="expression" dxfId="16808" priority="6894">
      <formula>AV129="후보"</formula>
    </cfRule>
  </conditionalFormatting>
  <conditionalFormatting sqref="AC129">
    <cfRule type="cellIs" dxfId="16807" priority="6891" operator="greaterThan">
      <formula>0.9</formula>
    </cfRule>
    <cfRule type="cellIs" dxfId="16806" priority="6892" operator="greaterThan">
      <formula>0.85</formula>
    </cfRule>
  </conditionalFormatting>
  <conditionalFormatting sqref="N129">
    <cfRule type="cellIs" dxfId="16805" priority="6889" operator="greaterThan">
      <formula>0.9</formula>
    </cfRule>
    <cfRule type="cellIs" dxfId="16804" priority="6890" operator="greaterThan">
      <formula>0.85</formula>
    </cfRule>
  </conditionalFormatting>
  <conditionalFormatting sqref="E129">
    <cfRule type="expression" dxfId="16803" priority="6885">
      <formula>AND(IF(OR($Q129=1,$Q129=2),1,0),IF($X129&lt;=20,1,0))</formula>
    </cfRule>
    <cfRule type="expression" dxfId="16802" priority="6886">
      <formula>AND(IF($Q129=2,1,0),IF($X129&lt;30,1,0))</formula>
    </cfRule>
    <cfRule type="expression" dxfId="16801" priority="6887">
      <formula>AND(IF($Q129=3,1,0),IF($X129&lt;30,1,0))</formula>
    </cfRule>
    <cfRule type="expression" dxfId="16800" priority="6888">
      <formula>AND(IF($Q129=3,1,IF($Q129=4,1,0)),IF($F129&lt;=85,1,0))</formula>
    </cfRule>
  </conditionalFormatting>
  <conditionalFormatting sqref="X129">
    <cfRule type="expression" dxfId="16799" priority="6881">
      <formula>AND(IF(OR($Q129=1,$Q129=2),1,0),IF($X129&lt;=20,1,0))</formula>
    </cfRule>
    <cfRule type="expression" dxfId="16798" priority="6882">
      <formula>AND(IF($Q129=2,1,0),IF($X129&lt;30,1,0))</formula>
    </cfRule>
    <cfRule type="expression" dxfId="16797" priority="6883">
      <formula>AND(IF($Q129=3,1,0),IF($X129&lt;30,1,0))</formula>
    </cfRule>
    <cfRule type="expression" dxfId="16796" priority="6884">
      <formula>AND(IF($Q129=3,1,IF($Q129=4,1,0)),IF($F129&lt;=85,1,0))</formula>
    </cfRule>
  </conditionalFormatting>
  <conditionalFormatting sqref="AI129">
    <cfRule type="expression" dxfId="16795" priority="6877">
      <formula>AND(IF(OR($Q129=1,$Q129=2),1,0),IF($X129&lt;=20,1,0))</formula>
    </cfRule>
    <cfRule type="expression" dxfId="16794" priority="6878">
      <formula>AND(IF($Q129=2,1,0),IF($X129&lt;30,1,0))</formula>
    </cfRule>
    <cfRule type="expression" dxfId="16793" priority="6879">
      <formula>AND(IF($Q129=3,1,0),IF($X129&lt;30,1,0))</formula>
    </cfRule>
    <cfRule type="expression" dxfId="16792" priority="6880">
      <formula>AND(IF($Q129=3,1,IF($Q129=4,1,0)),IF($F129&lt;=85,1,0))</formula>
    </cfRule>
  </conditionalFormatting>
  <conditionalFormatting sqref="AV130">
    <cfRule type="expression" dxfId="16791" priority="6875">
      <formula>AV130="X"</formula>
    </cfRule>
    <cfRule type="expression" dxfId="16790" priority="6876">
      <formula>AV130="후보"</formula>
    </cfRule>
  </conditionalFormatting>
  <conditionalFormatting sqref="AC130">
    <cfRule type="cellIs" dxfId="16789" priority="6873" operator="greaterThan">
      <formula>0.9</formula>
    </cfRule>
    <cfRule type="cellIs" dxfId="16788" priority="6874" operator="greaterThan">
      <formula>0.85</formula>
    </cfRule>
  </conditionalFormatting>
  <conditionalFormatting sqref="N130">
    <cfRule type="cellIs" dxfId="16787" priority="6871" operator="greaterThan">
      <formula>0.9</formula>
    </cfRule>
    <cfRule type="cellIs" dxfId="16786" priority="6872" operator="greaterThan">
      <formula>0.85</formula>
    </cfRule>
  </conditionalFormatting>
  <conditionalFormatting sqref="E130">
    <cfRule type="expression" dxfId="16785" priority="6867">
      <formula>AND(IF(OR($Q130=1,$Q130=2),1,0),IF($X130&lt;=20,1,0))</formula>
    </cfRule>
    <cfRule type="expression" dxfId="16784" priority="6868">
      <formula>AND(IF($Q130=2,1,0),IF($X130&lt;30,1,0))</formula>
    </cfRule>
    <cfRule type="expression" dxfId="16783" priority="6869">
      <formula>AND(IF($Q130=3,1,0),IF($X130&lt;30,1,0))</formula>
    </cfRule>
    <cfRule type="expression" dxfId="16782" priority="6870">
      <formula>AND(IF($Q130=3,1,IF($Q130=4,1,0)),IF($F130&lt;=85,1,0))</formula>
    </cfRule>
  </conditionalFormatting>
  <conditionalFormatting sqref="X130">
    <cfRule type="expression" dxfId="16781" priority="6863">
      <formula>AND(IF(OR($Q130=1,$Q130=2),1,0),IF($X130&lt;=20,1,0))</formula>
    </cfRule>
    <cfRule type="expression" dxfId="16780" priority="6864">
      <formula>AND(IF($Q130=2,1,0),IF($X130&lt;30,1,0))</formula>
    </cfRule>
    <cfRule type="expression" dxfId="16779" priority="6865">
      <formula>AND(IF($Q130=3,1,0),IF($X130&lt;30,1,0))</formula>
    </cfRule>
    <cfRule type="expression" dxfId="16778" priority="6866">
      <formula>AND(IF($Q130=3,1,IF($Q130=4,1,0)),IF($F130&lt;=85,1,0))</formula>
    </cfRule>
  </conditionalFormatting>
  <conditionalFormatting sqref="AI130">
    <cfRule type="expression" dxfId="16777" priority="6859">
      <formula>AND(IF(OR($Q130=1,$Q130=2),1,0),IF($X130&lt;=20,1,0))</formula>
    </cfRule>
    <cfRule type="expression" dxfId="16776" priority="6860">
      <formula>AND(IF($Q130=2,1,0),IF($X130&lt;30,1,0))</formula>
    </cfRule>
    <cfRule type="expression" dxfId="16775" priority="6861">
      <formula>AND(IF($Q130=3,1,0),IF($X130&lt;30,1,0))</formula>
    </cfRule>
    <cfRule type="expression" dxfId="16774" priority="6862">
      <formula>AND(IF($Q130=3,1,IF($Q130=4,1,0)),IF($F130&lt;=85,1,0))</formula>
    </cfRule>
  </conditionalFormatting>
  <conditionalFormatting sqref="AV131">
    <cfRule type="expression" dxfId="16773" priority="6857">
      <formula>AV131="X"</formula>
    </cfRule>
    <cfRule type="expression" dxfId="16772" priority="6858">
      <formula>AV131="후보"</formula>
    </cfRule>
  </conditionalFormatting>
  <conditionalFormatting sqref="AC131">
    <cfRule type="cellIs" dxfId="16771" priority="6855" operator="greaterThan">
      <formula>0.9</formula>
    </cfRule>
    <cfRule type="cellIs" dxfId="16770" priority="6856" operator="greaterThan">
      <formula>0.85</formula>
    </cfRule>
  </conditionalFormatting>
  <conditionalFormatting sqref="N131">
    <cfRule type="cellIs" dxfId="16769" priority="6853" operator="greaterThan">
      <formula>0.9</formula>
    </cfRule>
    <cfRule type="cellIs" dxfId="16768" priority="6854" operator="greaterThan">
      <formula>0.85</formula>
    </cfRule>
  </conditionalFormatting>
  <conditionalFormatting sqref="E131">
    <cfRule type="expression" dxfId="16767" priority="6849">
      <formula>AND(IF(OR($Q131=1,$Q131=2),1,0),IF($X131&lt;=20,1,0))</formula>
    </cfRule>
    <cfRule type="expression" dxfId="16766" priority="6850">
      <formula>AND(IF($Q131=2,1,0),IF($X131&lt;30,1,0))</formula>
    </cfRule>
    <cfRule type="expression" dxfId="16765" priority="6851">
      <formula>AND(IF($Q131=3,1,0),IF($X131&lt;30,1,0))</formula>
    </cfRule>
    <cfRule type="expression" dxfId="16764" priority="6852">
      <formula>AND(IF($Q131=3,1,IF($Q131=4,1,0)),IF($F131&lt;=85,1,0))</formula>
    </cfRule>
  </conditionalFormatting>
  <conditionalFormatting sqref="X131">
    <cfRule type="expression" dxfId="16763" priority="6845">
      <formula>AND(IF(OR($Q131=1,$Q131=2),1,0),IF($X131&lt;=20,1,0))</formula>
    </cfRule>
    <cfRule type="expression" dxfId="16762" priority="6846">
      <formula>AND(IF($Q131=2,1,0),IF($X131&lt;30,1,0))</formula>
    </cfRule>
    <cfRule type="expression" dxfId="16761" priority="6847">
      <formula>AND(IF($Q131=3,1,0),IF($X131&lt;30,1,0))</formula>
    </cfRule>
    <cfRule type="expression" dxfId="16760" priority="6848">
      <formula>AND(IF($Q131=3,1,IF($Q131=4,1,0)),IF($F131&lt;=85,1,0))</formula>
    </cfRule>
  </conditionalFormatting>
  <conditionalFormatting sqref="AI131">
    <cfRule type="expression" dxfId="16759" priority="6841">
      <formula>AND(IF(OR($Q131=1,$Q131=2),1,0),IF($X131&lt;=20,1,0))</formula>
    </cfRule>
    <cfRule type="expression" dxfId="16758" priority="6842">
      <formula>AND(IF($Q131=2,1,0),IF($X131&lt;30,1,0))</formula>
    </cfRule>
    <cfRule type="expression" dxfId="16757" priority="6843">
      <formula>AND(IF($Q131=3,1,0),IF($X131&lt;30,1,0))</formula>
    </cfRule>
    <cfRule type="expression" dxfId="16756" priority="6844">
      <formula>AND(IF($Q131=3,1,IF($Q131=4,1,0)),IF($F131&lt;=85,1,0))</formula>
    </cfRule>
  </conditionalFormatting>
  <conditionalFormatting sqref="AV132">
    <cfRule type="expression" dxfId="16755" priority="6839">
      <formula>AV132="X"</formula>
    </cfRule>
    <cfRule type="expression" dxfId="16754" priority="6840">
      <formula>AV132="후보"</formula>
    </cfRule>
  </conditionalFormatting>
  <conditionalFormatting sqref="AC132">
    <cfRule type="cellIs" dxfId="16753" priority="6837" operator="greaterThan">
      <formula>0.9</formula>
    </cfRule>
    <cfRule type="cellIs" dxfId="16752" priority="6838" operator="greaterThan">
      <formula>0.85</formula>
    </cfRule>
  </conditionalFormatting>
  <conditionalFormatting sqref="N132">
    <cfRule type="cellIs" dxfId="16751" priority="6835" operator="greaterThan">
      <formula>0.9</formula>
    </cfRule>
    <cfRule type="cellIs" dxfId="16750" priority="6836" operator="greaterThan">
      <formula>0.85</formula>
    </cfRule>
  </conditionalFormatting>
  <conditionalFormatting sqref="E132">
    <cfRule type="expression" dxfId="16749" priority="6831">
      <formula>AND(IF(OR($Q132=1,$Q132=2),1,0),IF($X132&lt;=20,1,0))</formula>
    </cfRule>
    <cfRule type="expression" dxfId="16748" priority="6832">
      <formula>AND(IF($Q132=2,1,0),IF($X132&lt;30,1,0))</formula>
    </cfRule>
    <cfRule type="expression" dxfId="16747" priority="6833">
      <formula>AND(IF($Q132=3,1,0),IF($X132&lt;30,1,0))</formula>
    </cfRule>
    <cfRule type="expression" dxfId="16746" priority="6834">
      <formula>AND(IF($Q132=3,1,IF($Q132=4,1,0)),IF($F132&lt;=85,1,0))</formula>
    </cfRule>
  </conditionalFormatting>
  <conditionalFormatting sqref="X132">
    <cfRule type="expression" dxfId="16745" priority="6827">
      <formula>AND(IF(OR($Q132=1,$Q132=2),1,0),IF($X132&lt;=20,1,0))</formula>
    </cfRule>
    <cfRule type="expression" dxfId="16744" priority="6828">
      <formula>AND(IF($Q132=2,1,0),IF($X132&lt;30,1,0))</formula>
    </cfRule>
    <cfRule type="expression" dxfId="16743" priority="6829">
      <formula>AND(IF($Q132=3,1,0),IF($X132&lt;30,1,0))</formula>
    </cfRule>
    <cfRule type="expression" dxfId="16742" priority="6830">
      <formula>AND(IF($Q132=3,1,IF($Q132=4,1,0)),IF($F132&lt;=85,1,0))</formula>
    </cfRule>
  </conditionalFormatting>
  <conditionalFormatting sqref="AI132">
    <cfRule type="expression" dxfId="16741" priority="6823">
      <formula>AND(IF(OR($Q132=1,$Q132=2),1,0),IF($X132&lt;=20,1,0))</formula>
    </cfRule>
    <cfRule type="expression" dxfId="16740" priority="6824">
      <formula>AND(IF($Q132=2,1,0),IF($X132&lt;30,1,0))</formula>
    </cfRule>
    <cfRule type="expression" dxfId="16739" priority="6825">
      <formula>AND(IF($Q132=3,1,0),IF($X132&lt;30,1,0))</formula>
    </cfRule>
    <cfRule type="expression" dxfId="16738" priority="6826">
      <formula>AND(IF($Q132=3,1,IF($Q132=4,1,0)),IF($F132&lt;=85,1,0))</formula>
    </cfRule>
  </conditionalFormatting>
  <conditionalFormatting sqref="AV133">
    <cfRule type="expression" dxfId="16737" priority="6821">
      <formula>AV133="X"</formula>
    </cfRule>
    <cfRule type="expression" dxfId="16736" priority="6822">
      <formula>AV133="후보"</formula>
    </cfRule>
  </conditionalFormatting>
  <conditionalFormatting sqref="AC133">
    <cfRule type="cellIs" dxfId="16735" priority="6819" operator="greaterThan">
      <formula>0.9</formula>
    </cfRule>
    <cfRule type="cellIs" dxfId="16734" priority="6820" operator="greaterThan">
      <formula>0.85</formula>
    </cfRule>
  </conditionalFormatting>
  <conditionalFormatting sqref="N133">
    <cfRule type="cellIs" dxfId="16733" priority="6817" operator="greaterThan">
      <formula>0.9</formula>
    </cfRule>
    <cfRule type="cellIs" dxfId="16732" priority="6818" operator="greaterThan">
      <formula>0.85</formula>
    </cfRule>
  </conditionalFormatting>
  <conditionalFormatting sqref="E133">
    <cfRule type="expression" dxfId="16731" priority="6813">
      <formula>AND(IF(OR($Q133=1,$Q133=2),1,0),IF($X133&lt;=20,1,0))</formula>
    </cfRule>
    <cfRule type="expression" dxfId="16730" priority="6814">
      <formula>AND(IF($Q133=2,1,0),IF($X133&lt;30,1,0))</formula>
    </cfRule>
    <cfRule type="expression" dxfId="16729" priority="6815">
      <formula>AND(IF($Q133=3,1,0),IF($X133&lt;30,1,0))</formula>
    </cfRule>
    <cfRule type="expression" dxfId="16728" priority="6816">
      <formula>AND(IF($Q133=3,1,IF($Q133=4,1,0)),IF($F133&lt;=85,1,0))</formula>
    </cfRule>
  </conditionalFormatting>
  <conditionalFormatting sqref="X133">
    <cfRule type="expression" dxfId="16727" priority="6809">
      <formula>AND(IF(OR($Q133=1,$Q133=2),1,0),IF($X133&lt;=20,1,0))</formula>
    </cfRule>
    <cfRule type="expression" dxfId="16726" priority="6810">
      <formula>AND(IF($Q133=2,1,0),IF($X133&lt;30,1,0))</formula>
    </cfRule>
    <cfRule type="expression" dxfId="16725" priority="6811">
      <formula>AND(IF($Q133=3,1,0),IF($X133&lt;30,1,0))</formula>
    </cfRule>
    <cfRule type="expression" dxfId="16724" priority="6812">
      <formula>AND(IF($Q133=3,1,IF($Q133=4,1,0)),IF($F133&lt;=85,1,0))</formula>
    </cfRule>
  </conditionalFormatting>
  <conditionalFormatting sqref="AI133">
    <cfRule type="expression" dxfId="16723" priority="6805">
      <formula>AND(IF(OR($Q133=1,$Q133=2),1,0),IF($X133&lt;=20,1,0))</formula>
    </cfRule>
    <cfRule type="expression" dxfId="16722" priority="6806">
      <formula>AND(IF($Q133=2,1,0),IF($X133&lt;30,1,0))</formula>
    </cfRule>
    <cfRule type="expression" dxfId="16721" priority="6807">
      <formula>AND(IF($Q133=3,1,0),IF($X133&lt;30,1,0))</formula>
    </cfRule>
    <cfRule type="expression" dxfId="16720" priority="6808">
      <formula>AND(IF($Q133=3,1,IF($Q133=4,1,0)),IF($F133&lt;=85,1,0))</formula>
    </cfRule>
  </conditionalFormatting>
  <conditionalFormatting sqref="AV134">
    <cfRule type="expression" dxfId="16719" priority="6803">
      <formula>AV134="X"</formula>
    </cfRule>
    <cfRule type="expression" dxfId="16718" priority="6804">
      <formula>AV134="후보"</formula>
    </cfRule>
  </conditionalFormatting>
  <conditionalFormatting sqref="AC134">
    <cfRule type="cellIs" dxfId="16717" priority="6801" operator="greaterThan">
      <formula>0.9</formula>
    </cfRule>
    <cfRule type="cellIs" dxfId="16716" priority="6802" operator="greaterThan">
      <formula>0.85</formula>
    </cfRule>
  </conditionalFormatting>
  <conditionalFormatting sqref="N134">
    <cfRule type="cellIs" dxfId="16715" priority="6799" operator="greaterThan">
      <formula>0.9</formula>
    </cfRule>
    <cfRule type="cellIs" dxfId="16714" priority="6800" operator="greaterThan">
      <formula>0.85</formula>
    </cfRule>
  </conditionalFormatting>
  <conditionalFormatting sqref="E134">
    <cfRule type="expression" dxfId="16713" priority="6795">
      <formula>AND(IF(OR($Q134=1,$Q134=2),1,0),IF($X134&lt;=20,1,0))</formula>
    </cfRule>
    <cfRule type="expression" dxfId="16712" priority="6796">
      <formula>AND(IF($Q134=2,1,0),IF($X134&lt;30,1,0))</formula>
    </cfRule>
    <cfRule type="expression" dxfId="16711" priority="6797">
      <formula>AND(IF($Q134=3,1,0),IF($X134&lt;30,1,0))</formula>
    </cfRule>
    <cfRule type="expression" dxfId="16710" priority="6798">
      <formula>AND(IF($Q134=3,1,IF($Q134=4,1,0)),IF($F134&lt;=85,1,0))</formula>
    </cfRule>
  </conditionalFormatting>
  <conditionalFormatting sqref="X134">
    <cfRule type="expression" dxfId="16709" priority="6791">
      <formula>AND(IF(OR($Q134=1,$Q134=2),1,0),IF($X134&lt;=20,1,0))</formula>
    </cfRule>
    <cfRule type="expression" dxfId="16708" priority="6792">
      <formula>AND(IF($Q134=2,1,0),IF($X134&lt;30,1,0))</formula>
    </cfRule>
    <cfRule type="expression" dxfId="16707" priority="6793">
      <formula>AND(IF($Q134=3,1,0),IF($X134&lt;30,1,0))</formula>
    </cfRule>
    <cfRule type="expression" dxfId="16706" priority="6794">
      <formula>AND(IF($Q134=3,1,IF($Q134=4,1,0)),IF($F134&lt;=85,1,0))</formula>
    </cfRule>
  </conditionalFormatting>
  <conditionalFormatting sqref="AI134">
    <cfRule type="expression" dxfId="16705" priority="6787">
      <formula>AND(IF(OR($Q134=1,$Q134=2),1,0),IF($X134&lt;=20,1,0))</formula>
    </cfRule>
    <cfRule type="expression" dxfId="16704" priority="6788">
      <formula>AND(IF($Q134=2,1,0),IF($X134&lt;30,1,0))</formula>
    </cfRule>
    <cfRule type="expression" dxfId="16703" priority="6789">
      <formula>AND(IF($Q134=3,1,0),IF($X134&lt;30,1,0))</formula>
    </cfRule>
    <cfRule type="expression" dxfId="16702" priority="6790">
      <formula>AND(IF($Q134=3,1,IF($Q134=4,1,0)),IF($F134&lt;=85,1,0))</formula>
    </cfRule>
  </conditionalFormatting>
  <conditionalFormatting sqref="AV135">
    <cfRule type="expression" dxfId="16701" priority="6785">
      <formula>AV135="X"</formula>
    </cfRule>
    <cfRule type="expression" dxfId="16700" priority="6786">
      <formula>AV135="후보"</formula>
    </cfRule>
  </conditionalFormatting>
  <conditionalFormatting sqref="AC135">
    <cfRule type="cellIs" dxfId="16699" priority="6783" operator="greaterThan">
      <formula>0.9</formula>
    </cfRule>
    <cfRule type="cellIs" dxfId="16698" priority="6784" operator="greaterThan">
      <formula>0.85</formula>
    </cfRule>
  </conditionalFormatting>
  <conditionalFormatting sqref="N135">
    <cfRule type="cellIs" dxfId="16697" priority="6781" operator="greaterThan">
      <formula>0.9</formula>
    </cfRule>
    <cfRule type="cellIs" dxfId="16696" priority="6782" operator="greaterThan">
      <formula>0.85</formula>
    </cfRule>
  </conditionalFormatting>
  <conditionalFormatting sqref="E135">
    <cfRule type="expression" dxfId="16695" priority="6777">
      <formula>AND(IF(OR($Q135=1,$Q135=2),1,0),IF($X135&lt;=20,1,0))</formula>
    </cfRule>
    <cfRule type="expression" dxfId="16694" priority="6778">
      <formula>AND(IF($Q135=2,1,0),IF($X135&lt;30,1,0))</formula>
    </cfRule>
    <cfRule type="expression" dxfId="16693" priority="6779">
      <formula>AND(IF($Q135=3,1,0),IF($X135&lt;30,1,0))</formula>
    </cfRule>
    <cfRule type="expression" dxfId="16692" priority="6780">
      <formula>AND(IF($Q135=3,1,IF($Q135=4,1,0)),IF($F135&lt;=85,1,0))</formula>
    </cfRule>
  </conditionalFormatting>
  <conditionalFormatting sqref="X135">
    <cfRule type="expression" dxfId="16691" priority="6773">
      <formula>AND(IF(OR($Q135=1,$Q135=2),1,0),IF($X135&lt;=20,1,0))</formula>
    </cfRule>
    <cfRule type="expression" dxfId="16690" priority="6774">
      <formula>AND(IF($Q135=2,1,0),IF($X135&lt;30,1,0))</formula>
    </cfRule>
    <cfRule type="expression" dxfId="16689" priority="6775">
      <formula>AND(IF($Q135=3,1,0),IF($X135&lt;30,1,0))</formula>
    </cfRule>
    <cfRule type="expression" dxfId="16688" priority="6776">
      <formula>AND(IF($Q135=3,1,IF($Q135=4,1,0)),IF($F135&lt;=85,1,0))</formula>
    </cfRule>
  </conditionalFormatting>
  <conditionalFormatting sqref="AI135">
    <cfRule type="expression" dxfId="16687" priority="6769">
      <formula>AND(IF(OR($Q135=1,$Q135=2),1,0),IF($X135&lt;=20,1,0))</formula>
    </cfRule>
    <cfRule type="expression" dxfId="16686" priority="6770">
      <formula>AND(IF($Q135=2,1,0),IF($X135&lt;30,1,0))</formula>
    </cfRule>
    <cfRule type="expression" dxfId="16685" priority="6771">
      <formula>AND(IF($Q135=3,1,0),IF($X135&lt;30,1,0))</formula>
    </cfRule>
    <cfRule type="expression" dxfId="16684" priority="6772">
      <formula>AND(IF($Q135=3,1,IF($Q135=4,1,0)),IF($F135&lt;=85,1,0))</formula>
    </cfRule>
  </conditionalFormatting>
  <conditionalFormatting sqref="AV136">
    <cfRule type="expression" dxfId="16683" priority="6767">
      <formula>AV136="X"</formula>
    </cfRule>
    <cfRule type="expression" dxfId="16682" priority="6768">
      <formula>AV136="후보"</formula>
    </cfRule>
  </conditionalFormatting>
  <conditionalFormatting sqref="AC136">
    <cfRule type="cellIs" dxfId="16681" priority="6765" operator="greaterThan">
      <formula>0.9</formula>
    </cfRule>
    <cfRule type="cellIs" dxfId="16680" priority="6766" operator="greaterThan">
      <formula>0.85</formula>
    </cfRule>
  </conditionalFormatting>
  <conditionalFormatting sqref="N136">
    <cfRule type="cellIs" dxfId="16679" priority="6763" operator="greaterThan">
      <formula>0.9</formula>
    </cfRule>
    <cfRule type="cellIs" dxfId="16678" priority="6764" operator="greaterThan">
      <formula>0.85</formula>
    </cfRule>
  </conditionalFormatting>
  <conditionalFormatting sqref="E136">
    <cfRule type="expression" dxfId="16677" priority="6759">
      <formula>AND(IF(OR($Q136=1,$Q136=2),1,0),IF($X136&lt;=20,1,0))</formula>
    </cfRule>
    <cfRule type="expression" dxfId="16676" priority="6760">
      <formula>AND(IF($Q136=2,1,0),IF($X136&lt;30,1,0))</formula>
    </cfRule>
    <cfRule type="expression" dxfId="16675" priority="6761">
      <formula>AND(IF($Q136=3,1,0),IF($X136&lt;30,1,0))</formula>
    </cfRule>
    <cfRule type="expression" dxfId="16674" priority="6762">
      <formula>AND(IF($Q136=3,1,IF($Q136=4,1,0)),IF($F136&lt;=85,1,0))</formula>
    </cfRule>
  </conditionalFormatting>
  <conditionalFormatting sqref="X136">
    <cfRule type="expression" dxfId="16673" priority="6755">
      <formula>AND(IF(OR($Q136=1,$Q136=2),1,0),IF($X136&lt;=20,1,0))</formula>
    </cfRule>
    <cfRule type="expression" dxfId="16672" priority="6756">
      <formula>AND(IF($Q136=2,1,0),IF($X136&lt;30,1,0))</formula>
    </cfRule>
    <cfRule type="expression" dxfId="16671" priority="6757">
      <formula>AND(IF($Q136=3,1,0),IF($X136&lt;30,1,0))</formula>
    </cfRule>
    <cfRule type="expression" dxfId="16670" priority="6758">
      <formula>AND(IF($Q136=3,1,IF($Q136=4,1,0)),IF($F136&lt;=85,1,0))</formula>
    </cfRule>
  </conditionalFormatting>
  <conditionalFormatting sqref="AI136">
    <cfRule type="expression" dxfId="16669" priority="6751">
      <formula>AND(IF(OR($Q136=1,$Q136=2),1,0),IF($X136&lt;=20,1,0))</formula>
    </cfRule>
    <cfRule type="expression" dxfId="16668" priority="6752">
      <formula>AND(IF($Q136=2,1,0),IF($X136&lt;30,1,0))</formula>
    </cfRule>
    <cfRule type="expression" dxfId="16667" priority="6753">
      <formula>AND(IF($Q136=3,1,0),IF($X136&lt;30,1,0))</formula>
    </cfRule>
    <cfRule type="expression" dxfId="16666" priority="6754">
      <formula>AND(IF($Q136=3,1,IF($Q136=4,1,0)),IF($F136&lt;=85,1,0))</formula>
    </cfRule>
  </conditionalFormatting>
  <conditionalFormatting sqref="AV137">
    <cfRule type="expression" dxfId="16665" priority="6749">
      <formula>AV137="X"</formula>
    </cfRule>
    <cfRule type="expression" dxfId="16664" priority="6750">
      <formula>AV137="후보"</formula>
    </cfRule>
  </conditionalFormatting>
  <conditionalFormatting sqref="AC137">
    <cfRule type="cellIs" dxfId="16663" priority="6747" operator="greaterThan">
      <formula>0.9</formula>
    </cfRule>
    <cfRule type="cellIs" dxfId="16662" priority="6748" operator="greaterThan">
      <formula>0.85</formula>
    </cfRule>
  </conditionalFormatting>
  <conditionalFormatting sqref="N137">
    <cfRule type="cellIs" dxfId="16661" priority="6745" operator="greaterThan">
      <formula>0.9</formula>
    </cfRule>
    <cfRule type="cellIs" dxfId="16660" priority="6746" operator="greaterThan">
      <formula>0.85</formula>
    </cfRule>
  </conditionalFormatting>
  <conditionalFormatting sqref="E137">
    <cfRule type="expression" dxfId="16659" priority="6741">
      <formula>AND(IF(OR($Q137=1,$Q137=2),1,0),IF($X137&lt;=20,1,0))</formula>
    </cfRule>
    <cfRule type="expression" dxfId="16658" priority="6742">
      <formula>AND(IF($Q137=2,1,0),IF($X137&lt;30,1,0))</formula>
    </cfRule>
    <cfRule type="expression" dxfId="16657" priority="6743">
      <formula>AND(IF($Q137=3,1,0),IF($X137&lt;30,1,0))</formula>
    </cfRule>
    <cfRule type="expression" dxfId="16656" priority="6744">
      <formula>AND(IF($Q137=3,1,IF($Q137=4,1,0)),IF($F137&lt;=85,1,0))</formula>
    </cfRule>
  </conditionalFormatting>
  <conditionalFormatting sqref="X137">
    <cfRule type="expression" dxfId="16655" priority="6737">
      <formula>AND(IF(OR($Q137=1,$Q137=2),1,0),IF($X137&lt;=20,1,0))</formula>
    </cfRule>
    <cfRule type="expression" dxfId="16654" priority="6738">
      <formula>AND(IF($Q137=2,1,0),IF($X137&lt;30,1,0))</formula>
    </cfRule>
    <cfRule type="expression" dxfId="16653" priority="6739">
      <formula>AND(IF($Q137=3,1,0),IF($X137&lt;30,1,0))</formula>
    </cfRule>
    <cfRule type="expression" dxfId="16652" priority="6740">
      <formula>AND(IF($Q137=3,1,IF($Q137=4,1,0)),IF($F137&lt;=85,1,0))</formula>
    </cfRule>
  </conditionalFormatting>
  <conditionalFormatting sqref="AI137">
    <cfRule type="expression" dxfId="16651" priority="6733">
      <formula>AND(IF(OR($Q137=1,$Q137=2),1,0),IF($X137&lt;=20,1,0))</formula>
    </cfRule>
    <cfRule type="expression" dxfId="16650" priority="6734">
      <formula>AND(IF($Q137=2,1,0),IF($X137&lt;30,1,0))</formula>
    </cfRule>
    <cfRule type="expression" dxfId="16649" priority="6735">
      <formula>AND(IF($Q137=3,1,0),IF($X137&lt;30,1,0))</formula>
    </cfRule>
    <cfRule type="expression" dxfId="16648" priority="6736">
      <formula>AND(IF($Q137=3,1,IF($Q137=4,1,0)),IF($F137&lt;=85,1,0))</formula>
    </cfRule>
  </conditionalFormatting>
  <conditionalFormatting sqref="AV138">
    <cfRule type="expression" dxfId="16647" priority="6731">
      <formula>AV138="X"</formula>
    </cfRule>
    <cfRule type="expression" dxfId="16646" priority="6732">
      <formula>AV138="후보"</formula>
    </cfRule>
  </conditionalFormatting>
  <conditionalFormatting sqref="AC138">
    <cfRule type="cellIs" dxfId="16645" priority="6729" operator="greaterThan">
      <formula>0.9</formula>
    </cfRule>
    <cfRule type="cellIs" dxfId="16644" priority="6730" operator="greaterThan">
      <formula>0.85</formula>
    </cfRule>
  </conditionalFormatting>
  <conditionalFormatting sqref="N138">
    <cfRule type="cellIs" dxfId="16643" priority="6727" operator="greaterThan">
      <formula>0.9</formula>
    </cfRule>
    <cfRule type="cellIs" dxfId="16642" priority="6728" operator="greaterThan">
      <formula>0.85</formula>
    </cfRule>
  </conditionalFormatting>
  <conditionalFormatting sqref="E138">
    <cfRule type="expression" dxfId="16641" priority="6723">
      <formula>AND(IF(OR($Q138=1,$Q138=2),1,0),IF($X138&lt;=20,1,0))</formula>
    </cfRule>
    <cfRule type="expression" dxfId="16640" priority="6724">
      <formula>AND(IF($Q138=2,1,0),IF($X138&lt;30,1,0))</formula>
    </cfRule>
    <cfRule type="expression" dxfId="16639" priority="6725">
      <formula>AND(IF($Q138=3,1,0),IF($X138&lt;30,1,0))</formula>
    </cfRule>
    <cfRule type="expression" dxfId="16638" priority="6726">
      <formula>AND(IF($Q138=3,1,IF($Q138=4,1,0)),IF($F138&lt;=85,1,0))</formula>
    </cfRule>
  </conditionalFormatting>
  <conditionalFormatting sqref="X138">
    <cfRule type="expression" dxfId="16637" priority="6719">
      <formula>AND(IF(OR($Q138=1,$Q138=2),1,0),IF($X138&lt;=20,1,0))</formula>
    </cfRule>
    <cfRule type="expression" dxfId="16636" priority="6720">
      <formula>AND(IF($Q138=2,1,0),IF($X138&lt;30,1,0))</formula>
    </cfRule>
    <cfRule type="expression" dxfId="16635" priority="6721">
      <formula>AND(IF($Q138=3,1,0),IF($X138&lt;30,1,0))</formula>
    </cfRule>
    <cfRule type="expression" dxfId="16634" priority="6722">
      <formula>AND(IF($Q138=3,1,IF($Q138=4,1,0)),IF($F138&lt;=85,1,0))</formula>
    </cfRule>
  </conditionalFormatting>
  <conditionalFormatting sqref="AI138">
    <cfRule type="expression" dxfId="16633" priority="6715">
      <formula>AND(IF(OR($Q138=1,$Q138=2),1,0),IF($X138&lt;=20,1,0))</formula>
    </cfRule>
    <cfRule type="expression" dxfId="16632" priority="6716">
      <formula>AND(IF($Q138=2,1,0),IF($X138&lt;30,1,0))</formula>
    </cfRule>
    <cfRule type="expression" dxfId="16631" priority="6717">
      <formula>AND(IF($Q138=3,1,0),IF($X138&lt;30,1,0))</formula>
    </cfRule>
    <cfRule type="expression" dxfId="16630" priority="6718">
      <formula>AND(IF($Q138=3,1,IF($Q138=4,1,0)),IF($F138&lt;=85,1,0))</formula>
    </cfRule>
  </conditionalFormatting>
  <conditionalFormatting sqref="AV139">
    <cfRule type="expression" dxfId="16629" priority="6713">
      <formula>AV139="X"</formula>
    </cfRule>
    <cfRule type="expression" dxfId="16628" priority="6714">
      <formula>AV139="후보"</formula>
    </cfRule>
  </conditionalFormatting>
  <conditionalFormatting sqref="AC139">
    <cfRule type="cellIs" dxfId="16627" priority="6711" operator="greaterThan">
      <formula>0.9</formula>
    </cfRule>
    <cfRule type="cellIs" dxfId="16626" priority="6712" operator="greaterThan">
      <formula>0.85</formula>
    </cfRule>
  </conditionalFormatting>
  <conditionalFormatting sqref="N139">
    <cfRule type="cellIs" dxfId="16625" priority="6709" operator="greaterThan">
      <formula>0.9</formula>
    </cfRule>
    <cfRule type="cellIs" dxfId="16624" priority="6710" operator="greaterThan">
      <formula>0.85</formula>
    </cfRule>
  </conditionalFormatting>
  <conditionalFormatting sqref="E139">
    <cfRule type="expression" dxfId="16623" priority="6705">
      <formula>AND(IF(OR($Q139=1,$Q139=2),1,0),IF($X139&lt;=20,1,0))</formula>
    </cfRule>
    <cfRule type="expression" dxfId="16622" priority="6706">
      <formula>AND(IF($Q139=2,1,0),IF($X139&lt;30,1,0))</formula>
    </cfRule>
    <cfRule type="expression" dxfId="16621" priority="6707">
      <formula>AND(IF($Q139=3,1,0),IF($X139&lt;30,1,0))</formula>
    </cfRule>
    <cfRule type="expression" dxfId="16620" priority="6708">
      <formula>AND(IF($Q139=3,1,IF($Q139=4,1,0)),IF($F139&lt;=85,1,0))</formula>
    </cfRule>
  </conditionalFormatting>
  <conditionalFormatting sqref="X139">
    <cfRule type="expression" dxfId="16619" priority="6701">
      <formula>AND(IF(OR($Q139=1,$Q139=2),1,0),IF($X139&lt;=20,1,0))</formula>
    </cfRule>
    <cfRule type="expression" dxfId="16618" priority="6702">
      <formula>AND(IF($Q139=2,1,0),IF($X139&lt;30,1,0))</formula>
    </cfRule>
    <cfRule type="expression" dxfId="16617" priority="6703">
      <formula>AND(IF($Q139=3,1,0),IF($X139&lt;30,1,0))</formula>
    </cfRule>
    <cfRule type="expression" dxfId="16616" priority="6704">
      <formula>AND(IF($Q139=3,1,IF($Q139=4,1,0)),IF($F139&lt;=85,1,0))</formula>
    </cfRule>
  </conditionalFormatting>
  <conditionalFormatting sqref="AI139">
    <cfRule type="expression" dxfId="16615" priority="6697">
      <formula>AND(IF(OR($Q139=1,$Q139=2),1,0),IF($X139&lt;=20,1,0))</formula>
    </cfRule>
    <cfRule type="expression" dxfId="16614" priority="6698">
      <formula>AND(IF($Q139=2,1,0),IF($X139&lt;30,1,0))</formula>
    </cfRule>
    <cfRule type="expression" dxfId="16613" priority="6699">
      <formula>AND(IF($Q139=3,1,0),IF($X139&lt;30,1,0))</formula>
    </cfRule>
    <cfRule type="expression" dxfId="16612" priority="6700">
      <formula>AND(IF($Q139=3,1,IF($Q139=4,1,0)),IF($F139&lt;=85,1,0))</formula>
    </cfRule>
  </conditionalFormatting>
  <conditionalFormatting sqref="AV140">
    <cfRule type="expression" dxfId="16611" priority="6695">
      <formula>AV140="X"</formula>
    </cfRule>
    <cfRule type="expression" dxfId="16610" priority="6696">
      <formula>AV140="후보"</formula>
    </cfRule>
  </conditionalFormatting>
  <conditionalFormatting sqref="AC140">
    <cfRule type="cellIs" dxfId="16609" priority="6693" operator="greaterThan">
      <formula>0.9</formula>
    </cfRule>
    <cfRule type="cellIs" dxfId="16608" priority="6694" operator="greaterThan">
      <formula>0.85</formula>
    </cfRule>
  </conditionalFormatting>
  <conditionalFormatting sqref="N140">
    <cfRule type="cellIs" dxfId="16607" priority="6691" operator="greaterThan">
      <formula>0.9</formula>
    </cfRule>
    <cfRule type="cellIs" dxfId="16606" priority="6692" operator="greaterThan">
      <formula>0.85</formula>
    </cfRule>
  </conditionalFormatting>
  <conditionalFormatting sqref="E140">
    <cfRule type="expression" dxfId="16605" priority="6687">
      <formula>AND(IF(OR($Q140=1,$Q140=2),1,0),IF($X140&lt;=20,1,0))</formula>
    </cfRule>
    <cfRule type="expression" dxfId="16604" priority="6688">
      <formula>AND(IF($Q140=2,1,0),IF($X140&lt;30,1,0))</formula>
    </cfRule>
    <cfRule type="expression" dxfId="16603" priority="6689">
      <formula>AND(IF($Q140=3,1,0),IF($X140&lt;30,1,0))</formula>
    </cfRule>
    <cfRule type="expression" dxfId="16602" priority="6690">
      <formula>AND(IF($Q140=3,1,IF($Q140=4,1,0)),IF($F140&lt;=85,1,0))</formula>
    </cfRule>
  </conditionalFormatting>
  <conditionalFormatting sqref="X140">
    <cfRule type="expression" dxfId="16601" priority="6683">
      <formula>AND(IF(OR($Q140=1,$Q140=2),1,0),IF($X140&lt;=20,1,0))</formula>
    </cfRule>
    <cfRule type="expression" dxfId="16600" priority="6684">
      <formula>AND(IF($Q140=2,1,0),IF($X140&lt;30,1,0))</formula>
    </cfRule>
    <cfRule type="expression" dxfId="16599" priority="6685">
      <formula>AND(IF($Q140=3,1,0),IF($X140&lt;30,1,0))</formula>
    </cfRule>
    <cfRule type="expression" dxfId="16598" priority="6686">
      <formula>AND(IF($Q140=3,1,IF($Q140=4,1,0)),IF($F140&lt;=85,1,0))</formula>
    </cfRule>
  </conditionalFormatting>
  <conditionalFormatting sqref="AI140">
    <cfRule type="expression" dxfId="16597" priority="6679">
      <formula>AND(IF(OR($Q140=1,$Q140=2),1,0),IF($X140&lt;=20,1,0))</formula>
    </cfRule>
    <cfRule type="expression" dxfId="16596" priority="6680">
      <formula>AND(IF($Q140=2,1,0),IF($X140&lt;30,1,0))</formula>
    </cfRule>
    <cfRule type="expression" dxfId="16595" priority="6681">
      <formula>AND(IF($Q140=3,1,0),IF($X140&lt;30,1,0))</formula>
    </cfRule>
    <cfRule type="expression" dxfId="16594" priority="6682">
      <formula>AND(IF($Q140=3,1,IF($Q140=4,1,0)),IF($F140&lt;=85,1,0))</formula>
    </cfRule>
  </conditionalFormatting>
  <conditionalFormatting sqref="AV141">
    <cfRule type="expression" dxfId="16593" priority="6677">
      <formula>AV141="X"</formula>
    </cfRule>
    <cfRule type="expression" dxfId="16592" priority="6678">
      <formula>AV141="후보"</formula>
    </cfRule>
  </conditionalFormatting>
  <conditionalFormatting sqref="AC141">
    <cfRule type="cellIs" dxfId="16591" priority="6675" operator="greaterThan">
      <formula>0.9</formula>
    </cfRule>
    <cfRule type="cellIs" dxfId="16590" priority="6676" operator="greaterThan">
      <formula>0.85</formula>
    </cfRule>
  </conditionalFormatting>
  <conditionalFormatting sqref="N141">
    <cfRule type="cellIs" dxfId="16589" priority="6673" operator="greaterThan">
      <formula>0.9</formula>
    </cfRule>
    <cfRule type="cellIs" dxfId="16588" priority="6674" operator="greaterThan">
      <formula>0.85</formula>
    </cfRule>
  </conditionalFormatting>
  <conditionalFormatting sqref="E141">
    <cfRule type="expression" dxfId="16587" priority="6669">
      <formula>AND(IF(OR($Q141=1,$Q141=2),1,0),IF($X141&lt;=20,1,0))</formula>
    </cfRule>
    <cfRule type="expression" dxfId="16586" priority="6670">
      <formula>AND(IF($Q141=2,1,0),IF($X141&lt;30,1,0))</formula>
    </cfRule>
    <cfRule type="expression" dxfId="16585" priority="6671">
      <formula>AND(IF($Q141=3,1,0),IF($X141&lt;30,1,0))</formula>
    </cfRule>
    <cfRule type="expression" dxfId="16584" priority="6672">
      <formula>AND(IF($Q141=3,1,IF($Q141=4,1,0)),IF($F141&lt;=85,1,0))</formula>
    </cfRule>
  </conditionalFormatting>
  <conditionalFormatting sqref="X141">
    <cfRule type="expression" dxfId="16583" priority="6665">
      <formula>AND(IF(OR($Q141=1,$Q141=2),1,0),IF($X141&lt;=20,1,0))</formula>
    </cfRule>
    <cfRule type="expression" dxfId="16582" priority="6666">
      <formula>AND(IF($Q141=2,1,0),IF($X141&lt;30,1,0))</formula>
    </cfRule>
    <cfRule type="expression" dxfId="16581" priority="6667">
      <formula>AND(IF($Q141=3,1,0),IF($X141&lt;30,1,0))</formula>
    </cfRule>
    <cfRule type="expression" dxfId="16580" priority="6668">
      <formula>AND(IF($Q141=3,1,IF($Q141=4,1,0)),IF($F141&lt;=85,1,0))</formula>
    </cfRule>
  </conditionalFormatting>
  <conditionalFormatting sqref="AI141">
    <cfRule type="expression" dxfId="16579" priority="6661">
      <formula>AND(IF(OR($Q141=1,$Q141=2),1,0),IF($X141&lt;=20,1,0))</formula>
    </cfRule>
    <cfRule type="expression" dxfId="16578" priority="6662">
      <formula>AND(IF($Q141=2,1,0),IF($X141&lt;30,1,0))</formula>
    </cfRule>
    <cfRule type="expression" dxfId="16577" priority="6663">
      <formula>AND(IF($Q141=3,1,0),IF($X141&lt;30,1,0))</formula>
    </cfRule>
    <cfRule type="expression" dxfId="16576" priority="6664">
      <formula>AND(IF($Q141=3,1,IF($Q141=4,1,0)),IF($F141&lt;=85,1,0))</formula>
    </cfRule>
  </conditionalFormatting>
  <conditionalFormatting sqref="AV142">
    <cfRule type="expression" dxfId="16575" priority="6659">
      <formula>AV142="X"</formula>
    </cfRule>
    <cfRule type="expression" dxfId="16574" priority="6660">
      <formula>AV142="후보"</formula>
    </cfRule>
  </conditionalFormatting>
  <conditionalFormatting sqref="AC142">
    <cfRule type="cellIs" dxfId="16573" priority="6657" operator="greaterThan">
      <formula>0.9</formula>
    </cfRule>
    <cfRule type="cellIs" dxfId="16572" priority="6658" operator="greaterThan">
      <formula>0.85</formula>
    </cfRule>
  </conditionalFormatting>
  <conditionalFormatting sqref="N142">
    <cfRule type="cellIs" dxfId="16571" priority="6655" operator="greaterThan">
      <formula>0.9</formula>
    </cfRule>
    <cfRule type="cellIs" dxfId="16570" priority="6656" operator="greaterThan">
      <formula>0.85</formula>
    </cfRule>
  </conditionalFormatting>
  <conditionalFormatting sqref="E142">
    <cfRule type="expression" dxfId="16569" priority="6651">
      <formula>AND(IF(OR($Q142=1,$Q142=2),1,0),IF($X142&lt;=20,1,0))</formula>
    </cfRule>
    <cfRule type="expression" dxfId="16568" priority="6652">
      <formula>AND(IF($Q142=2,1,0),IF($X142&lt;30,1,0))</formula>
    </cfRule>
    <cfRule type="expression" dxfId="16567" priority="6653">
      <formula>AND(IF($Q142=3,1,0),IF($X142&lt;30,1,0))</formula>
    </cfRule>
    <cfRule type="expression" dxfId="16566" priority="6654">
      <formula>AND(IF($Q142=3,1,IF($Q142=4,1,0)),IF($F142&lt;=85,1,0))</formula>
    </cfRule>
  </conditionalFormatting>
  <conditionalFormatting sqref="X142">
    <cfRule type="expression" dxfId="16565" priority="6647">
      <formula>AND(IF(OR($Q142=1,$Q142=2),1,0),IF($X142&lt;=20,1,0))</formula>
    </cfRule>
    <cfRule type="expression" dxfId="16564" priority="6648">
      <formula>AND(IF($Q142=2,1,0),IF($X142&lt;30,1,0))</formula>
    </cfRule>
    <cfRule type="expression" dxfId="16563" priority="6649">
      <formula>AND(IF($Q142=3,1,0),IF($X142&lt;30,1,0))</formula>
    </cfRule>
    <cfRule type="expression" dxfId="16562" priority="6650">
      <formula>AND(IF($Q142=3,1,IF($Q142=4,1,0)),IF($F142&lt;=85,1,0))</formula>
    </cfRule>
  </conditionalFormatting>
  <conditionalFormatting sqref="AI142">
    <cfRule type="expression" dxfId="16561" priority="6643">
      <formula>AND(IF(OR($Q142=1,$Q142=2),1,0),IF($X142&lt;=20,1,0))</formula>
    </cfRule>
    <cfRule type="expression" dxfId="16560" priority="6644">
      <formula>AND(IF($Q142=2,1,0),IF($X142&lt;30,1,0))</formula>
    </cfRule>
    <cfRule type="expression" dxfId="16559" priority="6645">
      <formula>AND(IF($Q142=3,1,0),IF($X142&lt;30,1,0))</formula>
    </cfRule>
    <cfRule type="expression" dxfId="16558" priority="6646">
      <formula>AND(IF($Q142=3,1,IF($Q142=4,1,0)),IF($F142&lt;=85,1,0))</formula>
    </cfRule>
  </conditionalFormatting>
  <conditionalFormatting sqref="AV143">
    <cfRule type="expression" dxfId="16557" priority="6641">
      <formula>AV143="X"</formula>
    </cfRule>
    <cfRule type="expression" dxfId="16556" priority="6642">
      <formula>AV143="후보"</formula>
    </cfRule>
  </conditionalFormatting>
  <conditionalFormatting sqref="AC143">
    <cfRule type="cellIs" dxfId="16555" priority="6639" operator="greaterThan">
      <formula>0.9</formula>
    </cfRule>
    <cfRule type="cellIs" dxfId="16554" priority="6640" operator="greaterThan">
      <formula>0.85</formula>
    </cfRule>
  </conditionalFormatting>
  <conditionalFormatting sqref="N143">
    <cfRule type="cellIs" dxfId="16553" priority="6637" operator="greaterThan">
      <formula>0.9</formula>
    </cfRule>
    <cfRule type="cellIs" dxfId="16552" priority="6638" operator="greaterThan">
      <formula>0.85</formula>
    </cfRule>
  </conditionalFormatting>
  <conditionalFormatting sqref="E143">
    <cfRule type="expression" dxfId="16551" priority="6633">
      <formula>AND(IF(OR($Q143=1,$Q143=2),1,0),IF($X143&lt;=20,1,0))</formula>
    </cfRule>
    <cfRule type="expression" dxfId="16550" priority="6634">
      <formula>AND(IF($Q143=2,1,0),IF($X143&lt;30,1,0))</formula>
    </cfRule>
    <cfRule type="expression" dxfId="16549" priority="6635">
      <formula>AND(IF($Q143=3,1,0),IF($X143&lt;30,1,0))</formula>
    </cfRule>
    <cfRule type="expression" dxfId="16548" priority="6636">
      <formula>AND(IF($Q143=3,1,IF($Q143=4,1,0)),IF($F143&lt;=85,1,0))</formula>
    </cfRule>
  </conditionalFormatting>
  <conditionalFormatting sqref="X143">
    <cfRule type="expression" dxfId="16547" priority="6629">
      <formula>AND(IF(OR($Q143=1,$Q143=2),1,0),IF($X143&lt;=20,1,0))</formula>
    </cfRule>
    <cfRule type="expression" dxfId="16546" priority="6630">
      <formula>AND(IF($Q143=2,1,0),IF($X143&lt;30,1,0))</formula>
    </cfRule>
    <cfRule type="expression" dxfId="16545" priority="6631">
      <formula>AND(IF($Q143=3,1,0),IF($X143&lt;30,1,0))</formula>
    </cfRule>
    <cfRule type="expression" dxfId="16544" priority="6632">
      <formula>AND(IF($Q143=3,1,IF($Q143=4,1,0)),IF($F143&lt;=85,1,0))</formula>
    </cfRule>
  </conditionalFormatting>
  <conditionalFormatting sqref="AI143">
    <cfRule type="expression" dxfId="16543" priority="6625">
      <formula>AND(IF(OR($Q143=1,$Q143=2),1,0),IF($X143&lt;=20,1,0))</formula>
    </cfRule>
    <cfRule type="expression" dxfId="16542" priority="6626">
      <formula>AND(IF($Q143=2,1,0),IF($X143&lt;30,1,0))</formula>
    </cfRule>
    <cfRule type="expression" dxfId="16541" priority="6627">
      <formula>AND(IF($Q143=3,1,0),IF($X143&lt;30,1,0))</formula>
    </cfRule>
    <cfRule type="expression" dxfId="16540" priority="6628">
      <formula>AND(IF($Q143=3,1,IF($Q143=4,1,0)),IF($F143&lt;=85,1,0))</formula>
    </cfRule>
  </conditionalFormatting>
  <conditionalFormatting sqref="AV144">
    <cfRule type="expression" dxfId="16539" priority="6623">
      <formula>AV144="X"</formula>
    </cfRule>
    <cfRule type="expression" dxfId="16538" priority="6624">
      <formula>AV144="후보"</formula>
    </cfRule>
  </conditionalFormatting>
  <conditionalFormatting sqref="AC144">
    <cfRule type="cellIs" dxfId="16537" priority="6621" operator="greaterThan">
      <formula>0.9</formula>
    </cfRule>
    <cfRule type="cellIs" dxfId="16536" priority="6622" operator="greaterThan">
      <formula>0.85</formula>
    </cfRule>
  </conditionalFormatting>
  <conditionalFormatting sqref="N144">
    <cfRule type="cellIs" dxfId="16535" priority="6619" operator="greaterThan">
      <formula>0.9</formula>
    </cfRule>
    <cfRule type="cellIs" dxfId="16534" priority="6620" operator="greaterThan">
      <formula>0.85</formula>
    </cfRule>
  </conditionalFormatting>
  <conditionalFormatting sqref="E144">
    <cfRule type="expression" dxfId="16533" priority="6615">
      <formula>AND(IF(OR($Q144=1,$Q144=2),1,0),IF($X144&lt;=20,1,0))</formula>
    </cfRule>
    <cfRule type="expression" dxfId="16532" priority="6616">
      <formula>AND(IF($Q144=2,1,0),IF($X144&lt;30,1,0))</formula>
    </cfRule>
    <cfRule type="expression" dxfId="16531" priority="6617">
      <formula>AND(IF($Q144=3,1,0),IF($X144&lt;30,1,0))</formula>
    </cfRule>
    <cfRule type="expression" dxfId="16530" priority="6618">
      <formula>AND(IF($Q144=3,1,IF($Q144=4,1,0)),IF($F144&lt;=85,1,0))</formula>
    </cfRule>
  </conditionalFormatting>
  <conditionalFormatting sqref="X144">
    <cfRule type="expression" dxfId="16529" priority="6611">
      <formula>AND(IF(OR($Q144=1,$Q144=2),1,0),IF($X144&lt;=20,1,0))</formula>
    </cfRule>
    <cfRule type="expression" dxfId="16528" priority="6612">
      <formula>AND(IF($Q144=2,1,0),IF($X144&lt;30,1,0))</formula>
    </cfRule>
    <cfRule type="expression" dxfId="16527" priority="6613">
      <formula>AND(IF($Q144=3,1,0),IF($X144&lt;30,1,0))</formula>
    </cfRule>
    <cfRule type="expression" dxfId="16526" priority="6614">
      <formula>AND(IF($Q144=3,1,IF($Q144=4,1,0)),IF($F144&lt;=85,1,0))</formula>
    </cfRule>
  </conditionalFormatting>
  <conditionalFormatting sqref="AI144">
    <cfRule type="expression" dxfId="16525" priority="6607">
      <formula>AND(IF(OR($Q144=1,$Q144=2),1,0),IF($X144&lt;=20,1,0))</formula>
    </cfRule>
    <cfRule type="expression" dxfId="16524" priority="6608">
      <formula>AND(IF($Q144=2,1,0),IF($X144&lt;30,1,0))</formula>
    </cfRule>
    <cfRule type="expression" dxfId="16523" priority="6609">
      <formula>AND(IF($Q144=3,1,0),IF($X144&lt;30,1,0))</formula>
    </cfRule>
    <cfRule type="expression" dxfId="16522" priority="6610">
      <formula>AND(IF($Q144=3,1,IF($Q144=4,1,0)),IF($F144&lt;=85,1,0))</formula>
    </cfRule>
  </conditionalFormatting>
  <conditionalFormatting sqref="AV145">
    <cfRule type="expression" dxfId="16521" priority="6605">
      <formula>AV145="X"</formula>
    </cfRule>
    <cfRule type="expression" dxfId="16520" priority="6606">
      <formula>AV145="후보"</formula>
    </cfRule>
  </conditionalFormatting>
  <conditionalFormatting sqref="AC145">
    <cfRule type="cellIs" dxfId="16519" priority="6603" operator="greaterThan">
      <formula>0.9</formula>
    </cfRule>
    <cfRule type="cellIs" dxfId="16518" priority="6604" operator="greaterThan">
      <formula>0.85</formula>
    </cfRule>
  </conditionalFormatting>
  <conditionalFormatting sqref="N145">
    <cfRule type="cellIs" dxfId="16517" priority="6601" operator="greaterThan">
      <formula>0.9</formula>
    </cfRule>
    <cfRule type="cellIs" dxfId="16516" priority="6602" operator="greaterThan">
      <formula>0.85</formula>
    </cfRule>
  </conditionalFormatting>
  <conditionalFormatting sqref="E145">
    <cfRule type="expression" dxfId="16515" priority="6597">
      <formula>AND(IF(OR($Q145=1,$Q145=2),1,0),IF($X145&lt;=20,1,0))</formula>
    </cfRule>
    <cfRule type="expression" dxfId="16514" priority="6598">
      <formula>AND(IF($Q145=2,1,0),IF($X145&lt;30,1,0))</formula>
    </cfRule>
    <cfRule type="expression" dxfId="16513" priority="6599">
      <formula>AND(IF($Q145=3,1,0),IF($X145&lt;30,1,0))</formula>
    </cfRule>
    <cfRule type="expression" dxfId="16512" priority="6600">
      <formula>AND(IF($Q145=3,1,IF($Q145=4,1,0)),IF($F145&lt;=85,1,0))</formula>
    </cfRule>
  </conditionalFormatting>
  <conditionalFormatting sqref="X145">
    <cfRule type="expression" dxfId="16511" priority="6593">
      <formula>AND(IF(OR($Q145=1,$Q145=2),1,0),IF($X145&lt;=20,1,0))</formula>
    </cfRule>
    <cfRule type="expression" dxfId="16510" priority="6594">
      <formula>AND(IF($Q145=2,1,0),IF($X145&lt;30,1,0))</formula>
    </cfRule>
    <cfRule type="expression" dxfId="16509" priority="6595">
      <formula>AND(IF($Q145=3,1,0),IF($X145&lt;30,1,0))</formula>
    </cfRule>
    <cfRule type="expression" dxfId="16508" priority="6596">
      <formula>AND(IF($Q145=3,1,IF($Q145=4,1,0)),IF($F145&lt;=85,1,0))</formula>
    </cfRule>
  </conditionalFormatting>
  <conditionalFormatting sqref="AI145">
    <cfRule type="expression" dxfId="16507" priority="6589">
      <formula>AND(IF(OR($Q145=1,$Q145=2),1,0),IF($X145&lt;=20,1,0))</formula>
    </cfRule>
    <cfRule type="expression" dxfId="16506" priority="6590">
      <formula>AND(IF($Q145=2,1,0),IF($X145&lt;30,1,0))</formula>
    </cfRule>
    <cfRule type="expression" dxfId="16505" priority="6591">
      <formula>AND(IF($Q145=3,1,0),IF($X145&lt;30,1,0))</formula>
    </cfRule>
    <cfRule type="expression" dxfId="16504" priority="6592">
      <formula>AND(IF($Q145=3,1,IF($Q145=4,1,0)),IF($F145&lt;=85,1,0))</formula>
    </cfRule>
  </conditionalFormatting>
  <conditionalFormatting sqref="AV146">
    <cfRule type="expression" dxfId="16503" priority="6587">
      <formula>AV146="X"</formula>
    </cfRule>
    <cfRule type="expression" dxfId="16502" priority="6588">
      <formula>AV146="후보"</formula>
    </cfRule>
  </conditionalFormatting>
  <conditionalFormatting sqref="AC146">
    <cfRule type="cellIs" dxfId="16501" priority="6585" operator="greaterThan">
      <formula>0.9</formula>
    </cfRule>
    <cfRule type="cellIs" dxfId="16500" priority="6586" operator="greaterThan">
      <formula>0.85</formula>
    </cfRule>
  </conditionalFormatting>
  <conditionalFormatting sqref="N146">
    <cfRule type="cellIs" dxfId="16499" priority="6583" operator="greaterThan">
      <formula>0.9</formula>
    </cfRule>
    <cfRule type="cellIs" dxfId="16498" priority="6584" operator="greaterThan">
      <formula>0.85</formula>
    </cfRule>
  </conditionalFormatting>
  <conditionalFormatting sqref="E146">
    <cfRule type="expression" dxfId="16497" priority="6579">
      <formula>AND(IF(OR($Q146=1,$Q146=2),1,0),IF($X146&lt;=20,1,0))</formula>
    </cfRule>
    <cfRule type="expression" dxfId="16496" priority="6580">
      <formula>AND(IF($Q146=2,1,0),IF($X146&lt;30,1,0))</formula>
    </cfRule>
    <cfRule type="expression" dxfId="16495" priority="6581">
      <formula>AND(IF($Q146=3,1,0),IF($X146&lt;30,1,0))</formula>
    </cfRule>
    <cfRule type="expression" dxfId="16494" priority="6582">
      <formula>AND(IF($Q146=3,1,IF($Q146=4,1,0)),IF($F146&lt;=85,1,0))</formula>
    </cfRule>
  </conditionalFormatting>
  <conditionalFormatting sqref="X146">
    <cfRule type="expression" dxfId="16493" priority="6575">
      <formula>AND(IF(OR($Q146=1,$Q146=2),1,0),IF($X146&lt;=20,1,0))</formula>
    </cfRule>
    <cfRule type="expression" dxfId="16492" priority="6576">
      <formula>AND(IF($Q146=2,1,0),IF($X146&lt;30,1,0))</formula>
    </cfRule>
    <cfRule type="expression" dxfId="16491" priority="6577">
      <formula>AND(IF($Q146=3,1,0),IF($X146&lt;30,1,0))</formula>
    </cfRule>
    <cfRule type="expression" dxfId="16490" priority="6578">
      <formula>AND(IF($Q146=3,1,IF($Q146=4,1,0)),IF($F146&lt;=85,1,0))</formula>
    </cfRule>
  </conditionalFormatting>
  <conditionalFormatting sqref="AI146">
    <cfRule type="expression" dxfId="16489" priority="6571">
      <formula>AND(IF(OR($Q146=1,$Q146=2),1,0),IF($X146&lt;=20,1,0))</formula>
    </cfRule>
    <cfRule type="expression" dxfId="16488" priority="6572">
      <formula>AND(IF($Q146=2,1,0),IF($X146&lt;30,1,0))</formula>
    </cfRule>
    <cfRule type="expression" dxfId="16487" priority="6573">
      <formula>AND(IF($Q146=3,1,0),IF($X146&lt;30,1,0))</formula>
    </cfRule>
    <cfRule type="expression" dxfId="16486" priority="6574">
      <formula>AND(IF($Q146=3,1,IF($Q146=4,1,0)),IF($F146&lt;=85,1,0))</formula>
    </cfRule>
  </conditionalFormatting>
  <conditionalFormatting sqref="AV147">
    <cfRule type="expression" dxfId="16485" priority="6569">
      <formula>AV147="X"</formula>
    </cfRule>
    <cfRule type="expression" dxfId="16484" priority="6570">
      <formula>AV147="후보"</formula>
    </cfRule>
  </conditionalFormatting>
  <conditionalFormatting sqref="AC147">
    <cfRule type="cellIs" dxfId="16483" priority="6567" operator="greaterThan">
      <formula>0.9</formula>
    </cfRule>
    <cfRule type="cellIs" dxfId="16482" priority="6568" operator="greaterThan">
      <formula>0.85</formula>
    </cfRule>
  </conditionalFormatting>
  <conditionalFormatting sqref="N147">
    <cfRule type="cellIs" dxfId="16481" priority="6565" operator="greaterThan">
      <formula>0.9</formula>
    </cfRule>
    <cfRule type="cellIs" dxfId="16480" priority="6566" operator="greaterThan">
      <formula>0.85</formula>
    </cfRule>
  </conditionalFormatting>
  <conditionalFormatting sqref="E147">
    <cfRule type="expression" dxfId="16479" priority="6561">
      <formula>AND(IF(OR($Q147=1,$Q147=2),1,0),IF($X147&lt;=20,1,0))</formula>
    </cfRule>
    <cfRule type="expression" dxfId="16478" priority="6562">
      <formula>AND(IF($Q147=2,1,0),IF($X147&lt;30,1,0))</formula>
    </cfRule>
    <cfRule type="expression" dxfId="16477" priority="6563">
      <formula>AND(IF($Q147=3,1,0),IF($X147&lt;30,1,0))</formula>
    </cfRule>
    <cfRule type="expression" dxfId="16476" priority="6564">
      <formula>AND(IF($Q147=3,1,IF($Q147=4,1,0)),IF($F147&lt;=85,1,0))</formula>
    </cfRule>
  </conditionalFormatting>
  <conditionalFormatting sqref="X147">
    <cfRule type="expression" dxfId="16475" priority="6557">
      <formula>AND(IF(OR($Q147=1,$Q147=2),1,0),IF($X147&lt;=20,1,0))</formula>
    </cfRule>
    <cfRule type="expression" dxfId="16474" priority="6558">
      <formula>AND(IF($Q147=2,1,0),IF($X147&lt;30,1,0))</formula>
    </cfRule>
    <cfRule type="expression" dxfId="16473" priority="6559">
      <formula>AND(IF($Q147=3,1,0),IF($X147&lt;30,1,0))</formula>
    </cfRule>
    <cfRule type="expression" dxfId="16472" priority="6560">
      <formula>AND(IF($Q147=3,1,IF($Q147=4,1,0)),IF($F147&lt;=85,1,0))</formula>
    </cfRule>
  </conditionalFormatting>
  <conditionalFormatting sqref="AI147">
    <cfRule type="expression" dxfId="16471" priority="6553">
      <formula>AND(IF(OR($Q147=1,$Q147=2),1,0),IF($X147&lt;=20,1,0))</formula>
    </cfRule>
    <cfRule type="expression" dxfId="16470" priority="6554">
      <formula>AND(IF($Q147=2,1,0),IF($X147&lt;30,1,0))</formula>
    </cfRule>
    <cfRule type="expression" dxfId="16469" priority="6555">
      <formula>AND(IF($Q147=3,1,0),IF($X147&lt;30,1,0))</formula>
    </cfRule>
    <cfRule type="expression" dxfId="16468" priority="6556">
      <formula>AND(IF($Q147=3,1,IF($Q147=4,1,0)),IF($F147&lt;=85,1,0))</formula>
    </cfRule>
  </conditionalFormatting>
  <conditionalFormatting sqref="AV148">
    <cfRule type="expression" dxfId="16467" priority="6551">
      <formula>AV148="X"</formula>
    </cfRule>
    <cfRule type="expression" dxfId="16466" priority="6552">
      <formula>AV148="후보"</formula>
    </cfRule>
  </conditionalFormatting>
  <conditionalFormatting sqref="AC148">
    <cfRule type="cellIs" dxfId="16465" priority="6549" operator="greaterThan">
      <formula>0.9</formula>
    </cfRule>
    <cfRule type="cellIs" dxfId="16464" priority="6550" operator="greaterThan">
      <formula>0.85</formula>
    </cfRule>
  </conditionalFormatting>
  <conditionalFormatting sqref="N148">
    <cfRule type="cellIs" dxfId="16463" priority="6547" operator="greaterThan">
      <formula>0.9</formula>
    </cfRule>
    <cfRule type="cellIs" dxfId="16462" priority="6548" operator="greaterThan">
      <formula>0.85</formula>
    </cfRule>
  </conditionalFormatting>
  <conditionalFormatting sqref="E148">
    <cfRule type="expression" dxfId="16461" priority="6543">
      <formula>AND(IF(OR($Q148=1,$Q148=2),1,0),IF($X148&lt;=20,1,0))</formula>
    </cfRule>
    <cfRule type="expression" dxfId="16460" priority="6544">
      <formula>AND(IF($Q148=2,1,0),IF($X148&lt;30,1,0))</formula>
    </cfRule>
    <cfRule type="expression" dxfId="16459" priority="6545">
      <formula>AND(IF($Q148=3,1,0),IF($X148&lt;30,1,0))</formula>
    </cfRule>
    <cfRule type="expression" dxfId="16458" priority="6546">
      <formula>AND(IF($Q148=3,1,IF($Q148=4,1,0)),IF($F148&lt;=85,1,0))</formula>
    </cfRule>
  </conditionalFormatting>
  <conditionalFormatting sqref="X148">
    <cfRule type="expression" dxfId="16457" priority="6539">
      <formula>AND(IF(OR($Q148=1,$Q148=2),1,0),IF($X148&lt;=20,1,0))</formula>
    </cfRule>
    <cfRule type="expression" dxfId="16456" priority="6540">
      <formula>AND(IF($Q148=2,1,0),IF($X148&lt;30,1,0))</formula>
    </cfRule>
    <cfRule type="expression" dxfId="16455" priority="6541">
      <formula>AND(IF($Q148=3,1,0),IF($X148&lt;30,1,0))</formula>
    </cfRule>
    <cfRule type="expression" dxfId="16454" priority="6542">
      <formula>AND(IF($Q148=3,1,IF($Q148=4,1,0)),IF($F148&lt;=85,1,0))</formula>
    </cfRule>
  </conditionalFormatting>
  <conditionalFormatting sqref="AI148">
    <cfRule type="expression" dxfId="16453" priority="6535">
      <formula>AND(IF(OR($Q148=1,$Q148=2),1,0),IF($X148&lt;=20,1,0))</formula>
    </cfRule>
    <cfRule type="expression" dxfId="16452" priority="6536">
      <formula>AND(IF($Q148=2,1,0),IF($X148&lt;30,1,0))</formula>
    </cfRule>
    <cfRule type="expression" dxfId="16451" priority="6537">
      <formula>AND(IF($Q148=3,1,0),IF($X148&lt;30,1,0))</formula>
    </cfRule>
    <cfRule type="expression" dxfId="16450" priority="6538">
      <formula>AND(IF($Q148=3,1,IF($Q148=4,1,0)),IF($F148&lt;=85,1,0))</formula>
    </cfRule>
  </conditionalFormatting>
  <conditionalFormatting sqref="AV149">
    <cfRule type="expression" dxfId="16449" priority="6533">
      <formula>AV149="X"</formula>
    </cfRule>
    <cfRule type="expression" dxfId="16448" priority="6534">
      <formula>AV149="후보"</formula>
    </cfRule>
  </conditionalFormatting>
  <conditionalFormatting sqref="AC149">
    <cfRule type="cellIs" dxfId="16447" priority="6531" operator="greaterThan">
      <formula>0.9</formula>
    </cfRule>
    <cfRule type="cellIs" dxfId="16446" priority="6532" operator="greaterThan">
      <formula>0.85</formula>
    </cfRule>
  </conditionalFormatting>
  <conditionalFormatting sqref="N149">
    <cfRule type="cellIs" dxfId="16445" priority="6529" operator="greaterThan">
      <formula>0.9</formula>
    </cfRule>
    <cfRule type="cellIs" dxfId="16444" priority="6530" operator="greaterThan">
      <formula>0.85</formula>
    </cfRule>
  </conditionalFormatting>
  <conditionalFormatting sqref="E149">
    <cfRule type="expression" dxfId="16443" priority="6525">
      <formula>AND(IF(OR($Q149=1,$Q149=2),1,0),IF($X149&lt;=20,1,0))</formula>
    </cfRule>
    <cfRule type="expression" dxfId="16442" priority="6526">
      <formula>AND(IF($Q149=2,1,0),IF($X149&lt;30,1,0))</formula>
    </cfRule>
    <cfRule type="expression" dxfId="16441" priority="6527">
      <formula>AND(IF($Q149=3,1,0),IF($X149&lt;30,1,0))</formula>
    </cfRule>
    <cfRule type="expression" dxfId="16440" priority="6528">
      <formula>AND(IF($Q149=3,1,IF($Q149=4,1,0)),IF($F149&lt;=85,1,0))</formula>
    </cfRule>
  </conditionalFormatting>
  <conditionalFormatting sqref="X149">
    <cfRule type="expression" dxfId="16439" priority="6521">
      <formula>AND(IF(OR($Q149=1,$Q149=2),1,0),IF($X149&lt;=20,1,0))</formula>
    </cfRule>
    <cfRule type="expression" dxfId="16438" priority="6522">
      <formula>AND(IF($Q149=2,1,0),IF($X149&lt;30,1,0))</formula>
    </cfRule>
    <cfRule type="expression" dxfId="16437" priority="6523">
      <formula>AND(IF($Q149=3,1,0),IF($X149&lt;30,1,0))</formula>
    </cfRule>
    <cfRule type="expression" dxfId="16436" priority="6524">
      <formula>AND(IF($Q149=3,1,IF($Q149=4,1,0)),IF($F149&lt;=85,1,0))</formula>
    </cfRule>
  </conditionalFormatting>
  <conditionalFormatting sqref="AI149">
    <cfRule type="expression" dxfId="16435" priority="6517">
      <formula>AND(IF(OR($Q149=1,$Q149=2),1,0),IF($X149&lt;=20,1,0))</formula>
    </cfRule>
    <cfRule type="expression" dxfId="16434" priority="6518">
      <formula>AND(IF($Q149=2,1,0),IF($X149&lt;30,1,0))</formula>
    </cfRule>
    <cfRule type="expression" dxfId="16433" priority="6519">
      <formula>AND(IF($Q149=3,1,0),IF($X149&lt;30,1,0))</formula>
    </cfRule>
    <cfRule type="expression" dxfId="16432" priority="6520">
      <formula>AND(IF($Q149=3,1,IF($Q149=4,1,0)),IF($F149&lt;=85,1,0))</formula>
    </cfRule>
  </conditionalFormatting>
  <conditionalFormatting sqref="AV150">
    <cfRule type="expression" dxfId="16431" priority="6515">
      <formula>AV150="X"</formula>
    </cfRule>
    <cfRule type="expression" dxfId="16430" priority="6516">
      <formula>AV150="후보"</formula>
    </cfRule>
  </conditionalFormatting>
  <conditionalFormatting sqref="AC150">
    <cfRule type="cellIs" dxfId="16429" priority="6513" operator="greaterThan">
      <formula>0.9</formula>
    </cfRule>
    <cfRule type="cellIs" dxfId="16428" priority="6514" operator="greaterThan">
      <formula>0.85</formula>
    </cfRule>
  </conditionalFormatting>
  <conditionalFormatting sqref="N150">
    <cfRule type="cellIs" dxfId="16427" priority="6511" operator="greaterThan">
      <formula>0.9</formula>
    </cfRule>
    <cfRule type="cellIs" dxfId="16426" priority="6512" operator="greaterThan">
      <formula>0.85</formula>
    </cfRule>
  </conditionalFormatting>
  <conditionalFormatting sqref="E150">
    <cfRule type="expression" dxfId="16425" priority="6507">
      <formula>AND(IF(OR($Q150=1,$Q150=2),1,0),IF($X150&lt;=20,1,0))</formula>
    </cfRule>
    <cfRule type="expression" dxfId="16424" priority="6508">
      <formula>AND(IF($Q150=2,1,0),IF($X150&lt;30,1,0))</formula>
    </cfRule>
    <cfRule type="expression" dxfId="16423" priority="6509">
      <formula>AND(IF($Q150=3,1,0),IF($X150&lt;30,1,0))</formula>
    </cfRule>
    <cfRule type="expression" dxfId="16422" priority="6510">
      <formula>AND(IF($Q150=3,1,IF($Q150=4,1,0)),IF($F150&lt;=85,1,0))</formula>
    </cfRule>
  </conditionalFormatting>
  <conditionalFormatting sqref="X150">
    <cfRule type="expression" dxfId="16421" priority="6503">
      <formula>AND(IF(OR($Q150=1,$Q150=2),1,0),IF($X150&lt;=20,1,0))</formula>
    </cfRule>
    <cfRule type="expression" dxfId="16420" priority="6504">
      <formula>AND(IF($Q150=2,1,0),IF($X150&lt;30,1,0))</formula>
    </cfRule>
    <cfRule type="expression" dxfId="16419" priority="6505">
      <formula>AND(IF($Q150=3,1,0),IF($X150&lt;30,1,0))</formula>
    </cfRule>
    <cfRule type="expression" dxfId="16418" priority="6506">
      <formula>AND(IF($Q150=3,1,IF($Q150=4,1,0)),IF($F150&lt;=85,1,0))</formula>
    </cfRule>
  </conditionalFormatting>
  <conditionalFormatting sqref="AI150">
    <cfRule type="expression" dxfId="16417" priority="6499">
      <formula>AND(IF(OR($Q150=1,$Q150=2),1,0),IF($X150&lt;=20,1,0))</formula>
    </cfRule>
    <cfRule type="expression" dxfId="16416" priority="6500">
      <formula>AND(IF($Q150=2,1,0),IF($X150&lt;30,1,0))</formula>
    </cfRule>
    <cfRule type="expression" dxfId="16415" priority="6501">
      <formula>AND(IF($Q150=3,1,0),IF($X150&lt;30,1,0))</formula>
    </cfRule>
    <cfRule type="expression" dxfId="16414" priority="6502">
      <formula>AND(IF($Q150=3,1,IF($Q150=4,1,0)),IF($F150&lt;=85,1,0))</formula>
    </cfRule>
  </conditionalFormatting>
  <conditionalFormatting sqref="AV151">
    <cfRule type="expression" dxfId="16413" priority="6497">
      <formula>AV151="X"</formula>
    </cfRule>
    <cfRule type="expression" dxfId="16412" priority="6498">
      <formula>AV151="후보"</formula>
    </cfRule>
  </conditionalFormatting>
  <conditionalFormatting sqref="AC151">
    <cfRule type="cellIs" dxfId="16411" priority="6495" operator="greaterThan">
      <formula>0.9</formula>
    </cfRule>
    <cfRule type="cellIs" dxfId="16410" priority="6496" operator="greaterThan">
      <formula>0.85</formula>
    </cfRule>
  </conditionalFormatting>
  <conditionalFormatting sqref="N151">
    <cfRule type="cellIs" dxfId="16409" priority="6493" operator="greaterThan">
      <formula>0.9</formula>
    </cfRule>
    <cfRule type="cellIs" dxfId="16408" priority="6494" operator="greaterThan">
      <formula>0.85</formula>
    </cfRule>
  </conditionalFormatting>
  <conditionalFormatting sqref="E151">
    <cfRule type="expression" dxfId="16407" priority="6489">
      <formula>AND(IF(OR($Q151=1,$Q151=2),1,0),IF($X151&lt;=20,1,0))</formula>
    </cfRule>
    <cfRule type="expression" dxfId="16406" priority="6490">
      <formula>AND(IF($Q151=2,1,0),IF($X151&lt;30,1,0))</formula>
    </cfRule>
    <cfRule type="expression" dxfId="16405" priority="6491">
      <formula>AND(IF($Q151=3,1,0),IF($X151&lt;30,1,0))</formula>
    </cfRule>
    <cfRule type="expression" dxfId="16404" priority="6492">
      <formula>AND(IF($Q151=3,1,IF($Q151=4,1,0)),IF($F151&lt;=85,1,0))</formula>
    </cfRule>
  </conditionalFormatting>
  <conditionalFormatting sqref="X151">
    <cfRule type="expression" dxfId="16403" priority="6485">
      <formula>AND(IF(OR($Q151=1,$Q151=2),1,0),IF($X151&lt;=20,1,0))</formula>
    </cfRule>
    <cfRule type="expression" dxfId="16402" priority="6486">
      <formula>AND(IF($Q151=2,1,0),IF($X151&lt;30,1,0))</formula>
    </cfRule>
    <cfRule type="expression" dxfId="16401" priority="6487">
      <formula>AND(IF($Q151=3,1,0),IF($X151&lt;30,1,0))</formula>
    </cfRule>
    <cfRule type="expression" dxfId="16400" priority="6488">
      <formula>AND(IF($Q151=3,1,IF($Q151=4,1,0)),IF($F151&lt;=85,1,0))</formula>
    </cfRule>
  </conditionalFormatting>
  <conditionalFormatting sqref="AI151">
    <cfRule type="expression" dxfId="16399" priority="6481">
      <formula>AND(IF(OR($Q151=1,$Q151=2),1,0),IF($X151&lt;=20,1,0))</formula>
    </cfRule>
    <cfRule type="expression" dxfId="16398" priority="6482">
      <formula>AND(IF($Q151=2,1,0),IF($X151&lt;30,1,0))</formula>
    </cfRule>
    <cfRule type="expression" dxfId="16397" priority="6483">
      <formula>AND(IF($Q151=3,1,0),IF($X151&lt;30,1,0))</formula>
    </cfRule>
    <cfRule type="expression" dxfId="16396" priority="6484">
      <formula>AND(IF($Q151=3,1,IF($Q151=4,1,0)),IF($F151&lt;=85,1,0))</formula>
    </cfRule>
  </conditionalFormatting>
  <conditionalFormatting sqref="AV152">
    <cfRule type="expression" dxfId="16395" priority="6479">
      <formula>AV152="X"</formula>
    </cfRule>
    <cfRule type="expression" dxfId="16394" priority="6480">
      <formula>AV152="후보"</formula>
    </cfRule>
  </conditionalFormatting>
  <conditionalFormatting sqref="AC152">
    <cfRule type="cellIs" dxfId="16393" priority="6477" operator="greaterThan">
      <formula>0.9</formula>
    </cfRule>
    <cfRule type="cellIs" dxfId="16392" priority="6478" operator="greaterThan">
      <formula>0.85</formula>
    </cfRule>
  </conditionalFormatting>
  <conditionalFormatting sqref="N152">
    <cfRule type="cellIs" dxfId="16391" priority="6475" operator="greaterThan">
      <formula>0.9</formula>
    </cfRule>
    <cfRule type="cellIs" dxfId="16390" priority="6476" operator="greaterThan">
      <formula>0.85</formula>
    </cfRule>
  </conditionalFormatting>
  <conditionalFormatting sqref="E152">
    <cfRule type="expression" dxfId="16389" priority="6471">
      <formula>AND(IF(OR($Q152=1,$Q152=2),1,0),IF($X152&lt;=20,1,0))</formula>
    </cfRule>
    <cfRule type="expression" dxfId="16388" priority="6472">
      <formula>AND(IF($Q152=2,1,0),IF($X152&lt;30,1,0))</formula>
    </cfRule>
    <cfRule type="expression" dxfId="16387" priority="6473">
      <formula>AND(IF($Q152=3,1,0),IF($X152&lt;30,1,0))</formula>
    </cfRule>
    <cfRule type="expression" dxfId="16386" priority="6474">
      <formula>AND(IF($Q152=3,1,IF($Q152=4,1,0)),IF($F152&lt;=85,1,0))</formula>
    </cfRule>
  </conditionalFormatting>
  <conditionalFormatting sqref="X152">
    <cfRule type="expression" dxfId="16385" priority="6467">
      <formula>AND(IF(OR($Q152=1,$Q152=2),1,0),IF($X152&lt;=20,1,0))</formula>
    </cfRule>
    <cfRule type="expression" dxfId="16384" priority="6468">
      <formula>AND(IF($Q152=2,1,0),IF($X152&lt;30,1,0))</formula>
    </cfRule>
    <cfRule type="expression" dxfId="16383" priority="6469">
      <formula>AND(IF($Q152=3,1,0),IF($X152&lt;30,1,0))</formula>
    </cfRule>
    <cfRule type="expression" dxfId="16382" priority="6470">
      <formula>AND(IF($Q152=3,1,IF($Q152=4,1,0)),IF($F152&lt;=85,1,0))</formula>
    </cfRule>
  </conditionalFormatting>
  <conditionalFormatting sqref="AI152">
    <cfRule type="expression" dxfId="16381" priority="6463">
      <formula>AND(IF(OR($Q152=1,$Q152=2),1,0),IF($X152&lt;=20,1,0))</formula>
    </cfRule>
    <cfRule type="expression" dxfId="16380" priority="6464">
      <formula>AND(IF($Q152=2,1,0),IF($X152&lt;30,1,0))</formula>
    </cfRule>
    <cfRule type="expression" dxfId="16379" priority="6465">
      <formula>AND(IF($Q152=3,1,0),IF($X152&lt;30,1,0))</formula>
    </cfRule>
    <cfRule type="expression" dxfId="16378" priority="6466">
      <formula>AND(IF($Q152=3,1,IF($Q152=4,1,0)),IF($F152&lt;=85,1,0))</formula>
    </cfRule>
  </conditionalFormatting>
  <conditionalFormatting sqref="AV153">
    <cfRule type="expression" dxfId="16377" priority="6461">
      <formula>AV153="X"</formula>
    </cfRule>
    <cfRule type="expression" dxfId="16376" priority="6462">
      <formula>AV153="후보"</formula>
    </cfRule>
  </conditionalFormatting>
  <conditionalFormatting sqref="AC153">
    <cfRule type="cellIs" dxfId="16375" priority="6459" operator="greaterThan">
      <formula>0.9</formula>
    </cfRule>
    <cfRule type="cellIs" dxfId="16374" priority="6460" operator="greaterThan">
      <formula>0.85</formula>
    </cfRule>
  </conditionalFormatting>
  <conditionalFormatting sqref="N153">
    <cfRule type="cellIs" dxfId="16373" priority="6457" operator="greaterThan">
      <formula>0.9</formula>
    </cfRule>
    <cfRule type="cellIs" dxfId="16372" priority="6458" operator="greaterThan">
      <formula>0.85</formula>
    </cfRule>
  </conditionalFormatting>
  <conditionalFormatting sqref="E153">
    <cfRule type="expression" dxfId="16371" priority="6453">
      <formula>AND(IF(OR($Q153=1,$Q153=2),1,0),IF($X153&lt;=20,1,0))</formula>
    </cfRule>
    <cfRule type="expression" dxfId="16370" priority="6454">
      <formula>AND(IF($Q153=2,1,0),IF($X153&lt;30,1,0))</formula>
    </cfRule>
    <cfRule type="expression" dxfId="16369" priority="6455">
      <formula>AND(IF($Q153=3,1,0),IF($X153&lt;30,1,0))</formula>
    </cfRule>
    <cfRule type="expression" dxfId="16368" priority="6456">
      <formula>AND(IF($Q153=3,1,IF($Q153=4,1,0)),IF($F153&lt;=85,1,0))</formula>
    </cfRule>
  </conditionalFormatting>
  <conditionalFormatting sqref="X153">
    <cfRule type="expression" dxfId="16367" priority="6449">
      <formula>AND(IF(OR($Q153=1,$Q153=2),1,0),IF($X153&lt;=20,1,0))</formula>
    </cfRule>
    <cfRule type="expression" dxfId="16366" priority="6450">
      <formula>AND(IF($Q153=2,1,0),IF($X153&lt;30,1,0))</formula>
    </cfRule>
    <cfRule type="expression" dxfId="16365" priority="6451">
      <formula>AND(IF($Q153=3,1,0),IF($X153&lt;30,1,0))</formula>
    </cfRule>
    <cfRule type="expression" dxfId="16364" priority="6452">
      <formula>AND(IF($Q153=3,1,IF($Q153=4,1,0)),IF($F153&lt;=85,1,0))</formula>
    </cfRule>
  </conditionalFormatting>
  <conditionalFormatting sqref="AI153">
    <cfRule type="expression" dxfId="16363" priority="6445">
      <formula>AND(IF(OR($Q153=1,$Q153=2),1,0),IF($X153&lt;=20,1,0))</formula>
    </cfRule>
    <cfRule type="expression" dxfId="16362" priority="6446">
      <formula>AND(IF($Q153=2,1,0),IF($X153&lt;30,1,0))</formula>
    </cfRule>
    <cfRule type="expression" dxfId="16361" priority="6447">
      <formula>AND(IF($Q153=3,1,0),IF($X153&lt;30,1,0))</formula>
    </cfRule>
    <cfRule type="expression" dxfId="16360" priority="6448">
      <formula>AND(IF($Q153=3,1,IF($Q153=4,1,0)),IF($F153&lt;=85,1,0))</formula>
    </cfRule>
  </conditionalFormatting>
  <conditionalFormatting sqref="AV154">
    <cfRule type="expression" dxfId="16359" priority="6443">
      <formula>AV154="X"</formula>
    </cfRule>
    <cfRule type="expression" dxfId="16358" priority="6444">
      <formula>AV154="후보"</formula>
    </cfRule>
  </conditionalFormatting>
  <conditionalFormatting sqref="AC154">
    <cfRule type="cellIs" dxfId="16357" priority="6441" operator="greaterThan">
      <formula>0.9</formula>
    </cfRule>
    <cfRule type="cellIs" dxfId="16356" priority="6442" operator="greaterThan">
      <formula>0.85</formula>
    </cfRule>
  </conditionalFormatting>
  <conditionalFormatting sqref="N154">
    <cfRule type="cellIs" dxfId="16355" priority="6439" operator="greaterThan">
      <formula>0.9</formula>
    </cfRule>
    <cfRule type="cellIs" dxfId="16354" priority="6440" operator="greaterThan">
      <formula>0.85</formula>
    </cfRule>
  </conditionalFormatting>
  <conditionalFormatting sqref="E154">
    <cfRule type="expression" dxfId="16353" priority="6435">
      <formula>AND(IF(OR($Q154=1,$Q154=2),1,0),IF($X154&lt;=20,1,0))</formula>
    </cfRule>
    <cfRule type="expression" dxfId="16352" priority="6436">
      <formula>AND(IF($Q154=2,1,0),IF($X154&lt;30,1,0))</formula>
    </cfRule>
    <cfRule type="expression" dxfId="16351" priority="6437">
      <formula>AND(IF($Q154=3,1,0),IF($X154&lt;30,1,0))</formula>
    </cfRule>
    <cfRule type="expression" dxfId="16350" priority="6438">
      <formula>AND(IF($Q154=3,1,IF($Q154=4,1,0)),IF($F154&lt;=85,1,0))</formula>
    </cfRule>
  </conditionalFormatting>
  <conditionalFormatting sqref="X154">
    <cfRule type="expression" dxfId="16349" priority="6431">
      <formula>AND(IF(OR($Q154=1,$Q154=2),1,0),IF($X154&lt;=20,1,0))</formula>
    </cfRule>
    <cfRule type="expression" dxfId="16348" priority="6432">
      <formula>AND(IF($Q154=2,1,0),IF($X154&lt;30,1,0))</formula>
    </cfRule>
    <cfRule type="expression" dxfId="16347" priority="6433">
      <formula>AND(IF($Q154=3,1,0),IF($X154&lt;30,1,0))</formula>
    </cfRule>
    <cfRule type="expression" dxfId="16346" priority="6434">
      <formula>AND(IF($Q154=3,1,IF($Q154=4,1,0)),IF($F154&lt;=85,1,0))</formula>
    </cfRule>
  </conditionalFormatting>
  <conditionalFormatting sqref="AI154">
    <cfRule type="expression" dxfId="16345" priority="6427">
      <formula>AND(IF(OR($Q154=1,$Q154=2),1,0),IF($X154&lt;=20,1,0))</formula>
    </cfRule>
    <cfRule type="expression" dxfId="16344" priority="6428">
      <formula>AND(IF($Q154=2,1,0),IF($X154&lt;30,1,0))</formula>
    </cfRule>
    <cfRule type="expression" dxfId="16343" priority="6429">
      <formula>AND(IF($Q154=3,1,0),IF($X154&lt;30,1,0))</formula>
    </cfRule>
    <cfRule type="expression" dxfId="16342" priority="6430">
      <formula>AND(IF($Q154=3,1,IF($Q154=4,1,0)),IF($F154&lt;=85,1,0))</formula>
    </cfRule>
  </conditionalFormatting>
  <conditionalFormatting sqref="AV155">
    <cfRule type="expression" dxfId="16341" priority="6425">
      <formula>AV155="X"</formula>
    </cfRule>
    <cfRule type="expression" dxfId="16340" priority="6426">
      <formula>AV155="후보"</formula>
    </cfRule>
  </conditionalFormatting>
  <conditionalFormatting sqref="AC155">
    <cfRule type="cellIs" dxfId="16339" priority="6423" operator="greaterThan">
      <formula>0.9</formula>
    </cfRule>
    <cfRule type="cellIs" dxfId="16338" priority="6424" operator="greaterThan">
      <formula>0.85</formula>
    </cfRule>
  </conditionalFormatting>
  <conditionalFormatting sqref="N155">
    <cfRule type="cellIs" dxfId="16337" priority="6421" operator="greaterThan">
      <formula>0.9</formula>
    </cfRule>
    <cfRule type="cellIs" dxfId="16336" priority="6422" operator="greaterThan">
      <formula>0.85</formula>
    </cfRule>
  </conditionalFormatting>
  <conditionalFormatting sqref="E155">
    <cfRule type="expression" dxfId="16335" priority="6417">
      <formula>AND(IF(OR($Q155=1,$Q155=2),1,0),IF($X155&lt;=20,1,0))</formula>
    </cfRule>
    <cfRule type="expression" dxfId="16334" priority="6418">
      <formula>AND(IF($Q155=2,1,0),IF($X155&lt;30,1,0))</formula>
    </cfRule>
    <cfRule type="expression" dxfId="16333" priority="6419">
      <formula>AND(IF($Q155=3,1,0),IF($X155&lt;30,1,0))</formula>
    </cfRule>
    <cfRule type="expression" dxfId="16332" priority="6420">
      <formula>AND(IF($Q155=3,1,IF($Q155=4,1,0)),IF($F155&lt;=85,1,0))</formula>
    </cfRule>
  </conditionalFormatting>
  <conditionalFormatting sqref="X155">
    <cfRule type="expression" dxfId="16331" priority="6413">
      <formula>AND(IF(OR($Q155=1,$Q155=2),1,0),IF($X155&lt;=20,1,0))</formula>
    </cfRule>
    <cfRule type="expression" dxfId="16330" priority="6414">
      <formula>AND(IF($Q155=2,1,0),IF($X155&lt;30,1,0))</formula>
    </cfRule>
    <cfRule type="expression" dxfId="16329" priority="6415">
      <formula>AND(IF($Q155=3,1,0),IF($X155&lt;30,1,0))</formula>
    </cfRule>
    <cfRule type="expression" dxfId="16328" priority="6416">
      <formula>AND(IF($Q155=3,1,IF($Q155=4,1,0)),IF($F155&lt;=85,1,0))</formula>
    </cfRule>
  </conditionalFormatting>
  <conditionalFormatting sqref="AI155">
    <cfRule type="expression" dxfId="16327" priority="6409">
      <formula>AND(IF(OR($Q155=1,$Q155=2),1,0),IF($X155&lt;=20,1,0))</formula>
    </cfRule>
    <cfRule type="expression" dxfId="16326" priority="6410">
      <formula>AND(IF($Q155=2,1,0),IF($X155&lt;30,1,0))</formula>
    </cfRule>
    <cfRule type="expression" dxfId="16325" priority="6411">
      <formula>AND(IF($Q155=3,1,0),IF($X155&lt;30,1,0))</formula>
    </cfRule>
    <cfRule type="expression" dxfId="16324" priority="6412">
      <formula>AND(IF($Q155=3,1,IF($Q155=4,1,0)),IF($F155&lt;=85,1,0))</formula>
    </cfRule>
  </conditionalFormatting>
  <conditionalFormatting sqref="AV156">
    <cfRule type="expression" dxfId="16323" priority="6407">
      <formula>AV156="X"</formula>
    </cfRule>
    <cfRule type="expression" dxfId="16322" priority="6408">
      <formula>AV156="후보"</formula>
    </cfRule>
  </conditionalFormatting>
  <conditionalFormatting sqref="AC156">
    <cfRule type="cellIs" dxfId="16321" priority="6405" operator="greaterThan">
      <formula>0.9</formula>
    </cfRule>
    <cfRule type="cellIs" dxfId="16320" priority="6406" operator="greaterThan">
      <formula>0.85</formula>
    </cfRule>
  </conditionalFormatting>
  <conditionalFormatting sqref="N156">
    <cfRule type="cellIs" dxfId="16319" priority="6403" operator="greaterThan">
      <formula>0.9</formula>
    </cfRule>
    <cfRule type="cellIs" dxfId="16318" priority="6404" operator="greaterThan">
      <formula>0.85</formula>
    </cfRule>
  </conditionalFormatting>
  <conditionalFormatting sqref="E156">
    <cfRule type="expression" dxfId="16317" priority="6399">
      <formula>AND(IF(OR($Q156=1,$Q156=2),1,0),IF($X156&lt;=20,1,0))</formula>
    </cfRule>
    <cfRule type="expression" dxfId="16316" priority="6400">
      <formula>AND(IF($Q156=2,1,0),IF($X156&lt;30,1,0))</formula>
    </cfRule>
    <cfRule type="expression" dxfId="16315" priority="6401">
      <formula>AND(IF($Q156=3,1,0),IF($X156&lt;30,1,0))</formula>
    </cfRule>
    <cfRule type="expression" dxfId="16314" priority="6402">
      <formula>AND(IF($Q156=3,1,IF($Q156=4,1,0)),IF($F156&lt;=85,1,0))</formula>
    </cfRule>
  </conditionalFormatting>
  <conditionalFormatting sqref="X156">
    <cfRule type="expression" dxfId="16313" priority="6395">
      <formula>AND(IF(OR($Q156=1,$Q156=2),1,0),IF($X156&lt;=20,1,0))</formula>
    </cfRule>
    <cfRule type="expression" dxfId="16312" priority="6396">
      <formula>AND(IF($Q156=2,1,0),IF($X156&lt;30,1,0))</formula>
    </cfRule>
    <cfRule type="expression" dxfId="16311" priority="6397">
      <formula>AND(IF($Q156=3,1,0),IF($X156&lt;30,1,0))</formula>
    </cfRule>
    <cfRule type="expression" dxfId="16310" priority="6398">
      <formula>AND(IF($Q156=3,1,IF($Q156=4,1,0)),IF($F156&lt;=85,1,0))</formula>
    </cfRule>
  </conditionalFormatting>
  <conditionalFormatting sqref="AI156">
    <cfRule type="expression" dxfId="16309" priority="6391">
      <formula>AND(IF(OR($Q156=1,$Q156=2),1,0),IF($X156&lt;=20,1,0))</formula>
    </cfRule>
    <cfRule type="expression" dxfId="16308" priority="6392">
      <formula>AND(IF($Q156=2,1,0),IF($X156&lt;30,1,0))</formula>
    </cfRule>
    <cfRule type="expression" dxfId="16307" priority="6393">
      <formula>AND(IF($Q156=3,1,0),IF($X156&lt;30,1,0))</formula>
    </cfRule>
    <cfRule type="expression" dxfId="16306" priority="6394">
      <formula>AND(IF($Q156=3,1,IF($Q156=4,1,0)),IF($F156&lt;=85,1,0))</formula>
    </cfRule>
  </conditionalFormatting>
  <conditionalFormatting sqref="AV157">
    <cfRule type="expression" dxfId="16305" priority="6389">
      <formula>AV157="X"</formula>
    </cfRule>
    <cfRule type="expression" dxfId="16304" priority="6390">
      <formula>AV157="후보"</formula>
    </cfRule>
  </conditionalFormatting>
  <conditionalFormatting sqref="AC157">
    <cfRule type="cellIs" dxfId="16303" priority="6387" operator="greaterThan">
      <formula>0.9</formula>
    </cfRule>
    <cfRule type="cellIs" dxfId="16302" priority="6388" operator="greaterThan">
      <formula>0.85</formula>
    </cfRule>
  </conditionalFormatting>
  <conditionalFormatting sqref="N157">
    <cfRule type="cellIs" dxfId="16301" priority="6385" operator="greaterThan">
      <formula>0.9</formula>
    </cfRule>
    <cfRule type="cellIs" dxfId="16300" priority="6386" operator="greaterThan">
      <formula>0.85</formula>
    </cfRule>
  </conditionalFormatting>
  <conditionalFormatting sqref="E157">
    <cfRule type="expression" dxfId="16299" priority="6381">
      <formula>AND(IF(OR($Q157=1,$Q157=2),1,0),IF($X157&lt;=20,1,0))</formula>
    </cfRule>
    <cfRule type="expression" dxfId="16298" priority="6382">
      <formula>AND(IF($Q157=2,1,0),IF($X157&lt;30,1,0))</formula>
    </cfRule>
    <cfRule type="expression" dxfId="16297" priority="6383">
      <formula>AND(IF($Q157=3,1,0),IF($X157&lt;30,1,0))</formula>
    </cfRule>
    <cfRule type="expression" dxfId="16296" priority="6384">
      <formula>AND(IF($Q157=3,1,IF($Q157=4,1,0)),IF($F157&lt;=85,1,0))</formula>
    </cfRule>
  </conditionalFormatting>
  <conditionalFormatting sqref="X157">
    <cfRule type="expression" dxfId="16295" priority="6377">
      <formula>AND(IF(OR($Q157=1,$Q157=2),1,0),IF($X157&lt;=20,1,0))</formula>
    </cfRule>
    <cfRule type="expression" dxfId="16294" priority="6378">
      <formula>AND(IF($Q157=2,1,0),IF($X157&lt;30,1,0))</formula>
    </cfRule>
    <cfRule type="expression" dxfId="16293" priority="6379">
      <formula>AND(IF($Q157=3,1,0),IF($X157&lt;30,1,0))</formula>
    </cfRule>
    <cfRule type="expression" dxfId="16292" priority="6380">
      <formula>AND(IF($Q157=3,1,IF($Q157=4,1,0)),IF($F157&lt;=85,1,0))</formula>
    </cfRule>
  </conditionalFormatting>
  <conditionalFormatting sqref="AI157">
    <cfRule type="expression" dxfId="16291" priority="6373">
      <formula>AND(IF(OR($Q157=1,$Q157=2),1,0),IF($X157&lt;=20,1,0))</formula>
    </cfRule>
    <cfRule type="expression" dxfId="16290" priority="6374">
      <formula>AND(IF($Q157=2,1,0),IF($X157&lt;30,1,0))</formula>
    </cfRule>
    <cfRule type="expression" dxfId="16289" priority="6375">
      <formula>AND(IF($Q157=3,1,0),IF($X157&lt;30,1,0))</formula>
    </cfRule>
    <cfRule type="expression" dxfId="16288" priority="6376">
      <formula>AND(IF($Q157=3,1,IF($Q157=4,1,0)),IF($F157&lt;=85,1,0))</formula>
    </cfRule>
  </conditionalFormatting>
  <conditionalFormatting sqref="AV158">
    <cfRule type="expression" dxfId="16287" priority="6371">
      <formula>AV158="X"</formula>
    </cfRule>
    <cfRule type="expression" dxfId="16286" priority="6372">
      <formula>AV158="후보"</formula>
    </cfRule>
  </conditionalFormatting>
  <conditionalFormatting sqref="AC158">
    <cfRule type="cellIs" dxfId="16285" priority="6369" operator="greaterThan">
      <formula>0.9</formula>
    </cfRule>
    <cfRule type="cellIs" dxfId="16284" priority="6370" operator="greaterThan">
      <formula>0.85</formula>
    </cfRule>
  </conditionalFormatting>
  <conditionalFormatting sqref="N158">
    <cfRule type="cellIs" dxfId="16283" priority="6367" operator="greaterThan">
      <formula>0.9</formula>
    </cfRule>
    <cfRule type="cellIs" dxfId="16282" priority="6368" operator="greaterThan">
      <formula>0.85</formula>
    </cfRule>
  </conditionalFormatting>
  <conditionalFormatting sqref="E158">
    <cfRule type="expression" dxfId="16281" priority="6363">
      <formula>AND(IF(OR($Q158=1,$Q158=2),1,0),IF($X158&lt;=20,1,0))</formula>
    </cfRule>
    <cfRule type="expression" dxfId="16280" priority="6364">
      <formula>AND(IF($Q158=2,1,0),IF($X158&lt;30,1,0))</formula>
    </cfRule>
    <cfRule type="expression" dxfId="16279" priority="6365">
      <formula>AND(IF($Q158=3,1,0),IF($X158&lt;30,1,0))</formula>
    </cfRule>
    <cfRule type="expression" dxfId="16278" priority="6366">
      <formula>AND(IF($Q158=3,1,IF($Q158=4,1,0)),IF($F158&lt;=85,1,0))</formula>
    </cfRule>
  </conditionalFormatting>
  <conditionalFormatting sqref="X158">
    <cfRule type="expression" dxfId="16277" priority="6359">
      <formula>AND(IF(OR($Q158=1,$Q158=2),1,0),IF($X158&lt;=20,1,0))</formula>
    </cfRule>
    <cfRule type="expression" dxfId="16276" priority="6360">
      <formula>AND(IF($Q158=2,1,0),IF($X158&lt;30,1,0))</formula>
    </cfRule>
    <cfRule type="expression" dxfId="16275" priority="6361">
      <formula>AND(IF($Q158=3,1,0),IF($X158&lt;30,1,0))</formula>
    </cfRule>
    <cfRule type="expression" dxfId="16274" priority="6362">
      <formula>AND(IF($Q158=3,1,IF($Q158=4,1,0)),IF($F158&lt;=85,1,0))</formula>
    </cfRule>
  </conditionalFormatting>
  <conditionalFormatting sqref="AI158">
    <cfRule type="expression" dxfId="16273" priority="6355">
      <formula>AND(IF(OR($Q158=1,$Q158=2),1,0),IF($X158&lt;=20,1,0))</formula>
    </cfRule>
    <cfRule type="expression" dxfId="16272" priority="6356">
      <formula>AND(IF($Q158=2,1,0),IF($X158&lt;30,1,0))</formula>
    </cfRule>
    <cfRule type="expression" dxfId="16271" priority="6357">
      <formula>AND(IF($Q158=3,1,0),IF($X158&lt;30,1,0))</formula>
    </cfRule>
    <cfRule type="expression" dxfId="16270" priority="6358">
      <formula>AND(IF($Q158=3,1,IF($Q158=4,1,0)),IF($F158&lt;=85,1,0))</formula>
    </cfRule>
  </conditionalFormatting>
  <conditionalFormatting sqref="AV159">
    <cfRule type="expression" dxfId="16269" priority="6353">
      <formula>AV159="X"</formula>
    </cfRule>
    <cfRule type="expression" dxfId="16268" priority="6354">
      <formula>AV159="후보"</formula>
    </cfRule>
  </conditionalFormatting>
  <conditionalFormatting sqref="AC159">
    <cfRule type="cellIs" dxfId="16267" priority="6351" operator="greaterThan">
      <formula>0.9</formula>
    </cfRule>
    <cfRule type="cellIs" dxfId="16266" priority="6352" operator="greaterThan">
      <formula>0.85</formula>
    </cfRule>
  </conditionalFormatting>
  <conditionalFormatting sqref="N159">
    <cfRule type="cellIs" dxfId="16265" priority="6349" operator="greaterThan">
      <formula>0.9</formula>
    </cfRule>
    <cfRule type="cellIs" dxfId="16264" priority="6350" operator="greaterThan">
      <formula>0.85</formula>
    </cfRule>
  </conditionalFormatting>
  <conditionalFormatting sqref="E159">
    <cfRule type="expression" dxfId="16263" priority="6345">
      <formula>AND(IF(OR($Q159=1,$Q159=2),1,0),IF($X159&lt;=20,1,0))</formula>
    </cfRule>
    <cfRule type="expression" dxfId="16262" priority="6346">
      <formula>AND(IF($Q159=2,1,0),IF($X159&lt;30,1,0))</formula>
    </cfRule>
    <cfRule type="expression" dxfId="16261" priority="6347">
      <formula>AND(IF($Q159=3,1,0),IF($X159&lt;30,1,0))</formula>
    </cfRule>
    <cfRule type="expression" dxfId="16260" priority="6348">
      <formula>AND(IF($Q159=3,1,IF($Q159=4,1,0)),IF($F159&lt;=85,1,0))</formula>
    </cfRule>
  </conditionalFormatting>
  <conditionalFormatting sqref="X159">
    <cfRule type="expression" dxfId="16259" priority="6341">
      <formula>AND(IF(OR($Q159=1,$Q159=2),1,0),IF($X159&lt;=20,1,0))</formula>
    </cfRule>
    <cfRule type="expression" dxfId="16258" priority="6342">
      <formula>AND(IF($Q159=2,1,0),IF($X159&lt;30,1,0))</formula>
    </cfRule>
    <cfRule type="expression" dxfId="16257" priority="6343">
      <formula>AND(IF($Q159=3,1,0),IF($X159&lt;30,1,0))</formula>
    </cfRule>
    <cfRule type="expression" dxfId="16256" priority="6344">
      <formula>AND(IF($Q159=3,1,IF($Q159=4,1,0)),IF($F159&lt;=85,1,0))</formula>
    </cfRule>
  </conditionalFormatting>
  <conditionalFormatting sqref="AI159">
    <cfRule type="expression" dxfId="16255" priority="6337">
      <formula>AND(IF(OR($Q159=1,$Q159=2),1,0),IF($X159&lt;=20,1,0))</formula>
    </cfRule>
    <cfRule type="expression" dxfId="16254" priority="6338">
      <formula>AND(IF($Q159=2,1,0),IF($X159&lt;30,1,0))</formula>
    </cfRule>
    <cfRule type="expression" dxfId="16253" priority="6339">
      <formula>AND(IF($Q159=3,1,0),IF($X159&lt;30,1,0))</formula>
    </cfRule>
    <cfRule type="expression" dxfId="16252" priority="6340">
      <formula>AND(IF($Q159=3,1,IF($Q159=4,1,0)),IF($F159&lt;=85,1,0))</formula>
    </cfRule>
  </conditionalFormatting>
  <conditionalFormatting sqref="AV160">
    <cfRule type="expression" dxfId="16251" priority="6335">
      <formula>AV160="X"</formula>
    </cfRule>
    <cfRule type="expression" dxfId="16250" priority="6336">
      <formula>AV160="후보"</formula>
    </cfRule>
  </conditionalFormatting>
  <conditionalFormatting sqref="AC160">
    <cfRule type="cellIs" dxfId="16249" priority="6333" operator="greaterThan">
      <formula>0.9</formula>
    </cfRule>
    <cfRule type="cellIs" dxfId="16248" priority="6334" operator="greaterThan">
      <formula>0.85</formula>
    </cfRule>
  </conditionalFormatting>
  <conditionalFormatting sqref="N160">
    <cfRule type="cellIs" dxfId="16247" priority="6331" operator="greaterThan">
      <formula>0.9</formula>
    </cfRule>
    <cfRule type="cellIs" dxfId="16246" priority="6332" operator="greaterThan">
      <formula>0.85</formula>
    </cfRule>
  </conditionalFormatting>
  <conditionalFormatting sqref="E160">
    <cfRule type="expression" dxfId="16245" priority="6327">
      <formula>AND(IF(OR($Q160=1,$Q160=2),1,0),IF($X160&lt;=20,1,0))</formula>
    </cfRule>
    <cfRule type="expression" dxfId="16244" priority="6328">
      <formula>AND(IF($Q160=2,1,0),IF($X160&lt;30,1,0))</formula>
    </cfRule>
    <cfRule type="expression" dxfId="16243" priority="6329">
      <formula>AND(IF($Q160=3,1,0),IF($X160&lt;30,1,0))</formula>
    </cfRule>
    <cfRule type="expression" dxfId="16242" priority="6330">
      <formula>AND(IF($Q160=3,1,IF($Q160=4,1,0)),IF($F160&lt;=85,1,0))</formula>
    </cfRule>
  </conditionalFormatting>
  <conditionalFormatting sqref="X160">
    <cfRule type="expression" dxfId="16241" priority="6323">
      <formula>AND(IF(OR($Q160=1,$Q160=2),1,0),IF($X160&lt;=20,1,0))</formula>
    </cfRule>
    <cfRule type="expression" dxfId="16240" priority="6324">
      <formula>AND(IF($Q160=2,1,0),IF($X160&lt;30,1,0))</formula>
    </cfRule>
    <cfRule type="expression" dxfId="16239" priority="6325">
      <formula>AND(IF($Q160=3,1,0),IF($X160&lt;30,1,0))</formula>
    </cfRule>
    <cfRule type="expression" dxfId="16238" priority="6326">
      <formula>AND(IF($Q160=3,1,IF($Q160=4,1,0)),IF($F160&lt;=85,1,0))</formula>
    </cfRule>
  </conditionalFormatting>
  <conditionalFormatting sqref="AI160">
    <cfRule type="expression" dxfId="16237" priority="6319">
      <formula>AND(IF(OR($Q160=1,$Q160=2),1,0),IF($X160&lt;=20,1,0))</formula>
    </cfRule>
    <cfRule type="expression" dxfId="16236" priority="6320">
      <formula>AND(IF($Q160=2,1,0),IF($X160&lt;30,1,0))</formula>
    </cfRule>
    <cfRule type="expression" dxfId="16235" priority="6321">
      <formula>AND(IF($Q160=3,1,0),IF($X160&lt;30,1,0))</formula>
    </cfRule>
    <cfRule type="expression" dxfId="16234" priority="6322">
      <formula>AND(IF($Q160=3,1,IF($Q160=4,1,0)),IF($F160&lt;=85,1,0))</formula>
    </cfRule>
  </conditionalFormatting>
  <conditionalFormatting sqref="AV161">
    <cfRule type="expression" dxfId="16233" priority="6317">
      <formula>AV161="X"</formula>
    </cfRule>
    <cfRule type="expression" dxfId="16232" priority="6318">
      <formula>AV161="후보"</formula>
    </cfRule>
  </conditionalFormatting>
  <conditionalFormatting sqref="AC161">
    <cfRule type="cellIs" dxfId="16231" priority="6315" operator="greaterThan">
      <formula>0.9</formula>
    </cfRule>
    <cfRule type="cellIs" dxfId="16230" priority="6316" operator="greaterThan">
      <formula>0.85</formula>
    </cfRule>
  </conditionalFormatting>
  <conditionalFormatting sqref="N161">
    <cfRule type="cellIs" dxfId="16229" priority="6313" operator="greaterThan">
      <formula>0.9</formula>
    </cfRule>
    <cfRule type="cellIs" dxfId="16228" priority="6314" operator="greaterThan">
      <formula>0.85</formula>
    </cfRule>
  </conditionalFormatting>
  <conditionalFormatting sqref="E161">
    <cfRule type="expression" dxfId="16227" priority="6309">
      <formula>AND(IF(OR($Q161=1,$Q161=2),1,0),IF($X161&lt;=20,1,0))</formula>
    </cfRule>
    <cfRule type="expression" dxfId="16226" priority="6310">
      <formula>AND(IF($Q161=2,1,0),IF($X161&lt;30,1,0))</formula>
    </cfRule>
    <cfRule type="expression" dxfId="16225" priority="6311">
      <formula>AND(IF($Q161=3,1,0),IF($X161&lt;30,1,0))</formula>
    </cfRule>
    <cfRule type="expression" dxfId="16224" priority="6312">
      <formula>AND(IF($Q161=3,1,IF($Q161=4,1,0)),IF($F161&lt;=85,1,0))</formula>
    </cfRule>
  </conditionalFormatting>
  <conditionalFormatting sqref="X161">
    <cfRule type="expression" dxfId="16223" priority="6305">
      <formula>AND(IF(OR($Q161=1,$Q161=2),1,0),IF($X161&lt;=20,1,0))</formula>
    </cfRule>
    <cfRule type="expression" dxfId="16222" priority="6306">
      <formula>AND(IF($Q161=2,1,0),IF($X161&lt;30,1,0))</formula>
    </cfRule>
    <cfRule type="expression" dxfId="16221" priority="6307">
      <formula>AND(IF($Q161=3,1,0),IF($X161&lt;30,1,0))</formula>
    </cfRule>
    <cfRule type="expression" dxfId="16220" priority="6308">
      <formula>AND(IF($Q161=3,1,IF($Q161=4,1,0)),IF($F161&lt;=85,1,0))</formula>
    </cfRule>
  </conditionalFormatting>
  <conditionalFormatting sqref="AI161">
    <cfRule type="expression" dxfId="16219" priority="6301">
      <formula>AND(IF(OR($Q161=1,$Q161=2),1,0),IF($X161&lt;=20,1,0))</formula>
    </cfRule>
    <cfRule type="expression" dxfId="16218" priority="6302">
      <formula>AND(IF($Q161=2,1,0),IF($X161&lt;30,1,0))</formula>
    </cfRule>
    <cfRule type="expression" dxfId="16217" priority="6303">
      <formula>AND(IF($Q161=3,1,0),IF($X161&lt;30,1,0))</formula>
    </cfRule>
    <cfRule type="expression" dxfId="16216" priority="6304">
      <formula>AND(IF($Q161=3,1,IF($Q161=4,1,0)),IF($F161&lt;=85,1,0))</formula>
    </cfRule>
  </conditionalFormatting>
  <conditionalFormatting sqref="AV162">
    <cfRule type="expression" dxfId="16215" priority="6299">
      <formula>AV162="X"</formula>
    </cfRule>
    <cfRule type="expression" dxfId="16214" priority="6300">
      <formula>AV162="후보"</formula>
    </cfRule>
  </conditionalFormatting>
  <conditionalFormatting sqref="AC162">
    <cfRule type="cellIs" dxfId="16213" priority="6297" operator="greaterThan">
      <formula>0.9</formula>
    </cfRule>
    <cfRule type="cellIs" dxfId="16212" priority="6298" operator="greaterThan">
      <formula>0.85</formula>
    </cfRule>
  </conditionalFormatting>
  <conditionalFormatting sqref="N162">
    <cfRule type="cellIs" dxfId="16211" priority="6295" operator="greaterThan">
      <formula>0.9</formula>
    </cfRule>
    <cfRule type="cellIs" dxfId="16210" priority="6296" operator="greaterThan">
      <formula>0.85</formula>
    </cfRule>
  </conditionalFormatting>
  <conditionalFormatting sqref="E162">
    <cfRule type="expression" dxfId="16209" priority="6291">
      <formula>AND(IF(OR($Q162=1,$Q162=2),1,0),IF($X162&lt;=20,1,0))</formula>
    </cfRule>
    <cfRule type="expression" dxfId="16208" priority="6292">
      <formula>AND(IF($Q162=2,1,0),IF($X162&lt;30,1,0))</formula>
    </cfRule>
    <cfRule type="expression" dxfId="16207" priority="6293">
      <formula>AND(IF($Q162=3,1,0),IF($X162&lt;30,1,0))</formula>
    </cfRule>
    <cfRule type="expression" dxfId="16206" priority="6294">
      <formula>AND(IF($Q162=3,1,IF($Q162=4,1,0)),IF($F162&lt;=85,1,0))</formula>
    </cfRule>
  </conditionalFormatting>
  <conditionalFormatting sqref="X162">
    <cfRule type="expression" dxfId="16205" priority="6287">
      <formula>AND(IF(OR($Q162=1,$Q162=2),1,0),IF($X162&lt;=20,1,0))</formula>
    </cfRule>
    <cfRule type="expression" dxfId="16204" priority="6288">
      <formula>AND(IF($Q162=2,1,0),IF($X162&lt;30,1,0))</formula>
    </cfRule>
    <cfRule type="expression" dxfId="16203" priority="6289">
      <formula>AND(IF($Q162=3,1,0),IF($X162&lt;30,1,0))</formula>
    </cfRule>
    <cfRule type="expression" dxfId="16202" priority="6290">
      <formula>AND(IF($Q162=3,1,IF($Q162=4,1,0)),IF($F162&lt;=85,1,0))</formula>
    </cfRule>
  </conditionalFormatting>
  <conditionalFormatting sqref="AI162">
    <cfRule type="expression" dxfId="16201" priority="6283">
      <formula>AND(IF(OR($Q162=1,$Q162=2),1,0),IF($X162&lt;=20,1,0))</formula>
    </cfRule>
    <cfRule type="expression" dxfId="16200" priority="6284">
      <formula>AND(IF($Q162=2,1,0),IF($X162&lt;30,1,0))</formula>
    </cfRule>
    <cfRule type="expression" dxfId="16199" priority="6285">
      <formula>AND(IF($Q162=3,1,0),IF($X162&lt;30,1,0))</formula>
    </cfRule>
    <cfRule type="expression" dxfId="16198" priority="6286">
      <formula>AND(IF($Q162=3,1,IF($Q162=4,1,0)),IF($F162&lt;=85,1,0))</formula>
    </cfRule>
  </conditionalFormatting>
  <conditionalFormatting sqref="AV163">
    <cfRule type="expression" dxfId="16197" priority="6281">
      <formula>AV163="X"</formula>
    </cfRule>
    <cfRule type="expression" dxfId="16196" priority="6282">
      <formula>AV163="후보"</formula>
    </cfRule>
  </conditionalFormatting>
  <conditionalFormatting sqref="AC163">
    <cfRule type="cellIs" dxfId="16195" priority="6279" operator="greaterThan">
      <formula>0.9</formula>
    </cfRule>
    <cfRule type="cellIs" dxfId="16194" priority="6280" operator="greaterThan">
      <formula>0.85</formula>
    </cfRule>
  </conditionalFormatting>
  <conditionalFormatting sqref="N163">
    <cfRule type="cellIs" dxfId="16193" priority="6277" operator="greaterThan">
      <formula>0.9</formula>
    </cfRule>
    <cfRule type="cellIs" dxfId="16192" priority="6278" operator="greaterThan">
      <formula>0.85</formula>
    </cfRule>
  </conditionalFormatting>
  <conditionalFormatting sqref="E163">
    <cfRule type="expression" dxfId="16191" priority="6273">
      <formula>AND(IF(OR($Q163=1,$Q163=2),1,0),IF($X163&lt;=20,1,0))</formula>
    </cfRule>
    <cfRule type="expression" dxfId="16190" priority="6274">
      <formula>AND(IF($Q163=2,1,0),IF($X163&lt;30,1,0))</formula>
    </cfRule>
    <cfRule type="expression" dxfId="16189" priority="6275">
      <formula>AND(IF($Q163=3,1,0),IF($X163&lt;30,1,0))</formula>
    </cfRule>
    <cfRule type="expression" dxfId="16188" priority="6276">
      <formula>AND(IF($Q163=3,1,IF($Q163=4,1,0)),IF($F163&lt;=85,1,0))</formula>
    </cfRule>
  </conditionalFormatting>
  <conditionalFormatting sqref="X163">
    <cfRule type="expression" dxfId="16187" priority="6269">
      <formula>AND(IF(OR($Q163=1,$Q163=2),1,0),IF($X163&lt;=20,1,0))</formula>
    </cfRule>
    <cfRule type="expression" dxfId="16186" priority="6270">
      <formula>AND(IF($Q163=2,1,0),IF($X163&lt;30,1,0))</formula>
    </cfRule>
    <cfRule type="expression" dxfId="16185" priority="6271">
      <formula>AND(IF($Q163=3,1,0),IF($X163&lt;30,1,0))</formula>
    </cfRule>
    <cfRule type="expression" dxfId="16184" priority="6272">
      <formula>AND(IF($Q163=3,1,IF($Q163=4,1,0)),IF($F163&lt;=85,1,0))</formula>
    </cfRule>
  </conditionalFormatting>
  <conditionalFormatting sqref="AI163">
    <cfRule type="expression" dxfId="16183" priority="6265">
      <formula>AND(IF(OR($Q163=1,$Q163=2),1,0),IF($X163&lt;=20,1,0))</formula>
    </cfRule>
    <cfRule type="expression" dxfId="16182" priority="6266">
      <formula>AND(IF($Q163=2,1,0),IF($X163&lt;30,1,0))</formula>
    </cfRule>
    <cfRule type="expression" dxfId="16181" priority="6267">
      <formula>AND(IF($Q163=3,1,0),IF($X163&lt;30,1,0))</formula>
    </cfRule>
    <cfRule type="expression" dxfId="16180" priority="6268">
      <formula>AND(IF($Q163=3,1,IF($Q163=4,1,0)),IF($F163&lt;=85,1,0))</formula>
    </cfRule>
  </conditionalFormatting>
  <conditionalFormatting sqref="AV164">
    <cfRule type="expression" dxfId="16179" priority="6263">
      <formula>AV164="X"</formula>
    </cfRule>
    <cfRule type="expression" dxfId="16178" priority="6264">
      <formula>AV164="후보"</formula>
    </cfRule>
  </conditionalFormatting>
  <conditionalFormatting sqref="AC164">
    <cfRule type="cellIs" dxfId="16177" priority="6261" operator="greaterThan">
      <formula>0.9</formula>
    </cfRule>
    <cfRule type="cellIs" dxfId="16176" priority="6262" operator="greaterThan">
      <formula>0.85</formula>
    </cfRule>
  </conditionalFormatting>
  <conditionalFormatting sqref="N164">
    <cfRule type="cellIs" dxfId="16175" priority="6259" operator="greaterThan">
      <formula>0.9</formula>
    </cfRule>
    <cfRule type="cellIs" dxfId="16174" priority="6260" operator="greaterThan">
      <formula>0.85</formula>
    </cfRule>
  </conditionalFormatting>
  <conditionalFormatting sqref="E164">
    <cfRule type="expression" dxfId="16173" priority="6255">
      <formula>AND(IF(OR($Q164=1,$Q164=2),1,0),IF($X164&lt;=20,1,0))</formula>
    </cfRule>
    <cfRule type="expression" dxfId="16172" priority="6256">
      <formula>AND(IF($Q164=2,1,0),IF($X164&lt;30,1,0))</formula>
    </cfRule>
    <cfRule type="expression" dxfId="16171" priority="6257">
      <formula>AND(IF($Q164=3,1,0),IF($X164&lt;30,1,0))</formula>
    </cfRule>
    <cfRule type="expression" dxfId="16170" priority="6258">
      <formula>AND(IF($Q164=3,1,IF($Q164=4,1,0)),IF($F164&lt;=85,1,0))</formula>
    </cfRule>
  </conditionalFormatting>
  <conditionalFormatting sqref="X164">
    <cfRule type="expression" dxfId="16169" priority="6251">
      <formula>AND(IF(OR($Q164=1,$Q164=2),1,0),IF($X164&lt;=20,1,0))</formula>
    </cfRule>
    <cfRule type="expression" dxfId="16168" priority="6252">
      <formula>AND(IF($Q164=2,1,0),IF($X164&lt;30,1,0))</formula>
    </cfRule>
    <cfRule type="expression" dxfId="16167" priority="6253">
      <formula>AND(IF($Q164=3,1,0),IF($X164&lt;30,1,0))</formula>
    </cfRule>
    <cfRule type="expression" dxfId="16166" priority="6254">
      <formula>AND(IF($Q164=3,1,IF($Q164=4,1,0)),IF($F164&lt;=85,1,0))</formula>
    </cfRule>
  </conditionalFormatting>
  <conditionalFormatting sqref="AI164">
    <cfRule type="expression" dxfId="16165" priority="6247">
      <formula>AND(IF(OR($Q164=1,$Q164=2),1,0),IF($X164&lt;=20,1,0))</formula>
    </cfRule>
    <cfRule type="expression" dxfId="16164" priority="6248">
      <formula>AND(IF($Q164=2,1,0),IF($X164&lt;30,1,0))</formula>
    </cfRule>
    <cfRule type="expression" dxfId="16163" priority="6249">
      <formula>AND(IF($Q164=3,1,0),IF($X164&lt;30,1,0))</formula>
    </cfRule>
    <cfRule type="expression" dxfId="16162" priority="6250">
      <formula>AND(IF($Q164=3,1,IF($Q164=4,1,0)),IF($F164&lt;=85,1,0))</formula>
    </cfRule>
  </conditionalFormatting>
  <conditionalFormatting sqref="AV165">
    <cfRule type="expression" dxfId="16161" priority="6245">
      <formula>AV165="X"</formula>
    </cfRule>
    <cfRule type="expression" dxfId="16160" priority="6246">
      <formula>AV165="후보"</formula>
    </cfRule>
  </conditionalFormatting>
  <conditionalFormatting sqref="AC165">
    <cfRule type="cellIs" dxfId="16159" priority="6243" operator="greaterThan">
      <formula>0.9</formula>
    </cfRule>
    <cfRule type="cellIs" dxfId="16158" priority="6244" operator="greaterThan">
      <formula>0.85</formula>
    </cfRule>
  </conditionalFormatting>
  <conditionalFormatting sqref="N165">
    <cfRule type="cellIs" dxfId="16157" priority="6241" operator="greaterThan">
      <formula>0.9</formula>
    </cfRule>
    <cfRule type="cellIs" dxfId="16156" priority="6242" operator="greaterThan">
      <formula>0.85</formula>
    </cfRule>
  </conditionalFormatting>
  <conditionalFormatting sqref="E165">
    <cfRule type="expression" dxfId="16155" priority="6237">
      <formula>AND(IF(OR($Q165=1,$Q165=2),1,0),IF($X165&lt;=20,1,0))</formula>
    </cfRule>
    <cfRule type="expression" dxfId="16154" priority="6238">
      <formula>AND(IF($Q165=2,1,0),IF($X165&lt;30,1,0))</formula>
    </cfRule>
    <cfRule type="expression" dxfId="16153" priority="6239">
      <formula>AND(IF($Q165=3,1,0),IF($X165&lt;30,1,0))</formula>
    </cfRule>
    <cfRule type="expression" dxfId="16152" priority="6240">
      <formula>AND(IF($Q165=3,1,IF($Q165=4,1,0)),IF($F165&lt;=85,1,0))</formula>
    </cfRule>
  </conditionalFormatting>
  <conditionalFormatting sqref="X165">
    <cfRule type="expression" dxfId="16151" priority="6233">
      <formula>AND(IF(OR($Q165=1,$Q165=2),1,0),IF($X165&lt;=20,1,0))</formula>
    </cfRule>
    <cfRule type="expression" dxfId="16150" priority="6234">
      <formula>AND(IF($Q165=2,1,0),IF($X165&lt;30,1,0))</formula>
    </cfRule>
    <cfRule type="expression" dxfId="16149" priority="6235">
      <formula>AND(IF($Q165=3,1,0),IF($X165&lt;30,1,0))</formula>
    </cfRule>
    <cfRule type="expression" dxfId="16148" priority="6236">
      <formula>AND(IF($Q165=3,1,IF($Q165=4,1,0)),IF($F165&lt;=85,1,0))</formula>
    </cfRule>
  </conditionalFormatting>
  <conditionalFormatting sqref="AI165">
    <cfRule type="expression" dxfId="16147" priority="6229">
      <formula>AND(IF(OR($Q165=1,$Q165=2),1,0),IF($X165&lt;=20,1,0))</formula>
    </cfRule>
    <cfRule type="expression" dxfId="16146" priority="6230">
      <formula>AND(IF($Q165=2,1,0),IF($X165&lt;30,1,0))</formula>
    </cfRule>
    <cfRule type="expression" dxfId="16145" priority="6231">
      <formula>AND(IF($Q165=3,1,0),IF($X165&lt;30,1,0))</formula>
    </cfRule>
    <cfRule type="expression" dxfId="16144" priority="6232">
      <formula>AND(IF($Q165=3,1,IF($Q165=4,1,0)),IF($F165&lt;=85,1,0))</formula>
    </cfRule>
  </conditionalFormatting>
  <conditionalFormatting sqref="AV166">
    <cfRule type="expression" dxfId="16143" priority="6227">
      <formula>AV166="X"</formula>
    </cfRule>
    <cfRule type="expression" dxfId="16142" priority="6228">
      <formula>AV166="후보"</formula>
    </cfRule>
  </conditionalFormatting>
  <conditionalFormatting sqref="AC166">
    <cfRule type="cellIs" dxfId="16141" priority="6225" operator="greaterThan">
      <formula>0.9</formula>
    </cfRule>
    <cfRule type="cellIs" dxfId="16140" priority="6226" operator="greaterThan">
      <formula>0.85</formula>
    </cfRule>
  </conditionalFormatting>
  <conditionalFormatting sqref="N166">
    <cfRule type="cellIs" dxfId="16139" priority="6223" operator="greaterThan">
      <formula>0.9</formula>
    </cfRule>
    <cfRule type="cellIs" dxfId="16138" priority="6224" operator="greaterThan">
      <formula>0.85</formula>
    </cfRule>
  </conditionalFormatting>
  <conditionalFormatting sqref="E166">
    <cfRule type="expression" dxfId="16137" priority="6219">
      <formula>AND(IF(OR($Q166=1,$Q166=2),1,0),IF($X166&lt;=20,1,0))</formula>
    </cfRule>
    <cfRule type="expression" dxfId="16136" priority="6220">
      <formula>AND(IF($Q166=2,1,0),IF($X166&lt;30,1,0))</formula>
    </cfRule>
    <cfRule type="expression" dxfId="16135" priority="6221">
      <formula>AND(IF($Q166=3,1,0),IF($X166&lt;30,1,0))</formula>
    </cfRule>
    <cfRule type="expression" dxfId="16134" priority="6222">
      <formula>AND(IF($Q166=3,1,IF($Q166=4,1,0)),IF($F166&lt;=85,1,0))</formula>
    </cfRule>
  </conditionalFormatting>
  <conditionalFormatting sqref="X166">
    <cfRule type="expression" dxfId="16133" priority="6215">
      <formula>AND(IF(OR($Q166=1,$Q166=2),1,0),IF($X166&lt;=20,1,0))</formula>
    </cfRule>
    <cfRule type="expression" dxfId="16132" priority="6216">
      <formula>AND(IF($Q166=2,1,0),IF($X166&lt;30,1,0))</formula>
    </cfRule>
    <cfRule type="expression" dxfId="16131" priority="6217">
      <formula>AND(IF($Q166=3,1,0),IF($X166&lt;30,1,0))</formula>
    </cfRule>
    <cfRule type="expression" dxfId="16130" priority="6218">
      <formula>AND(IF($Q166=3,1,IF($Q166=4,1,0)),IF($F166&lt;=85,1,0))</formula>
    </cfRule>
  </conditionalFormatting>
  <conditionalFormatting sqref="AI166">
    <cfRule type="expression" dxfId="16129" priority="6211">
      <formula>AND(IF(OR($Q166=1,$Q166=2),1,0),IF($X166&lt;=20,1,0))</formula>
    </cfRule>
    <cfRule type="expression" dxfId="16128" priority="6212">
      <formula>AND(IF($Q166=2,1,0),IF($X166&lt;30,1,0))</formula>
    </cfRule>
    <cfRule type="expression" dxfId="16127" priority="6213">
      <formula>AND(IF($Q166=3,1,0),IF($X166&lt;30,1,0))</formula>
    </cfRule>
    <cfRule type="expression" dxfId="16126" priority="6214">
      <formula>AND(IF($Q166=3,1,IF($Q166=4,1,0)),IF($F166&lt;=85,1,0))</formula>
    </cfRule>
  </conditionalFormatting>
  <conditionalFormatting sqref="AV167">
    <cfRule type="expression" dxfId="16125" priority="6209">
      <formula>AV167="X"</formula>
    </cfRule>
    <cfRule type="expression" dxfId="16124" priority="6210">
      <formula>AV167="후보"</formula>
    </cfRule>
  </conditionalFormatting>
  <conditionalFormatting sqref="AC167">
    <cfRule type="cellIs" dxfId="16123" priority="6207" operator="greaterThan">
      <formula>0.9</formula>
    </cfRule>
    <cfRule type="cellIs" dxfId="16122" priority="6208" operator="greaterThan">
      <formula>0.85</formula>
    </cfRule>
  </conditionalFormatting>
  <conditionalFormatting sqref="N167">
    <cfRule type="cellIs" dxfId="16121" priority="6205" operator="greaterThan">
      <formula>0.9</formula>
    </cfRule>
    <cfRule type="cellIs" dxfId="16120" priority="6206" operator="greaterThan">
      <formula>0.85</formula>
    </cfRule>
  </conditionalFormatting>
  <conditionalFormatting sqref="E167">
    <cfRule type="expression" dxfId="16119" priority="6201">
      <formula>AND(IF(OR($Q167=1,$Q167=2),1,0),IF($X167&lt;=20,1,0))</formula>
    </cfRule>
    <cfRule type="expression" dxfId="16118" priority="6202">
      <formula>AND(IF($Q167=2,1,0),IF($X167&lt;30,1,0))</formula>
    </cfRule>
    <cfRule type="expression" dxfId="16117" priority="6203">
      <formula>AND(IF($Q167=3,1,0),IF($X167&lt;30,1,0))</formula>
    </cfRule>
    <cfRule type="expression" dxfId="16116" priority="6204">
      <formula>AND(IF($Q167=3,1,IF($Q167=4,1,0)),IF($F167&lt;=85,1,0))</formula>
    </cfRule>
  </conditionalFormatting>
  <conditionalFormatting sqref="X167">
    <cfRule type="expression" dxfId="16115" priority="6197">
      <formula>AND(IF(OR($Q167=1,$Q167=2),1,0),IF($X167&lt;=20,1,0))</formula>
    </cfRule>
    <cfRule type="expression" dxfId="16114" priority="6198">
      <formula>AND(IF($Q167=2,1,0),IF($X167&lt;30,1,0))</formula>
    </cfRule>
    <cfRule type="expression" dxfId="16113" priority="6199">
      <formula>AND(IF($Q167=3,1,0),IF($X167&lt;30,1,0))</formula>
    </cfRule>
    <cfRule type="expression" dxfId="16112" priority="6200">
      <formula>AND(IF($Q167=3,1,IF($Q167=4,1,0)),IF($F167&lt;=85,1,0))</formula>
    </cfRule>
  </conditionalFormatting>
  <conditionalFormatting sqref="AI167">
    <cfRule type="expression" dxfId="16111" priority="6193">
      <formula>AND(IF(OR($Q167=1,$Q167=2),1,0),IF($X167&lt;=20,1,0))</formula>
    </cfRule>
    <cfRule type="expression" dxfId="16110" priority="6194">
      <formula>AND(IF($Q167=2,1,0),IF($X167&lt;30,1,0))</formula>
    </cfRule>
    <cfRule type="expression" dxfId="16109" priority="6195">
      <formula>AND(IF($Q167=3,1,0),IF($X167&lt;30,1,0))</formula>
    </cfRule>
    <cfRule type="expression" dxfId="16108" priority="6196">
      <formula>AND(IF($Q167=3,1,IF($Q167=4,1,0)),IF($F167&lt;=85,1,0))</formula>
    </cfRule>
  </conditionalFormatting>
  <conditionalFormatting sqref="AV168">
    <cfRule type="expression" dxfId="16107" priority="6191">
      <formula>AV168="X"</formula>
    </cfRule>
    <cfRule type="expression" dxfId="16106" priority="6192">
      <formula>AV168="후보"</formula>
    </cfRule>
  </conditionalFormatting>
  <conditionalFormatting sqref="AC168">
    <cfRule type="cellIs" dxfId="16105" priority="6189" operator="greaterThan">
      <formula>0.9</formula>
    </cfRule>
    <cfRule type="cellIs" dxfId="16104" priority="6190" operator="greaterThan">
      <formula>0.85</formula>
    </cfRule>
  </conditionalFormatting>
  <conditionalFormatting sqref="N168">
    <cfRule type="cellIs" dxfId="16103" priority="6187" operator="greaterThan">
      <formula>0.9</formula>
    </cfRule>
    <cfRule type="cellIs" dxfId="16102" priority="6188" operator="greaterThan">
      <formula>0.85</formula>
    </cfRule>
  </conditionalFormatting>
  <conditionalFormatting sqref="E168">
    <cfRule type="expression" dxfId="16101" priority="6183">
      <formula>AND(IF(OR($Q168=1,$Q168=2),1,0),IF($X168&lt;=20,1,0))</formula>
    </cfRule>
    <cfRule type="expression" dxfId="16100" priority="6184">
      <formula>AND(IF($Q168=2,1,0),IF($X168&lt;30,1,0))</formula>
    </cfRule>
    <cfRule type="expression" dxfId="16099" priority="6185">
      <formula>AND(IF($Q168=3,1,0),IF($X168&lt;30,1,0))</formula>
    </cfRule>
    <cfRule type="expression" dxfId="16098" priority="6186">
      <formula>AND(IF($Q168=3,1,IF($Q168=4,1,0)),IF($F168&lt;=85,1,0))</formula>
    </cfRule>
  </conditionalFormatting>
  <conditionalFormatting sqref="X168">
    <cfRule type="expression" dxfId="16097" priority="6179">
      <formula>AND(IF(OR($Q168=1,$Q168=2),1,0),IF($X168&lt;=20,1,0))</formula>
    </cfRule>
    <cfRule type="expression" dxfId="16096" priority="6180">
      <formula>AND(IF($Q168=2,1,0),IF($X168&lt;30,1,0))</formula>
    </cfRule>
    <cfRule type="expression" dxfId="16095" priority="6181">
      <formula>AND(IF($Q168=3,1,0),IF($X168&lt;30,1,0))</formula>
    </cfRule>
    <cfRule type="expression" dxfId="16094" priority="6182">
      <formula>AND(IF($Q168=3,1,IF($Q168=4,1,0)),IF($F168&lt;=85,1,0))</formula>
    </cfRule>
  </conditionalFormatting>
  <conditionalFormatting sqref="AI168">
    <cfRule type="expression" dxfId="16093" priority="6175">
      <formula>AND(IF(OR($Q168=1,$Q168=2),1,0),IF($X168&lt;=20,1,0))</formula>
    </cfRule>
    <cfRule type="expression" dxfId="16092" priority="6176">
      <formula>AND(IF($Q168=2,1,0),IF($X168&lt;30,1,0))</formula>
    </cfRule>
    <cfRule type="expression" dxfId="16091" priority="6177">
      <formula>AND(IF($Q168=3,1,0),IF($X168&lt;30,1,0))</formula>
    </cfRule>
    <cfRule type="expression" dxfId="16090" priority="6178">
      <formula>AND(IF($Q168=3,1,IF($Q168=4,1,0)),IF($F168&lt;=85,1,0))</formula>
    </cfRule>
  </conditionalFormatting>
  <conditionalFormatting sqref="AV169">
    <cfRule type="expression" dxfId="16089" priority="6173">
      <formula>AV169="X"</formula>
    </cfRule>
    <cfRule type="expression" dxfId="16088" priority="6174">
      <formula>AV169="후보"</formula>
    </cfRule>
  </conditionalFormatting>
  <conditionalFormatting sqref="AC169">
    <cfRule type="cellIs" dxfId="16087" priority="6171" operator="greaterThan">
      <formula>0.9</formula>
    </cfRule>
    <cfRule type="cellIs" dxfId="16086" priority="6172" operator="greaterThan">
      <formula>0.85</formula>
    </cfRule>
  </conditionalFormatting>
  <conditionalFormatting sqref="N169">
    <cfRule type="cellIs" dxfId="16085" priority="6169" operator="greaterThan">
      <formula>0.9</formula>
    </cfRule>
    <cfRule type="cellIs" dxfId="16084" priority="6170" operator="greaterThan">
      <formula>0.85</formula>
    </cfRule>
  </conditionalFormatting>
  <conditionalFormatting sqref="E169">
    <cfRule type="expression" dxfId="16083" priority="6165">
      <formula>AND(IF(OR($Q169=1,$Q169=2),1,0),IF($X169&lt;=20,1,0))</formula>
    </cfRule>
    <cfRule type="expression" dxfId="16082" priority="6166">
      <formula>AND(IF($Q169=2,1,0),IF($X169&lt;30,1,0))</formula>
    </cfRule>
    <cfRule type="expression" dxfId="16081" priority="6167">
      <formula>AND(IF($Q169=3,1,0),IF($X169&lt;30,1,0))</formula>
    </cfRule>
    <cfRule type="expression" dxfId="16080" priority="6168">
      <formula>AND(IF($Q169=3,1,IF($Q169=4,1,0)),IF($F169&lt;=85,1,0))</formula>
    </cfRule>
  </conditionalFormatting>
  <conditionalFormatting sqref="X169">
    <cfRule type="expression" dxfId="16079" priority="6161">
      <formula>AND(IF(OR($Q169=1,$Q169=2),1,0),IF($X169&lt;=20,1,0))</formula>
    </cfRule>
    <cfRule type="expression" dxfId="16078" priority="6162">
      <formula>AND(IF($Q169=2,1,0),IF($X169&lt;30,1,0))</formula>
    </cfRule>
    <cfRule type="expression" dxfId="16077" priority="6163">
      <formula>AND(IF($Q169=3,1,0),IF($X169&lt;30,1,0))</formula>
    </cfRule>
    <cfRule type="expression" dxfId="16076" priority="6164">
      <formula>AND(IF($Q169=3,1,IF($Q169=4,1,0)),IF($F169&lt;=85,1,0))</formula>
    </cfRule>
  </conditionalFormatting>
  <conditionalFormatting sqref="AI169">
    <cfRule type="expression" dxfId="16075" priority="6157">
      <formula>AND(IF(OR($Q169=1,$Q169=2),1,0),IF($X169&lt;=20,1,0))</formula>
    </cfRule>
    <cfRule type="expression" dxfId="16074" priority="6158">
      <formula>AND(IF($Q169=2,1,0),IF($X169&lt;30,1,0))</formula>
    </cfRule>
    <cfRule type="expression" dxfId="16073" priority="6159">
      <formula>AND(IF($Q169=3,1,0),IF($X169&lt;30,1,0))</formula>
    </cfRule>
    <cfRule type="expression" dxfId="16072" priority="6160">
      <formula>AND(IF($Q169=3,1,IF($Q169=4,1,0)),IF($F169&lt;=85,1,0))</formula>
    </cfRule>
  </conditionalFormatting>
  <conditionalFormatting sqref="AV170">
    <cfRule type="expression" dxfId="16071" priority="6155">
      <formula>AV170="X"</formula>
    </cfRule>
    <cfRule type="expression" dxfId="16070" priority="6156">
      <formula>AV170="후보"</formula>
    </cfRule>
  </conditionalFormatting>
  <conditionalFormatting sqref="AC170">
    <cfRule type="cellIs" dxfId="16069" priority="6153" operator="greaterThan">
      <formula>0.9</formula>
    </cfRule>
    <cfRule type="cellIs" dxfId="16068" priority="6154" operator="greaterThan">
      <formula>0.85</formula>
    </cfRule>
  </conditionalFormatting>
  <conditionalFormatting sqref="N170">
    <cfRule type="cellIs" dxfId="16067" priority="6151" operator="greaterThan">
      <formula>0.9</formula>
    </cfRule>
    <cfRule type="cellIs" dxfId="16066" priority="6152" operator="greaterThan">
      <formula>0.85</formula>
    </cfRule>
  </conditionalFormatting>
  <conditionalFormatting sqref="E170">
    <cfRule type="expression" dxfId="16065" priority="6147">
      <formula>AND(IF(OR($Q170=1,$Q170=2),1,0),IF($X170&lt;=20,1,0))</formula>
    </cfRule>
    <cfRule type="expression" dxfId="16064" priority="6148">
      <formula>AND(IF($Q170=2,1,0),IF($X170&lt;30,1,0))</formula>
    </cfRule>
    <cfRule type="expression" dxfId="16063" priority="6149">
      <formula>AND(IF($Q170=3,1,0),IF($X170&lt;30,1,0))</formula>
    </cfRule>
    <cfRule type="expression" dxfId="16062" priority="6150">
      <formula>AND(IF($Q170=3,1,IF($Q170=4,1,0)),IF($F170&lt;=85,1,0))</formula>
    </cfRule>
  </conditionalFormatting>
  <conditionalFormatting sqref="X170">
    <cfRule type="expression" dxfId="16061" priority="6143">
      <formula>AND(IF(OR($Q170=1,$Q170=2),1,0),IF($X170&lt;=20,1,0))</formula>
    </cfRule>
    <cfRule type="expression" dxfId="16060" priority="6144">
      <formula>AND(IF($Q170=2,1,0),IF($X170&lt;30,1,0))</formula>
    </cfRule>
    <cfRule type="expression" dxfId="16059" priority="6145">
      <formula>AND(IF($Q170=3,1,0),IF($X170&lt;30,1,0))</formula>
    </cfRule>
    <cfRule type="expression" dxfId="16058" priority="6146">
      <formula>AND(IF($Q170=3,1,IF($Q170=4,1,0)),IF($F170&lt;=85,1,0))</formula>
    </cfRule>
  </conditionalFormatting>
  <conditionalFormatting sqref="AI170">
    <cfRule type="expression" dxfId="16057" priority="6139">
      <formula>AND(IF(OR($Q170=1,$Q170=2),1,0),IF($X170&lt;=20,1,0))</formula>
    </cfRule>
    <cfRule type="expression" dxfId="16056" priority="6140">
      <formula>AND(IF($Q170=2,1,0),IF($X170&lt;30,1,0))</formula>
    </cfRule>
    <cfRule type="expression" dxfId="16055" priority="6141">
      <formula>AND(IF($Q170=3,1,0),IF($X170&lt;30,1,0))</formula>
    </cfRule>
    <cfRule type="expression" dxfId="16054" priority="6142">
      <formula>AND(IF($Q170=3,1,IF($Q170=4,1,0)),IF($F170&lt;=85,1,0))</formula>
    </cfRule>
  </conditionalFormatting>
  <conditionalFormatting sqref="AV171">
    <cfRule type="expression" dxfId="16053" priority="6137">
      <formula>AV171="X"</formula>
    </cfRule>
    <cfRule type="expression" dxfId="16052" priority="6138">
      <formula>AV171="후보"</formula>
    </cfRule>
  </conditionalFormatting>
  <conditionalFormatting sqref="AC171">
    <cfRule type="cellIs" dxfId="16051" priority="6135" operator="greaterThan">
      <formula>0.9</formula>
    </cfRule>
    <cfRule type="cellIs" dxfId="16050" priority="6136" operator="greaterThan">
      <formula>0.85</formula>
    </cfRule>
  </conditionalFormatting>
  <conditionalFormatting sqref="N171">
    <cfRule type="cellIs" dxfId="16049" priority="6133" operator="greaterThan">
      <formula>0.9</formula>
    </cfRule>
    <cfRule type="cellIs" dxfId="16048" priority="6134" operator="greaterThan">
      <formula>0.85</formula>
    </cfRule>
  </conditionalFormatting>
  <conditionalFormatting sqref="E171">
    <cfRule type="expression" dxfId="16047" priority="6129">
      <formula>AND(IF(OR($Q171=1,$Q171=2),1,0),IF($X171&lt;=20,1,0))</formula>
    </cfRule>
    <cfRule type="expression" dxfId="16046" priority="6130">
      <formula>AND(IF($Q171=2,1,0),IF($X171&lt;30,1,0))</formula>
    </cfRule>
    <cfRule type="expression" dxfId="16045" priority="6131">
      <formula>AND(IF($Q171=3,1,0),IF($X171&lt;30,1,0))</formula>
    </cfRule>
    <cfRule type="expression" dxfId="16044" priority="6132">
      <formula>AND(IF($Q171=3,1,IF($Q171=4,1,0)),IF($F171&lt;=85,1,0))</formula>
    </cfRule>
  </conditionalFormatting>
  <conditionalFormatting sqref="X171">
    <cfRule type="expression" dxfId="16043" priority="6125">
      <formula>AND(IF(OR($Q171=1,$Q171=2),1,0),IF($X171&lt;=20,1,0))</formula>
    </cfRule>
    <cfRule type="expression" dxfId="16042" priority="6126">
      <formula>AND(IF($Q171=2,1,0),IF($X171&lt;30,1,0))</formula>
    </cfRule>
    <cfRule type="expression" dxfId="16041" priority="6127">
      <formula>AND(IF($Q171=3,1,0),IF($X171&lt;30,1,0))</formula>
    </cfRule>
    <cfRule type="expression" dxfId="16040" priority="6128">
      <formula>AND(IF($Q171=3,1,IF($Q171=4,1,0)),IF($F171&lt;=85,1,0))</formula>
    </cfRule>
  </conditionalFormatting>
  <conditionalFormatting sqref="AI171">
    <cfRule type="expression" dxfId="16039" priority="6121">
      <formula>AND(IF(OR($Q171=1,$Q171=2),1,0),IF($X171&lt;=20,1,0))</formula>
    </cfRule>
    <cfRule type="expression" dxfId="16038" priority="6122">
      <formula>AND(IF($Q171=2,1,0),IF($X171&lt;30,1,0))</formula>
    </cfRule>
    <cfRule type="expression" dxfId="16037" priority="6123">
      <formula>AND(IF($Q171=3,1,0),IF($X171&lt;30,1,0))</formula>
    </cfRule>
    <cfRule type="expression" dxfId="16036" priority="6124">
      <formula>AND(IF($Q171=3,1,IF($Q171=4,1,0)),IF($F171&lt;=85,1,0))</formula>
    </cfRule>
  </conditionalFormatting>
  <conditionalFormatting sqref="AV172">
    <cfRule type="expression" dxfId="16035" priority="6119">
      <formula>AV172="X"</formula>
    </cfRule>
    <cfRule type="expression" dxfId="16034" priority="6120">
      <formula>AV172="후보"</formula>
    </cfRule>
  </conditionalFormatting>
  <conditionalFormatting sqref="AC172">
    <cfRule type="cellIs" dxfId="16033" priority="6117" operator="greaterThan">
      <formula>0.9</formula>
    </cfRule>
    <cfRule type="cellIs" dxfId="16032" priority="6118" operator="greaterThan">
      <formula>0.85</formula>
    </cfRule>
  </conditionalFormatting>
  <conditionalFormatting sqref="N172">
    <cfRule type="cellIs" dxfId="16031" priority="6115" operator="greaterThan">
      <formula>0.9</formula>
    </cfRule>
    <cfRule type="cellIs" dxfId="16030" priority="6116" operator="greaterThan">
      <formula>0.85</formula>
    </cfRule>
  </conditionalFormatting>
  <conditionalFormatting sqref="E172">
    <cfRule type="expression" dxfId="16029" priority="6111">
      <formula>AND(IF(OR($Q172=1,$Q172=2),1,0),IF($X172&lt;=20,1,0))</formula>
    </cfRule>
    <cfRule type="expression" dxfId="16028" priority="6112">
      <formula>AND(IF($Q172=2,1,0),IF($X172&lt;30,1,0))</formula>
    </cfRule>
    <cfRule type="expression" dxfId="16027" priority="6113">
      <formula>AND(IF($Q172=3,1,0),IF($X172&lt;30,1,0))</formula>
    </cfRule>
    <cfRule type="expression" dxfId="16026" priority="6114">
      <formula>AND(IF($Q172=3,1,IF($Q172=4,1,0)),IF($F172&lt;=85,1,0))</formula>
    </cfRule>
  </conditionalFormatting>
  <conditionalFormatting sqref="X172">
    <cfRule type="expression" dxfId="16025" priority="6107">
      <formula>AND(IF(OR($Q172=1,$Q172=2),1,0),IF($X172&lt;=20,1,0))</formula>
    </cfRule>
    <cfRule type="expression" dxfId="16024" priority="6108">
      <formula>AND(IF($Q172=2,1,0),IF($X172&lt;30,1,0))</formula>
    </cfRule>
    <cfRule type="expression" dxfId="16023" priority="6109">
      <formula>AND(IF($Q172=3,1,0),IF($X172&lt;30,1,0))</formula>
    </cfRule>
    <cfRule type="expression" dxfId="16022" priority="6110">
      <formula>AND(IF($Q172=3,1,IF($Q172=4,1,0)),IF($F172&lt;=85,1,0))</formula>
    </cfRule>
  </conditionalFormatting>
  <conditionalFormatting sqref="AI172">
    <cfRule type="expression" dxfId="16021" priority="6103">
      <formula>AND(IF(OR($Q172=1,$Q172=2),1,0),IF($X172&lt;=20,1,0))</formula>
    </cfRule>
    <cfRule type="expression" dxfId="16020" priority="6104">
      <formula>AND(IF($Q172=2,1,0),IF($X172&lt;30,1,0))</formula>
    </cfRule>
    <cfRule type="expression" dxfId="16019" priority="6105">
      <formula>AND(IF($Q172=3,1,0),IF($X172&lt;30,1,0))</formula>
    </cfRule>
    <cfRule type="expression" dxfId="16018" priority="6106">
      <formula>AND(IF($Q172=3,1,IF($Q172=4,1,0)),IF($F172&lt;=85,1,0))</formula>
    </cfRule>
  </conditionalFormatting>
  <conditionalFormatting sqref="AV173">
    <cfRule type="expression" dxfId="16017" priority="6101">
      <formula>AV173="X"</formula>
    </cfRule>
    <cfRule type="expression" dxfId="16016" priority="6102">
      <formula>AV173="후보"</formula>
    </cfRule>
  </conditionalFormatting>
  <conditionalFormatting sqref="AC173">
    <cfRule type="cellIs" dxfId="16015" priority="6099" operator="greaterThan">
      <formula>0.9</formula>
    </cfRule>
    <cfRule type="cellIs" dxfId="16014" priority="6100" operator="greaterThan">
      <formula>0.85</formula>
    </cfRule>
  </conditionalFormatting>
  <conditionalFormatting sqref="N173">
    <cfRule type="cellIs" dxfId="16013" priority="6097" operator="greaterThan">
      <formula>0.9</formula>
    </cfRule>
    <cfRule type="cellIs" dxfId="16012" priority="6098" operator="greaterThan">
      <formula>0.85</formula>
    </cfRule>
  </conditionalFormatting>
  <conditionalFormatting sqref="E173">
    <cfRule type="expression" dxfId="16011" priority="6093">
      <formula>AND(IF(OR($Q173=1,$Q173=2),1,0),IF($X173&lt;=20,1,0))</formula>
    </cfRule>
    <cfRule type="expression" dxfId="16010" priority="6094">
      <formula>AND(IF($Q173=2,1,0),IF($X173&lt;30,1,0))</formula>
    </cfRule>
    <cfRule type="expression" dxfId="16009" priority="6095">
      <formula>AND(IF($Q173=3,1,0),IF($X173&lt;30,1,0))</formula>
    </cfRule>
    <cfRule type="expression" dxfId="16008" priority="6096">
      <formula>AND(IF($Q173=3,1,IF($Q173=4,1,0)),IF($F173&lt;=85,1,0))</formula>
    </cfRule>
  </conditionalFormatting>
  <conditionalFormatting sqref="X173">
    <cfRule type="expression" dxfId="16007" priority="6089">
      <formula>AND(IF(OR($Q173=1,$Q173=2),1,0),IF($X173&lt;=20,1,0))</formula>
    </cfRule>
    <cfRule type="expression" dxfId="16006" priority="6090">
      <formula>AND(IF($Q173=2,1,0),IF($X173&lt;30,1,0))</formula>
    </cfRule>
    <cfRule type="expression" dxfId="16005" priority="6091">
      <formula>AND(IF($Q173=3,1,0),IF($X173&lt;30,1,0))</formula>
    </cfRule>
    <cfRule type="expression" dxfId="16004" priority="6092">
      <formula>AND(IF($Q173=3,1,IF($Q173=4,1,0)),IF($F173&lt;=85,1,0))</formula>
    </cfRule>
  </conditionalFormatting>
  <conditionalFormatting sqref="AI173">
    <cfRule type="expression" dxfId="16003" priority="6085">
      <formula>AND(IF(OR($Q173=1,$Q173=2),1,0),IF($X173&lt;=20,1,0))</formula>
    </cfRule>
    <cfRule type="expression" dxfId="16002" priority="6086">
      <formula>AND(IF($Q173=2,1,0),IF($X173&lt;30,1,0))</formula>
    </cfRule>
    <cfRule type="expression" dxfId="16001" priority="6087">
      <formula>AND(IF($Q173=3,1,0),IF($X173&lt;30,1,0))</formula>
    </cfRule>
    <cfRule type="expression" dxfId="16000" priority="6088">
      <formula>AND(IF($Q173=3,1,IF($Q173=4,1,0)),IF($F173&lt;=85,1,0))</formula>
    </cfRule>
  </conditionalFormatting>
  <conditionalFormatting sqref="AV174">
    <cfRule type="expression" dxfId="15999" priority="6083">
      <formula>AV174="X"</formula>
    </cfRule>
    <cfRule type="expression" dxfId="15998" priority="6084">
      <formula>AV174="후보"</formula>
    </cfRule>
  </conditionalFormatting>
  <conditionalFormatting sqref="AC174">
    <cfRule type="cellIs" dxfId="15997" priority="6081" operator="greaterThan">
      <formula>0.9</formula>
    </cfRule>
    <cfRule type="cellIs" dxfId="15996" priority="6082" operator="greaterThan">
      <formula>0.85</formula>
    </cfRule>
  </conditionalFormatting>
  <conditionalFormatting sqref="N174">
    <cfRule type="cellIs" dxfId="15995" priority="6079" operator="greaterThan">
      <formula>0.9</formula>
    </cfRule>
    <cfRule type="cellIs" dxfId="15994" priority="6080" operator="greaterThan">
      <formula>0.85</formula>
    </cfRule>
  </conditionalFormatting>
  <conditionalFormatting sqref="E174">
    <cfRule type="expression" dxfId="15993" priority="6075">
      <formula>AND(IF(OR($Q174=1,$Q174=2),1,0),IF($X174&lt;=20,1,0))</formula>
    </cfRule>
    <cfRule type="expression" dxfId="15992" priority="6076">
      <formula>AND(IF($Q174=2,1,0),IF($X174&lt;30,1,0))</formula>
    </cfRule>
    <cfRule type="expression" dxfId="15991" priority="6077">
      <formula>AND(IF($Q174=3,1,0),IF($X174&lt;30,1,0))</formula>
    </cfRule>
    <cfRule type="expression" dxfId="15990" priority="6078">
      <formula>AND(IF($Q174=3,1,IF($Q174=4,1,0)),IF($F174&lt;=85,1,0))</formula>
    </cfRule>
  </conditionalFormatting>
  <conditionalFormatting sqref="X174">
    <cfRule type="expression" dxfId="15989" priority="6071">
      <formula>AND(IF(OR($Q174=1,$Q174=2),1,0),IF($X174&lt;=20,1,0))</formula>
    </cfRule>
    <cfRule type="expression" dxfId="15988" priority="6072">
      <formula>AND(IF($Q174=2,1,0),IF($X174&lt;30,1,0))</formula>
    </cfRule>
    <cfRule type="expression" dxfId="15987" priority="6073">
      <formula>AND(IF($Q174=3,1,0),IF($X174&lt;30,1,0))</formula>
    </cfRule>
    <cfRule type="expression" dxfId="15986" priority="6074">
      <formula>AND(IF($Q174=3,1,IF($Q174=4,1,0)),IF($F174&lt;=85,1,0))</formula>
    </cfRule>
  </conditionalFormatting>
  <conditionalFormatting sqref="AI174">
    <cfRule type="expression" dxfId="15985" priority="6067">
      <formula>AND(IF(OR($Q174=1,$Q174=2),1,0),IF($X174&lt;=20,1,0))</formula>
    </cfRule>
    <cfRule type="expression" dxfId="15984" priority="6068">
      <formula>AND(IF($Q174=2,1,0),IF($X174&lt;30,1,0))</formula>
    </cfRule>
    <cfRule type="expression" dxfId="15983" priority="6069">
      <formula>AND(IF($Q174=3,1,0),IF($X174&lt;30,1,0))</formula>
    </cfRule>
    <cfRule type="expression" dxfId="15982" priority="6070">
      <formula>AND(IF($Q174=3,1,IF($Q174=4,1,0)),IF($F174&lt;=85,1,0))</formula>
    </cfRule>
  </conditionalFormatting>
  <conditionalFormatting sqref="AV175">
    <cfRule type="expression" dxfId="15981" priority="6065">
      <formula>AV175="X"</formula>
    </cfRule>
    <cfRule type="expression" dxfId="15980" priority="6066">
      <formula>AV175="후보"</formula>
    </cfRule>
  </conditionalFormatting>
  <conditionalFormatting sqref="AC175">
    <cfRule type="cellIs" dxfId="15979" priority="6063" operator="greaterThan">
      <formula>0.9</formula>
    </cfRule>
    <cfRule type="cellIs" dxfId="15978" priority="6064" operator="greaterThan">
      <formula>0.85</formula>
    </cfRule>
  </conditionalFormatting>
  <conditionalFormatting sqref="N175">
    <cfRule type="cellIs" dxfId="15977" priority="6061" operator="greaterThan">
      <formula>0.9</formula>
    </cfRule>
    <cfRule type="cellIs" dxfId="15976" priority="6062" operator="greaterThan">
      <formula>0.85</formula>
    </cfRule>
  </conditionalFormatting>
  <conditionalFormatting sqref="E175">
    <cfRule type="expression" dxfId="15975" priority="6057">
      <formula>AND(IF(OR($Q175=1,$Q175=2),1,0),IF($X175&lt;=20,1,0))</formula>
    </cfRule>
    <cfRule type="expression" dxfId="15974" priority="6058">
      <formula>AND(IF($Q175=2,1,0),IF($X175&lt;30,1,0))</formula>
    </cfRule>
    <cfRule type="expression" dxfId="15973" priority="6059">
      <formula>AND(IF($Q175=3,1,0),IF($X175&lt;30,1,0))</formula>
    </cfRule>
    <cfRule type="expression" dxfId="15972" priority="6060">
      <formula>AND(IF($Q175=3,1,IF($Q175=4,1,0)),IF($F175&lt;=85,1,0))</formula>
    </cfRule>
  </conditionalFormatting>
  <conditionalFormatting sqref="X175">
    <cfRule type="expression" dxfId="15971" priority="6053">
      <formula>AND(IF(OR($Q175=1,$Q175=2),1,0),IF($X175&lt;=20,1,0))</formula>
    </cfRule>
    <cfRule type="expression" dxfId="15970" priority="6054">
      <formula>AND(IF($Q175=2,1,0),IF($X175&lt;30,1,0))</formula>
    </cfRule>
    <cfRule type="expression" dxfId="15969" priority="6055">
      <formula>AND(IF($Q175=3,1,0),IF($X175&lt;30,1,0))</formula>
    </cfRule>
    <cfRule type="expression" dxfId="15968" priority="6056">
      <formula>AND(IF($Q175=3,1,IF($Q175=4,1,0)),IF($F175&lt;=85,1,0))</formula>
    </cfRule>
  </conditionalFormatting>
  <conditionalFormatting sqref="AI175">
    <cfRule type="expression" dxfId="15967" priority="6049">
      <formula>AND(IF(OR($Q175=1,$Q175=2),1,0),IF($X175&lt;=20,1,0))</formula>
    </cfRule>
    <cfRule type="expression" dxfId="15966" priority="6050">
      <formula>AND(IF($Q175=2,1,0),IF($X175&lt;30,1,0))</formula>
    </cfRule>
    <cfRule type="expression" dxfId="15965" priority="6051">
      <formula>AND(IF($Q175=3,1,0),IF($X175&lt;30,1,0))</formula>
    </cfRule>
    <cfRule type="expression" dxfId="15964" priority="6052">
      <formula>AND(IF($Q175=3,1,IF($Q175=4,1,0)),IF($F175&lt;=85,1,0))</formula>
    </cfRule>
  </conditionalFormatting>
  <conditionalFormatting sqref="AV176">
    <cfRule type="expression" dxfId="15963" priority="6047">
      <formula>AV176="X"</formula>
    </cfRule>
    <cfRule type="expression" dxfId="15962" priority="6048">
      <formula>AV176="후보"</formula>
    </cfRule>
  </conditionalFormatting>
  <conditionalFormatting sqref="AC176">
    <cfRule type="cellIs" dxfId="15961" priority="6045" operator="greaterThan">
      <formula>0.9</formula>
    </cfRule>
    <cfRule type="cellIs" dxfId="15960" priority="6046" operator="greaterThan">
      <formula>0.85</formula>
    </cfRule>
  </conditionalFormatting>
  <conditionalFormatting sqref="N176">
    <cfRule type="cellIs" dxfId="15959" priority="6043" operator="greaterThan">
      <formula>0.9</formula>
    </cfRule>
    <cfRule type="cellIs" dxfId="15958" priority="6044" operator="greaterThan">
      <formula>0.85</formula>
    </cfRule>
  </conditionalFormatting>
  <conditionalFormatting sqref="E176">
    <cfRule type="expression" dxfId="15957" priority="6039">
      <formula>AND(IF(OR($Q176=1,$Q176=2),1,0),IF($X176&lt;=20,1,0))</formula>
    </cfRule>
    <cfRule type="expression" dxfId="15956" priority="6040">
      <formula>AND(IF($Q176=2,1,0),IF($X176&lt;30,1,0))</formula>
    </cfRule>
    <cfRule type="expression" dxfId="15955" priority="6041">
      <formula>AND(IF($Q176=3,1,0),IF($X176&lt;30,1,0))</formula>
    </cfRule>
    <cfRule type="expression" dxfId="15954" priority="6042">
      <formula>AND(IF($Q176=3,1,IF($Q176=4,1,0)),IF($F176&lt;=85,1,0))</formula>
    </cfRule>
  </conditionalFormatting>
  <conditionalFormatting sqref="X176">
    <cfRule type="expression" dxfId="15953" priority="6035">
      <formula>AND(IF(OR($Q176=1,$Q176=2),1,0),IF($X176&lt;=20,1,0))</formula>
    </cfRule>
    <cfRule type="expression" dxfId="15952" priority="6036">
      <formula>AND(IF($Q176=2,1,0),IF($X176&lt;30,1,0))</formula>
    </cfRule>
    <cfRule type="expression" dxfId="15951" priority="6037">
      <formula>AND(IF($Q176=3,1,0),IF($X176&lt;30,1,0))</formula>
    </cfRule>
    <cfRule type="expression" dxfId="15950" priority="6038">
      <formula>AND(IF($Q176=3,1,IF($Q176=4,1,0)),IF($F176&lt;=85,1,0))</formula>
    </cfRule>
  </conditionalFormatting>
  <conditionalFormatting sqref="AI176">
    <cfRule type="expression" dxfId="15949" priority="6031">
      <formula>AND(IF(OR($Q176=1,$Q176=2),1,0),IF($X176&lt;=20,1,0))</formula>
    </cfRule>
    <cfRule type="expression" dxfId="15948" priority="6032">
      <formula>AND(IF($Q176=2,1,0),IF($X176&lt;30,1,0))</formula>
    </cfRule>
    <cfRule type="expression" dxfId="15947" priority="6033">
      <formula>AND(IF($Q176=3,1,0),IF($X176&lt;30,1,0))</formula>
    </cfRule>
    <cfRule type="expression" dxfId="15946" priority="6034">
      <formula>AND(IF($Q176=3,1,IF($Q176=4,1,0)),IF($F176&lt;=85,1,0))</formula>
    </cfRule>
  </conditionalFormatting>
  <conditionalFormatting sqref="AV177">
    <cfRule type="expression" dxfId="15945" priority="6029">
      <formula>AV177="X"</formula>
    </cfRule>
    <cfRule type="expression" dxfId="15944" priority="6030">
      <formula>AV177="후보"</formula>
    </cfRule>
  </conditionalFormatting>
  <conditionalFormatting sqref="AC177">
    <cfRule type="cellIs" dxfId="15943" priority="6027" operator="greaterThan">
      <formula>0.9</formula>
    </cfRule>
    <cfRule type="cellIs" dxfId="15942" priority="6028" operator="greaterThan">
      <formula>0.85</formula>
    </cfRule>
  </conditionalFormatting>
  <conditionalFormatting sqref="N177">
    <cfRule type="cellIs" dxfId="15941" priority="6025" operator="greaterThan">
      <formula>0.9</formula>
    </cfRule>
    <cfRule type="cellIs" dxfId="15940" priority="6026" operator="greaterThan">
      <formula>0.85</formula>
    </cfRule>
  </conditionalFormatting>
  <conditionalFormatting sqref="E177">
    <cfRule type="expression" dxfId="15939" priority="6021">
      <formula>AND(IF(OR($Q177=1,$Q177=2),1,0),IF($X177&lt;=20,1,0))</formula>
    </cfRule>
    <cfRule type="expression" dxfId="15938" priority="6022">
      <formula>AND(IF($Q177=2,1,0),IF($X177&lt;30,1,0))</formula>
    </cfRule>
    <cfRule type="expression" dxfId="15937" priority="6023">
      <formula>AND(IF($Q177=3,1,0),IF($X177&lt;30,1,0))</formula>
    </cfRule>
    <cfRule type="expression" dxfId="15936" priority="6024">
      <formula>AND(IF($Q177=3,1,IF($Q177=4,1,0)),IF($F177&lt;=85,1,0))</formula>
    </cfRule>
  </conditionalFormatting>
  <conditionalFormatting sqref="X177">
    <cfRule type="expression" dxfId="15935" priority="6017">
      <formula>AND(IF(OR($Q177=1,$Q177=2),1,0),IF($X177&lt;=20,1,0))</formula>
    </cfRule>
    <cfRule type="expression" dxfId="15934" priority="6018">
      <formula>AND(IF($Q177=2,1,0),IF($X177&lt;30,1,0))</formula>
    </cfRule>
    <cfRule type="expression" dxfId="15933" priority="6019">
      <formula>AND(IF($Q177=3,1,0),IF($X177&lt;30,1,0))</formula>
    </cfRule>
    <cfRule type="expression" dxfId="15932" priority="6020">
      <formula>AND(IF($Q177=3,1,IF($Q177=4,1,0)),IF($F177&lt;=85,1,0))</formula>
    </cfRule>
  </conditionalFormatting>
  <conditionalFormatting sqref="AI177">
    <cfRule type="expression" dxfId="15931" priority="6013">
      <formula>AND(IF(OR($Q177=1,$Q177=2),1,0),IF($X177&lt;=20,1,0))</formula>
    </cfRule>
    <cfRule type="expression" dxfId="15930" priority="6014">
      <formula>AND(IF($Q177=2,1,0),IF($X177&lt;30,1,0))</formula>
    </cfRule>
    <cfRule type="expression" dxfId="15929" priority="6015">
      <formula>AND(IF($Q177=3,1,0),IF($X177&lt;30,1,0))</formula>
    </cfRule>
    <cfRule type="expression" dxfId="15928" priority="6016">
      <formula>AND(IF($Q177=3,1,IF($Q177=4,1,0)),IF($F177&lt;=85,1,0))</formula>
    </cfRule>
  </conditionalFormatting>
  <conditionalFormatting sqref="AV178">
    <cfRule type="expression" dxfId="15927" priority="6011">
      <formula>AV178="X"</formula>
    </cfRule>
    <cfRule type="expression" dxfId="15926" priority="6012">
      <formula>AV178="후보"</formula>
    </cfRule>
  </conditionalFormatting>
  <conditionalFormatting sqref="AC178">
    <cfRule type="cellIs" dxfId="15925" priority="6009" operator="greaterThan">
      <formula>0.9</formula>
    </cfRule>
    <cfRule type="cellIs" dxfId="15924" priority="6010" operator="greaterThan">
      <formula>0.85</formula>
    </cfRule>
  </conditionalFormatting>
  <conditionalFormatting sqref="N178">
    <cfRule type="cellIs" dxfId="15923" priority="6007" operator="greaterThan">
      <formula>0.9</formula>
    </cfRule>
    <cfRule type="cellIs" dxfId="15922" priority="6008" operator="greaterThan">
      <formula>0.85</formula>
    </cfRule>
  </conditionalFormatting>
  <conditionalFormatting sqref="E178">
    <cfRule type="expression" dxfId="15921" priority="6003">
      <formula>AND(IF(OR($Q178=1,$Q178=2),1,0),IF($X178&lt;=20,1,0))</formula>
    </cfRule>
    <cfRule type="expression" dxfId="15920" priority="6004">
      <formula>AND(IF($Q178=2,1,0),IF($X178&lt;30,1,0))</formula>
    </cfRule>
    <cfRule type="expression" dxfId="15919" priority="6005">
      <formula>AND(IF($Q178=3,1,0),IF($X178&lt;30,1,0))</formula>
    </cfRule>
    <cfRule type="expression" dxfId="15918" priority="6006">
      <formula>AND(IF($Q178=3,1,IF($Q178=4,1,0)),IF($F178&lt;=85,1,0))</formula>
    </cfRule>
  </conditionalFormatting>
  <conditionalFormatting sqref="X178">
    <cfRule type="expression" dxfId="15917" priority="5999">
      <formula>AND(IF(OR($Q178=1,$Q178=2),1,0),IF($X178&lt;=20,1,0))</formula>
    </cfRule>
    <cfRule type="expression" dxfId="15916" priority="6000">
      <formula>AND(IF($Q178=2,1,0),IF($X178&lt;30,1,0))</formula>
    </cfRule>
    <cfRule type="expression" dxfId="15915" priority="6001">
      <formula>AND(IF($Q178=3,1,0),IF($X178&lt;30,1,0))</formula>
    </cfRule>
    <cfRule type="expression" dxfId="15914" priority="6002">
      <formula>AND(IF($Q178=3,1,IF($Q178=4,1,0)),IF($F178&lt;=85,1,0))</formula>
    </cfRule>
  </conditionalFormatting>
  <conditionalFormatting sqref="AI178">
    <cfRule type="expression" dxfId="15913" priority="5995">
      <formula>AND(IF(OR($Q178=1,$Q178=2),1,0),IF($X178&lt;=20,1,0))</formula>
    </cfRule>
    <cfRule type="expression" dxfId="15912" priority="5996">
      <formula>AND(IF($Q178=2,1,0),IF($X178&lt;30,1,0))</formula>
    </cfRule>
    <cfRule type="expression" dxfId="15911" priority="5997">
      <formula>AND(IF($Q178=3,1,0),IF($X178&lt;30,1,0))</formula>
    </cfRule>
    <cfRule type="expression" dxfId="15910" priority="5998">
      <formula>AND(IF($Q178=3,1,IF($Q178=4,1,0)),IF($F178&lt;=85,1,0))</formula>
    </cfRule>
  </conditionalFormatting>
  <conditionalFormatting sqref="AV179">
    <cfRule type="expression" dxfId="15909" priority="5993">
      <formula>AV179="X"</formula>
    </cfRule>
    <cfRule type="expression" dxfId="15908" priority="5994">
      <formula>AV179="후보"</formula>
    </cfRule>
  </conditionalFormatting>
  <conditionalFormatting sqref="AC179">
    <cfRule type="cellIs" dxfId="15907" priority="5991" operator="greaterThan">
      <formula>0.9</formula>
    </cfRule>
    <cfRule type="cellIs" dxfId="15906" priority="5992" operator="greaterThan">
      <formula>0.85</formula>
    </cfRule>
  </conditionalFormatting>
  <conditionalFormatting sqref="N179">
    <cfRule type="cellIs" dxfId="15905" priority="5989" operator="greaterThan">
      <formula>0.9</formula>
    </cfRule>
    <cfRule type="cellIs" dxfId="15904" priority="5990" operator="greaterThan">
      <formula>0.85</formula>
    </cfRule>
  </conditionalFormatting>
  <conditionalFormatting sqref="E179">
    <cfRule type="expression" dxfId="15903" priority="5985">
      <formula>AND(IF(OR($Q179=1,$Q179=2),1,0),IF($X179&lt;=20,1,0))</formula>
    </cfRule>
    <cfRule type="expression" dxfId="15902" priority="5986">
      <formula>AND(IF($Q179=2,1,0),IF($X179&lt;30,1,0))</formula>
    </cfRule>
    <cfRule type="expression" dxfId="15901" priority="5987">
      <formula>AND(IF($Q179=3,1,0),IF($X179&lt;30,1,0))</formula>
    </cfRule>
    <cfRule type="expression" dxfId="15900" priority="5988">
      <formula>AND(IF($Q179=3,1,IF($Q179=4,1,0)),IF($F179&lt;=85,1,0))</formula>
    </cfRule>
  </conditionalFormatting>
  <conditionalFormatting sqref="X179">
    <cfRule type="expression" dxfId="15899" priority="5981">
      <formula>AND(IF(OR($Q179=1,$Q179=2),1,0),IF($X179&lt;=20,1,0))</formula>
    </cfRule>
    <cfRule type="expression" dxfId="15898" priority="5982">
      <formula>AND(IF($Q179=2,1,0),IF($X179&lt;30,1,0))</formula>
    </cfRule>
    <cfRule type="expression" dxfId="15897" priority="5983">
      <formula>AND(IF($Q179=3,1,0),IF($X179&lt;30,1,0))</formula>
    </cfRule>
    <cfRule type="expression" dxfId="15896" priority="5984">
      <formula>AND(IF($Q179=3,1,IF($Q179=4,1,0)),IF($F179&lt;=85,1,0))</formula>
    </cfRule>
  </conditionalFormatting>
  <conditionalFormatting sqref="AI179">
    <cfRule type="expression" dxfId="15895" priority="5977">
      <formula>AND(IF(OR($Q179=1,$Q179=2),1,0),IF($X179&lt;=20,1,0))</formula>
    </cfRule>
    <cfRule type="expression" dxfId="15894" priority="5978">
      <formula>AND(IF($Q179=2,1,0),IF($X179&lt;30,1,0))</formula>
    </cfRule>
    <cfRule type="expression" dxfId="15893" priority="5979">
      <formula>AND(IF($Q179=3,1,0),IF($X179&lt;30,1,0))</formula>
    </cfRule>
    <cfRule type="expression" dxfId="15892" priority="5980">
      <formula>AND(IF($Q179=3,1,IF($Q179=4,1,0)),IF($F179&lt;=85,1,0))</formula>
    </cfRule>
  </conditionalFormatting>
  <conditionalFormatting sqref="AV180">
    <cfRule type="expression" dxfId="15891" priority="5975">
      <formula>AV180="X"</formula>
    </cfRule>
    <cfRule type="expression" dxfId="15890" priority="5976">
      <formula>AV180="후보"</formula>
    </cfRule>
  </conditionalFormatting>
  <conditionalFormatting sqref="AC180">
    <cfRule type="cellIs" dxfId="15889" priority="5973" operator="greaterThan">
      <formula>0.9</formula>
    </cfRule>
    <cfRule type="cellIs" dxfId="15888" priority="5974" operator="greaterThan">
      <formula>0.85</formula>
    </cfRule>
  </conditionalFormatting>
  <conditionalFormatting sqref="N180">
    <cfRule type="cellIs" dxfId="15887" priority="5971" operator="greaterThan">
      <formula>0.9</formula>
    </cfRule>
    <cfRule type="cellIs" dxfId="15886" priority="5972" operator="greaterThan">
      <formula>0.85</formula>
    </cfRule>
  </conditionalFormatting>
  <conditionalFormatting sqref="E180">
    <cfRule type="expression" dxfId="15885" priority="5967">
      <formula>AND(IF(OR($Q180=1,$Q180=2),1,0),IF($X180&lt;=20,1,0))</formula>
    </cfRule>
    <cfRule type="expression" dxfId="15884" priority="5968">
      <formula>AND(IF($Q180=2,1,0),IF($X180&lt;30,1,0))</formula>
    </cfRule>
    <cfRule type="expression" dxfId="15883" priority="5969">
      <formula>AND(IF($Q180=3,1,0),IF($X180&lt;30,1,0))</formula>
    </cfRule>
    <cfRule type="expression" dxfId="15882" priority="5970">
      <formula>AND(IF($Q180=3,1,IF($Q180=4,1,0)),IF($F180&lt;=85,1,0))</formula>
    </cfRule>
  </conditionalFormatting>
  <conditionalFormatting sqref="X180">
    <cfRule type="expression" dxfId="15881" priority="5963">
      <formula>AND(IF(OR($Q180=1,$Q180=2),1,0),IF($X180&lt;=20,1,0))</formula>
    </cfRule>
    <cfRule type="expression" dxfId="15880" priority="5964">
      <formula>AND(IF($Q180=2,1,0),IF($X180&lt;30,1,0))</formula>
    </cfRule>
    <cfRule type="expression" dxfId="15879" priority="5965">
      <formula>AND(IF($Q180=3,1,0),IF($X180&lt;30,1,0))</formula>
    </cfRule>
    <cfRule type="expression" dxfId="15878" priority="5966">
      <formula>AND(IF($Q180=3,1,IF($Q180=4,1,0)),IF($F180&lt;=85,1,0))</formula>
    </cfRule>
  </conditionalFormatting>
  <conditionalFormatting sqref="AI180">
    <cfRule type="expression" dxfId="15877" priority="5959">
      <formula>AND(IF(OR($Q180=1,$Q180=2),1,0),IF($X180&lt;=20,1,0))</formula>
    </cfRule>
    <cfRule type="expression" dxfId="15876" priority="5960">
      <formula>AND(IF($Q180=2,1,0),IF($X180&lt;30,1,0))</formula>
    </cfRule>
    <cfRule type="expression" dxfId="15875" priority="5961">
      <formula>AND(IF($Q180=3,1,0),IF($X180&lt;30,1,0))</formula>
    </cfRule>
    <cfRule type="expression" dxfId="15874" priority="5962">
      <formula>AND(IF($Q180=3,1,IF($Q180=4,1,0)),IF($F180&lt;=85,1,0))</formula>
    </cfRule>
  </conditionalFormatting>
  <conditionalFormatting sqref="AV181">
    <cfRule type="expression" dxfId="15873" priority="5957">
      <formula>AV181="X"</formula>
    </cfRule>
    <cfRule type="expression" dxfId="15872" priority="5958">
      <formula>AV181="후보"</formula>
    </cfRule>
  </conditionalFormatting>
  <conditionalFormatting sqref="AC181">
    <cfRule type="cellIs" dxfId="15871" priority="5955" operator="greaterThan">
      <formula>0.9</formula>
    </cfRule>
    <cfRule type="cellIs" dxfId="15870" priority="5956" operator="greaterThan">
      <formula>0.85</formula>
    </cfRule>
  </conditionalFormatting>
  <conditionalFormatting sqref="N181">
    <cfRule type="cellIs" dxfId="15869" priority="5953" operator="greaterThan">
      <formula>0.9</formula>
    </cfRule>
    <cfRule type="cellIs" dxfId="15868" priority="5954" operator="greaterThan">
      <formula>0.85</formula>
    </cfRule>
  </conditionalFormatting>
  <conditionalFormatting sqref="E181">
    <cfRule type="expression" dxfId="15867" priority="5949">
      <formula>AND(IF(OR($Q181=1,$Q181=2),1,0),IF($X181&lt;=20,1,0))</formula>
    </cfRule>
    <cfRule type="expression" dxfId="15866" priority="5950">
      <formula>AND(IF($Q181=2,1,0),IF($X181&lt;30,1,0))</formula>
    </cfRule>
    <cfRule type="expression" dxfId="15865" priority="5951">
      <formula>AND(IF($Q181=3,1,0),IF($X181&lt;30,1,0))</formula>
    </cfRule>
    <cfRule type="expression" dxfId="15864" priority="5952">
      <formula>AND(IF($Q181=3,1,IF($Q181=4,1,0)),IF($F181&lt;=85,1,0))</formula>
    </cfRule>
  </conditionalFormatting>
  <conditionalFormatting sqref="X181">
    <cfRule type="expression" dxfId="15863" priority="5945">
      <formula>AND(IF(OR($Q181=1,$Q181=2),1,0),IF($X181&lt;=20,1,0))</formula>
    </cfRule>
    <cfRule type="expression" dxfId="15862" priority="5946">
      <formula>AND(IF($Q181=2,1,0),IF($X181&lt;30,1,0))</formula>
    </cfRule>
    <cfRule type="expression" dxfId="15861" priority="5947">
      <formula>AND(IF($Q181=3,1,0),IF($X181&lt;30,1,0))</formula>
    </cfRule>
    <cfRule type="expression" dxfId="15860" priority="5948">
      <formula>AND(IF($Q181=3,1,IF($Q181=4,1,0)),IF($F181&lt;=85,1,0))</formula>
    </cfRule>
  </conditionalFormatting>
  <conditionalFormatting sqref="AI181">
    <cfRule type="expression" dxfId="15859" priority="5941">
      <formula>AND(IF(OR($Q181=1,$Q181=2),1,0),IF($X181&lt;=20,1,0))</formula>
    </cfRule>
    <cfRule type="expression" dxfId="15858" priority="5942">
      <formula>AND(IF($Q181=2,1,0),IF($X181&lt;30,1,0))</formula>
    </cfRule>
    <cfRule type="expression" dxfId="15857" priority="5943">
      <formula>AND(IF($Q181=3,1,0),IF($X181&lt;30,1,0))</formula>
    </cfRule>
    <cfRule type="expression" dxfId="15856" priority="5944">
      <formula>AND(IF($Q181=3,1,IF($Q181=4,1,0)),IF($F181&lt;=85,1,0))</formula>
    </cfRule>
  </conditionalFormatting>
  <conditionalFormatting sqref="AV182">
    <cfRule type="expression" dxfId="15855" priority="5939">
      <formula>AV182="X"</formula>
    </cfRule>
    <cfRule type="expression" dxfId="15854" priority="5940">
      <formula>AV182="후보"</formula>
    </cfRule>
  </conditionalFormatting>
  <conditionalFormatting sqref="AC182">
    <cfRule type="cellIs" dxfId="15853" priority="5937" operator="greaterThan">
      <formula>0.9</formula>
    </cfRule>
    <cfRule type="cellIs" dxfId="15852" priority="5938" operator="greaterThan">
      <formula>0.85</formula>
    </cfRule>
  </conditionalFormatting>
  <conditionalFormatting sqref="N182">
    <cfRule type="cellIs" dxfId="15851" priority="5935" operator="greaterThan">
      <formula>0.9</formula>
    </cfRule>
    <cfRule type="cellIs" dxfId="15850" priority="5936" operator="greaterThan">
      <formula>0.85</formula>
    </cfRule>
  </conditionalFormatting>
  <conditionalFormatting sqref="E182">
    <cfRule type="expression" dxfId="15849" priority="5931">
      <formula>AND(IF(OR($Q182=1,$Q182=2),1,0),IF($X182&lt;=20,1,0))</formula>
    </cfRule>
    <cfRule type="expression" dxfId="15848" priority="5932">
      <formula>AND(IF($Q182=2,1,0),IF($X182&lt;30,1,0))</formula>
    </cfRule>
    <cfRule type="expression" dxfId="15847" priority="5933">
      <formula>AND(IF($Q182=3,1,0),IF($X182&lt;30,1,0))</formula>
    </cfRule>
    <cfRule type="expression" dxfId="15846" priority="5934">
      <formula>AND(IF($Q182=3,1,IF($Q182=4,1,0)),IF($F182&lt;=85,1,0))</formula>
    </cfRule>
  </conditionalFormatting>
  <conditionalFormatting sqref="X182">
    <cfRule type="expression" dxfId="15845" priority="5927">
      <formula>AND(IF(OR($Q182=1,$Q182=2),1,0),IF($X182&lt;=20,1,0))</formula>
    </cfRule>
    <cfRule type="expression" dxfId="15844" priority="5928">
      <formula>AND(IF($Q182=2,1,0),IF($X182&lt;30,1,0))</formula>
    </cfRule>
    <cfRule type="expression" dxfId="15843" priority="5929">
      <formula>AND(IF($Q182=3,1,0),IF($X182&lt;30,1,0))</formula>
    </cfRule>
    <cfRule type="expression" dxfId="15842" priority="5930">
      <formula>AND(IF($Q182=3,1,IF($Q182=4,1,0)),IF($F182&lt;=85,1,0))</formula>
    </cfRule>
  </conditionalFormatting>
  <conditionalFormatting sqref="AI182">
    <cfRule type="expression" dxfId="15841" priority="5923">
      <formula>AND(IF(OR($Q182=1,$Q182=2),1,0),IF($X182&lt;=20,1,0))</formula>
    </cfRule>
    <cfRule type="expression" dxfId="15840" priority="5924">
      <formula>AND(IF($Q182=2,1,0),IF($X182&lt;30,1,0))</formula>
    </cfRule>
    <cfRule type="expression" dxfId="15839" priority="5925">
      <formula>AND(IF($Q182=3,1,0),IF($X182&lt;30,1,0))</formula>
    </cfRule>
    <cfRule type="expression" dxfId="15838" priority="5926">
      <formula>AND(IF($Q182=3,1,IF($Q182=4,1,0)),IF($F182&lt;=85,1,0))</formula>
    </cfRule>
  </conditionalFormatting>
  <conditionalFormatting sqref="AV183">
    <cfRule type="expression" dxfId="15837" priority="5921">
      <formula>AV183="X"</formula>
    </cfRule>
    <cfRule type="expression" dxfId="15836" priority="5922">
      <formula>AV183="후보"</formula>
    </cfRule>
  </conditionalFormatting>
  <conditionalFormatting sqref="AC183">
    <cfRule type="cellIs" dxfId="15835" priority="5919" operator="greaterThan">
      <formula>0.9</formula>
    </cfRule>
    <cfRule type="cellIs" dxfId="15834" priority="5920" operator="greaterThan">
      <formula>0.85</formula>
    </cfRule>
  </conditionalFormatting>
  <conditionalFormatting sqref="N183">
    <cfRule type="cellIs" dxfId="15833" priority="5917" operator="greaterThan">
      <formula>0.9</formula>
    </cfRule>
    <cfRule type="cellIs" dxfId="15832" priority="5918" operator="greaterThan">
      <formula>0.85</formula>
    </cfRule>
  </conditionalFormatting>
  <conditionalFormatting sqref="E183">
    <cfRule type="expression" dxfId="15831" priority="5913">
      <formula>AND(IF(OR($Q183=1,$Q183=2),1,0),IF($X183&lt;=20,1,0))</formula>
    </cfRule>
    <cfRule type="expression" dxfId="15830" priority="5914">
      <formula>AND(IF($Q183=2,1,0),IF($X183&lt;30,1,0))</formula>
    </cfRule>
    <cfRule type="expression" dxfId="15829" priority="5915">
      <formula>AND(IF($Q183=3,1,0),IF($X183&lt;30,1,0))</formula>
    </cfRule>
    <cfRule type="expression" dxfId="15828" priority="5916">
      <formula>AND(IF($Q183=3,1,IF($Q183=4,1,0)),IF($F183&lt;=85,1,0))</formula>
    </cfRule>
  </conditionalFormatting>
  <conditionalFormatting sqref="X183">
    <cfRule type="expression" dxfId="15827" priority="5909">
      <formula>AND(IF(OR($Q183=1,$Q183=2),1,0),IF($X183&lt;=20,1,0))</formula>
    </cfRule>
    <cfRule type="expression" dxfId="15826" priority="5910">
      <formula>AND(IF($Q183=2,1,0),IF($X183&lt;30,1,0))</formula>
    </cfRule>
    <cfRule type="expression" dxfId="15825" priority="5911">
      <formula>AND(IF($Q183=3,1,0),IF($X183&lt;30,1,0))</formula>
    </cfRule>
    <cfRule type="expression" dxfId="15824" priority="5912">
      <formula>AND(IF($Q183=3,1,IF($Q183=4,1,0)),IF($F183&lt;=85,1,0))</formula>
    </cfRule>
  </conditionalFormatting>
  <conditionalFormatting sqref="AI183">
    <cfRule type="expression" dxfId="15823" priority="5905">
      <formula>AND(IF(OR($Q183=1,$Q183=2),1,0),IF($X183&lt;=20,1,0))</formula>
    </cfRule>
    <cfRule type="expression" dxfId="15822" priority="5906">
      <formula>AND(IF($Q183=2,1,0),IF($X183&lt;30,1,0))</formula>
    </cfRule>
    <cfRule type="expression" dxfId="15821" priority="5907">
      <formula>AND(IF($Q183=3,1,0),IF($X183&lt;30,1,0))</formula>
    </cfRule>
    <cfRule type="expression" dxfId="15820" priority="5908">
      <formula>AND(IF($Q183=3,1,IF($Q183=4,1,0)),IF($F183&lt;=85,1,0))</formula>
    </cfRule>
  </conditionalFormatting>
  <conditionalFormatting sqref="AV184">
    <cfRule type="expression" dxfId="15819" priority="5903">
      <formula>AV184="X"</formula>
    </cfRule>
    <cfRule type="expression" dxfId="15818" priority="5904">
      <formula>AV184="후보"</formula>
    </cfRule>
  </conditionalFormatting>
  <conditionalFormatting sqref="AC184">
    <cfRule type="cellIs" dxfId="15817" priority="5901" operator="greaterThan">
      <formula>0.9</formula>
    </cfRule>
    <cfRule type="cellIs" dxfId="15816" priority="5902" operator="greaterThan">
      <formula>0.85</formula>
    </cfRule>
  </conditionalFormatting>
  <conditionalFormatting sqref="N184">
    <cfRule type="cellIs" dxfId="15815" priority="5899" operator="greaterThan">
      <formula>0.9</formula>
    </cfRule>
    <cfRule type="cellIs" dxfId="15814" priority="5900" operator="greaterThan">
      <formula>0.85</formula>
    </cfRule>
  </conditionalFormatting>
  <conditionalFormatting sqref="E184">
    <cfRule type="expression" dxfId="15813" priority="5895">
      <formula>AND(IF(OR($Q184=1,$Q184=2),1,0),IF($X184&lt;=20,1,0))</formula>
    </cfRule>
    <cfRule type="expression" dxfId="15812" priority="5896">
      <formula>AND(IF($Q184=2,1,0),IF($X184&lt;30,1,0))</formula>
    </cfRule>
    <cfRule type="expression" dxfId="15811" priority="5897">
      <formula>AND(IF($Q184=3,1,0),IF($X184&lt;30,1,0))</formula>
    </cfRule>
    <cfRule type="expression" dxfId="15810" priority="5898">
      <formula>AND(IF($Q184=3,1,IF($Q184=4,1,0)),IF($F184&lt;=85,1,0))</formula>
    </cfRule>
  </conditionalFormatting>
  <conditionalFormatting sqref="X184">
    <cfRule type="expression" dxfId="15809" priority="5891">
      <formula>AND(IF(OR($Q184=1,$Q184=2),1,0),IF($X184&lt;=20,1,0))</formula>
    </cfRule>
    <cfRule type="expression" dxfId="15808" priority="5892">
      <formula>AND(IF($Q184=2,1,0),IF($X184&lt;30,1,0))</formula>
    </cfRule>
    <cfRule type="expression" dxfId="15807" priority="5893">
      <formula>AND(IF($Q184=3,1,0),IF($X184&lt;30,1,0))</formula>
    </cfRule>
    <cfRule type="expression" dxfId="15806" priority="5894">
      <formula>AND(IF($Q184=3,1,IF($Q184=4,1,0)),IF($F184&lt;=85,1,0))</formula>
    </cfRule>
  </conditionalFormatting>
  <conditionalFormatting sqref="AI184">
    <cfRule type="expression" dxfId="15805" priority="5887">
      <formula>AND(IF(OR($Q184=1,$Q184=2),1,0),IF($X184&lt;=20,1,0))</formula>
    </cfRule>
    <cfRule type="expression" dxfId="15804" priority="5888">
      <formula>AND(IF($Q184=2,1,0),IF($X184&lt;30,1,0))</formula>
    </cfRule>
    <cfRule type="expression" dxfId="15803" priority="5889">
      <formula>AND(IF($Q184=3,1,0),IF($X184&lt;30,1,0))</formula>
    </cfRule>
    <cfRule type="expression" dxfId="15802" priority="5890">
      <formula>AND(IF($Q184=3,1,IF($Q184=4,1,0)),IF($F184&lt;=85,1,0))</formula>
    </cfRule>
  </conditionalFormatting>
  <conditionalFormatting sqref="AV185">
    <cfRule type="expression" dxfId="15801" priority="5885">
      <formula>AV185="X"</formula>
    </cfRule>
    <cfRule type="expression" dxfId="15800" priority="5886">
      <formula>AV185="후보"</formula>
    </cfRule>
  </conditionalFormatting>
  <conditionalFormatting sqref="AC185">
    <cfRule type="cellIs" dxfId="15799" priority="5883" operator="greaterThan">
      <formula>0.9</formula>
    </cfRule>
    <cfRule type="cellIs" dxfId="15798" priority="5884" operator="greaterThan">
      <formula>0.85</formula>
    </cfRule>
  </conditionalFormatting>
  <conditionalFormatting sqref="N185">
    <cfRule type="cellIs" dxfId="15797" priority="5881" operator="greaterThan">
      <formula>0.9</formula>
    </cfRule>
    <cfRule type="cellIs" dxfId="15796" priority="5882" operator="greaterThan">
      <formula>0.85</formula>
    </cfRule>
  </conditionalFormatting>
  <conditionalFormatting sqref="E185">
    <cfRule type="expression" dxfId="15795" priority="5877">
      <formula>AND(IF(OR($Q185=1,$Q185=2),1,0),IF($X185&lt;=20,1,0))</formula>
    </cfRule>
    <cfRule type="expression" dxfId="15794" priority="5878">
      <formula>AND(IF($Q185=2,1,0),IF($X185&lt;30,1,0))</formula>
    </cfRule>
    <cfRule type="expression" dxfId="15793" priority="5879">
      <formula>AND(IF($Q185=3,1,0),IF($X185&lt;30,1,0))</formula>
    </cfRule>
    <cfRule type="expression" dxfId="15792" priority="5880">
      <formula>AND(IF($Q185=3,1,IF($Q185=4,1,0)),IF($F185&lt;=85,1,0))</formula>
    </cfRule>
  </conditionalFormatting>
  <conditionalFormatting sqref="X185">
    <cfRule type="expression" dxfId="15791" priority="5873">
      <formula>AND(IF(OR($Q185=1,$Q185=2),1,0),IF($X185&lt;=20,1,0))</formula>
    </cfRule>
    <cfRule type="expression" dxfId="15790" priority="5874">
      <formula>AND(IF($Q185=2,1,0),IF($X185&lt;30,1,0))</formula>
    </cfRule>
    <cfRule type="expression" dxfId="15789" priority="5875">
      <formula>AND(IF($Q185=3,1,0),IF($X185&lt;30,1,0))</formula>
    </cfRule>
    <cfRule type="expression" dxfId="15788" priority="5876">
      <formula>AND(IF($Q185=3,1,IF($Q185=4,1,0)),IF($F185&lt;=85,1,0))</formula>
    </cfRule>
  </conditionalFormatting>
  <conditionalFormatting sqref="AI185">
    <cfRule type="expression" dxfId="15787" priority="5869">
      <formula>AND(IF(OR($Q185=1,$Q185=2),1,0),IF($X185&lt;=20,1,0))</formula>
    </cfRule>
    <cfRule type="expression" dxfId="15786" priority="5870">
      <formula>AND(IF($Q185=2,1,0),IF($X185&lt;30,1,0))</formula>
    </cfRule>
    <cfRule type="expression" dxfId="15785" priority="5871">
      <formula>AND(IF($Q185=3,1,0),IF($X185&lt;30,1,0))</formula>
    </cfRule>
    <cfRule type="expression" dxfId="15784" priority="5872">
      <formula>AND(IF($Q185=3,1,IF($Q185=4,1,0)),IF($F185&lt;=85,1,0))</formula>
    </cfRule>
  </conditionalFormatting>
  <conditionalFormatting sqref="AV186">
    <cfRule type="expression" dxfId="15783" priority="5867">
      <formula>AV186="X"</formula>
    </cfRule>
    <cfRule type="expression" dxfId="15782" priority="5868">
      <formula>AV186="후보"</formula>
    </cfRule>
  </conditionalFormatting>
  <conditionalFormatting sqref="AC186">
    <cfRule type="cellIs" dxfId="15781" priority="5865" operator="greaterThan">
      <formula>0.9</formula>
    </cfRule>
    <cfRule type="cellIs" dxfId="15780" priority="5866" operator="greaterThan">
      <formula>0.85</formula>
    </cfRule>
  </conditionalFormatting>
  <conditionalFormatting sqref="N186">
    <cfRule type="cellIs" dxfId="15779" priority="5863" operator="greaterThan">
      <formula>0.9</formula>
    </cfRule>
    <cfRule type="cellIs" dxfId="15778" priority="5864" operator="greaterThan">
      <formula>0.85</formula>
    </cfRule>
  </conditionalFormatting>
  <conditionalFormatting sqref="E186">
    <cfRule type="expression" dxfId="15777" priority="5859">
      <formula>AND(IF(OR($Q186=1,$Q186=2),1,0),IF($X186&lt;=20,1,0))</formula>
    </cfRule>
    <cfRule type="expression" dxfId="15776" priority="5860">
      <formula>AND(IF($Q186=2,1,0),IF($X186&lt;30,1,0))</formula>
    </cfRule>
    <cfRule type="expression" dxfId="15775" priority="5861">
      <formula>AND(IF($Q186=3,1,0),IF($X186&lt;30,1,0))</formula>
    </cfRule>
    <cfRule type="expression" dxfId="15774" priority="5862">
      <formula>AND(IF($Q186=3,1,IF($Q186=4,1,0)),IF($F186&lt;=85,1,0))</formula>
    </cfRule>
  </conditionalFormatting>
  <conditionalFormatting sqref="X186">
    <cfRule type="expression" dxfId="15773" priority="5855">
      <formula>AND(IF(OR($Q186=1,$Q186=2),1,0),IF($X186&lt;=20,1,0))</formula>
    </cfRule>
    <cfRule type="expression" dxfId="15772" priority="5856">
      <formula>AND(IF($Q186=2,1,0),IF($X186&lt;30,1,0))</formula>
    </cfRule>
    <cfRule type="expression" dxfId="15771" priority="5857">
      <formula>AND(IF($Q186=3,1,0),IF($X186&lt;30,1,0))</formula>
    </cfRule>
    <cfRule type="expression" dxfId="15770" priority="5858">
      <formula>AND(IF($Q186=3,1,IF($Q186=4,1,0)),IF($F186&lt;=85,1,0))</formula>
    </cfRule>
  </conditionalFormatting>
  <conditionalFormatting sqref="AI186">
    <cfRule type="expression" dxfId="15769" priority="5851">
      <formula>AND(IF(OR($Q186=1,$Q186=2),1,0),IF($X186&lt;=20,1,0))</formula>
    </cfRule>
    <cfRule type="expression" dxfId="15768" priority="5852">
      <formula>AND(IF($Q186=2,1,0),IF($X186&lt;30,1,0))</formula>
    </cfRule>
    <cfRule type="expression" dxfId="15767" priority="5853">
      <formula>AND(IF($Q186=3,1,0),IF($X186&lt;30,1,0))</formula>
    </cfRule>
    <cfRule type="expression" dxfId="15766" priority="5854">
      <formula>AND(IF($Q186=3,1,IF($Q186=4,1,0)),IF($F186&lt;=85,1,0))</formula>
    </cfRule>
  </conditionalFormatting>
  <conditionalFormatting sqref="AV187">
    <cfRule type="expression" dxfId="15765" priority="5849">
      <formula>AV187="X"</formula>
    </cfRule>
    <cfRule type="expression" dxfId="15764" priority="5850">
      <formula>AV187="후보"</formula>
    </cfRule>
  </conditionalFormatting>
  <conditionalFormatting sqref="AC187">
    <cfRule type="cellIs" dxfId="15763" priority="5847" operator="greaterThan">
      <formula>0.9</formula>
    </cfRule>
    <cfRule type="cellIs" dxfId="15762" priority="5848" operator="greaterThan">
      <formula>0.85</formula>
    </cfRule>
  </conditionalFormatting>
  <conditionalFormatting sqref="N187">
    <cfRule type="cellIs" dxfId="15761" priority="5845" operator="greaterThan">
      <formula>0.9</formula>
    </cfRule>
    <cfRule type="cellIs" dxfId="15760" priority="5846" operator="greaterThan">
      <formula>0.85</formula>
    </cfRule>
  </conditionalFormatting>
  <conditionalFormatting sqref="E187">
    <cfRule type="expression" dxfId="15759" priority="5841">
      <formula>AND(IF(OR($Q187=1,$Q187=2),1,0),IF($X187&lt;=20,1,0))</formula>
    </cfRule>
    <cfRule type="expression" dxfId="15758" priority="5842">
      <formula>AND(IF($Q187=2,1,0),IF($X187&lt;30,1,0))</formula>
    </cfRule>
    <cfRule type="expression" dxfId="15757" priority="5843">
      <formula>AND(IF($Q187=3,1,0),IF($X187&lt;30,1,0))</formula>
    </cfRule>
    <cfRule type="expression" dxfId="15756" priority="5844">
      <formula>AND(IF($Q187=3,1,IF($Q187=4,1,0)),IF($F187&lt;=85,1,0))</formula>
    </cfRule>
  </conditionalFormatting>
  <conditionalFormatting sqref="X187">
    <cfRule type="expression" dxfId="15755" priority="5837">
      <formula>AND(IF(OR($Q187=1,$Q187=2),1,0),IF($X187&lt;=20,1,0))</formula>
    </cfRule>
    <cfRule type="expression" dxfId="15754" priority="5838">
      <formula>AND(IF($Q187=2,1,0),IF($X187&lt;30,1,0))</formula>
    </cfRule>
    <cfRule type="expression" dxfId="15753" priority="5839">
      <formula>AND(IF($Q187=3,1,0),IF($X187&lt;30,1,0))</formula>
    </cfRule>
    <cfRule type="expression" dxfId="15752" priority="5840">
      <formula>AND(IF($Q187=3,1,IF($Q187=4,1,0)),IF($F187&lt;=85,1,0))</formula>
    </cfRule>
  </conditionalFormatting>
  <conditionalFormatting sqref="AI187">
    <cfRule type="expression" dxfId="15751" priority="5833">
      <formula>AND(IF(OR($Q187=1,$Q187=2),1,0),IF($X187&lt;=20,1,0))</formula>
    </cfRule>
    <cfRule type="expression" dxfId="15750" priority="5834">
      <formula>AND(IF($Q187=2,1,0),IF($X187&lt;30,1,0))</formula>
    </cfRule>
    <cfRule type="expression" dxfId="15749" priority="5835">
      <formula>AND(IF($Q187=3,1,0),IF($X187&lt;30,1,0))</formula>
    </cfRule>
    <cfRule type="expression" dxfId="15748" priority="5836">
      <formula>AND(IF($Q187=3,1,IF($Q187=4,1,0)),IF($F187&lt;=85,1,0))</formula>
    </cfRule>
  </conditionalFormatting>
  <conditionalFormatting sqref="AV188">
    <cfRule type="expression" dxfId="15747" priority="5831">
      <formula>AV188="X"</formula>
    </cfRule>
    <cfRule type="expression" dxfId="15746" priority="5832">
      <formula>AV188="후보"</formula>
    </cfRule>
  </conditionalFormatting>
  <conditionalFormatting sqref="AC188">
    <cfRule type="cellIs" dxfId="15745" priority="5829" operator="greaterThan">
      <formula>0.9</formula>
    </cfRule>
    <cfRule type="cellIs" dxfId="15744" priority="5830" operator="greaterThan">
      <formula>0.85</formula>
    </cfRule>
  </conditionalFormatting>
  <conditionalFormatting sqref="N188">
    <cfRule type="cellIs" dxfId="15743" priority="5827" operator="greaterThan">
      <formula>0.9</formula>
    </cfRule>
    <cfRule type="cellIs" dxfId="15742" priority="5828" operator="greaterThan">
      <formula>0.85</formula>
    </cfRule>
  </conditionalFormatting>
  <conditionalFormatting sqref="E188">
    <cfRule type="expression" dxfId="15741" priority="5823">
      <formula>AND(IF(OR($Q188=1,$Q188=2),1,0),IF($X188&lt;=20,1,0))</formula>
    </cfRule>
    <cfRule type="expression" dxfId="15740" priority="5824">
      <formula>AND(IF($Q188=2,1,0),IF($X188&lt;30,1,0))</formula>
    </cfRule>
    <cfRule type="expression" dxfId="15739" priority="5825">
      <formula>AND(IF($Q188=3,1,0),IF($X188&lt;30,1,0))</formula>
    </cfRule>
    <cfRule type="expression" dxfId="15738" priority="5826">
      <formula>AND(IF($Q188=3,1,IF($Q188=4,1,0)),IF($F188&lt;=85,1,0))</formula>
    </cfRule>
  </conditionalFormatting>
  <conditionalFormatting sqref="X188">
    <cfRule type="expression" dxfId="15737" priority="5819">
      <formula>AND(IF(OR($Q188=1,$Q188=2),1,0),IF($X188&lt;=20,1,0))</formula>
    </cfRule>
    <cfRule type="expression" dxfId="15736" priority="5820">
      <formula>AND(IF($Q188=2,1,0),IF($X188&lt;30,1,0))</formula>
    </cfRule>
    <cfRule type="expression" dxfId="15735" priority="5821">
      <formula>AND(IF($Q188=3,1,0),IF($X188&lt;30,1,0))</formula>
    </cfRule>
    <cfRule type="expression" dxfId="15734" priority="5822">
      <formula>AND(IF($Q188=3,1,IF($Q188=4,1,0)),IF($F188&lt;=85,1,0))</formula>
    </cfRule>
  </conditionalFormatting>
  <conditionalFormatting sqref="AI188">
    <cfRule type="expression" dxfId="15733" priority="5815">
      <formula>AND(IF(OR($Q188=1,$Q188=2),1,0),IF($X188&lt;=20,1,0))</formula>
    </cfRule>
    <cfRule type="expression" dxfId="15732" priority="5816">
      <formula>AND(IF($Q188=2,1,0),IF($X188&lt;30,1,0))</formula>
    </cfRule>
    <cfRule type="expression" dxfId="15731" priority="5817">
      <formula>AND(IF($Q188=3,1,0),IF($X188&lt;30,1,0))</formula>
    </cfRule>
    <cfRule type="expression" dxfId="15730" priority="5818">
      <formula>AND(IF($Q188=3,1,IF($Q188=4,1,0)),IF($F188&lt;=85,1,0))</formula>
    </cfRule>
  </conditionalFormatting>
  <conditionalFormatting sqref="AV189">
    <cfRule type="expression" dxfId="15729" priority="5813">
      <formula>AV189="X"</formula>
    </cfRule>
    <cfRule type="expression" dxfId="15728" priority="5814">
      <formula>AV189="후보"</formula>
    </cfRule>
  </conditionalFormatting>
  <conditionalFormatting sqref="AC189">
    <cfRule type="cellIs" dxfId="15727" priority="5811" operator="greaterThan">
      <formula>0.9</formula>
    </cfRule>
    <cfRule type="cellIs" dxfId="15726" priority="5812" operator="greaterThan">
      <formula>0.85</formula>
    </cfRule>
  </conditionalFormatting>
  <conditionalFormatting sqref="N189">
    <cfRule type="cellIs" dxfId="15725" priority="5809" operator="greaterThan">
      <formula>0.9</formula>
    </cfRule>
    <cfRule type="cellIs" dxfId="15724" priority="5810" operator="greaterThan">
      <formula>0.85</formula>
    </cfRule>
  </conditionalFormatting>
  <conditionalFormatting sqref="E189">
    <cfRule type="expression" dxfId="15723" priority="5805">
      <formula>AND(IF(OR($Q189=1,$Q189=2),1,0),IF($X189&lt;=20,1,0))</formula>
    </cfRule>
    <cfRule type="expression" dxfId="15722" priority="5806">
      <formula>AND(IF($Q189=2,1,0),IF($X189&lt;30,1,0))</formula>
    </cfRule>
    <cfRule type="expression" dxfId="15721" priority="5807">
      <formula>AND(IF($Q189=3,1,0),IF($X189&lt;30,1,0))</formula>
    </cfRule>
    <cfRule type="expression" dxfId="15720" priority="5808">
      <formula>AND(IF($Q189=3,1,IF($Q189=4,1,0)),IF($F189&lt;=85,1,0))</formula>
    </cfRule>
  </conditionalFormatting>
  <conditionalFormatting sqref="X189">
    <cfRule type="expression" dxfId="15719" priority="5801">
      <formula>AND(IF(OR($Q189=1,$Q189=2),1,0),IF($X189&lt;=20,1,0))</formula>
    </cfRule>
    <cfRule type="expression" dxfId="15718" priority="5802">
      <formula>AND(IF($Q189=2,1,0),IF($X189&lt;30,1,0))</formula>
    </cfRule>
    <cfRule type="expression" dxfId="15717" priority="5803">
      <formula>AND(IF($Q189=3,1,0),IF($X189&lt;30,1,0))</formula>
    </cfRule>
    <cfRule type="expression" dxfId="15716" priority="5804">
      <formula>AND(IF($Q189=3,1,IF($Q189=4,1,0)),IF($F189&lt;=85,1,0))</formula>
    </cfRule>
  </conditionalFormatting>
  <conditionalFormatting sqref="AI189">
    <cfRule type="expression" dxfId="15715" priority="5797">
      <formula>AND(IF(OR($Q189=1,$Q189=2),1,0),IF($X189&lt;=20,1,0))</formula>
    </cfRule>
    <cfRule type="expression" dxfId="15714" priority="5798">
      <formula>AND(IF($Q189=2,1,0),IF($X189&lt;30,1,0))</formula>
    </cfRule>
    <cfRule type="expression" dxfId="15713" priority="5799">
      <formula>AND(IF($Q189=3,1,0),IF($X189&lt;30,1,0))</formula>
    </cfRule>
    <cfRule type="expression" dxfId="15712" priority="5800">
      <formula>AND(IF($Q189=3,1,IF($Q189=4,1,0)),IF($F189&lt;=85,1,0))</formula>
    </cfRule>
  </conditionalFormatting>
  <conditionalFormatting sqref="AV190">
    <cfRule type="expression" dxfId="15711" priority="5795">
      <formula>AV190="X"</formula>
    </cfRule>
    <cfRule type="expression" dxfId="15710" priority="5796">
      <formula>AV190="후보"</formula>
    </cfRule>
  </conditionalFormatting>
  <conditionalFormatting sqref="AC190">
    <cfRule type="cellIs" dxfId="15709" priority="5793" operator="greaterThan">
      <formula>0.9</formula>
    </cfRule>
    <cfRule type="cellIs" dxfId="15708" priority="5794" operator="greaterThan">
      <formula>0.85</formula>
    </cfRule>
  </conditionalFormatting>
  <conditionalFormatting sqref="N190">
    <cfRule type="cellIs" dxfId="15707" priority="5791" operator="greaterThan">
      <formula>0.9</formula>
    </cfRule>
    <cfRule type="cellIs" dxfId="15706" priority="5792" operator="greaterThan">
      <formula>0.85</formula>
    </cfRule>
  </conditionalFormatting>
  <conditionalFormatting sqref="E190">
    <cfRule type="expression" dxfId="15705" priority="5787">
      <formula>AND(IF(OR($Q190=1,$Q190=2),1,0),IF($X190&lt;=20,1,0))</formula>
    </cfRule>
    <cfRule type="expression" dxfId="15704" priority="5788">
      <formula>AND(IF($Q190=2,1,0),IF($X190&lt;30,1,0))</formula>
    </cfRule>
    <cfRule type="expression" dxfId="15703" priority="5789">
      <formula>AND(IF($Q190=3,1,0),IF($X190&lt;30,1,0))</formula>
    </cfRule>
    <cfRule type="expression" dxfId="15702" priority="5790">
      <formula>AND(IF($Q190=3,1,IF($Q190=4,1,0)),IF($F190&lt;=85,1,0))</formula>
    </cfRule>
  </conditionalFormatting>
  <conditionalFormatting sqref="X190">
    <cfRule type="expression" dxfId="15701" priority="5783">
      <formula>AND(IF(OR($Q190=1,$Q190=2),1,0),IF($X190&lt;=20,1,0))</formula>
    </cfRule>
    <cfRule type="expression" dxfId="15700" priority="5784">
      <formula>AND(IF($Q190=2,1,0),IF($X190&lt;30,1,0))</formula>
    </cfRule>
    <cfRule type="expression" dxfId="15699" priority="5785">
      <formula>AND(IF($Q190=3,1,0),IF($X190&lt;30,1,0))</formula>
    </cfRule>
    <cfRule type="expression" dxfId="15698" priority="5786">
      <formula>AND(IF($Q190=3,1,IF($Q190=4,1,0)),IF($F190&lt;=85,1,0))</formula>
    </cfRule>
  </conditionalFormatting>
  <conditionalFormatting sqref="AI190">
    <cfRule type="expression" dxfId="15697" priority="5779">
      <formula>AND(IF(OR($Q190=1,$Q190=2),1,0),IF($X190&lt;=20,1,0))</formula>
    </cfRule>
    <cfRule type="expression" dxfId="15696" priority="5780">
      <formula>AND(IF($Q190=2,1,0),IF($X190&lt;30,1,0))</formula>
    </cfRule>
    <cfRule type="expression" dxfId="15695" priority="5781">
      <formula>AND(IF($Q190=3,1,0),IF($X190&lt;30,1,0))</formula>
    </cfRule>
    <cfRule type="expression" dxfId="15694" priority="5782">
      <formula>AND(IF($Q190=3,1,IF($Q190=4,1,0)),IF($F190&lt;=85,1,0))</formula>
    </cfRule>
  </conditionalFormatting>
  <conditionalFormatting sqref="AV191">
    <cfRule type="expression" dxfId="15693" priority="5777">
      <formula>AV191="X"</formula>
    </cfRule>
    <cfRule type="expression" dxfId="15692" priority="5778">
      <formula>AV191="후보"</formula>
    </cfRule>
  </conditionalFormatting>
  <conditionalFormatting sqref="AC191">
    <cfRule type="cellIs" dxfId="15691" priority="5775" operator="greaterThan">
      <formula>0.9</formula>
    </cfRule>
    <cfRule type="cellIs" dxfId="15690" priority="5776" operator="greaterThan">
      <formula>0.85</formula>
    </cfRule>
  </conditionalFormatting>
  <conditionalFormatting sqref="N191">
    <cfRule type="cellIs" dxfId="15689" priority="5773" operator="greaterThan">
      <formula>0.9</formula>
    </cfRule>
    <cfRule type="cellIs" dxfId="15688" priority="5774" operator="greaterThan">
      <formula>0.85</formula>
    </cfRule>
  </conditionalFormatting>
  <conditionalFormatting sqref="E191">
    <cfRule type="expression" dxfId="15687" priority="5769">
      <formula>AND(IF(OR($Q191=1,$Q191=2),1,0),IF($X191&lt;=20,1,0))</formula>
    </cfRule>
    <cfRule type="expression" dxfId="15686" priority="5770">
      <formula>AND(IF($Q191=2,1,0),IF($X191&lt;30,1,0))</formula>
    </cfRule>
    <cfRule type="expression" dxfId="15685" priority="5771">
      <formula>AND(IF($Q191=3,1,0),IF($X191&lt;30,1,0))</formula>
    </cfRule>
    <cfRule type="expression" dxfId="15684" priority="5772">
      <formula>AND(IF($Q191=3,1,IF($Q191=4,1,0)),IF($F191&lt;=85,1,0))</formula>
    </cfRule>
  </conditionalFormatting>
  <conditionalFormatting sqref="X191">
    <cfRule type="expression" dxfId="15683" priority="5765">
      <formula>AND(IF(OR($Q191=1,$Q191=2),1,0),IF($X191&lt;=20,1,0))</formula>
    </cfRule>
    <cfRule type="expression" dxfId="15682" priority="5766">
      <formula>AND(IF($Q191=2,1,0),IF($X191&lt;30,1,0))</formula>
    </cfRule>
    <cfRule type="expression" dxfId="15681" priority="5767">
      <formula>AND(IF($Q191=3,1,0),IF($X191&lt;30,1,0))</formula>
    </cfRule>
    <cfRule type="expression" dxfId="15680" priority="5768">
      <formula>AND(IF($Q191=3,1,IF($Q191=4,1,0)),IF($F191&lt;=85,1,0))</formula>
    </cfRule>
  </conditionalFormatting>
  <conditionalFormatting sqref="AI191">
    <cfRule type="expression" dxfId="15679" priority="5761">
      <formula>AND(IF(OR($Q191=1,$Q191=2),1,0),IF($X191&lt;=20,1,0))</formula>
    </cfRule>
    <cfRule type="expression" dxfId="15678" priority="5762">
      <formula>AND(IF($Q191=2,1,0),IF($X191&lt;30,1,0))</formula>
    </cfRule>
    <cfRule type="expression" dxfId="15677" priority="5763">
      <formula>AND(IF($Q191=3,1,0),IF($X191&lt;30,1,0))</formula>
    </cfRule>
    <cfRule type="expression" dxfId="15676" priority="5764">
      <formula>AND(IF($Q191=3,1,IF($Q191=4,1,0)),IF($F191&lt;=85,1,0))</formula>
    </cfRule>
  </conditionalFormatting>
  <conditionalFormatting sqref="AV192">
    <cfRule type="expression" dxfId="15675" priority="5759">
      <formula>AV192="X"</formula>
    </cfRule>
    <cfRule type="expression" dxfId="15674" priority="5760">
      <formula>AV192="후보"</formula>
    </cfRule>
  </conditionalFormatting>
  <conditionalFormatting sqref="AC192">
    <cfRule type="cellIs" dxfId="15673" priority="5757" operator="greaterThan">
      <formula>0.9</formula>
    </cfRule>
    <cfRule type="cellIs" dxfId="15672" priority="5758" operator="greaterThan">
      <formula>0.85</formula>
    </cfRule>
  </conditionalFormatting>
  <conditionalFormatting sqref="N192">
    <cfRule type="cellIs" dxfId="15671" priority="5755" operator="greaterThan">
      <formula>0.9</formula>
    </cfRule>
    <cfRule type="cellIs" dxfId="15670" priority="5756" operator="greaterThan">
      <formula>0.85</formula>
    </cfRule>
  </conditionalFormatting>
  <conditionalFormatting sqref="E192">
    <cfRule type="expression" dxfId="15669" priority="5751">
      <formula>AND(IF(OR($Q192=1,$Q192=2),1,0),IF($X192&lt;=20,1,0))</formula>
    </cfRule>
    <cfRule type="expression" dxfId="15668" priority="5752">
      <formula>AND(IF($Q192=2,1,0),IF($X192&lt;30,1,0))</formula>
    </cfRule>
    <cfRule type="expression" dxfId="15667" priority="5753">
      <formula>AND(IF($Q192=3,1,0),IF($X192&lt;30,1,0))</formula>
    </cfRule>
    <cfRule type="expression" dxfId="15666" priority="5754">
      <formula>AND(IF($Q192=3,1,IF($Q192=4,1,0)),IF($F192&lt;=85,1,0))</formula>
    </cfRule>
  </conditionalFormatting>
  <conditionalFormatting sqref="X192">
    <cfRule type="expression" dxfId="15665" priority="5747">
      <formula>AND(IF(OR($Q192=1,$Q192=2),1,0),IF($X192&lt;=20,1,0))</formula>
    </cfRule>
    <cfRule type="expression" dxfId="15664" priority="5748">
      <formula>AND(IF($Q192=2,1,0),IF($X192&lt;30,1,0))</formula>
    </cfRule>
    <cfRule type="expression" dxfId="15663" priority="5749">
      <formula>AND(IF($Q192=3,1,0),IF($X192&lt;30,1,0))</formula>
    </cfRule>
    <cfRule type="expression" dxfId="15662" priority="5750">
      <formula>AND(IF($Q192=3,1,IF($Q192=4,1,0)),IF($F192&lt;=85,1,0))</formula>
    </cfRule>
  </conditionalFormatting>
  <conditionalFormatting sqref="AI192">
    <cfRule type="expression" dxfId="15661" priority="5743">
      <formula>AND(IF(OR($Q192=1,$Q192=2),1,0),IF($X192&lt;=20,1,0))</formula>
    </cfRule>
    <cfRule type="expression" dxfId="15660" priority="5744">
      <formula>AND(IF($Q192=2,1,0),IF($X192&lt;30,1,0))</formula>
    </cfRule>
    <cfRule type="expression" dxfId="15659" priority="5745">
      <formula>AND(IF($Q192=3,1,0),IF($X192&lt;30,1,0))</formula>
    </cfRule>
    <cfRule type="expression" dxfId="15658" priority="5746">
      <formula>AND(IF($Q192=3,1,IF($Q192=4,1,0)),IF($F192&lt;=85,1,0))</formula>
    </cfRule>
  </conditionalFormatting>
  <conditionalFormatting sqref="AV193">
    <cfRule type="expression" dxfId="15657" priority="5741">
      <formula>AV193="X"</formula>
    </cfRule>
    <cfRule type="expression" dxfId="15656" priority="5742">
      <formula>AV193="후보"</formula>
    </cfRule>
  </conditionalFormatting>
  <conditionalFormatting sqref="AC193">
    <cfRule type="cellIs" dxfId="15655" priority="5739" operator="greaterThan">
      <formula>0.9</formula>
    </cfRule>
    <cfRule type="cellIs" dxfId="15654" priority="5740" operator="greaterThan">
      <formula>0.85</formula>
    </cfRule>
  </conditionalFormatting>
  <conditionalFormatting sqref="N193">
    <cfRule type="cellIs" dxfId="15653" priority="5737" operator="greaterThan">
      <formula>0.9</formula>
    </cfRule>
    <cfRule type="cellIs" dxfId="15652" priority="5738" operator="greaterThan">
      <formula>0.85</formula>
    </cfRule>
  </conditionalFormatting>
  <conditionalFormatting sqref="E193">
    <cfRule type="expression" dxfId="15651" priority="5733">
      <formula>AND(IF(OR($Q193=1,$Q193=2),1,0),IF($X193&lt;=20,1,0))</formula>
    </cfRule>
    <cfRule type="expression" dxfId="15650" priority="5734">
      <formula>AND(IF($Q193=2,1,0),IF($X193&lt;30,1,0))</formula>
    </cfRule>
    <cfRule type="expression" dxfId="15649" priority="5735">
      <formula>AND(IF($Q193=3,1,0),IF($X193&lt;30,1,0))</formula>
    </cfRule>
    <cfRule type="expression" dxfId="15648" priority="5736">
      <formula>AND(IF($Q193=3,1,IF($Q193=4,1,0)),IF($F193&lt;=85,1,0))</formula>
    </cfRule>
  </conditionalFormatting>
  <conditionalFormatting sqref="X193">
    <cfRule type="expression" dxfId="15647" priority="5729">
      <formula>AND(IF(OR($Q193=1,$Q193=2),1,0),IF($X193&lt;=20,1,0))</formula>
    </cfRule>
    <cfRule type="expression" dxfId="15646" priority="5730">
      <formula>AND(IF($Q193=2,1,0),IF($X193&lt;30,1,0))</formula>
    </cfRule>
    <cfRule type="expression" dxfId="15645" priority="5731">
      <formula>AND(IF($Q193=3,1,0),IF($X193&lt;30,1,0))</formula>
    </cfRule>
    <cfRule type="expression" dxfId="15644" priority="5732">
      <formula>AND(IF($Q193=3,1,IF($Q193=4,1,0)),IF($F193&lt;=85,1,0))</formula>
    </cfRule>
  </conditionalFormatting>
  <conditionalFormatting sqref="AI193">
    <cfRule type="expression" dxfId="15643" priority="5725">
      <formula>AND(IF(OR($Q193=1,$Q193=2),1,0),IF($X193&lt;=20,1,0))</formula>
    </cfRule>
    <cfRule type="expression" dxfId="15642" priority="5726">
      <formula>AND(IF($Q193=2,1,0),IF($X193&lt;30,1,0))</formula>
    </cfRule>
    <cfRule type="expression" dxfId="15641" priority="5727">
      <formula>AND(IF($Q193=3,1,0),IF($X193&lt;30,1,0))</formula>
    </cfRule>
    <cfRule type="expression" dxfId="15640" priority="5728">
      <formula>AND(IF($Q193=3,1,IF($Q193=4,1,0)),IF($F193&lt;=85,1,0))</formula>
    </cfRule>
  </conditionalFormatting>
  <conditionalFormatting sqref="AV194">
    <cfRule type="expression" dxfId="15639" priority="5723">
      <formula>AV194="X"</formula>
    </cfRule>
    <cfRule type="expression" dxfId="15638" priority="5724">
      <formula>AV194="후보"</formula>
    </cfRule>
  </conditionalFormatting>
  <conditionalFormatting sqref="AC194">
    <cfRule type="cellIs" dxfId="15637" priority="5721" operator="greaterThan">
      <formula>0.9</formula>
    </cfRule>
    <cfRule type="cellIs" dxfId="15636" priority="5722" operator="greaterThan">
      <formula>0.85</formula>
    </cfRule>
  </conditionalFormatting>
  <conditionalFormatting sqref="N194">
    <cfRule type="cellIs" dxfId="15635" priority="5719" operator="greaterThan">
      <formula>0.9</formula>
    </cfRule>
    <cfRule type="cellIs" dxfId="15634" priority="5720" operator="greaterThan">
      <formula>0.85</formula>
    </cfRule>
  </conditionalFormatting>
  <conditionalFormatting sqref="E194">
    <cfRule type="expression" dxfId="15633" priority="5715">
      <formula>AND(IF(OR($Q194=1,$Q194=2),1,0),IF($X194&lt;=20,1,0))</formula>
    </cfRule>
    <cfRule type="expression" dxfId="15632" priority="5716">
      <formula>AND(IF($Q194=2,1,0),IF($X194&lt;30,1,0))</formula>
    </cfRule>
    <cfRule type="expression" dxfId="15631" priority="5717">
      <formula>AND(IF($Q194=3,1,0),IF($X194&lt;30,1,0))</formula>
    </cfRule>
    <cfRule type="expression" dxfId="15630" priority="5718">
      <formula>AND(IF($Q194=3,1,IF($Q194=4,1,0)),IF($F194&lt;=85,1,0))</formula>
    </cfRule>
  </conditionalFormatting>
  <conditionalFormatting sqref="X194">
    <cfRule type="expression" dxfId="15629" priority="5711">
      <formula>AND(IF(OR($Q194=1,$Q194=2),1,0),IF($X194&lt;=20,1,0))</formula>
    </cfRule>
    <cfRule type="expression" dxfId="15628" priority="5712">
      <formula>AND(IF($Q194=2,1,0),IF($X194&lt;30,1,0))</formula>
    </cfRule>
    <cfRule type="expression" dxfId="15627" priority="5713">
      <formula>AND(IF($Q194=3,1,0),IF($X194&lt;30,1,0))</formula>
    </cfRule>
    <cfRule type="expression" dxfId="15626" priority="5714">
      <formula>AND(IF($Q194=3,1,IF($Q194=4,1,0)),IF($F194&lt;=85,1,0))</formula>
    </cfRule>
  </conditionalFormatting>
  <conditionalFormatting sqref="AI194">
    <cfRule type="expression" dxfId="15625" priority="5707">
      <formula>AND(IF(OR($Q194=1,$Q194=2),1,0),IF($X194&lt;=20,1,0))</formula>
    </cfRule>
    <cfRule type="expression" dxfId="15624" priority="5708">
      <formula>AND(IF($Q194=2,1,0),IF($X194&lt;30,1,0))</formula>
    </cfRule>
    <cfRule type="expression" dxfId="15623" priority="5709">
      <formula>AND(IF($Q194=3,1,0),IF($X194&lt;30,1,0))</formula>
    </cfRule>
    <cfRule type="expression" dxfId="15622" priority="5710">
      <formula>AND(IF($Q194=3,1,IF($Q194=4,1,0)),IF($F194&lt;=85,1,0))</formula>
    </cfRule>
  </conditionalFormatting>
  <conditionalFormatting sqref="AV195">
    <cfRule type="expression" dxfId="15621" priority="5705">
      <formula>AV195="X"</formula>
    </cfRule>
    <cfRule type="expression" dxfId="15620" priority="5706">
      <formula>AV195="후보"</formula>
    </cfRule>
  </conditionalFormatting>
  <conditionalFormatting sqref="AC195">
    <cfRule type="cellIs" dxfId="15619" priority="5703" operator="greaterThan">
      <formula>0.9</formula>
    </cfRule>
    <cfRule type="cellIs" dxfId="15618" priority="5704" operator="greaterThan">
      <formula>0.85</formula>
    </cfRule>
  </conditionalFormatting>
  <conditionalFormatting sqref="N195">
    <cfRule type="cellIs" dxfId="15617" priority="5701" operator="greaterThan">
      <formula>0.9</formula>
    </cfRule>
    <cfRule type="cellIs" dxfId="15616" priority="5702" operator="greaterThan">
      <formula>0.85</formula>
    </cfRule>
  </conditionalFormatting>
  <conditionalFormatting sqref="E195">
    <cfRule type="expression" dxfId="15615" priority="5697">
      <formula>AND(IF(OR($Q195=1,$Q195=2),1,0),IF($X195&lt;=20,1,0))</formula>
    </cfRule>
    <cfRule type="expression" dxfId="15614" priority="5698">
      <formula>AND(IF($Q195=2,1,0),IF($X195&lt;30,1,0))</formula>
    </cfRule>
    <cfRule type="expression" dxfId="15613" priority="5699">
      <formula>AND(IF($Q195=3,1,0),IF($X195&lt;30,1,0))</formula>
    </cfRule>
    <cfRule type="expression" dxfId="15612" priority="5700">
      <formula>AND(IF($Q195=3,1,IF($Q195=4,1,0)),IF($F195&lt;=85,1,0))</formula>
    </cfRule>
  </conditionalFormatting>
  <conditionalFormatting sqref="X195">
    <cfRule type="expression" dxfId="15611" priority="5693">
      <formula>AND(IF(OR($Q195=1,$Q195=2),1,0),IF($X195&lt;=20,1,0))</formula>
    </cfRule>
    <cfRule type="expression" dxfId="15610" priority="5694">
      <formula>AND(IF($Q195=2,1,0),IF($X195&lt;30,1,0))</formula>
    </cfRule>
    <cfRule type="expression" dxfId="15609" priority="5695">
      <formula>AND(IF($Q195=3,1,0),IF($X195&lt;30,1,0))</formula>
    </cfRule>
    <cfRule type="expression" dxfId="15608" priority="5696">
      <formula>AND(IF($Q195=3,1,IF($Q195=4,1,0)),IF($F195&lt;=85,1,0))</formula>
    </cfRule>
  </conditionalFormatting>
  <conditionalFormatting sqref="AI195">
    <cfRule type="expression" dxfId="15607" priority="5689">
      <formula>AND(IF(OR($Q195=1,$Q195=2),1,0),IF($X195&lt;=20,1,0))</formula>
    </cfRule>
    <cfRule type="expression" dxfId="15606" priority="5690">
      <formula>AND(IF($Q195=2,1,0),IF($X195&lt;30,1,0))</formula>
    </cfRule>
    <cfRule type="expression" dxfId="15605" priority="5691">
      <formula>AND(IF($Q195=3,1,0),IF($X195&lt;30,1,0))</formula>
    </cfRule>
    <cfRule type="expression" dxfId="15604" priority="5692">
      <formula>AND(IF($Q195=3,1,IF($Q195=4,1,0)),IF($F195&lt;=85,1,0))</formula>
    </cfRule>
  </conditionalFormatting>
  <conditionalFormatting sqref="AV196">
    <cfRule type="expression" dxfId="15603" priority="5687">
      <formula>AV196="X"</formula>
    </cfRule>
    <cfRule type="expression" dxfId="15602" priority="5688">
      <formula>AV196="후보"</formula>
    </cfRule>
  </conditionalFormatting>
  <conditionalFormatting sqref="AC196">
    <cfRule type="cellIs" dxfId="15601" priority="5685" operator="greaterThan">
      <formula>0.9</formula>
    </cfRule>
    <cfRule type="cellIs" dxfId="15600" priority="5686" operator="greaterThan">
      <formula>0.85</formula>
    </cfRule>
  </conditionalFormatting>
  <conditionalFormatting sqref="N196">
    <cfRule type="cellIs" dxfId="15599" priority="5683" operator="greaterThan">
      <formula>0.9</formula>
    </cfRule>
    <cfRule type="cellIs" dxfId="15598" priority="5684" operator="greaterThan">
      <formula>0.85</formula>
    </cfRule>
  </conditionalFormatting>
  <conditionalFormatting sqref="E196">
    <cfRule type="expression" dxfId="15597" priority="5679">
      <formula>AND(IF(OR($Q196=1,$Q196=2),1,0),IF($X196&lt;=20,1,0))</formula>
    </cfRule>
    <cfRule type="expression" dxfId="15596" priority="5680">
      <formula>AND(IF($Q196=2,1,0),IF($X196&lt;30,1,0))</formula>
    </cfRule>
    <cfRule type="expression" dxfId="15595" priority="5681">
      <formula>AND(IF($Q196=3,1,0),IF($X196&lt;30,1,0))</formula>
    </cfRule>
    <cfRule type="expression" dxfId="15594" priority="5682">
      <formula>AND(IF($Q196=3,1,IF($Q196=4,1,0)),IF($F196&lt;=85,1,0))</formula>
    </cfRule>
  </conditionalFormatting>
  <conditionalFormatting sqref="X196">
    <cfRule type="expression" dxfId="15593" priority="5675">
      <formula>AND(IF(OR($Q196=1,$Q196=2),1,0),IF($X196&lt;=20,1,0))</formula>
    </cfRule>
    <cfRule type="expression" dxfId="15592" priority="5676">
      <formula>AND(IF($Q196=2,1,0),IF($X196&lt;30,1,0))</formula>
    </cfRule>
    <cfRule type="expression" dxfId="15591" priority="5677">
      <formula>AND(IF($Q196=3,1,0),IF($X196&lt;30,1,0))</formula>
    </cfRule>
    <cfRule type="expression" dxfId="15590" priority="5678">
      <formula>AND(IF($Q196=3,1,IF($Q196=4,1,0)),IF($F196&lt;=85,1,0))</formula>
    </cfRule>
  </conditionalFormatting>
  <conditionalFormatting sqref="AI196">
    <cfRule type="expression" dxfId="15589" priority="5671">
      <formula>AND(IF(OR($Q196=1,$Q196=2),1,0),IF($X196&lt;=20,1,0))</formula>
    </cfRule>
    <cfRule type="expression" dxfId="15588" priority="5672">
      <formula>AND(IF($Q196=2,1,0),IF($X196&lt;30,1,0))</formula>
    </cfRule>
    <cfRule type="expression" dxfId="15587" priority="5673">
      <formula>AND(IF($Q196=3,1,0),IF($X196&lt;30,1,0))</formula>
    </cfRule>
    <cfRule type="expression" dxfId="15586" priority="5674">
      <formula>AND(IF($Q196=3,1,IF($Q196=4,1,0)),IF($F196&lt;=85,1,0))</formula>
    </cfRule>
  </conditionalFormatting>
  <conditionalFormatting sqref="AV197">
    <cfRule type="expression" dxfId="15585" priority="5669">
      <formula>AV197="X"</formula>
    </cfRule>
    <cfRule type="expression" dxfId="15584" priority="5670">
      <formula>AV197="후보"</formula>
    </cfRule>
  </conditionalFormatting>
  <conditionalFormatting sqref="AC197">
    <cfRule type="cellIs" dxfId="15583" priority="5667" operator="greaterThan">
      <formula>0.9</formula>
    </cfRule>
    <cfRule type="cellIs" dxfId="15582" priority="5668" operator="greaterThan">
      <formula>0.85</formula>
    </cfRule>
  </conditionalFormatting>
  <conditionalFormatting sqref="N197">
    <cfRule type="cellIs" dxfId="15581" priority="5665" operator="greaterThan">
      <formula>0.9</formula>
    </cfRule>
    <cfRule type="cellIs" dxfId="15580" priority="5666" operator="greaterThan">
      <formula>0.85</formula>
    </cfRule>
  </conditionalFormatting>
  <conditionalFormatting sqref="E197">
    <cfRule type="expression" dxfId="15579" priority="5661">
      <formula>AND(IF(OR($Q197=1,$Q197=2),1,0),IF($X197&lt;=20,1,0))</formula>
    </cfRule>
    <cfRule type="expression" dxfId="15578" priority="5662">
      <formula>AND(IF($Q197=2,1,0),IF($X197&lt;30,1,0))</formula>
    </cfRule>
    <cfRule type="expression" dxfId="15577" priority="5663">
      <formula>AND(IF($Q197=3,1,0),IF($X197&lt;30,1,0))</formula>
    </cfRule>
    <cfRule type="expression" dxfId="15576" priority="5664">
      <formula>AND(IF($Q197=3,1,IF($Q197=4,1,0)),IF($F197&lt;=85,1,0))</formula>
    </cfRule>
  </conditionalFormatting>
  <conditionalFormatting sqref="X197">
    <cfRule type="expression" dxfId="15575" priority="5657">
      <formula>AND(IF(OR($Q197=1,$Q197=2),1,0),IF($X197&lt;=20,1,0))</formula>
    </cfRule>
    <cfRule type="expression" dxfId="15574" priority="5658">
      <formula>AND(IF($Q197=2,1,0),IF($X197&lt;30,1,0))</formula>
    </cfRule>
    <cfRule type="expression" dxfId="15573" priority="5659">
      <formula>AND(IF($Q197=3,1,0),IF($X197&lt;30,1,0))</formula>
    </cfRule>
    <cfRule type="expression" dxfId="15572" priority="5660">
      <formula>AND(IF($Q197=3,1,IF($Q197=4,1,0)),IF($F197&lt;=85,1,0))</formula>
    </cfRule>
  </conditionalFormatting>
  <conditionalFormatting sqref="AI197">
    <cfRule type="expression" dxfId="15571" priority="5653">
      <formula>AND(IF(OR($Q197=1,$Q197=2),1,0),IF($X197&lt;=20,1,0))</formula>
    </cfRule>
    <cfRule type="expression" dxfId="15570" priority="5654">
      <formula>AND(IF($Q197=2,1,0),IF($X197&lt;30,1,0))</formula>
    </cfRule>
    <cfRule type="expression" dxfId="15569" priority="5655">
      <formula>AND(IF($Q197=3,1,0),IF($X197&lt;30,1,0))</formula>
    </cfRule>
    <cfRule type="expression" dxfId="15568" priority="5656">
      <formula>AND(IF($Q197=3,1,IF($Q197=4,1,0)),IF($F197&lt;=85,1,0))</formula>
    </cfRule>
  </conditionalFormatting>
  <conditionalFormatting sqref="AV198">
    <cfRule type="expression" dxfId="15567" priority="5651">
      <formula>AV198="X"</formula>
    </cfRule>
    <cfRule type="expression" dxfId="15566" priority="5652">
      <formula>AV198="후보"</formula>
    </cfRule>
  </conditionalFormatting>
  <conditionalFormatting sqref="AC198">
    <cfRule type="cellIs" dxfId="15565" priority="5649" operator="greaterThan">
      <formula>0.9</formula>
    </cfRule>
    <cfRule type="cellIs" dxfId="15564" priority="5650" operator="greaterThan">
      <formula>0.85</formula>
    </cfRule>
  </conditionalFormatting>
  <conditionalFormatting sqref="N198">
    <cfRule type="cellIs" dxfId="15563" priority="5647" operator="greaterThan">
      <formula>0.9</formula>
    </cfRule>
    <cfRule type="cellIs" dxfId="15562" priority="5648" operator="greaterThan">
      <formula>0.85</formula>
    </cfRule>
  </conditionalFormatting>
  <conditionalFormatting sqref="E198">
    <cfRule type="expression" dxfId="15561" priority="5643">
      <formula>AND(IF(OR($Q198=1,$Q198=2),1,0),IF($X198&lt;=20,1,0))</formula>
    </cfRule>
    <cfRule type="expression" dxfId="15560" priority="5644">
      <formula>AND(IF($Q198=2,1,0),IF($X198&lt;30,1,0))</formula>
    </cfRule>
    <cfRule type="expression" dxfId="15559" priority="5645">
      <formula>AND(IF($Q198=3,1,0),IF($X198&lt;30,1,0))</formula>
    </cfRule>
    <cfRule type="expression" dxfId="15558" priority="5646">
      <formula>AND(IF($Q198=3,1,IF($Q198=4,1,0)),IF($F198&lt;=85,1,0))</formula>
    </cfRule>
  </conditionalFormatting>
  <conditionalFormatting sqref="X198">
    <cfRule type="expression" dxfId="15557" priority="5639">
      <formula>AND(IF(OR($Q198=1,$Q198=2),1,0),IF($X198&lt;=20,1,0))</formula>
    </cfRule>
    <cfRule type="expression" dxfId="15556" priority="5640">
      <formula>AND(IF($Q198=2,1,0),IF($X198&lt;30,1,0))</formula>
    </cfRule>
    <cfRule type="expression" dxfId="15555" priority="5641">
      <formula>AND(IF($Q198=3,1,0),IF($X198&lt;30,1,0))</formula>
    </cfRule>
    <cfRule type="expression" dxfId="15554" priority="5642">
      <formula>AND(IF($Q198=3,1,IF($Q198=4,1,0)),IF($F198&lt;=85,1,0))</formula>
    </cfRule>
  </conditionalFormatting>
  <conditionalFormatting sqref="AI198">
    <cfRule type="expression" dxfId="15553" priority="5635">
      <formula>AND(IF(OR($Q198=1,$Q198=2),1,0),IF($X198&lt;=20,1,0))</formula>
    </cfRule>
    <cfRule type="expression" dxfId="15552" priority="5636">
      <formula>AND(IF($Q198=2,1,0),IF($X198&lt;30,1,0))</formula>
    </cfRule>
    <cfRule type="expression" dxfId="15551" priority="5637">
      <formula>AND(IF($Q198=3,1,0),IF($X198&lt;30,1,0))</formula>
    </cfRule>
    <cfRule type="expression" dxfId="15550" priority="5638">
      <formula>AND(IF($Q198=3,1,IF($Q198=4,1,0)),IF($F198&lt;=85,1,0))</formula>
    </cfRule>
  </conditionalFormatting>
  <conditionalFormatting sqref="AV199">
    <cfRule type="expression" dxfId="15549" priority="5633">
      <formula>AV199="X"</formula>
    </cfRule>
    <cfRule type="expression" dxfId="15548" priority="5634">
      <formula>AV199="후보"</formula>
    </cfRule>
  </conditionalFormatting>
  <conditionalFormatting sqref="AC199">
    <cfRule type="cellIs" dxfId="15547" priority="5631" operator="greaterThan">
      <formula>0.9</formula>
    </cfRule>
    <cfRule type="cellIs" dxfId="15546" priority="5632" operator="greaterThan">
      <formula>0.85</formula>
    </cfRule>
  </conditionalFormatting>
  <conditionalFormatting sqref="N199">
    <cfRule type="cellIs" dxfId="15545" priority="5629" operator="greaterThan">
      <formula>0.9</formula>
    </cfRule>
    <cfRule type="cellIs" dxfId="15544" priority="5630" operator="greaterThan">
      <formula>0.85</formula>
    </cfRule>
  </conditionalFormatting>
  <conditionalFormatting sqref="E199">
    <cfRule type="expression" dxfId="15543" priority="5625">
      <formula>AND(IF(OR($Q199=1,$Q199=2),1,0),IF($X199&lt;=20,1,0))</formula>
    </cfRule>
    <cfRule type="expression" dxfId="15542" priority="5626">
      <formula>AND(IF($Q199=2,1,0),IF($X199&lt;30,1,0))</formula>
    </cfRule>
    <cfRule type="expression" dxfId="15541" priority="5627">
      <formula>AND(IF($Q199=3,1,0),IF($X199&lt;30,1,0))</formula>
    </cfRule>
    <cfRule type="expression" dxfId="15540" priority="5628">
      <formula>AND(IF($Q199=3,1,IF($Q199=4,1,0)),IF($F199&lt;=85,1,0))</formula>
    </cfRule>
  </conditionalFormatting>
  <conditionalFormatting sqref="X199">
    <cfRule type="expression" dxfId="15539" priority="5621">
      <formula>AND(IF(OR($Q199=1,$Q199=2),1,0),IF($X199&lt;=20,1,0))</formula>
    </cfRule>
    <cfRule type="expression" dxfId="15538" priority="5622">
      <formula>AND(IF($Q199=2,1,0),IF($X199&lt;30,1,0))</formula>
    </cfRule>
    <cfRule type="expression" dxfId="15537" priority="5623">
      <formula>AND(IF($Q199=3,1,0),IF($X199&lt;30,1,0))</formula>
    </cfRule>
    <cfRule type="expression" dxfId="15536" priority="5624">
      <formula>AND(IF($Q199=3,1,IF($Q199=4,1,0)),IF($F199&lt;=85,1,0))</formula>
    </cfRule>
  </conditionalFormatting>
  <conditionalFormatting sqref="AI199">
    <cfRule type="expression" dxfId="15535" priority="5617">
      <formula>AND(IF(OR($Q199=1,$Q199=2),1,0),IF($X199&lt;=20,1,0))</formula>
    </cfRule>
    <cfRule type="expression" dxfId="15534" priority="5618">
      <formula>AND(IF($Q199=2,1,0),IF($X199&lt;30,1,0))</formula>
    </cfRule>
    <cfRule type="expression" dxfId="15533" priority="5619">
      <formula>AND(IF($Q199=3,1,0),IF($X199&lt;30,1,0))</formula>
    </cfRule>
    <cfRule type="expression" dxfId="15532" priority="5620">
      <formula>AND(IF($Q199=3,1,IF($Q199=4,1,0)),IF($F199&lt;=85,1,0))</formula>
    </cfRule>
  </conditionalFormatting>
  <conditionalFormatting sqref="AV200">
    <cfRule type="expression" dxfId="15531" priority="5615">
      <formula>AV200="X"</formula>
    </cfRule>
    <cfRule type="expression" dxfId="15530" priority="5616">
      <formula>AV200="후보"</formula>
    </cfRule>
  </conditionalFormatting>
  <conditionalFormatting sqref="AC200">
    <cfRule type="cellIs" dxfId="15529" priority="5613" operator="greaterThan">
      <formula>0.9</formula>
    </cfRule>
    <cfRule type="cellIs" dxfId="15528" priority="5614" operator="greaterThan">
      <formula>0.85</formula>
    </cfRule>
  </conditionalFormatting>
  <conditionalFormatting sqref="N200">
    <cfRule type="cellIs" dxfId="15527" priority="5611" operator="greaterThan">
      <formula>0.9</formula>
    </cfRule>
    <cfRule type="cellIs" dxfId="15526" priority="5612" operator="greaterThan">
      <formula>0.85</formula>
    </cfRule>
  </conditionalFormatting>
  <conditionalFormatting sqref="E200">
    <cfRule type="expression" dxfId="15525" priority="5607">
      <formula>AND(IF(OR($Q200=1,$Q200=2),1,0),IF($X200&lt;=20,1,0))</formula>
    </cfRule>
    <cfRule type="expression" dxfId="15524" priority="5608">
      <formula>AND(IF($Q200=2,1,0),IF($X200&lt;30,1,0))</formula>
    </cfRule>
    <cfRule type="expression" dxfId="15523" priority="5609">
      <formula>AND(IF($Q200=3,1,0),IF($X200&lt;30,1,0))</formula>
    </cfRule>
    <cfRule type="expression" dxfId="15522" priority="5610">
      <formula>AND(IF($Q200=3,1,IF($Q200=4,1,0)),IF($F200&lt;=85,1,0))</formula>
    </cfRule>
  </conditionalFormatting>
  <conditionalFormatting sqref="X200">
    <cfRule type="expression" dxfId="15521" priority="5603">
      <formula>AND(IF(OR($Q200=1,$Q200=2),1,0),IF($X200&lt;=20,1,0))</formula>
    </cfRule>
    <cfRule type="expression" dxfId="15520" priority="5604">
      <formula>AND(IF($Q200=2,1,0),IF($X200&lt;30,1,0))</formula>
    </cfRule>
    <cfRule type="expression" dxfId="15519" priority="5605">
      <formula>AND(IF($Q200=3,1,0),IF($X200&lt;30,1,0))</formula>
    </cfRule>
    <cfRule type="expression" dxfId="15518" priority="5606">
      <formula>AND(IF($Q200=3,1,IF($Q200=4,1,0)),IF($F200&lt;=85,1,0))</formula>
    </cfRule>
  </conditionalFormatting>
  <conditionalFormatting sqref="AI200">
    <cfRule type="expression" dxfId="15517" priority="5599">
      <formula>AND(IF(OR($Q200=1,$Q200=2),1,0),IF($X200&lt;=20,1,0))</formula>
    </cfRule>
    <cfRule type="expression" dxfId="15516" priority="5600">
      <formula>AND(IF($Q200=2,1,0),IF($X200&lt;30,1,0))</formula>
    </cfRule>
    <cfRule type="expression" dxfId="15515" priority="5601">
      <formula>AND(IF($Q200=3,1,0),IF($X200&lt;30,1,0))</formula>
    </cfRule>
    <cfRule type="expression" dxfId="15514" priority="5602">
      <formula>AND(IF($Q200=3,1,IF($Q200=4,1,0)),IF($F200&lt;=85,1,0))</formula>
    </cfRule>
  </conditionalFormatting>
  <conditionalFormatting sqref="AV201">
    <cfRule type="expression" dxfId="15513" priority="5597">
      <formula>AV201="X"</formula>
    </cfRule>
    <cfRule type="expression" dxfId="15512" priority="5598">
      <formula>AV201="후보"</formula>
    </cfRule>
  </conditionalFormatting>
  <conditionalFormatting sqref="AC201">
    <cfRule type="cellIs" dxfId="15511" priority="5595" operator="greaterThan">
      <formula>0.9</formula>
    </cfRule>
    <cfRule type="cellIs" dxfId="15510" priority="5596" operator="greaterThan">
      <formula>0.85</formula>
    </cfRule>
  </conditionalFormatting>
  <conditionalFormatting sqref="N201">
    <cfRule type="cellIs" dxfId="15509" priority="5593" operator="greaterThan">
      <formula>0.9</formula>
    </cfRule>
    <cfRule type="cellIs" dxfId="15508" priority="5594" operator="greaterThan">
      <formula>0.85</formula>
    </cfRule>
  </conditionalFormatting>
  <conditionalFormatting sqref="E201">
    <cfRule type="expression" dxfId="15507" priority="5589">
      <formula>AND(IF(OR($Q201=1,$Q201=2),1,0),IF($X201&lt;=20,1,0))</formula>
    </cfRule>
    <cfRule type="expression" dxfId="15506" priority="5590">
      <formula>AND(IF($Q201=2,1,0),IF($X201&lt;30,1,0))</formula>
    </cfRule>
    <cfRule type="expression" dxfId="15505" priority="5591">
      <formula>AND(IF($Q201=3,1,0),IF($X201&lt;30,1,0))</formula>
    </cfRule>
    <cfRule type="expression" dxfId="15504" priority="5592">
      <formula>AND(IF($Q201=3,1,IF($Q201=4,1,0)),IF($F201&lt;=85,1,0))</formula>
    </cfRule>
  </conditionalFormatting>
  <conditionalFormatting sqref="X201">
    <cfRule type="expression" dxfId="15503" priority="5585">
      <formula>AND(IF(OR($Q201=1,$Q201=2),1,0),IF($X201&lt;=20,1,0))</formula>
    </cfRule>
    <cfRule type="expression" dxfId="15502" priority="5586">
      <formula>AND(IF($Q201=2,1,0),IF($X201&lt;30,1,0))</formula>
    </cfRule>
    <cfRule type="expression" dxfId="15501" priority="5587">
      <formula>AND(IF($Q201=3,1,0),IF($X201&lt;30,1,0))</formula>
    </cfRule>
    <cfRule type="expression" dxfId="15500" priority="5588">
      <formula>AND(IF($Q201=3,1,IF($Q201=4,1,0)),IF($F201&lt;=85,1,0))</formula>
    </cfRule>
  </conditionalFormatting>
  <conditionalFormatting sqref="AI201">
    <cfRule type="expression" dxfId="15499" priority="5581">
      <formula>AND(IF(OR($Q201=1,$Q201=2),1,0),IF($X201&lt;=20,1,0))</formula>
    </cfRule>
    <cfRule type="expression" dxfId="15498" priority="5582">
      <formula>AND(IF($Q201=2,1,0),IF($X201&lt;30,1,0))</formula>
    </cfRule>
    <cfRule type="expression" dxfId="15497" priority="5583">
      <formula>AND(IF($Q201=3,1,0),IF($X201&lt;30,1,0))</formula>
    </cfRule>
    <cfRule type="expression" dxfId="15496" priority="5584">
      <formula>AND(IF($Q201=3,1,IF($Q201=4,1,0)),IF($F201&lt;=85,1,0))</formula>
    </cfRule>
  </conditionalFormatting>
  <conditionalFormatting sqref="AV202">
    <cfRule type="expression" dxfId="15495" priority="5579">
      <formula>AV202="X"</formula>
    </cfRule>
    <cfRule type="expression" dxfId="15494" priority="5580">
      <formula>AV202="후보"</formula>
    </cfRule>
  </conditionalFormatting>
  <conditionalFormatting sqref="AC202">
    <cfRule type="cellIs" dxfId="15493" priority="5577" operator="greaterThan">
      <formula>0.9</formula>
    </cfRule>
    <cfRule type="cellIs" dxfId="15492" priority="5578" operator="greaterThan">
      <formula>0.85</formula>
    </cfRule>
  </conditionalFormatting>
  <conditionalFormatting sqref="N202">
    <cfRule type="cellIs" dxfId="15491" priority="5575" operator="greaterThan">
      <formula>0.9</formula>
    </cfRule>
    <cfRule type="cellIs" dxfId="15490" priority="5576" operator="greaterThan">
      <formula>0.85</formula>
    </cfRule>
  </conditionalFormatting>
  <conditionalFormatting sqref="E202">
    <cfRule type="expression" dxfId="15489" priority="5571">
      <formula>AND(IF(OR($Q202=1,$Q202=2),1,0),IF($X202&lt;=20,1,0))</formula>
    </cfRule>
    <cfRule type="expression" dxfId="15488" priority="5572">
      <formula>AND(IF($Q202=2,1,0),IF($X202&lt;30,1,0))</formula>
    </cfRule>
    <cfRule type="expression" dxfId="15487" priority="5573">
      <formula>AND(IF($Q202=3,1,0),IF($X202&lt;30,1,0))</formula>
    </cfRule>
    <cfRule type="expression" dxfId="15486" priority="5574">
      <formula>AND(IF($Q202=3,1,IF($Q202=4,1,0)),IF($F202&lt;=85,1,0))</formula>
    </cfRule>
  </conditionalFormatting>
  <conditionalFormatting sqref="X202">
    <cfRule type="expression" dxfId="15485" priority="5567">
      <formula>AND(IF(OR($Q202=1,$Q202=2),1,0),IF($X202&lt;=20,1,0))</formula>
    </cfRule>
    <cfRule type="expression" dxfId="15484" priority="5568">
      <formula>AND(IF($Q202=2,1,0),IF($X202&lt;30,1,0))</formula>
    </cfRule>
    <cfRule type="expression" dxfId="15483" priority="5569">
      <formula>AND(IF($Q202=3,1,0),IF($X202&lt;30,1,0))</formula>
    </cfRule>
    <cfRule type="expression" dxfId="15482" priority="5570">
      <formula>AND(IF($Q202=3,1,IF($Q202=4,1,0)),IF($F202&lt;=85,1,0))</formula>
    </cfRule>
  </conditionalFormatting>
  <conditionalFormatting sqref="AI202">
    <cfRule type="expression" dxfId="15481" priority="5563">
      <formula>AND(IF(OR($Q202=1,$Q202=2),1,0),IF($X202&lt;=20,1,0))</formula>
    </cfRule>
    <cfRule type="expression" dxfId="15480" priority="5564">
      <formula>AND(IF($Q202=2,1,0),IF($X202&lt;30,1,0))</formula>
    </cfRule>
    <cfRule type="expression" dxfId="15479" priority="5565">
      <formula>AND(IF($Q202=3,1,0),IF($X202&lt;30,1,0))</formula>
    </cfRule>
    <cfRule type="expression" dxfId="15478" priority="5566">
      <formula>AND(IF($Q202=3,1,IF($Q202=4,1,0)),IF($F202&lt;=85,1,0))</formula>
    </cfRule>
  </conditionalFormatting>
  <conditionalFormatting sqref="AV203">
    <cfRule type="expression" dxfId="15477" priority="5561">
      <formula>AV203="X"</formula>
    </cfRule>
    <cfRule type="expression" dxfId="15476" priority="5562">
      <formula>AV203="후보"</formula>
    </cfRule>
  </conditionalFormatting>
  <conditionalFormatting sqref="AC203">
    <cfRule type="cellIs" dxfId="15475" priority="5559" operator="greaterThan">
      <formula>0.9</formula>
    </cfRule>
    <cfRule type="cellIs" dxfId="15474" priority="5560" operator="greaterThan">
      <formula>0.85</formula>
    </cfRule>
  </conditionalFormatting>
  <conditionalFormatting sqref="N203">
    <cfRule type="cellIs" dxfId="15473" priority="5557" operator="greaterThan">
      <formula>0.9</formula>
    </cfRule>
    <cfRule type="cellIs" dxfId="15472" priority="5558" operator="greaterThan">
      <formula>0.85</formula>
    </cfRule>
  </conditionalFormatting>
  <conditionalFormatting sqref="E203">
    <cfRule type="expression" dxfId="15471" priority="5553">
      <formula>AND(IF(OR($Q203=1,$Q203=2),1,0),IF($X203&lt;=20,1,0))</formula>
    </cfRule>
    <cfRule type="expression" dxfId="15470" priority="5554">
      <formula>AND(IF($Q203=2,1,0),IF($X203&lt;30,1,0))</formula>
    </cfRule>
    <cfRule type="expression" dxfId="15469" priority="5555">
      <formula>AND(IF($Q203=3,1,0),IF($X203&lt;30,1,0))</formula>
    </cfRule>
    <cfRule type="expression" dxfId="15468" priority="5556">
      <formula>AND(IF($Q203=3,1,IF($Q203=4,1,0)),IF($F203&lt;=85,1,0))</formula>
    </cfRule>
  </conditionalFormatting>
  <conditionalFormatting sqref="X203">
    <cfRule type="expression" dxfId="15467" priority="5549">
      <formula>AND(IF(OR($Q203=1,$Q203=2),1,0),IF($X203&lt;=20,1,0))</formula>
    </cfRule>
    <cfRule type="expression" dxfId="15466" priority="5550">
      <formula>AND(IF($Q203=2,1,0),IF($X203&lt;30,1,0))</formula>
    </cfRule>
    <cfRule type="expression" dxfId="15465" priority="5551">
      <formula>AND(IF($Q203=3,1,0),IF($X203&lt;30,1,0))</formula>
    </cfRule>
    <cfRule type="expression" dxfId="15464" priority="5552">
      <formula>AND(IF($Q203=3,1,IF($Q203=4,1,0)),IF($F203&lt;=85,1,0))</formula>
    </cfRule>
  </conditionalFormatting>
  <conditionalFormatting sqref="AI203">
    <cfRule type="expression" dxfId="15463" priority="5545">
      <formula>AND(IF(OR($Q203=1,$Q203=2),1,0),IF($X203&lt;=20,1,0))</formula>
    </cfRule>
    <cfRule type="expression" dxfId="15462" priority="5546">
      <formula>AND(IF($Q203=2,1,0),IF($X203&lt;30,1,0))</formula>
    </cfRule>
    <cfRule type="expression" dxfId="15461" priority="5547">
      <formula>AND(IF($Q203=3,1,0),IF($X203&lt;30,1,0))</formula>
    </cfRule>
    <cfRule type="expression" dxfId="15460" priority="5548">
      <formula>AND(IF($Q203=3,1,IF($Q203=4,1,0)),IF($F203&lt;=85,1,0))</formula>
    </cfRule>
  </conditionalFormatting>
  <conditionalFormatting sqref="AV204">
    <cfRule type="expression" dxfId="15459" priority="5543">
      <formula>AV204="X"</formula>
    </cfRule>
    <cfRule type="expression" dxfId="15458" priority="5544">
      <formula>AV204="후보"</formula>
    </cfRule>
  </conditionalFormatting>
  <conditionalFormatting sqref="AC204">
    <cfRule type="cellIs" dxfId="15457" priority="5541" operator="greaterThan">
      <formula>0.9</formula>
    </cfRule>
    <cfRule type="cellIs" dxfId="15456" priority="5542" operator="greaterThan">
      <formula>0.85</formula>
    </cfRule>
  </conditionalFormatting>
  <conditionalFormatting sqref="N204">
    <cfRule type="cellIs" dxfId="15455" priority="5539" operator="greaterThan">
      <formula>0.9</formula>
    </cfRule>
    <cfRule type="cellIs" dxfId="15454" priority="5540" operator="greaterThan">
      <formula>0.85</formula>
    </cfRule>
  </conditionalFormatting>
  <conditionalFormatting sqref="E204">
    <cfRule type="expression" dxfId="15453" priority="5535">
      <formula>AND(IF(OR($Q204=1,$Q204=2),1,0),IF($X204&lt;=20,1,0))</formula>
    </cfRule>
    <cfRule type="expression" dxfId="15452" priority="5536">
      <formula>AND(IF($Q204=2,1,0),IF($X204&lt;30,1,0))</formula>
    </cfRule>
    <cfRule type="expression" dxfId="15451" priority="5537">
      <formula>AND(IF($Q204=3,1,0),IF($X204&lt;30,1,0))</formula>
    </cfRule>
    <cfRule type="expression" dxfId="15450" priority="5538">
      <formula>AND(IF($Q204=3,1,IF($Q204=4,1,0)),IF($F204&lt;=85,1,0))</formula>
    </cfRule>
  </conditionalFormatting>
  <conditionalFormatting sqref="X204">
    <cfRule type="expression" dxfId="15449" priority="5531">
      <formula>AND(IF(OR($Q204=1,$Q204=2),1,0),IF($X204&lt;=20,1,0))</formula>
    </cfRule>
    <cfRule type="expression" dxfId="15448" priority="5532">
      <formula>AND(IF($Q204=2,1,0),IF($X204&lt;30,1,0))</formula>
    </cfRule>
    <cfRule type="expression" dxfId="15447" priority="5533">
      <formula>AND(IF($Q204=3,1,0),IF($X204&lt;30,1,0))</formula>
    </cfRule>
    <cfRule type="expression" dxfId="15446" priority="5534">
      <formula>AND(IF($Q204=3,1,IF($Q204=4,1,0)),IF($F204&lt;=85,1,0))</formula>
    </cfRule>
  </conditionalFormatting>
  <conditionalFormatting sqref="AI204">
    <cfRule type="expression" dxfId="15445" priority="5527">
      <formula>AND(IF(OR($Q204=1,$Q204=2),1,0),IF($X204&lt;=20,1,0))</formula>
    </cfRule>
    <cfRule type="expression" dxfId="15444" priority="5528">
      <formula>AND(IF($Q204=2,1,0),IF($X204&lt;30,1,0))</formula>
    </cfRule>
    <cfRule type="expression" dxfId="15443" priority="5529">
      <formula>AND(IF($Q204=3,1,0),IF($X204&lt;30,1,0))</formula>
    </cfRule>
    <cfRule type="expression" dxfId="15442" priority="5530">
      <formula>AND(IF($Q204=3,1,IF($Q204=4,1,0)),IF($F204&lt;=85,1,0))</formula>
    </cfRule>
  </conditionalFormatting>
  <conditionalFormatting sqref="AV205">
    <cfRule type="expression" dxfId="15441" priority="5525">
      <formula>AV205="X"</formula>
    </cfRule>
    <cfRule type="expression" dxfId="15440" priority="5526">
      <formula>AV205="후보"</formula>
    </cfRule>
  </conditionalFormatting>
  <conditionalFormatting sqref="AC205">
    <cfRule type="cellIs" dxfId="15439" priority="5523" operator="greaterThan">
      <formula>0.9</formula>
    </cfRule>
    <cfRule type="cellIs" dxfId="15438" priority="5524" operator="greaterThan">
      <formula>0.85</formula>
    </cfRule>
  </conditionalFormatting>
  <conditionalFormatting sqref="N205">
    <cfRule type="cellIs" dxfId="15437" priority="5521" operator="greaterThan">
      <formula>0.9</formula>
    </cfRule>
    <cfRule type="cellIs" dxfId="15436" priority="5522" operator="greaterThan">
      <formula>0.85</formula>
    </cfRule>
  </conditionalFormatting>
  <conditionalFormatting sqref="E205">
    <cfRule type="expression" dxfId="15435" priority="5517">
      <formula>AND(IF(OR($Q205=1,$Q205=2),1,0),IF($X205&lt;=20,1,0))</formula>
    </cfRule>
    <cfRule type="expression" dxfId="15434" priority="5518">
      <formula>AND(IF($Q205=2,1,0),IF($X205&lt;30,1,0))</formula>
    </cfRule>
    <cfRule type="expression" dxfId="15433" priority="5519">
      <formula>AND(IF($Q205=3,1,0),IF($X205&lt;30,1,0))</formula>
    </cfRule>
    <cfRule type="expression" dxfId="15432" priority="5520">
      <formula>AND(IF($Q205=3,1,IF($Q205=4,1,0)),IF($F205&lt;=85,1,0))</formula>
    </cfRule>
  </conditionalFormatting>
  <conditionalFormatting sqref="X205">
    <cfRule type="expression" dxfId="15431" priority="5513">
      <formula>AND(IF(OR($Q205=1,$Q205=2),1,0),IF($X205&lt;=20,1,0))</formula>
    </cfRule>
    <cfRule type="expression" dxfId="15430" priority="5514">
      <formula>AND(IF($Q205=2,1,0),IF($X205&lt;30,1,0))</formula>
    </cfRule>
    <cfRule type="expression" dxfId="15429" priority="5515">
      <formula>AND(IF($Q205=3,1,0),IF($X205&lt;30,1,0))</formula>
    </cfRule>
    <cfRule type="expression" dxfId="15428" priority="5516">
      <formula>AND(IF($Q205=3,1,IF($Q205=4,1,0)),IF($F205&lt;=85,1,0))</formula>
    </cfRule>
  </conditionalFormatting>
  <conditionalFormatting sqref="AI205">
    <cfRule type="expression" dxfId="15427" priority="5509">
      <formula>AND(IF(OR($Q205=1,$Q205=2),1,0),IF($X205&lt;=20,1,0))</formula>
    </cfRule>
    <cfRule type="expression" dxfId="15426" priority="5510">
      <formula>AND(IF($Q205=2,1,0),IF($X205&lt;30,1,0))</formula>
    </cfRule>
    <cfRule type="expression" dxfId="15425" priority="5511">
      <formula>AND(IF($Q205=3,1,0),IF($X205&lt;30,1,0))</formula>
    </cfRule>
    <cfRule type="expression" dxfId="15424" priority="5512">
      <formula>AND(IF($Q205=3,1,IF($Q205=4,1,0)),IF($F205&lt;=85,1,0))</formula>
    </cfRule>
  </conditionalFormatting>
  <conditionalFormatting sqref="AV206">
    <cfRule type="expression" dxfId="15423" priority="5507">
      <formula>AV206="X"</formula>
    </cfRule>
    <cfRule type="expression" dxfId="15422" priority="5508">
      <formula>AV206="후보"</formula>
    </cfRule>
  </conditionalFormatting>
  <conditionalFormatting sqref="AC206">
    <cfRule type="cellIs" dxfId="15421" priority="5505" operator="greaterThan">
      <formula>0.9</formula>
    </cfRule>
    <cfRule type="cellIs" dxfId="15420" priority="5506" operator="greaterThan">
      <formula>0.85</formula>
    </cfRule>
  </conditionalFormatting>
  <conditionalFormatting sqref="N206">
    <cfRule type="cellIs" dxfId="15419" priority="5503" operator="greaterThan">
      <formula>0.9</formula>
    </cfRule>
    <cfRule type="cellIs" dxfId="15418" priority="5504" operator="greaterThan">
      <formula>0.85</formula>
    </cfRule>
  </conditionalFormatting>
  <conditionalFormatting sqref="E206">
    <cfRule type="expression" dxfId="15417" priority="5499">
      <formula>AND(IF(OR($Q206=1,$Q206=2),1,0),IF($X206&lt;=20,1,0))</formula>
    </cfRule>
    <cfRule type="expression" dxfId="15416" priority="5500">
      <formula>AND(IF($Q206=2,1,0),IF($X206&lt;30,1,0))</formula>
    </cfRule>
    <cfRule type="expression" dxfId="15415" priority="5501">
      <formula>AND(IF($Q206=3,1,0),IF($X206&lt;30,1,0))</formula>
    </cfRule>
    <cfRule type="expression" dxfId="15414" priority="5502">
      <formula>AND(IF($Q206=3,1,IF($Q206=4,1,0)),IF($F206&lt;=85,1,0))</formula>
    </cfRule>
  </conditionalFormatting>
  <conditionalFormatting sqref="X206">
    <cfRule type="expression" dxfId="15413" priority="5495">
      <formula>AND(IF(OR($Q206=1,$Q206=2),1,0),IF($X206&lt;=20,1,0))</formula>
    </cfRule>
    <cfRule type="expression" dxfId="15412" priority="5496">
      <formula>AND(IF($Q206=2,1,0),IF($X206&lt;30,1,0))</formula>
    </cfRule>
    <cfRule type="expression" dxfId="15411" priority="5497">
      <formula>AND(IF($Q206=3,1,0),IF($X206&lt;30,1,0))</formula>
    </cfRule>
    <cfRule type="expression" dxfId="15410" priority="5498">
      <formula>AND(IF($Q206=3,1,IF($Q206=4,1,0)),IF($F206&lt;=85,1,0))</formula>
    </cfRule>
  </conditionalFormatting>
  <conditionalFormatting sqref="AI206">
    <cfRule type="expression" dxfId="15409" priority="5491">
      <formula>AND(IF(OR($Q206=1,$Q206=2),1,0),IF($X206&lt;=20,1,0))</formula>
    </cfRule>
    <cfRule type="expression" dxfId="15408" priority="5492">
      <formula>AND(IF($Q206=2,1,0),IF($X206&lt;30,1,0))</formula>
    </cfRule>
    <cfRule type="expression" dxfId="15407" priority="5493">
      <formula>AND(IF($Q206=3,1,0),IF($X206&lt;30,1,0))</formula>
    </cfRule>
    <cfRule type="expression" dxfId="15406" priority="5494">
      <formula>AND(IF($Q206=3,1,IF($Q206=4,1,0)),IF($F206&lt;=85,1,0))</formula>
    </cfRule>
  </conditionalFormatting>
  <conditionalFormatting sqref="AV207">
    <cfRule type="expression" dxfId="15405" priority="5489">
      <formula>AV207="X"</formula>
    </cfRule>
    <cfRule type="expression" dxfId="15404" priority="5490">
      <formula>AV207="후보"</formula>
    </cfRule>
  </conditionalFormatting>
  <conditionalFormatting sqref="AC207">
    <cfRule type="cellIs" dxfId="15403" priority="5487" operator="greaterThan">
      <formula>0.9</formula>
    </cfRule>
    <cfRule type="cellIs" dxfId="15402" priority="5488" operator="greaterThan">
      <formula>0.85</formula>
    </cfRule>
  </conditionalFormatting>
  <conditionalFormatting sqref="N207">
    <cfRule type="cellIs" dxfId="15401" priority="5485" operator="greaterThan">
      <formula>0.9</formula>
    </cfRule>
    <cfRule type="cellIs" dxfId="15400" priority="5486" operator="greaterThan">
      <formula>0.85</formula>
    </cfRule>
  </conditionalFormatting>
  <conditionalFormatting sqref="E207">
    <cfRule type="expression" dxfId="15399" priority="5481">
      <formula>AND(IF(OR($Q207=1,$Q207=2),1,0),IF($X207&lt;=20,1,0))</formula>
    </cfRule>
    <cfRule type="expression" dxfId="15398" priority="5482">
      <formula>AND(IF($Q207=2,1,0),IF($X207&lt;30,1,0))</formula>
    </cfRule>
    <cfRule type="expression" dxfId="15397" priority="5483">
      <formula>AND(IF($Q207=3,1,0),IF($X207&lt;30,1,0))</formula>
    </cfRule>
    <cfRule type="expression" dxfId="15396" priority="5484">
      <formula>AND(IF($Q207=3,1,IF($Q207=4,1,0)),IF($F207&lt;=85,1,0))</formula>
    </cfRule>
  </conditionalFormatting>
  <conditionalFormatting sqref="X207">
    <cfRule type="expression" dxfId="15395" priority="5477">
      <formula>AND(IF(OR($Q207=1,$Q207=2),1,0),IF($X207&lt;=20,1,0))</formula>
    </cfRule>
    <cfRule type="expression" dxfId="15394" priority="5478">
      <formula>AND(IF($Q207=2,1,0),IF($X207&lt;30,1,0))</formula>
    </cfRule>
    <cfRule type="expression" dxfId="15393" priority="5479">
      <formula>AND(IF($Q207=3,1,0),IF($X207&lt;30,1,0))</formula>
    </cfRule>
    <cfRule type="expression" dxfId="15392" priority="5480">
      <formula>AND(IF($Q207=3,1,IF($Q207=4,1,0)),IF($F207&lt;=85,1,0))</formula>
    </cfRule>
  </conditionalFormatting>
  <conditionalFormatting sqref="AI207">
    <cfRule type="expression" dxfId="15391" priority="5473">
      <formula>AND(IF(OR($Q207=1,$Q207=2),1,0),IF($X207&lt;=20,1,0))</formula>
    </cfRule>
    <cfRule type="expression" dxfId="15390" priority="5474">
      <formula>AND(IF($Q207=2,1,0),IF($X207&lt;30,1,0))</formula>
    </cfRule>
    <cfRule type="expression" dxfId="15389" priority="5475">
      <formula>AND(IF($Q207=3,1,0),IF($X207&lt;30,1,0))</formula>
    </cfRule>
    <cfRule type="expression" dxfId="15388" priority="5476">
      <formula>AND(IF($Q207=3,1,IF($Q207=4,1,0)),IF($F207&lt;=85,1,0))</formula>
    </cfRule>
  </conditionalFormatting>
  <conditionalFormatting sqref="AV208">
    <cfRule type="expression" dxfId="15387" priority="5471">
      <formula>AV208="X"</formula>
    </cfRule>
    <cfRule type="expression" dxfId="15386" priority="5472">
      <formula>AV208="후보"</formula>
    </cfRule>
  </conditionalFormatting>
  <conditionalFormatting sqref="AC208">
    <cfRule type="cellIs" dxfId="15385" priority="5469" operator="greaterThan">
      <formula>0.9</formula>
    </cfRule>
    <cfRule type="cellIs" dxfId="15384" priority="5470" operator="greaterThan">
      <formula>0.85</formula>
    </cfRule>
  </conditionalFormatting>
  <conditionalFormatting sqref="N208">
    <cfRule type="cellIs" dxfId="15383" priority="5467" operator="greaterThan">
      <formula>0.9</formula>
    </cfRule>
    <cfRule type="cellIs" dxfId="15382" priority="5468" operator="greaterThan">
      <formula>0.85</formula>
    </cfRule>
  </conditionalFormatting>
  <conditionalFormatting sqref="E208">
    <cfRule type="expression" dxfId="15381" priority="5463">
      <formula>AND(IF(OR($Q208=1,$Q208=2),1,0),IF($X208&lt;=20,1,0))</formula>
    </cfRule>
    <cfRule type="expression" dxfId="15380" priority="5464">
      <formula>AND(IF($Q208=2,1,0),IF($X208&lt;30,1,0))</formula>
    </cfRule>
    <cfRule type="expression" dxfId="15379" priority="5465">
      <formula>AND(IF($Q208=3,1,0),IF($X208&lt;30,1,0))</formula>
    </cfRule>
    <cfRule type="expression" dxfId="15378" priority="5466">
      <formula>AND(IF($Q208=3,1,IF($Q208=4,1,0)),IF($F208&lt;=85,1,0))</formula>
    </cfRule>
  </conditionalFormatting>
  <conditionalFormatting sqref="X208">
    <cfRule type="expression" dxfId="15377" priority="5459">
      <formula>AND(IF(OR($Q208=1,$Q208=2),1,0),IF($X208&lt;=20,1,0))</formula>
    </cfRule>
    <cfRule type="expression" dxfId="15376" priority="5460">
      <formula>AND(IF($Q208=2,1,0),IF($X208&lt;30,1,0))</formula>
    </cfRule>
    <cfRule type="expression" dxfId="15375" priority="5461">
      <formula>AND(IF($Q208=3,1,0),IF($X208&lt;30,1,0))</formula>
    </cfRule>
    <cfRule type="expression" dxfId="15374" priority="5462">
      <formula>AND(IF($Q208=3,1,IF($Q208=4,1,0)),IF($F208&lt;=85,1,0))</formula>
    </cfRule>
  </conditionalFormatting>
  <conditionalFormatting sqref="AI208">
    <cfRule type="expression" dxfId="15373" priority="5455">
      <formula>AND(IF(OR($Q208=1,$Q208=2),1,0),IF($X208&lt;=20,1,0))</formula>
    </cfRule>
    <cfRule type="expression" dxfId="15372" priority="5456">
      <formula>AND(IF($Q208=2,1,0),IF($X208&lt;30,1,0))</formula>
    </cfRule>
    <cfRule type="expression" dxfId="15371" priority="5457">
      <formula>AND(IF($Q208=3,1,0),IF($X208&lt;30,1,0))</formula>
    </cfRule>
    <cfRule type="expression" dxfId="15370" priority="5458">
      <formula>AND(IF($Q208=3,1,IF($Q208=4,1,0)),IF($F208&lt;=85,1,0))</formula>
    </cfRule>
  </conditionalFormatting>
  <conditionalFormatting sqref="AV209">
    <cfRule type="expression" dxfId="15369" priority="5453">
      <formula>AV209="X"</formula>
    </cfRule>
    <cfRule type="expression" dxfId="15368" priority="5454">
      <formula>AV209="후보"</formula>
    </cfRule>
  </conditionalFormatting>
  <conditionalFormatting sqref="AC209">
    <cfRule type="cellIs" dxfId="15367" priority="5451" operator="greaterThan">
      <formula>0.9</formula>
    </cfRule>
    <cfRule type="cellIs" dxfId="15366" priority="5452" operator="greaterThan">
      <formula>0.85</formula>
    </cfRule>
  </conditionalFormatting>
  <conditionalFormatting sqref="N209">
    <cfRule type="cellIs" dxfId="15365" priority="5449" operator="greaterThan">
      <formula>0.9</formula>
    </cfRule>
    <cfRule type="cellIs" dxfId="15364" priority="5450" operator="greaterThan">
      <formula>0.85</formula>
    </cfRule>
  </conditionalFormatting>
  <conditionalFormatting sqref="E209">
    <cfRule type="expression" dxfId="15363" priority="5445">
      <formula>AND(IF(OR($Q209=1,$Q209=2),1,0),IF($X209&lt;=20,1,0))</formula>
    </cfRule>
    <cfRule type="expression" dxfId="15362" priority="5446">
      <formula>AND(IF($Q209=2,1,0),IF($X209&lt;30,1,0))</formula>
    </cfRule>
    <cfRule type="expression" dxfId="15361" priority="5447">
      <formula>AND(IF($Q209=3,1,0),IF($X209&lt;30,1,0))</formula>
    </cfRule>
    <cfRule type="expression" dxfId="15360" priority="5448">
      <formula>AND(IF($Q209=3,1,IF($Q209=4,1,0)),IF($F209&lt;=85,1,0))</formula>
    </cfRule>
  </conditionalFormatting>
  <conditionalFormatting sqref="X209">
    <cfRule type="expression" dxfId="15359" priority="5441">
      <formula>AND(IF(OR($Q209=1,$Q209=2),1,0),IF($X209&lt;=20,1,0))</formula>
    </cfRule>
    <cfRule type="expression" dxfId="15358" priority="5442">
      <formula>AND(IF($Q209=2,1,0),IF($X209&lt;30,1,0))</formula>
    </cfRule>
    <cfRule type="expression" dxfId="15357" priority="5443">
      <formula>AND(IF($Q209=3,1,0),IF($X209&lt;30,1,0))</formula>
    </cfRule>
    <cfRule type="expression" dxfId="15356" priority="5444">
      <formula>AND(IF($Q209=3,1,IF($Q209=4,1,0)),IF($F209&lt;=85,1,0))</formula>
    </cfRule>
  </conditionalFormatting>
  <conditionalFormatting sqref="AI209">
    <cfRule type="expression" dxfId="15355" priority="5437">
      <formula>AND(IF(OR($Q209=1,$Q209=2),1,0),IF($X209&lt;=20,1,0))</formula>
    </cfRule>
    <cfRule type="expression" dxfId="15354" priority="5438">
      <formula>AND(IF($Q209=2,1,0),IF($X209&lt;30,1,0))</formula>
    </cfRule>
    <cfRule type="expression" dxfId="15353" priority="5439">
      <formula>AND(IF($Q209=3,1,0),IF($X209&lt;30,1,0))</formula>
    </cfRule>
    <cfRule type="expression" dxfId="15352" priority="5440">
      <formula>AND(IF($Q209=3,1,IF($Q209=4,1,0)),IF($F209&lt;=85,1,0))</formula>
    </cfRule>
  </conditionalFormatting>
  <conditionalFormatting sqref="AV210">
    <cfRule type="expression" dxfId="15351" priority="5435">
      <formula>AV210="X"</formula>
    </cfRule>
    <cfRule type="expression" dxfId="15350" priority="5436">
      <formula>AV210="후보"</formula>
    </cfRule>
  </conditionalFormatting>
  <conditionalFormatting sqref="AC210">
    <cfRule type="cellIs" dxfId="15349" priority="5433" operator="greaterThan">
      <formula>0.9</formula>
    </cfRule>
    <cfRule type="cellIs" dxfId="15348" priority="5434" operator="greaterThan">
      <formula>0.85</formula>
    </cfRule>
  </conditionalFormatting>
  <conditionalFormatting sqref="N210">
    <cfRule type="cellIs" dxfId="15347" priority="5431" operator="greaterThan">
      <formula>0.9</formula>
    </cfRule>
    <cfRule type="cellIs" dxfId="15346" priority="5432" operator="greaterThan">
      <formula>0.85</formula>
    </cfRule>
  </conditionalFormatting>
  <conditionalFormatting sqref="E210">
    <cfRule type="expression" dxfId="15345" priority="5427">
      <formula>AND(IF(OR($Q210=1,$Q210=2),1,0),IF($X210&lt;=20,1,0))</formula>
    </cfRule>
    <cfRule type="expression" dxfId="15344" priority="5428">
      <formula>AND(IF($Q210=2,1,0),IF($X210&lt;30,1,0))</formula>
    </cfRule>
    <cfRule type="expression" dxfId="15343" priority="5429">
      <formula>AND(IF($Q210=3,1,0),IF($X210&lt;30,1,0))</formula>
    </cfRule>
    <cfRule type="expression" dxfId="15342" priority="5430">
      <formula>AND(IF($Q210=3,1,IF($Q210=4,1,0)),IF($F210&lt;=85,1,0))</formula>
    </cfRule>
  </conditionalFormatting>
  <conditionalFormatting sqref="X210">
    <cfRule type="expression" dxfId="15341" priority="5423">
      <formula>AND(IF(OR($Q210=1,$Q210=2),1,0),IF($X210&lt;=20,1,0))</formula>
    </cfRule>
    <cfRule type="expression" dxfId="15340" priority="5424">
      <formula>AND(IF($Q210=2,1,0),IF($X210&lt;30,1,0))</formula>
    </cfRule>
    <cfRule type="expression" dxfId="15339" priority="5425">
      <formula>AND(IF($Q210=3,1,0),IF($X210&lt;30,1,0))</formula>
    </cfRule>
    <cfRule type="expression" dxfId="15338" priority="5426">
      <formula>AND(IF($Q210=3,1,IF($Q210=4,1,0)),IF($F210&lt;=85,1,0))</formula>
    </cfRule>
  </conditionalFormatting>
  <conditionalFormatting sqref="AI210">
    <cfRule type="expression" dxfId="15337" priority="5419">
      <formula>AND(IF(OR($Q210=1,$Q210=2),1,0),IF($X210&lt;=20,1,0))</formula>
    </cfRule>
    <cfRule type="expression" dxfId="15336" priority="5420">
      <formula>AND(IF($Q210=2,1,0),IF($X210&lt;30,1,0))</formula>
    </cfRule>
    <cfRule type="expression" dxfId="15335" priority="5421">
      <formula>AND(IF($Q210=3,1,0),IF($X210&lt;30,1,0))</formula>
    </cfRule>
    <cfRule type="expression" dxfId="15334" priority="5422">
      <formula>AND(IF($Q210=3,1,IF($Q210=4,1,0)),IF($F210&lt;=85,1,0))</formula>
    </cfRule>
  </conditionalFormatting>
  <conditionalFormatting sqref="AV211">
    <cfRule type="expression" dxfId="15333" priority="5417">
      <formula>AV211="X"</formula>
    </cfRule>
    <cfRule type="expression" dxfId="15332" priority="5418">
      <formula>AV211="후보"</formula>
    </cfRule>
  </conditionalFormatting>
  <conditionalFormatting sqref="AC211">
    <cfRule type="cellIs" dxfId="15331" priority="5415" operator="greaterThan">
      <formula>0.9</formula>
    </cfRule>
    <cfRule type="cellIs" dxfId="15330" priority="5416" operator="greaterThan">
      <formula>0.85</formula>
    </cfRule>
  </conditionalFormatting>
  <conditionalFormatting sqref="N211">
    <cfRule type="cellIs" dxfId="15329" priority="5413" operator="greaterThan">
      <formula>0.9</formula>
    </cfRule>
    <cfRule type="cellIs" dxfId="15328" priority="5414" operator="greaterThan">
      <formula>0.85</formula>
    </cfRule>
  </conditionalFormatting>
  <conditionalFormatting sqref="E211">
    <cfRule type="expression" dxfId="15327" priority="5409">
      <formula>AND(IF(OR($Q211=1,$Q211=2),1,0),IF($X211&lt;=20,1,0))</formula>
    </cfRule>
    <cfRule type="expression" dxfId="15326" priority="5410">
      <formula>AND(IF($Q211=2,1,0),IF($X211&lt;30,1,0))</formula>
    </cfRule>
    <cfRule type="expression" dxfId="15325" priority="5411">
      <formula>AND(IF($Q211=3,1,0),IF($X211&lt;30,1,0))</formula>
    </cfRule>
    <cfRule type="expression" dxfId="15324" priority="5412">
      <formula>AND(IF($Q211=3,1,IF($Q211=4,1,0)),IF($F211&lt;=85,1,0))</formula>
    </cfRule>
  </conditionalFormatting>
  <conditionalFormatting sqref="X211">
    <cfRule type="expression" dxfId="15323" priority="5405">
      <formula>AND(IF(OR($Q211=1,$Q211=2),1,0),IF($X211&lt;=20,1,0))</formula>
    </cfRule>
    <cfRule type="expression" dxfId="15322" priority="5406">
      <formula>AND(IF($Q211=2,1,0),IF($X211&lt;30,1,0))</formula>
    </cfRule>
    <cfRule type="expression" dxfId="15321" priority="5407">
      <formula>AND(IF($Q211=3,1,0),IF($X211&lt;30,1,0))</formula>
    </cfRule>
    <cfRule type="expression" dxfId="15320" priority="5408">
      <formula>AND(IF($Q211=3,1,IF($Q211=4,1,0)),IF($F211&lt;=85,1,0))</formula>
    </cfRule>
  </conditionalFormatting>
  <conditionalFormatting sqref="AI211">
    <cfRule type="expression" dxfId="15319" priority="5401">
      <formula>AND(IF(OR($Q211=1,$Q211=2),1,0),IF($X211&lt;=20,1,0))</formula>
    </cfRule>
    <cfRule type="expression" dxfId="15318" priority="5402">
      <formula>AND(IF($Q211=2,1,0),IF($X211&lt;30,1,0))</formula>
    </cfRule>
    <cfRule type="expression" dxfId="15317" priority="5403">
      <formula>AND(IF($Q211=3,1,0),IF($X211&lt;30,1,0))</formula>
    </cfRule>
    <cfRule type="expression" dxfId="15316" priority="5404">
      <formula>AND(IF($Q211=3,1,IF($Q211=4,1,0)),IF($F211&lt;=85,1,0))</formula>
    </cfRule>
  </conditionalFormatting>
  <conditionalFormatting sqref="AV212">
    <cfRule type="expression" dxfId="15315" priority="5399">
      <formula>AV212="X"</formula>
    </cfRule>
    <cfRule type="expression" dxfId="15314" priority="5400">
      <formula>AV212="후보"</formula>
    </cfRule>
  </conditionalFormatting>
  <conditionalFormatting sqref="AC212">
    <cfRule type="cellIs" dxfId="15313" priority="5397" operator="greaterThan">
      <formula>0.9</formula>
    </cfRule>
    <cfRule type="cellIs" dxfId="15312" priority="5398" operator="greaterThan">
      <formula>0.85</formula>
    </cfRule>
  </conditionalFormatting>
  <conditionalFormatting sqref="N212">
    <cfRule type="cellIs" dxfId="15311" priority="5395" operator="greaterThan">
      <formula>0.9</formula>
    </cfRule>
    <cfRule type="cellIs" dxfId="15310" priority="5396" operator="greaterThan">
      <formula>0.85</formula>
    </cfRule>
  </conditionalFormatting>
  <conditionalFormatting sqref="E212">
    <cfRule type="expression" dxfId="15309" priority="5391">
      <formula>AND(IF(OR($Q212=1,$Q212=2),1,0),IF($X212&lt;=20,1,0))</formula>
    </cfRule>
    <cfRule type="expression" dxfId="15308" priority="5392">
      <formula>AND(IF($Q212=2,1,0),IF($X212&lt;30,1,0))</formula>
    </cfRule>
    <cfRule type="expression" dxfId="15307" priority="5393">
      <formula>AND(IF($Q212=3,1,0),IF($X212&lt;30,1,0))</formula>
    </cfRule>
    <cfRule type="expression" dxfId="15306" priority="5394">
      <formula>AND(IF($Q212=3,1,IF($Q212=4,1,0)),IF($F212&lt;=85,1,0))</formula>
    </cfRule>
  </conditionalFormatting>
  <conditionalFormatting sqref="X212">
    <cfRule type="expression" dxfId="15305" priority="5387">
      <formula>AND(IF(OR($Q212=1,$Q212=2),1,0),IF($X212&lt;=20,1,0))</formula>
    </cfRule>
    <cfRule type="expression" dxfId="15304" priority="5388">
      <formula>AND(IF($Q212=2,1,0),IF($X212&lt;30,1,0))</formula>
    </cfRule>
    <cfRule type="expression" dxfId="15303" priority="5389">
      <formula>AND(IF($Q212=3,1,0),IF($X212&lt;30,1,0))</formula>
    </cfRule>
    <cfRule type="expression" dxfId="15302" priority="5390">
      <formula>AND(IF($Q212=3,1,IF($Q212=4,1,0)),IF($F212&lt;=85,1,0))</formula>
    </cfRule>
  </conditionalFormatting>
  <conditionalFormatting sqref="AI212">
    <cfRule type="expression" dxfId="15301" priority="5383">
      <formula>AND(IF(OR($Q212=1,$Q212=2),1,0),IF($X212&lt;=20,1,0))</formula>
    </cfRule>
    <cfRule type="expression" dxfId="15300" priority="5384">
      <formula>AND(IF($Q212=2,1,0),IF($X212&lt;30,1,0))</formula>
    </cfRule>
    <cfRule type="expression" dxfId="15299" priority="5385">
      <formula>AND(IF($Q212=3,1,0),IF($X212&lt;30,1,0))</formula>
    </cfRule>
    <cfRule type="expression" dxfId="15298" priority="5386">
      <formula>AND(IF($Q212=3,1,IF($Q212=4,1,0)),IF($F212&lt;=85,1,0))</formula>
    </cfRule>
  </conditionalFormatting>
  <conditionalFormatting sqref="AV213">
    <cfRule type="expression" dxfId="15297" priority="5381">
      <formula>AV213="X"</formula>
    </cfRule>
    <cfRule type="expression" dxfId="15296" priority="5382">
      <formula>AV213="후보"</formula>
    </cfRule>
  </conditionalFormatting>
  <conditionalFormatting sqref="AC213">
    <cfRule type="cellIs" dxfId="15295" priority="5379" operator="greaterThan">
      <formula>0.9</formula>
    </cfRule>
    <cfRule type="cellIs" dxfId="15294" priority="5380" operator="greaterThan">
      <formula>0.85</formula>
    </cfRule>
  </conditionalFormatting>
  <conditionalFormatting sqref="N213">
    <cfRule type="cellIs" dxfId="15293" priority="5377" operator="greaterThan">
      <formula>0.9</formula>
    </cfRule>
    <cfRule type="cellIs" dxfId="15292" priority="5378" operator="greaterThan">
      <formula>0.85</formula>
    </cfRule>
  </conditionalFormatting>
  <conditionalFormatting sqref="E213">
    <cfRule type="expression" dxfId="15291" priority="5373">
      <formula>AND(IF(OR($Q213=1,$Q213=2),1,0),IF($X213&lt;=20,1,0))</formula>
    </cfRule>
    <cfRule type="expression" dxfId="15290" priority="5374">
      <formula>AND(IF($Q213=2,1,0),IF($X213&lt;30,1,0))</formula>
    </cfRule>
    <cfRule type="expression" dxfId="15289" priority="5375">
      <formula>AND(IF($Q213=3,1,0),IF($X213&lt;30,1,0))</formula>
    </cfRule>
    <cfRule type="expression" dxfId="15288" priority="5376">
      <formula>AND(IF($Q213=3,1,IF($Q213=4,1,0)),IF($F213&lt;=85,1,0))</formula>
    </cfRule>
  </conditionalFormatting>
  <conditionalFormatting sqref="X213">
    <cfRule type="expression" dxfId="15287" priority="5369">
      <formula>AND(IF(OR($Q213=1,$Q213=2),1,0),IF($X213&lt;=20,1,0))</formula>
    </cfRule>
    <cfRule type="expression" dxfId="15286" priority="5370">
      <formula>AND(IF($Q213=2,1,0),IF($X213&lt;30,1,0))</formula>
    </cfRule>
    <cfRule type="expression" dxfId="15285" priority="5371">
      <formula>AND(IF($Q213=3,1,0),IF($X213&lt;30,1,0))</formula>
    </cfRule>
    <cfRule type="expression" dxfId="15284" priority="5372">
      <formula>AND(IF($Q213=3,1,IF($Q213=4,1,0)),IF($F213&lt;=85,1,0))</formula>
    </cfRule>
  </conditionalFormatting>
  <conditionalFormatting sqref="AI213">
    <cfRule type="expression" dxfId="15283" priority="5365">
      <formula>AND(IF(OR($Q213=1,$Q213=2),1,0),IF($X213&lt;=20,1,0))</formula>
    </cfRule>
    <cfRule type="expression" dxfId="15282" priority="5366">
      <formula>AND(IF($Q213=2,1,0),IF($X213&lt;30,1,0))</formula>
    </cfRule>
    <cfRule type="expression" dxfId="15281" priority="5367">
      <formula>AND(IF($Q213=3,1,0),IF($X213&lt;30,1,0))</formula>
    </cfRule>
    <cfRule type="expression" dxfId="15280" priority="5368">
      <formula>AND(IF($Q213=3,1,IF($Q213=4,1,0)),IF($F213&lt;=85,1,0))</formula>
    </cfRule>
  </conditionalFormatting>
  <conditionalFormatting sqref="AV214">
    <cfRule type="expression" dxfId="15279" priority="5363">
      <formula>AV214="X"</formula>
    </cfRule>
    <cfRule type="expression" dxfId="15278" priority="5364">
      <formula>AV214="후보"</formula>
    </cfRule>
  </conditionalFormatting>
  <conditionalFormatting sqref="AC214">
    <cfRule type="cellIs" dxfId="15277" priority="5361" operator="greaterThan">
      <formula>0.9</formula>
    </cfRule>
    <cfRule type="cellIs" dxfId="15276" priority="5362" operator="greaterThan">
      <formula>0.85</formula>
    </cfRule>
  </conditionalFormatting>
  <conditionalFormatting sqref="N214">
    <cfRule type="cellIs" dxfId="15275" priority="5359" operator="greaterThan">
      <formula>0.9</formula>
    </cfRule>
    <cfRule type="cellIs" dxfId="15274" priority="5360" operator="greaterThan">
      <formula>0.85</formula>
    </cfRule>
  </conditionalFormatting>
  <conditionalFormatting sqref="E214">
    <cfRule type="expression" dxfId="15273" priority="5355">
      <formula>AND(IF(OR($Q214=1,$Q214=2),1,0),IF($X214&lt;=20,1,0))</formula>
    </cfRule>
    <cfRule type="expression" dxfId="15272" priority="5356">
      <formula>AND(IF($Q214=2,1,0),IF($X214&lt;30,1,0))</formula>
    </cfRule>
    <cfRule type="expression" dxfId="15271" priority="5357">
      <formula>AND(IF($Q214=3,1,0),IF($X214&lt;30,1,0))</formula>
    </cfRule>
    <cfRule type="expression" dxfId="15270" priority="5358">
      <formula>AND(IF($Q214=3,1,IF($Q214=4,1,0)),IF($F214&lt;=85,1,0))</formula>
    </cfRule>
  </conditionalFormatting>
  <conditionalFormatting sqref="X214">
    <cfRule type="expression" dxfId="15269" priority="5351">
      <formula>AND(IF(OR($Q214=1,$Q214=2),1,0),IF($X214&lt;=20,1,0))</formula>
    </cfRule>
    <cfRule type="expression" dxfId="15268" priority="5352">
      <formula>AND(IF($Q214=2,1,0),IF($X214&lt;30,1,0))</formula>
    </cfRule>
    <cfRule type="expression" dxfId="15267" priority="5353">
      <formula>AND(IF($Q214=3,1,0),IF($X214&lt;30,1,0))</formula>
    </cfRule>
    <cfRule type="expression" dxfId="15266" priority="5354">
      <formula>AND(IF($Q214=3,1,IF($Q214=4,1,0)),IF($F214&lt;=85,1,0))</formula>
    </cfRule>
  </conditionalFormatting>
  <conditionalFormatting sqref="AI214">
    <cfRule type="expression" dxfId="15265" priority="5347">
      <formula>AND(IF(OR($Q214=1,$Q214=2),1,0),IF($X214&lt;=20,1,0))</formula>
    </cfRule>
    <cfRule type="expression" dxfId="15264" priority="5348">
      <formula>AND(IF($Q214=2,1,0),IF($X214&lt;30,1,0))</formula>
    </cfRule>
    <cfRule type="expression" dxfId="15263" priority="5349">
      <formula>AND(IF($Q214=3,1,0),IF($X214&lt;30,1,0))</formula>
    </cfRule>
    <cfRule type="expression" dxfId="15262" priority="5350">
      <formula>AND(IF($Q214=3,1,IF($Q214=4,1,0)),IF($F214&lt;=85,1,0))</formula>
    </cfRule>
  </conditionalFormatting>
  <conditionalFormatting sqref="AV215">
    <cfRule type="expression" dxfId="15261" priority="5345">
      <formula>AV215="X"</formula>
    </cfRule>
    <cfRule type="expression" dxfId="15260" priority="5346">
      <formula>AV215="후보"</formula>
    </cfRule>
  </conditionalFormatting>
  <conditionalFormatting sqref="AC215">
    <cfRule type="cellIs" dxfId="15259" priority="5343" operator="greaterThan">
      <formula>0.9</formula>
    </cfRule>
    <cfRule type="cellIs" dxfId="15258" priority="5344" operator="greaterThan">
      <formula>0.85</formula>
    </cfRule>
  </conditionalFormatting>
  <conditionalFormatting sqref="N215">
    <cfRule type="cellIs" dxfId="15257" priority="5341" operator="greaterThan">
      <formula>0.9</formula>
    </cfRule>
    <cfRule type="cellIs" dxfId="15256" priority="5342" operator="greaterThan">
      <formula>0.85</formula>
    </cfRule>
  </conditionalFormatting>
  <conditionalFormatting sqref="E215">
    <cfRule type="expression" dxfId="15255" priority="5337">
      <formula>AND(IF(OR($Q215=1,$Q215=2),1,0),IF($X215&lt;=20,1,0))</formula>
    </cfRule>
    <cfRule type="expression" dxfId="15254" priority="5338">
      <formula>AND(IF($Q215=2,1,0),IF($X215&lt;30,1,0))</formula>
    </cfRule>
    <cfRule type="expression" dxfId="15253" priority="5339">
      <formula>AND(IF($Q215=3,1,0),IF($X215&lt;30,1,0))</formula>
    </cfRule>
    <cfRule type="expression" dxfId="15252" priority="5340">
      <formula>AND(IF($Q215=3,1,IF($Q215=4,1,0)),IF($F215&lt;=85,1,0))</formula>
    </cfRule>
  </conditionalFormatting>
  <conditionalFormatting sqref="X215">
    <cfRule type="expression" dxfId="15251" priority="5333">
      <formula>AND(IF(OR($Q215=1,$Q215=2),1,0),IF($X215&lt;=20,1,0))</formula>
    </cfRule>
    <cfRule type="expression" dxfId="15250" priority="5334">
      <formula>AND(IF($Q215=2,1,0),IF($X215&lt;30,1,0))</formula>
    </cfRule>
    <cfRule type="expression" dxfId="15249" priority="5335">
      <formula>AND(IF($Q215=3,1,0),IF($X215&lt;30,1,0))</formula>
    </cfRule>
    <cfRule type="expression" dxfId="15248" priority="5336">
      <formula>AND(IF($Q215=3,1,IF($Q215=4,1,0)),IF($F215&lt;=85,1,0))</formula>
    </cfRule>
  </conditionalFormatting>
  <conditionalFormatting sqref="AI215">
    <cfRule type="expression" dxfId="15247" priority="5329">
      <formula>AND(IF(OR($Q215=1,$Q215=2),1,0),IF($X215&lt;=20,1,0))</formula>
    </cfRule>
    <cfRule type="expression" dxfId="15246" priority="5330">
      <formula>AND(IF($Q215=2,1,0),IF($X215&lt;30,1,0))</formula>
    </cfRule>
    <cfRule type="expression" dxfId="15245" priority="5331">
      <formula>AND(IF($Q215=3,1,0),IF($X215&lt;30,1,0))</formula>
    </cfRule>
    <cfRule type="expression" dxfId="15244" priority="5332">
      <formula>AND(IF($Q215=3,1,IF($Q215=4,1,0)),IF($F215&lt;=85,1,0))</formula>
    </cfRule>
  </conditionalFormatting>
  <conditionalFormatting sqref="AV216">
    <cfRule type="expression" dxfId="15243" priority="5327">
      <formula>AV216="X"</formula>
    </cfRule>
    <cfRule type="expression" dxfId="15242" priority="5328">
      <formula>AV216="후보"</formula>
    </cfRule>
  </conditionalFormatting>
  <conditionalFormatting sqref="AC216">
    <cfRule type="cellIs" dxfId="15241" priority="5325" operator="greaterThan">
      <formula>0.9</formula>
    </cfRule>
    <cfRule type="cellIs" dxfId="15240" priority="5326" operator="greaterThan">
      <formula>0.85</formula>
    </cfRule>
  </conditionalFormatting>
  <conditionalFormatting sqref="N216">
    <cfRule type="cellIs" dxfId="15239" priority="5323" operator="greaterThan">
      <formula>0.9</formula>
    </cfRule>
    <cfRule type="cellIs" dxfId="15238" priority="5324" operator="greaterThan">
      <formula>0.85</formula>
    </cfRule>
  </conditionalFormatting>
  <conditionalFormatting sqref="E216">
    <cfRule type="expression" dxfId="15237" priority="5319">
      <formula>AND(IF(OR($Q216=1,$Q216=2),1,0),IF($X216&lt;=20,1,0))</formula>
    </cfRule>
    <cfRule type="expression" dxfId="15236" priority="5320">
      <formula>AND(IF($Q216=2,1,0),IF($X216&lt;30,1,0))</formula>
    </cfRule>
    <cfRule type="expression" dxfId="15235" priority="5321">
      <formula>AND(IF($Q216=3,1,0),IF($X216&lt;30,1,0))</formula>
    </cfRule>
    <cfRule type="expression" dxfId="15234" priority="5322">
      <formula>AND(IF($Q216=3,1,IF($Q216=4,1,0)),IF($F216&lt;=85,1,0))</formula>
    </cfRule>
  </conditionalFormatting>
  <conditionalFormatting sqref="X216">
    <cfRule type="expression" dxfId="15233" priority="5315">
      <formula>AND(IF(OR($Q216=1,$Q216=2),1,0),IF($X216&lt;=20,1,0))</formula>
    </cfRule>
    <cfRule type="expression" dxfId="15232" priority="5316">
      <formula>AND(IF($Q216=2,1,0),IF($X216&lt;30,1,0))</formula>
    </cfRule>
    <cfRule type="expression" dxfId="15231" priority="5317">
      <formula>AND(IF($Q216=3,1,0),IF($X216&lt;30,1,0))</formula>
    </cfRule>
    <cfRule type="expression" dxfId="15230" priority="5318">
      <formula>AND(IF($Q216=3,1,IF($Q216=4,1,0)),IF($F216&lt;=85,1,0))</formula>
    </cfRule>
  </conditionalFormatting>
  <conditionalFormatting sqref="AI216">
    <cfRule type="expression" dxfId="15229" priority="5311">
      <formula>AND(IF(OR($Q216=1,$Q216=2),1,0),IF($X216&lt;=20,1,0))</formula>
    </cfRule>
    <cfRule type="expression" dxfId="15228" priority="5312">
      <formula>AND(IF($Q216=2,1,0),IF($X216&lt;30,1,0))</formula>
    </cfRule>
    <cfRule type="expression" dxfId="15227" priority="5313">
      <formula>AND(IF($Q216=3,1,0),IF($X216&lt;30,1,0))</formula>
    </cfRule>
    <cfRule type="expression" dxfId="15226" priority="5314">
      <formula>AND(IF($Q216=3,1,IF($Q216=4,1,0)),IF($F216&lt;=85,1,0))</formula>
    </cfRule>
  </conditionalFormatting>
  <conditionalFormatting sqref="AV217">
    <cfRule type="expression" dxfId="15225" priority="5309">
      <formula>AV217="X"</formula>
    </cfRule>
    <cfRule type="expression" dxfId="15224" priority="5310">
      <formula>AV217="후보"</formula>
    </cfRule>
  </conditionalFormatting>
  <conditionalFormatting sqref="AC217">
    <cfRule type="cellIs" dxfId="15223" priority="5307" operator="greaterThan">
      <formula>0.9</formula>
    </cfRule>
    <cfRule type="cellIs" dxfId="15222" priority="5308" operator="greaterThan">
      <formula>0.85</formula>
    </cfRule>
  </conditionalFormatting>
  <conditionalFormatting sqref="N217">
    <cfRule type="cellIs" dxfId="15221" priority="5305" operator="greaterThan">
      <formula>0.9</formula>
    </cfRule>
    <cfRule type="cellIs" dxfId="15220" priority="5306" operator="greaterThan">
      <formula>0.85</formula>
    </cfRule>
  </conditionalFormatting>
  <conditionalFormatting sqref="E217">
    <cfRule type="expression" dxfId="15219" priority="5301">
      <formula>AND(IF(OR($Q217=1,$Q217=2),1,0),IF($X217&lt;=20,1,0))</formula>
    </cfRule>
    <cfRule type="expression" dxfId="15218" priority="5302">
      <formula>AND(IF($Q217=2,1,0),IF($X217&lt;30,1,0))</formula>
    </cfRule>
    <cfRule type="expression" dxfId="15217" priority="5303">
      <formula>AND(IF($Q217=3,1,0),IF($X217&lt;30,1,0))</formula>
    </cfRule>
    <cfRule type="expression" dxfId="15216" priority="5304">
      <formula>AND(IF($Q217=3,1,IF($Q217=4,1,0)),IF($F217&lt;=85,1,0))</formula>
    </cfRule>
  </conditionalFormatting>
  <conditionalFormatting sqref="X217">
    <cfRule type="expression" dxfId="15215" priority="5297">
      <formula>AND(IF(OR($Q217=1,$Q217=2),1,0),IF($X217&lt;=20,1,0))</formula>
    </cfRule>
    <cfRule type="expression" dxfId="15214" priority="5298">
      <formula>AND(IF($Q217=2,1,0),IF($X217&lt;30,1,0))</formula>
    </cfRule>
    <cfRule type="expression" dxfId="15213" priority="5299">
      <formula>AND(IF($Q217=3,1,0),IF($X217&lt;30,1,0))</formula>
    </cfRule>
    <cfRule type="expression" dxfId="15212" priority="5300">
      <formula>AND(IF($Q217=3,1,IF($Q217=4,1,0)),IF($F217&lt;=85,1,0))</formula>
    </cfRule>
  </conditionalFormatting>
  <conditionalFormatting sqref="AI217">
    <cfRule type="expression" dxfId="15211" priority="5293">
      <formula>AND(IF(OR($Q217=1,$Q217=2),1,0),IF($X217&lt;=20,1,0))</formula>
    </cfRule>
    <cfRule type="expression" dxfId="15210" priority="5294">
      <formula>AND(IF($Q217=2,1,0),IF($X217&lt;30,1,0))</formula>
    </cfRule>
    <cfRule type="expression" dxfId="15209" priority="5295">
      <formula>AND(IF($Q217=3,1,0),IF($X217&lt;30,1,0))</formula>
    </cfRule>
    <cfRule type="expression" dxfId="15208" priority="5296">
      <formula>AND(IF($Q217=3,1,IF($Q217=4,1,0)),IF($F217&lt;=85,1,0))</formula>
    </cfRule>
  </conditionalFormatting>
  <conditionalFormatting sqref="AV218">
    <cfRule type="expression" dxfId="15207" priority="5291">
      <formula>AV218="X"</formula>
    </cfRule>
    <cfRule type="expression" dxfId="15206" priority="5292">
      <formula>AV218="후보"</formula>
    </cfRule>
  </conditionalFormatting>
  <conditionalFormatting sqref="AC218">
    <cfRule type="cellIs" dxfId="15205" priority="5289" operator="greaterThan">
      <formula>0.9</formula>
    </cfRule>
    <cfRule type="cellIs" dxfId="15204" priority="5290" operator="greaterThan">
      <formula>0.85</formula>
    </cfRule>
  </conditionalFormatting>
  <conditionalFormatting sqref="N218">
    <cfRule type="cellIs" dxfId="15203" priority="5287" operator="greaterThan">
      <formula>0.9</formula>
    </cfRule>
    <cfRule type="cellIs" dxfId="15202" priority="5288" operator="greaterThan">
      <formula>0.85</formula>
    </cfRule>
  </conditionalFormatting>
  <conditionalFormatting sqref="E218">
    <cfRule type="expression" dxfId="15201" priority="5283">
      <formula>AND(IF(OR($Q218=1,$Q218=2),1,0),IF($X218&lt;=20,1,0))</formula>
    </cfRule>
    <cfRule type="expression" dxfId="15200" priority="5284">
      <formula>AND(IF($Q218=2,1,0),IF($X218&lt;30,1,0))</formula>
    </cfRule>
    <cfRule type="expression" dxfId="15199" priority="5285">
      <formula>AND(IF($Q218=3,1,0),IF($X218&lt;30,1,0))</formula>
    </cfRule>
    <cfRule type="expression" dxfId="15198" priority="5286">
      <formula>AND(IF($Q218=3,1,IF($Q218=4,1,0)),IF($F218&lt;=85,1,0))</formula>
    </cfRule>
  </conditionalFormatting>
  <conditionalFormatting sqref="X218">
    <cfRule type="expression" dxfId="15197" priority="5279">
      <formula>AND(IF(OR($Q218=1,$Q218=2),1,0),IF($X218&lt;=20,1,0))</formula>
    </cfRule>
    <cfRule type="expression" dxfId="15196" priority="5280">
      <formula>AND(IF($Q218=2,1,0),IF($X218&lt;30,1,0))</formula>
    </cfRule>
    <cfRule type="expression" dxfId="15195" priority="5281">
      <formula>AND(IF($Q218=3,1,0),IF($X218&lt;30,1,0))</formula>
    </cfRule>
    <cfRule type="expression" dxfId="15194" priority="5282">
      <formula>AND(IF($Q218=3,1,IF($Q218=4,1,0)),IF($F218&lt;=85,1,0))</formula>
    </cfRule>
  </conditionalFormatting>
  <conditionalFormatting sqref="AI218">
    <cfRule type="expression" dxfId="15193" priority="5275">
      <formula>AND(IF(OR($Q218=1,$Q218=2),1,0),IF($X218&lt;=20,1,0))</formula>
    </cfRule>
    <cfRule type="expression" dxfId="15192" priority="5276">
      <formula>AND(IF($Q218=2,1,0),IF($X218&lt;30,1,0))</formula>
    </cfRule>
    <cfRule type="expression" dxfId="15191" priority="5277">
      <formula>AND(IF($Q218=3,1,0),IF($X218&lt;30,1,0))</formula>
    </cfRule>
    <cfRule type="expression" dxfId="15190" priority="5278">
      <formula>AND(IF($Q218=3,1,IF($Q218=4,1,0)),IF($F218&lt;=85,1,0))</formula>
    </cfRule>
  </conditionalFormatting>
  <conditionalFormatting sqref="AV219">
    <cfRule type="expression" dxfId="15189" priority="5273">
      <formula>AV219="X"</formula>
    </cfRule>
    <cfRule type="expression" dxfId="15188" priority="5274">
      <formula>AV219="후보"</formula>
    </cfRule>
  </conditionalFormatting>
  <conditionalFormatting sqref="AC219">
    <cfRule type="cellIs" dxfId="15187" priority="5271" operator="greaterThan">
      <formula>0.9</formula>
    </cfRule>
    <cfRule type="cellIs" dxfId="15186" priority="5272" operator="greaterThan">
      <formula>0.85</formula>
    </cfRule>
  </conditionalFormatting>
  <conditionalFormatting sqref="N219">
    <cfRule type="cellIs" dxfId="15185" priority="5269" operator="greaterThan">
      <formula>0.9</formula>
    </cfRule>
    <cfRule type="cellIs" dxfId="15184" priority="5270" operator="greaterThan">
      <formula>0.85</formula>
    </cfRule>
  </conditionalFormatting>
  <conditionalFormatting sqref="E219">
    <cfRule type="expression" dxfId="15183" priority="5265">
      <formula>AND(IF(OR($Q219=1,$Q219=2),1,0),IF($X219&lt;=20,1,0))</formula>
    </cfRule>
    <cfRule type="expression" dxfId="15182" priority="5266">
      <formula>AND(IF($Q219=2,1,0),IF($X219&lt;30,1,0))</formula>
    </cfRule>
    <cfRule type="expression" dxfId="15181" priority="5267">
      <formula>AND(IF($Q219=3,1,0),IF($X219&lt;30,1,0))</formula>
    </cfRule>
    <cfRule type="expression" dxfId="15180" priority="5268">
      <formula>AND(IF($Q219=3,1,IF($Q219=4,1,0)),IF($F219&lt;=85,1,0))</formula>
    </cfRule>
  </conditionalFormatting>
  <conditionalFormatting sqref="X219">
    <cfRule type="expression" dxfId="15179" priority="5261">
      <formula>AND(IF(OR($Q219=1,$Q219=2),1,0),IF($X219&lt;=20,1,0))</formula>
    </cfRule>
    <cfRule type="expression" dxfId="15178" priority="5262">
      <formula>AND(IF($Q219=2,1,0),IF($X219&lt;30,1,0))</formula>
    </cfRule>
    <cfRule type="expression" dxfId="15177" priority="5263">
      <formula>AND(IF($Q219=3,1,0),IF($X219&lt;30,1,0))</formula>
    </cfRule>
    <cfRule type="expression" dxfId="15176" priority="5264">
      <formula>AND(IF($Q219=3,1,IF($Q219=4,1,0)),IF($F219&lt;=85,1,0))</formula>
    </cfRule>
  </conditionalFormatting>
  <conditionalFormatting sqref="AI219">
    <cfRule type="expression" dxfId="15175" priority="5257">
      <formula>AND(IF(OR($Q219=1,$Q219=2),1,0),IF($X219&lt;=20,1,0))</formula>
    </cfRule>
    <cfRule type="expression" dxfId="15174" priority="5258">
      <formula>AND(IF($Q219=2,1,0),IF($X219&lt;30,1,0))</formula>
    </cfRule>
    <cfRule type="expression" dxfId="15173" priority="5259">
      <formula>AND(IF($Q219=3,1,0),IF($X219&lt;30,1,0))</formula>
    </cfRule>
    <cfRule type="expression" dxfId="15172" priority="5260">
      <formula>AND(IF($Q219=3,1,IF($Q219=4,1,0)),IF($F219&lt;=85,1,0))</formula>
    </cfRule>
  </conditionalFormatting>
  <conditionalFormatting sqref="AV220">
    <cfRule type="expression" dxfId="15171" priority="5255">
      <formula>AV220="X"</formula>
    </cfRule>
    <cfRule type="expression" dxfId="15170" priority="5256">
      <formula>AV220="후보"</formula>
    </cfRule>
  </conditionalFormatting>
  <conditionalFormatting sqref="AC220">
    <cfRule type="cellIs" dxfId="15169" priority="5253" operator="greaterThan">
      <formula>0.9</formula>
    </cfRule>
    <cfRule type="cellIs" dxfId="15168" priority="5254" operator="greaterThan">
      <formula>0.85</formula>
    </cfRule>
  </conditionalFormatting>
  <conditionalFormatting sqref="N220">
    <cfRule type="cellIs" dxfId="15167" priority="5251" operator="greaterThan">
      <formula>0.9</formula>
    </cfRule>
    <cfRule type="cellIs" dxfId="15166" priority="5252" operator="greaterThan">
      <formula>0.85</formula>
    </cfRule>
  </conditionalFormatting>
  <conditionalFormatting sqref="E220">
    <cfRule type="expression" dxfId="15165" priority="5247">
      <formula>AND(IF(OR($Q220=1,$Q220=2),1,0),IF($X220&lt;=20,1,0))</formula>
    </cfRule>
    <cfRule type="expression" dxfId="15164" priority="5248">
      <formula>AND(IF($Q220=2,1,0),IF($X220&lt;30,1,0))</formula>
    </cfRule>
    <cfRule type="expression" dxfId="15163" priority="5249">
      <formula>AND(IF($Q220=3,1,0),IF($X220&lt;30,1,0))</formula>
    </cfRule>
    <cfRule type="expression" dxfId="15162" priority="5250">
      <formula>AND(IF($Q220=3,1,IF($Q220=4,1,0)),IF($F220&lt;=85,1,0))</formula>
    </cfRule>
  </conditionalFormatting>
  <conditionalFormatting sqref="X220">
    <cfRule type="expression" dxfId="15161" priority="5243">
      <formula>AND(IF(OR($Q220=1,$Q220=2),1,0),IF($X220&lt;=20,1,0))</formula>
    </cfRule>
    <cfRule type="expression" dxfId="15160" priority="5244">
      <formula>AND(IF($Q220=2,1,0),IF($X220&lt;30,1,0))</formula>
    </cfRule>
    <cfRule type="expression" dxfId="15159" priority="5245">
      <formula>AND(IF($Q220=3,1,0),IF($X220&lt;30,1,0))</formula>
    </cfRule>
    <cfRule type="expression" dxfId="15158" priority="5246">
      <formula>AND(IF($Q220=3,1,IF($Q220=4,1,0)),IF($F220&lt;=85,1,0))</formula>
    </cfRule>
  </conditionalFormatting>
  <conditionalFormatting sqref="AI220">
    <cfRule type="expression" dxfId="15157" priority="5239">
      <formula>AND(IF(OR($Q220=1,$Q220=2),1,0),IF($X220&lt;=20,1,0))</formula>
    </cfRule>
    <cfRule type="expression" dxfId="15156" priority="5240">
      <formula>AND(IF($Q220=2,1,0),IF($X220&lt;30,1,0))</formula>
    </cfRule>
    <cfRule type="expression" dxfId="15155" priority="5241">
      <formula>AND(IF($Q220=3,1,0),IF($X220&lt;30,1,0))</formula>
    </cfRule>
    <cfRule type="expression" dxfId="15154" priority="5242">
      <formula>AND(IF($Q220=3,1,IF($Q220=4,1,0)),IF($F220&lt;=85,1,0))</formula>
    </cfRule>
  </conditionalFormatting>
  <conditionalFormatting sqref="AV221">
    <cfRule type="expression" dxfId="15153" priority="5237">
      <formula>AV221="X"</formula>
    </cfRule>
    <cfRule type="expression" dxfId="15152" priority="5238">
      <formula>AV221="후보"</formula>
    </cfRule>
  </conditionalFormatting>
  <conditionalFormatting sqref="AC221">
    <cfRule type="cellIs" dxfId="15151" priority="5235" operator="greaterThan">
      <formula>0.9</formula>
    </cfRule>
    <cfRule type="cellIs" dxfId="15150" priority="5236" operator="greaterThan">
      <formula>0.85</formula>
    </cfRule>
  </conditionalFormatting>
  <conditionalFormatting sqref="N221">
    <cfRule type="cellIs" dxfId="15149" priority="5233" operator="greaterThan">
      <formula>0.9</formula>
    </cfRule>
    <cfRule type="cellIs" dxfId="15148" priority="5234" operator="greaterThan">
      <formula>0.85</formula>
    </cfRule>
  </conditionalFormatting>
  <conditionalFormatting sqref="E221">
    <cfRule type="expression" dxfId="15147" priority="5229">
      <formula>AND(IF(OR($Q221=1,$Q221=2),1,0),IF($X221&lt;=20,1,0))</formula>
    </cfRule>
    <cfRule type="expression" dxfId="15146" priority="5230">
      <formula>AND(IF($Q221=2,1,0),IF($X221&lt;30,1,0))</formula>
    </cfRule>
    <cfRule type="expression" dxfId="15145" priority="5231">
      <formula>AND(IF($Q221=3,1,0),IF($X221&lt;30,1,0))</formula>
    </cfRule>
    <cfRule type="expression" dxfId="15144" priority="5232">
      <formula>AND(IF($Q221=3,1,IF($Q221=4,1,0)),IF($F221&lt;=85,1,0))</formula>
    </cfRule>
  </conditionalFormatting>
  <conditionalFormatting sqref="X221">
    <cfRule type="expression" dxfId="15143" priority="5225">
      <formula>AND(IF(OR($Q221=1,$Q221=2),1,0),IF($X221&lt;=20,1,0))</formula>
    </cfRule>
    <cfRule type="expression" dxfId="15142" priority="5226">
      <formula>AND(IF($Q221=2,1,0),IF($X221&lt;30,1,0))</formula>
    </cfRule>
    <cfRule type="expression" dxfId="15141" priority="5227">
      <formula>AND(IF($Q221=3,1,0),IF($X221&lt;30,1,0))</formula>
    </cfRule>
    <cfRule type="expression" dxfId="15140" priority="5228">
      <formula>AND(IF($Q221=3,1,IF($Q221=4,1,0)),IF($F221&lt;=85,1,0))</formula>
    </cfRule>
  </conditionalFormatting>
  <conditionalFormatting sqref="AI221">
    <cfRule type="expression" dxfId="15139" priority="5221">
      <formula>AND(IF(OR($Q221=1,$Q221=2),1,0),IF($X221&lt;=20,1,0))</formula>
    </cfRule>
    <cfRule type="expression" dxfId="15138" priority="5222">
      <formula>AND(IF($Q221=2,1,0),IF($X221&lt;30,1,0))</formula>
    </cfRule>
    <cfRule type="expression" dxfId="15137" priority="5223">
      <formula>AND(IF($Q221=3,1,0),IF($X221&lt;30,1,0))</formula>
    </cfRule>
    <cfRule type="expression" dxfId="15136" priority="5224">
      <formula>AND(IF($Q221=3,1,IF($Q221=4,1,0)),IF($F221&lt;=85,1,0))</formula>
    </cfRule>
  </conditionalFormatting>
  <conditionalFormatting sqref="AV222">
    <cfRule type="expression" dxfId="15135" priority="5219">
      <formula>AV222="X"</formula>
    </cfRule>
    <cfRule type="expression" dxfId="15134" priority="5220">
      <formula>AV222="후보"</formula>
    </cfRule>
  </conditionalFormatting>
  <conditionalFormatting sqref="AC222">
    <cfRule type="cellIs" dxfId="15133" priority="5217" operator="greaterThan">
      <formula>0.9</formula>
    </cfRule>
    <cfRule type="cellIs" dxfId="15132" priority="5218" operator="greaterThan">
      <formula>0.85</formula>
    </cfRule>
  </conditionalFormatting>
  <conditionalFormatting sqref="N222">
    <cfRule type="cellIs" dxfId="15131" priority="5215" operator="greaterThan">
      <formula>0.9</formula>
    </cfRule>
    <cfRule type="cellIs" dxfId="15130" priority="5216" operator="greaterThan">
      <formula>0.85</formula>
    </cfRule>
  </conditionalFormatting>
  <conditionalFormatting sqref="E222">
    <cfRule type="expression" dxfId="15129" priority="5211">
      <formula>AND(IF(OR($Q222=1,$Q222=2),1,0),IF($X222&lt;=20,1,0))</formula>
    </cfRule>
    <cfRule type="expression" dxfId="15128" priority="5212">
      <formula>AND(IF($Q222=2,1,0),IF($X222&lt;30,1,0))</formula>
    </cfRule>
    <cfRule type="expression" dxfId="15127" priority="5213">
      <formula>AND(IF($Q222=3,1,0),IF($X222&lt;30,1,0))</formula>
    </cfRule>
    <cfRule type="expression" dxfId="15126" priority="5214">
      <formula>AND(IF($Q222=3,1,IF($Q222=4,1,0)),IF($F222&lt;=85,1,0))</formula>
    </cfRule>
  </conditionalFormatting>
  <conditionalFormatting sqref="X222">
    <cfRule type="expression" dxfId="15125" priority="5207">
      <formula>AND(IF(OR($Q222=1,$Q222=2),1,0),IF($X222&lt;=20,1,0))</formula>
    </cfRule>
    <cfRule type="expression" dxfId="15124" priority="5208">
      <formula>AND(IF($Q222=2,1,0),IF($X222&lt;30,1,0))</formula>
    </cfRule>
    <cfRule type="expression" dxfId="15123" priority="5209">
      <formula>AND(IF($Q222=3,1,0),IF($X222&lt;30,1,0))</formula>
    </cfRule>
    <cfRule type="expression" dxfId="15122" priority="5210">
      <formula>AND(IF($Q222=3,1,IF($Q222=4,1,0)),IF($F222&lt;=85,1,0))</formula>
    </cfRule>
  </conditionalFormatting>
  <conditionalFormatting sqref="AI222">
    <cfRule type="expression" dxfId="15121" priority="5203">
      <formula>AND(IF(OR($Q222=1,$Q222=2),1,0),IF($X222&lt;=20,1,0))</formula>
    </cfRule>
    <cfRule type="expression" dxfId="15120" priority="5204">
      <formula>AND(IF($Q222=2,1,0),IF($X222&lt;30,1,0))</formula>
    </cfRule>
    <cfRule type="expression" dxfId="15119" priority="5205">
      <formula>AND(IF($Q222=3,1,0),IF($X222&lt;30,1,0))</formula>
    </cfRule>
    <cfRule type="expression" dxfId="15118" priority="5206">
      <formula>AND(IF($Q222=3,1,IF($Q222=4,1,0)),IF($F222&lt;=85,1,0))</formula>
    </cfRule>
  </conditionalFormatting>
  <conditionalFormatting sqref="AV223">
    <cfRule type="expression" dxfId="15117" priority="5201">
      <formula>AV223="X"</formula>
    </cfRule>
    <cfRule type="expression" dxfId="15116" priority="5202">
      <formula>AV223="후보"</formula>
    </cfRule>
  </conditionalFormatting>
  <conditionalFormatting sqref="AC223">
    <cfRule type="cellIs" dxfId="15115" priority="5199" operator="greaterThan">
      <formula>0.9</formula>
    </cfRule>
    <cfRule type="cellIs" dxfId="15114" priority="5200" operator="greaterThan">
      <formula>0.85</formula>
    </cfRule>
  </conditionalFormatting>
  <conditionalFormatting sqref="N223">
    <cfRule type="cellIs" dxfId="15113" priority="5197" operator="greaterThan">
      <formula>0.9</formula>
    </cfRule>
    <cfRule type="cellIs" dxfId="15112" priority="5198" operator="greaterThan">
      <formula>0.85</formula>
    </cfRule>
  </conditionalFormatting>
  <conditionalFormatting sqref="E223">
    <cfRule type="expression" dxfId="15111" priority="5193">
      <formula>AND(IF(OR($Q223=1,$Q223=2),1,0),IF($X223&lt;=20,1,0))</formula>
    </cfRule>
    <cfRule type="expression" dxfId="15110" priority="5194">
      <formula>AND(IF($Q223=2,1,0),IF($X223&lt;30,1,0))</formula>
    </cfRule>
    <cfRule type="expression" dxfId="15109" priority="5195">
      <formula>AND(IF($Q223=3,1,0),IF($X223&lt;30,1,0))</formula>
    </cfRule>
    <cfRule type="expression" dxfId="15108" priority="5196">
      <formula>AND(IF($Q223=3,1,IF($Q223=4,1,0)),IF($F223&lt;=85,1,0))</formula>
    </cfRule>
  </conditionalFormatting>
  <conditionalFormatting sqref="X223">
    <cfRule type="expression" dxfId="15107" priority="5189">
      <formula>AND(IF(OR($Q223=1,$Q223=2),1,0),IF($X223&lt;=20,1,0))</formula>
    </cfRule>
    <cfRule type="expression" dxfId="15106" priority="5190">
      <formula>AND(IF($Q223=2,1,0),IF($X223&lt;30,1,0))</formula>
    </cfRule>
    <cfRule type="expression" dxfId="15105" priority="5191">
      <formula>AND(IF($Q223=3,1,0),IF($X223&lt;30,1,0))</formula>
    </cfRule>
    <cfRule type="expression" dxfId="15104" priority="5192">
      <formula>AND(IF($Q223=3,1,IF($Q223=4,1,0)),IF($F223&lt;=85,1,0))</formula>
    </cfRule>
  </conditionalFormatting>
  <conditionalFormatting sqref="AI223">
    <cfRule type="expression" dxfId="15103" priority="5185">
      <formula>AND(IF(OR($Q223=1,$Q223=2),1,0),IF($X223&lt;=20,1,0))</formula>
    </cfRule>
    <cfRule type="expression" dxfId="15102" priority="5186">
      <formula>AND(IF($Q223=2,1,0),IF($X223&lt;30,1,0))</formula>
    </cfRule>
    <cfRule type="expression" dxfId="15101" priority="5187">
      <formula>AND(IF($Q223=3,1,0),IF($X223&lt;30,1,0))</formula>
    </cfRule>
    <cfRule type="expression" dxfId="15100" priority="5188">
      <formula>AND(IF($Q223=3,1,IF($Q223=4,1,0)),IF($F223&lt;=85,1,0))</formula>
    </cfRule>
  </conditionalFormatting>
  <conditionalFormatting sqref="AV224">
    <cfRule type="expression" dxfId="15099" priority="5183">
      <formula>AV224="X"</formula>
    </cfRule>
    <cfRule type="expression" dxfId="15098" priority="5184">
      <formula>AV224="후보"</formula>
    </cfRule>
  </conditionalFormatting>
  <conditionalFormatting sqref="AC224">
    <cfRule type="cellIs" dxfId="15097" priority="5181" operator="greaterThan">
      <formula>0.9</formula>
    </cfRule>
    <cfRule type="cellIs" dxfId="15096" priority="5182" operator="greaterThan">
      <formula>0.85</formula>
    </cfRule>
  </conditionalFormatting>
  <conditionalFormatting sqref="N224">
    <cfRule type="cellIs" dxfId="15095" priority="5179" operator="greaterThan">
      <formula>0.9</formula>
    </cfRule>
    <cfRule type="cellIs" dxfId="15094" priority="5180" operator="greaterThan">
      <formula>0.85</formula>
    </cfRule>
  </conditionalFormatting>
  <conditionalFormatting sqref="E224">
    <cfRule type="expression" dxfId="15093" priority="5175">
      <formula>AND(IF(OR($Q224=1,$Q224=2),1,0),IF($X224&lt;=20,1,0))</formula>
    </cfRule>
    <cfRule type="expression" dxfId="15092" priority="5176">
      <formula>AND(IF($Q224=2,1,0),IF($X224&lt;30,1,0))</formula>
    </cfRule>
    <cfRule type="expression" dxfId="15091" priority="5177">
      <formula>AND(IF($Q224=3,1,0),IF($X224&lt;30,1,0))</formula>
    </cfRule>
    <cfRule type="expression" dxfId="15090" priority="5178">
      <formula>AND(IF($Q224=3,1,IF($Q224=4,1,0)),IF($F224&lt;=85,1,0))</formula>
    </cfRule>
  </conditionalFormatting>
  <conditionalFormatting sqref="X224">
    <cfRule type="expression" dxfId="15089" priority="5171">
      <formula>AND(IF(OR($Q224=1,$Q224=2),1,0),IF($X224&lt;=20,1,0))</formula>
    </cfRule>
    <cfRule type="expression" dxfId="15088" priority="5172">
      <formula>AND(IF($Q224=2,1,0),IF($X224&lt;30,1,0))</formula>
    </cfRule>
    <cfRule type="expression" dxfId="15087" priority="5173">
      <formula>AND(IF($Q224=3,1,0),IF($X224&lt;30,1,0))</formula>
    </cfRule>
    <cfRule type="expression" dxfId="15086" priority="5174">
      <formula>AND(IF($Q224=3,1,IF($Q224=4,1,0)),IF($F224&lt;=85,1,0))</formula>
    </cfRule>
  </conditionalFormatting>
  <conditionalFormatting sqref="AI224">
    <cfRule type="expression" dxfId="15085" priority="5167">
      <formula>AND(IF(OR($Q224=1,$Q224=2),1,0),IF($X224&lt;=20,1,0))</formula>
    </cfRule>
    <cfRule type="expression" dxfId="15084" priority="5168">
      <formula>AND(IF($Q224=2,1,0),IF($X224&lt;30,1,0))</formula>
    </cfRule>
    <cfRule type="expression" dxfId="15083" priority="5169">
      <formula>AND(IF($Q224=3,1,0),IF($X224&lt;30,1,0))</formula>
    </cfRule>
    <cfRule type="expression" dxfId="15082" priority="5170">
      <formula>AND(IF($Q224=3,1,IF($Q224=4,1,0)),IF($F224&lt;=85,1,0))</formula>
    </cfRule>
  </conditionalFormatting>
  <conditionalFormatting sqref="AV225">
    <cfRule type="expression" dxfId="15081" priority="5165">
      <formula>AV225="X"</formula>
    </cfRule>
    <cfRule type="expression" dxfId="15080" priority="5166">
      <formula>AV225="후보"</formula>
    </cfRule>
  </conditionalFormatting>
  <conditionalFormatting sqref="AC225">
    <cfRule type="cellIs" dxfId="15079" priority="5163" operator="greaterThan">
      <formula>0.9</formula>
    </cfRule>
    <cfRule type="cellIs" dxfId="15078" priority="5164" operator="greaterThan">
      <formula>0.85</formula>
    </cfRule>
  </conditionalFormatting>
  <conditionalFormatting sqref="N225">
    <cfRule type="cellIs" dxfId="15077" priority="5161" operator="greaterThan">
      <formula>0.9</formula>
    </cfRule>
    <cfRule type="cellIs" dxfId="15076" priority="5162" operator="greaterThan">
      <formula>0.85</formula>
    </cfRule>
  </conditionalFormatting>
  <conditionalFormatting sqref="E225">
    <cfRule type="expression" dxfId="15075" priority="5157">
      <formula>AND(IF(OR($Q225=1,$Q225=2),1,0),IF($X225&lt;=20,1,0))</formula>
    </cfRule>
    <cfRule type="expression" dxfId="15074" priority="5158">
      <formula>AND(IF($Q225=2,1,0),IF($X225&lt;30,1,0))</formula>
    </cfRule>
    <cfRule type="expression" dxfId="15073" priority="5159">
      <formula>AND(IF($Q225=3,1,0),IF($X225&lt;30,1,0))</formula>
    </cfRule>
    <cfRule type="expression" dxfId="15072" priority="5160">
      <formula>AND(IF($Q225=3,1,IF($Q225=4,1,0)),IF($F225&lt;=85,1,0))</formula>
    </cfRule>
  </conditionalFormatting>
  <conditionalFormatting sqref="X225">
    <cfRule type="expression" dxfId="15071" priority="5153">
      <formula>AND(IF(OR($Q225=1,$Q225=2),1,0),IF($X225&lt;=20,1,0))</formula>
    </cfRule>
    <cfRule type="expression" dxfId="15070" priority="5154">
      <formula>AND(IF($Q225=2,1,0),IF($X225&lt;30,1,0))</formula>
    </cfRule>
    <cfRule type="expression" dxfId="15069" priority="5155">
      <formula>AND(IF($Q225=3,1,0),IF($X225&lt;30,1,0))</formula>
    </cfRule>
    <cfRule type="expression" dxfId="15068" priority="5156">
      <formula>AND(IF($Q225=3,1,IF($Q225=4,1,0)),IF($F225&lt;=85,1,0))</formula>
    </cfRule>
  </conditionalFormatting>
  <conditionalFormatting sqref="AI225">
    <cfRule type="expression" dxfId="15067" priority="5149">
      <formula>AND(IF(OR($Q225=1,$Q225=2),1,0),IF($X225&lt;=20,1,0))</formula>
    </cfRule>
    <cfRule type="expression" dxfId="15066" priority="5150">
      <formula>AND(IF($Q225=2,1,0),IF($X225&lt;30,1,0))</formula>
    </cfRule>
    <cfRule type="expression" dxfId="15065" priority="5151">
      <formula>AND(IF($Q225=3,1,0),IF($X225&lt;30,1,0))</formula>
    </cfRule>
    <cfRule type="expression" dxfId="15064" priority="5152">
      <formula>AND(IF($Q225=3,1,IF($Q225=4,1,0)),IF($F225&lt;=85,1,0))</formula>
    </cfRule>
  </conditionalFormatting>
  <conditionalFormatting sqref="AV226">
    <cfRule type="expression" dxfId="15063" priority="5147">
      <formula>AV226="X"</formula>
    </cfRule>
    <cfRule type="expression" dxfId="15062" priority="5148">
      <formula>AV226="후보"</formula>
    </cfRule>
  </conditionalFormatting>
  <conditionalFormatting sqref="AC226">
    <cfRule type="cellIs" dxfId="15061" priority="5145" operator="greaterThan">
      <formula>0.9</formula>
    </cfRule>
    <cfRule type="cellIs" dxfId="15060" priority="5146" operator="greaterThan">
      <formula>0.85</formula>
    </cfRule>
  </conditionalFormatting>
  <conditionalFormatting sqref="N226">
    <cfRule type="cellIs" dxfId="15059" priority="5143" operator="greaterThan">
      <formula>0.9</formula>
    </cfRule>
    <cfRule type="cellIs" dxfId="15058" priority="5144" operator="greaterThan">
      <formula>0.85</formula>
    </cfRule>
  </conditionalFormatting>
  <conditionalFormatting sqref="E226">
    <cfRule type="expression" dxfId="15057" priority="5139">
      <formula>AND(IF(OR($Q226=1,$Q226=2),1,0),IF($X226&lt;=20,1,0))</formula>
    </cfRule>
    <cfRule type="expression" dxfId="15056" priority="5140">
      <formula>AND(IF($Q226=2,1,0),IF($X226&lt;30,1,0))</formula>
    </cfRule>
    <cfRule type="expression" dxfId="15055" priority="5141">
      <formula>AND(IF($Q226=3,1,0),IF($X226&lt;30,1,0))</formula>
    </cfRule>
    <cfRule type="expression" dxfId="15054" priority="5142">
      <formula>AND(IF($Q226=3,1,IF($Q226=4,1,0)),IF($F226&lt;=85,1,0))</formula>
    </cfRule>
  </conditionalFormatting>
  <conditionalFormatting sqref="X226">
    <cfRule type="expression" dxfId="15053" priority="5135">
      <formula>AND(IF(OR($Q226=1,$Q226=2),1,0),IF($X226&lt;=20,1,0))</formula>
    </cfRule>
    <cfRule type="expression" dxfId="15052" priority="5136">
      <formula>AND(IF($Q226=2,1,0),IF($X226&lt;30,1,0))</formula>
    </cfRule>
    <cfRule type="expression" dxfId="15051" priority="5137">
      <formula>AND(IF($Q226=3,1,0),IF($X226&lt;30,1,0))</formula>
    </cfRule>
    <cfRule type="expression" dxfId="15050" priority="5138">
      <formula>AND(IF($Q226=3,1,IF($Q226=4,1,0)),IF($F226&lt;=85,1,0))</formula>
    </cfRule>
  </conditionalFormatting>
  <conditionalFormatting sqref="AI226">
    <cfRule type="expression" dxfId="15049" priority="5131">
      <formula>AND(IF(OR($Q226=1,$Q226=2),1,0),IF($X226&lt;=20,1,0))</formula>
    </cfRule>
    <cfRule type="expression" dxfId="15048" priority="5132">
      <formula>AND(IF($Q226=2,1,0),IF($X226&lt;30,1,0))</formula>
    </cfRule>
    <cfRule type="expression" dxfId="15047" priority="5133">
      <formula>AND(IF($Q226=3,1,0),IF($X226&lt;30,1,0))</formula>
    </cfRule>
    <cfRule type="expression" dxfId="15046" priority="5134">
      <formula>AND(IF($Q226=3,1,IF($Q226=4,1,0)),IF($F226&lt;=85,1,0))</formula>
    </cfRule>
  </conditionalFormatting>
  <conditionalFormatting sqref="AV227">
    <cfRule type="expression" dxfId="15045" priority="5129">
      <formula>AV227="X"</formula>
    </cfRule>
    <cfRule type="expression" dxfId="15044" priority="5130">
      <formula>AV227="후보"</formula>
    </cfRule>
  </conditionalFormatting>
  <conditionalFormatting sqref="AC227">
    <cfRule type="cellIs" dxfId="15043" priority="5127" operator="greaterThan">
      <formula>0.9</formula>
    </cfRule>
    <cfRule type="cellIs" dxfId="15042" priority="5128" operator="greaterThan">
      <formula>0.85</formula>
    </cfRule>
  </conditionalFormatting>
  <conditionalFormatting sqref="N227">
    <cfRule type="cellIs" dxfId="15041" priority="5125" operator="greaterThan">
      <formula>0.9</formula>
    </cfRule>
    <cfRule type="cellIs" dxfId="15040" priority="5126" operator="greaterThan">
      <formula>0.85</formula>
    </cfRule>
  </conditionalFormatting>
  <conditionalFormatting sqref="E227">
    <cfRule type="expression" dxfId="15039" priority="5121">
      <formula>AND(IF(OR($Q227=1,$Q227=2),1,0),IF($X227&lt;=20,1,0))</formula>
    </cfRule>
    <cfRule type="expression" dxfId="15038" priority="5122">
      <formula>AND(IF($Q227=2,1,0),IF($X227&lt;30,1,0))</formula>
    </cfRule>
    <cfRule type="expression" dxfId="15037" priority="5123">
      <formula>AND(IF($Q227=3,1,0),IF($X227&lt;30,1,0))</formula>
    </cfRule>
    <cfRule type="expression" dxfId="15036" priority="5124">
      <formula>AND(IF($Q227=3,1,IF($Q227=4,1,0)),IF($F227&lt;=85,1,0))</formula>
    </cfRule>
  </conditionalFormatting>
  <conditionalFormatting sqref="X227">
    <cfRule type="expression" dxfId="15035" priority="5117">
      <formula>AND(IF(OR($Q227=1,$Q227=2),1,0),IF($X227&lt;=20,1,0))</formula>
    </cfRule>
    <cfRule type="expression" dxfId="15034" priority="5118">
      <formula>AND(IF($Q227=2,1,0),IF($X227&lt;30,1,0))</formula>
    </cfRule>
    <cfRule type="expression" dxfId="15033" priority="5119">
      <formula>AND(IF($Q227=3,1,0),IF($X227&lt;30,1,0))</formula>
    </cfRule>
    <cfRule type="expression" dxfId="15032" priority="5120">
      <formula>AND(IF($Q227=3,1,IF($Q227=4,1,0)),IF($F227&lt;=85,1,0))</formula>
    </cfRule>
  </conditionalFormatting>
  <conditionalFormatting sqref="AI227">
    <cfRule type="expression" dxfId="15031" priority="5113">
      <formula>AND(IF(OR($Q227=1,$Q227=2),1,0),IF($X227&lt;=20,1,0))</formula>
    </cfRule>
    <cfRule type="expression" dxfId="15030" priority="5114">
      <formula>AND(IF($Q227=2,1,0),IF($X227&lt;30,1,0))</formula>
    </cfRule>
    <cfRule type="expression" dxfId="15029" priority="5115">
      <formula>AND(IF($Q227=3,1,0),IF($X227&lt;30,1,0))</formula>
    </cfRule>
    <cfRule type="expression" dxfId="15028" priority="5116">
      <formula>AND(IF($Q227=3,1,IF($Q227=4,1,0)),IF($F227&lt;=85,1,0))</formula>
    </cfRule>
  </conditionalFormatting>
  <conditionalFormatting sqref="AV228">
    <cfRule type="expression" dxfId="15027" priority="5111">
      <formula>AV228="X"</formula>
    </cfRule>
    <cfRule type="expression" dxfId="15026" priority="5112">
      <formula>AV228="후보"</formula>
    </cfRule>
  </conditionalFormatting>
  <conditionalFormatting sqref="AC228">
    <cfRule type="cellIs" dxfId="15025" priority="5109" operator="greaterThan">
      <formula>0.9</formula>
    </cfRule>
    <cfRule type="cellIs" dxfId="15024" priority="5110" operator="greaterThan">
      <formula>0.85</formula>
    </cfRule>
  </conditionalFormatting>
  <conditionalFormatting sqref="N228">
    <cfRule type="cellIs" dxfId="15023" priority="5107" operator="greaterThan">
      <formula>0.9</formula>
    </cfRule>
    <cfRule type="cellIs" dxfId="15022" priority="5108" operator="greaterThan">
      <formula>0.85</formula>
    </cfRule>
  </conditionalFormatting>
  <conditionalFormatting sqref="E228">
    <cfRule type="expression" dxfId="15021" priority="5103">
      <formula>AND(IF(OR($Q228=1,$Q228=2),1,0),IF($X228&lt;=20,1,0))</formula>
    </cfRule>
    <cfRule type="expression" dxfId="15020" priority="5104">
      <formula>AND(IF($Q228=2,1,0),IF($X228&lt;30,1,0))</formula>
    </cfRule>
    <cfRule type="expression" dxfId="15019" priority="5105">
      <formula>AND(IF($Q228=3,1,0),IF($X228&lt;30,1,0))</formula>
    </cfRule>
    <cfRule type="expression" dxfId="15018" priority="5106">
      <formula>AND(IF($Q228=3,1,IF($Q228=4,1,0)),IF($F228&lt;=85,1,0))</formula>
    </cfRule>
  </conditionalFormatting>
  <conditionalFormatting sqref="X228">
    <cfRule type="expression" dxfId="15017" priority="5099">
      <formula>AND(IF(OR($Q228=1,$Q228=2),1,0),IF($X228&lt;=20,1,0))</formula>
    </cfRule>
    <cfRule type="expression" dxfId="15016" priority="5100">
      <formula>AND(IF($Q228=2,1,0),IF($X228&lt;30,1,0))</formula>
    </cfRule>
    <cfRule type="expression" dxfId="15015" priority="5101">
      <formula>AND(IF($Q228=3,1,0),IF($X228&lt;30,1,0))</formula>
    </cfRule>
    <cfRule type="expression" dxfId="15014" priority="5102">
      <formula>AND(IF($Q228=3,1,IF($Q228=4,1,0)),IF($F228&lt;=85,1,0))</formula>
    </cfRule>
  </conditionalFormatting>
  <conditionalFormatting sqref="AI228">
    <cfRule type="expression" dxfId="15013" priority="5095">
      <formula>AND(IF(OR($Q228=1,$Q228=2),1,0),IF($X228&lt;=20,1,0))</formula>
    </cfRule>
    <cfRule type="expression" dxfId="15012" priority="5096">
      <formula>AND(IF($Q228=2,1,0),IF($X228&lt;30,1,0))</formula>
    </cfRule>
    <cfRule type="expression" dxfId="15011" priority="5097">
      <formula>AND(IF($Q228=3,1,0),IF($X228&lt;30,1,0))</formula>
    </cfRule>
    <cfRule type="expression" dxfId="15010" priority="5098">
      <formula>AND(IF($Q228=3,1,IF($Q228=4,1,0)),IF($F228&lt;=85,1,0))</formula>
    </cfRule>
  </conditionalFormatting>
  <conditionalFormatting sqref="AV229">
    <cfRule type="expression" dxfId="15009" priority="5093">
      <formula>AV229="X"</formula>
    </cfRule>
    <cfRule type="expression" dxfId="15008" priority="5094">
      <formula>AV229="후보"</formula>
    </cfRule>
  </conditionalFormatting>
  <conditionalFormatting sqref="AC229">
    <cfRule type="cellIs" dxfId="15007" priority="5091" operator="greaterThan">
      <formula>0.9</formula>
    </cfRule>
    <cfRule type="cellIs" dxfId="15006" priority="5092" operator="greaterThan">
      <formula>0.85</formula>
    </cfRule>
  </conditionalFormatting>
  <conditionalFormatting sqref="N229">
    <cfRule type="cellIs" dxfId="15005" priority="5089" operator="greaterThan">
      <formula>0.9</formula>
    </cfRule>
    <cfRule type="cellIs" dxfId="15004" priority="5090" operator="greaterThan">
      <formula>0.85</formula>
    </cfRule>
  </conditionalFormatting>
  <conditionalFormatting sqref="E229">
    <cfRule type="expression" dxfId="15003" priority="5085">
      <formula>AND(IF(OR($Q229=1,$Q229=2),1,0),IF($X229&lt;=20,1,0))</formula>
    </cfRule>
    <cfRule type="expression" dxfId="15002" priority="5086">
      <formula>AND(IF($Q229=2,1,0),IF($X229&lt;30,1,0))</formula>
    </cfRule>
    <cfRule type="expression" dxfId="15001" priority="5087">
      <formula>AND(IF($Q229=3,1,0),IF($X229&lt;30,1,0))</formula>
    </cfRule>
    <cfRule type="expression" dxfId="15000" priority="5088">
      <formula>AND(IF($Q229=3,1,IF($Q229=4,1,0)),IF($F229&lt;=85,1,0))</formula>
    </cfRule>
  </conditionalFormatting>
  <conditionalFormatting sqref="X229">
    <cfRule type="expression" dxfId="14999" priority="5081">
      <formula>AND(IF(OR($Q229=1,$Q229=2),1,0),IF($X229&lt;=20,1,0))</formula>
    </cfRule>
    <cfRule type="expression" dxfId="14998" priority="5082">
      <formula>AND(IF($Q229=2,1,0),IF($X229&lt;30,1,0))</formula>
    </cfRule>
    <cfRule type="expression" dxfId="14997" priority="5083">
      <formula>AND(IF($Q229=3,1,0),IF($X229&lt;30,1,0))</formula>
    </cfRule>
    <cfRule type="expression" dxfId="14996" priority="5084">
      <formula>AND(IF($Q229=3,1,IF($Q229=4,1,0)),IF($F229&lt;=85,1,0))</formula>
    </cfRule>
  </conditionalFormatting>
  <conditionalFormatting sqref="AI229">
    <cfRule type="expression" dxfId="14995" priority="5077">
      <formula>AND(IF(OR($Q229=1,$Q229=2),1,0),IF($X229&lt;=20,1,0))</formula>
    </cfRule>
    <cfRule type="expression" dxfId="14994" priority="5078">
      <formula>AND(IF($Q229=2,1,0),IF($X229&lt;30,1,0))</formula>
    </cfRule>
    <cfRule type="expression" dxfId="14993" priority="5079">
      <formula>AND(IF($Q229=3,1,0),IF($X229&lt;30,1,0))</formula>
    </cfRule>
    <cfRule type="expression" dxfId="14992" priority="5080">
      <formula>AND(IF($Q229=3,1,IF($Q229=4,1,0)),IF($F229&lt;=85,1,0))</formula>
    </cfRule>
  </conditionalFormatting>
  <conditionalFormatting sqref="AV230">
    <cfRule type="expression" dxfId="14991" priority="5075">
      <formula>AV230="X"</formula>
    </cfRule>
    <cfRule type="expression" dxfId="14990" priority="5076">
      <formula>AV230="후보"</formula>
    </cfRule>
  </conditionalFormatting>
  <conditionalFormatting sqref="AC230">
    <cfRule type="cellIs" dxfId="14989" priority="5073" operator="greaterThan">
      <formula>0.9</formula>
    </cfRule>
    <cfRule type="cellIs" dxfId="14988" priority="5074" operator="greaterThan">
      <formula>0.85</formula>
    </cfRule>
  </conditionalFormatting>
  <conditionalFormatting sqref="N230">
    <cfRule type="cellIs" dxfId="14987" priority="5071" operator="greaterThan">
      <formula>0.9</formula>
    </cfRule>
    <cfRule type="cellIs" dxfId="14986" priority="5072" operator="greaterThan">
      <formula>0.85</formula>
    </cfRule>
  </conditionalFormatting>
  <conditionalFormatting sqref="E230">
    <cfRule type="expression" dxfId="14985" priority="5067">
      <formula>AND(IF(OR($Q230=1,$Q230=2),1,0),IF($X230&lt;=20,1,0))</formula>
    </cfRule>
    <cfRule type="expression" dxfId="14984" priority="5068">
      <formula>AND(IF($Q230=2,1,0),IF($X230&lt;30,1,0))</formula>
    </cfRule>
    <cfRule type="expression" dxfId="14983" priority="5069">
      <formula>AND(IF($Q230=3,1,0),IF($X230&lt;30,1,0))</formula>
    </cfRule>
    <cfRule type="expression" dxfId="14982" priority="5070">
      <formula>AND(IF($Q230=3,1,IF($Q230=4,1,0)),IF($F230&lt;=85,1,0))</formula>
    </cfRule>
  </conditionalFormatting>
  <conditionalFormatting sqref="X230">
    <cfRule type="expression" dxfId="14981" priority="5063">
      <formula>AND(IF(OR($Q230=1,$Q230=2),1,0),IF($X230&lt;=20,1,0))</formula>
    </cfRule>
    <cfRule type="expression" dxfId="14980" priority="5064">
      <formula>AND(IF($Q230=2,1,0),IF($X230&lt;30,1,0))</formula>
    </cfRule>
    <cfRule type="expression" dxfId="14979" priority="5065">
      <formula>AND(IF($Q230=3,1,0),IF($X230&lt;30,1,0))</formula>
    </cfRule>
    <cfRule type="expression" dxfId="14978" priority="5066">
      <formula>AND(IF($Q230=3,1,IF($Q230=4,1,0)),IF($F230&lt;=85,1,0))</formula>
    </cfRule>
  </conditionalFormatting>
  <conditionalFormatting sqref="AI230">
    <cfRule type="expression" dxfId="14977" priority="5059">
      <formula>AND(IF(OR($Q230=1,$Q230=2),1,0),IF($X230&lt;=20,1,0))</formula>
    </cfRule>
    <cfRule type="expression" dxfId="14976" priority="5060">
      <formula>AND(IF($Q230=2,1,0),IF($X230&lt;30,1,0))</formula>
    </cfRule>
    <cfRule type="expression" dxfId="14975" priority="5061">
      <formula>AND(IF($Q230=3,1,0),IF($X230&lt;30,1,0))</formula>
    </cfRule>
    <cfRule type="expression" dxfId="14974" priority="5062">
      <formula>AND(IF($Q230=3,1,IF($Q230=4,1,0)),IF($F230&lt;=85,1,0))</formula>
    </cfRule>
  </conditionalFormatting>
  <conditionalFormatting sqref="AV231">
    <cfRule type="expression" dxfId="14973" priority="5057">
      <formula>AV231="X"</formula>
    </cfRule>
    <cfRule type="expression" dxfId="14972" priority="5058">
      <formula>AV231="후보"</formula>
    </cfRule>
  </conditionalFormatting>
  <conditionalFormatting sqref="AC231">
    <cfRule type="cellIs" dxfId="14971" priority="5055" operator="greaterThan">
      <formula>0.9</formula>
    </cfRule>
    <cfRule type="cellIs" dxfId="14970" priority="5056" operator="greaterThan">
      <formula>0.85</formula>
    </cfRule>
  </conditionalFormatting>
  <conditionalFormatting sqref="N231">
    <cfRule type="cellIs" dxfId="14969" priority="5053" operator="greaterThan">
      <formula>0.9</formula>
    </cfRule>
    <cfRule type="cellIs" dxfId="14968" priority="5054" operator="greaterThan">
      <formula>0.85</formula>
    </cfRule>
  </conditionalFormatting>
  <conditionalFormatting sqref="E231">
    <cfRule type="expression" dxfId="14967" priority="5049">
      <formula>AND(IF(OR($Q231=1,$Q231=2),1,0),IF($X231&lt;=20,1,0))</formula>
    </cfRule>
    <cfRule type="expression" dxfId="14966" priority="5050">
      <formula>AND(IF($Q231=2,1,0),IF($X231&lt;30,1,0))</formula>
    </cfRule>
    <cfRule type="expression" dxfId="14965" priority="5051">
      <formula>AND(IF($Q231=3,1,0),IF($X231&lt;30,1,0))</formula>
    </cfRule>
    <cfRule type="expression" dxfId="14964" priority="5052">
      <formula>AND(IF($Q231=3,1,IF($Q231=4,1,0)),IF($F231&lt;=85,1,0))</formula>
    </cfRule>
  </conditionalFormatting>
  <conditionalFormatting sqref="X231">
    <cfRule type="expression" dxfId="14963" priority="5045">
      <formula>AND(IF(OR($Q231=1,$Q231=2),1,0),IF($X231&lt;=20,1,0))</formula>
    </cfRule>
    <cfRule type="expression" dxfId="14962" priority="5046">
      <formula>AND(IF($Q231=2,1,0),IF($X231&lt;30,1,0))</formula>
    </cfRule>
    <cfRule type="expression" dxfId="14961" priority="5047">
      <formula>AND(IF($Q231=3,1,0),IF($X231&lt;30,1,0))</formula>
    </cfRule>
    <cfRule type="expression" dxfId="14960" priority="5048">
      <formula>AND(IF($Q231=3,1,IF($Q231=4,1,0)),IF($F231&lt;=85,1,0))</formula>
    </cfRule>
  </conditionalFormatting>
  <conditionalFormatting sqref="AI231">
    <cfRule type="expression" dxfId="14959" priority="5041">
      <formula>AND(IF(OR($Q231=1,$Q231=2),1,0),IF($X231&lt;=20,1,0))</formula>
    </cfRule>
    <cfRule type="expression" dxfId="14958" priority="5042">
      <formula>AND(IF($Q231=2,1,0),IF($X231&lt;30,1,0))</formula>
    </cfRule>
    <cfRule type="expression" dxfId="14957" priority="5043">
      <formula>AND(IF($Q231=3,1,0),IF($X231&lt;30,1,0))</formula>
    </cfRule>
    <cfRule type="expression" dxfId="14956" priority="5044">
      <formula>AND(IF($Q231=3,1,IF($Q231=4,1,0)),IF($F231&lt;=85,1,0))</formula>
    </cfRule>
  </conditionalFormatting>
  <conditionalFormatting sqref="AV232">
    <cfRule type="expression" dxfId="14955" priority="5039">
      <formula>AV232="X"</formula>
    </cfRule>
    <cfRule type="expression" dxfId="14954" priority="5040">
      <formula>AV232="후보"</formula>
    </cfRule>
  </conditionalFormatting>
  <conditionalFormatting sqref="AC232">
    <cfRule type="cellIs" dxfId="14953" priority="5037" operator="greaterThan">
      <formula>0.9</formula>
    </cfRule>
    <cfRule type="cellIs" dxfId="14952" priority="5038" operator="greaterThan">
      <formula>0.85</formula>
    </cfRule>
  </conditionalFormatting>
  <conditionalFormatting sqref="N232">
    <cfRule type="cellIs" dxfId="14951" priority="5035" operator="greaterThan">
      <formula>0.9</formula>
    </cfRule>
    <cfRule type="cellIs" dxfId="14950" priority="5036" operator="greaterThan">
      <formula>0.85</formula>
    </cfRule>
  </conditionalFormatting>
  <conditionalFormatting sqref="E232">
    <cfRule type="expression" dxfId="14949" priority="5031">
      <formula>AND(IF(OR($Q232=1,$Q232=2),1,0),IF($X232&lt;=20,1,0))</formula>
    </cfRule>
    <cfRule type="expression" dxfId="14948" priority="5032">
      <formula>AND(IF($Q232=2,1,0),IF($X232&lt;30,1,0))</formula>
    </cfRule>
    <cfRule type="expression" dxfId="14947" priority="5033">
      <formula>AND(IF($Q232=3,1,0),IF($X232&lt;30,1,0))</formula>
    </cfRule>
    <cfRule type="expression" dxfId="14946" priority="5034">
      <formula>AND(IF($Q232=3,1,IF($Q232=4,1,0)),IF($F232&lt;=85,1,0))</formula>
    </cfRule>
  </conditionalFormatting>
  <conditionalFormatting sqref="X232">
    <cfRule type="expression" dxfId="14945" priority="5027">
      <formula>AND(IF(OR($Q232=1,$Q232=2),1,0),IF($X232&lt;=20,1,0))</formula>
    </cfRule>
    <cfRule type="expression" dxfId="14944" priority="5028">
      <formula>AND(IF($Q232=2,1,0),IF($X232&lt;30,1,0))</formula>
    </cfRule>
    <cfRule type="expression" dxfId="14943" priority="5029">
      <formula>AND(IF($Q232=3,1,0),IF($X232&lt;30,1,0))</formula>
    </cfRule>
    <cfRule type="expression" dxfId="14942" priority="5030">
      <formula>AND(IF($Q232=3,1,IF($Q232=4,1,0)),IF($F232&lt;=85,1,0))</formula>
    </cfRule>
  </conditionalFormatting>
  <conditionalFormatting sqref="AI232">
    <cfRule type="expression" dxfId="14941" priority="5023">
      <formula>AND(IF(OR($Q232=1,$Q232=2),1,0),IF($X232&lt;=20,1,0))</formula>
    </cfRule>
    <cfRule type="expression" dxfId="14940" priority="5024">
      <formula>AND(IF($Q232=2,1,0),IF($X232&lt;30,1,0))</formula>
    </cfRule>
    <cfRule type="expression" dxfId="14939" priority="5025">
      <formula>AND(IF($Q232=3,1,0),IF($X232&lt;30,1,0))</formula>
    </cfRule>
    <cfRule type="expression" dxfId="14938" priority="5026">
      <formula>AND(IF($Q232=3,1,IF($Q232=4,1,0)),IF($F232&lt;=85,1,0))</formula>
    </cfRule>
  </conditionalFormatting>
  <conditionalFormatting sqref="AV233">
    <cfRule type="expression" dxfId="14937" priority="5021">
      <formula>AV233="X"</formula>
    </cfRule>
    <cfRule type="expression" dxfId="14936" priority="5022">
      <formula>AV233="후보"</formula>
    </cfRule>
  </conditionalFormatting>
  <conditionalFormatting sqref="AC233">
    <cfRule type="cellIs" dxfId="14935" priority="5019" operator="greaterThan">
      <formula>0.9</formula>
    </cfRule>
    <cfRule type="cellIs" dxfId="14934" priority="5020" operator="greaterThan">
      <formula>0.85</formula>
    </cfRule>
  </conditionalFormatting>
  <conditionalFormatting sqref="N233">
    <cfRule type="cellIs" dxfId="14933" priority="5017" operator="greaterThan">
      <formula>0.9</formula>
    </cfRule>
    <cfRule type="cellIs" dxfId="14932" priority="5018" operator="greaterThan">
      <formula>0.85</formula>
    </cfRule>
  </conditionalFormatting>
  <conditionalFormatting sqref="E233">
    <cfRule type="expression" dxfId="14931" priority="5013">
      <formula>AND(IF(OR($Q233=1,$Q233=2),1,0),IF($X233&lt;=20,1,0))</formula>
    </cfRule>
    <cfRule type="expression" dxfId="14930" priority="5014">
      <formula>AND(IF($Q233=2,1,0),IF($X233&lt;30,1,0))</formula>
    </cfRule>
    <cfRule type="expression" dxfId="14929" priority="5015">
      <formula>AND(IF($Q233=3,1,0),IF($X233&lt;30,1,0))</formula>
    </cfRule>
    <cfRule type="expression" dxfId="14928" priority="5016">
      <formula>AND(IF($Q233=3,1,IF($Q233=4,1,0)),IF($F233&lt;=85,1,0))</formula>
    </cfRule>
  </conditionalFormatting>
  <conditionalFormatting sqref="X233">
    <cfRule type="expression" dxfId="14927" priority="5009">
      <formula>AND(IF(OR($Q233=1,$Q233=2),1,0),IF($X233&lt;=20,1,0))</formula>
    </cfRule>
    <cfRule type="expression" dxfId="14926" priority="5010">
      <formula>AND(IF($Q233=2,1,0),IF($X233&lt;30,1,0))</formula>
    </cfRule>
    <cfRule type="expression" dxfId="14925" priority="5011">
      <formula>AND(IF($Q233=3,1,0),IF($X233&lt;30,1,0))</formula>
    </cfRule>
    <cfRule type="expression" dxfId="14924" priority="5012">
      <formula>AND(IF($Q233=3,1,IF($Q233=4,1,0)),IF($F233&lt;=85,1,0))</formula>
    </cfRule>
  </conditionalFormatting>
  <conditionalFormatting sqref="AI233">
    <cfRule type="expression" dxfId="14923" priority="5005">
      <formula>AND(IF(OR($Q233=1,$Q233=2),1,0),IF($X233&lt;=20,1,0))</formula>
    </cfRule>
    <cfRule type="expression" dxfId="14922" priority="5006">
      <formula>AND(IF($Q233=2,1,0),IF($X233&lt;30,1,0))</formula>
    </cfRule>
    <cfRule type="expression" dxfId="14921" priority="5007">
      <formula>AND(IF($Q233=3,1,0),IF($X233&lt;30,1,0))</formula>
    </cfRule>
    <cfRule type="expression" dxfId="14920" priority="5008">
      <formula>AND(IF($Q233=3,1,IF($Q233=4,1,0)),IF($F233&lt;=85,1,0))</formula>
    </cfRule>
  </conditionalFormatting>
  <conditionalFormatting sqref="AV234">
    <cfRule type="expression" dxfId="14919" priority="5003">
      <formula>AV234="X"</formula>
    </cfRule>
    <cfRule type="expression" dxfId="14918" priority="5004">
      <formula>AV234="후보"</formula>
    </cfRule>
  </conditionalFormatting>
  <conditionalFormatting sqref="AC234">
    <cfRule type="cellIs" dxfId="14917" priority="5001" operator="greaterThan">
      <formula>0.9</formula>
    </cfRule>
    <cfRule type="cellIs" dxfId="14916" priority="5002" operator="greaterThan">
      <formula>0.85</formula>
    </cfRule>
  </conditionalFormatting>
  <conditionalFormatting sqref="N234">
    <cfRule type="cellIs" dxfId="14915" priority="4999" operator="greaterThan">
      <formula>0.9</formula>
    </cfRule>
    <cfRule type="cellIs" dxfId="14914" priority="5000" operator="greaterThan">
      <formula>0.85</formula>
    </cfRule>
  </conditionalFormatting>
  <conditionalFormatting sqref="E234">
    <cfRule type="expression" dxfId="14913" priority="4995">
      <formula>AND(IF(OR($Q234=1,$Q234=2),1,0),IF($X234&lt;=20,1,0))</formula>
    </cfRule>
    <cfRule type="expression" dxfId="14912" priority="4996">
      <formula>AND(IF($Q234=2,1,0),IF($X234&lt;30,1,0))</formula>
    </cfRule>
    <cfRule type="expression" dxfId="14911" priority="4997">
      <formula>AND(IF($Q234=3,1,0),IF($X234&lt;30,1,0))</formula>
    </cfRule>
    <cfRule type="expression" dxfId="14910" priority="4998">
      <formula>AND(IF($Q234=3,1,IF($Q234=4,1,0)),IF($F234&lt;=85,1,0))</formula>
    </cfRule>
  </conditionalFormatting>
  <conditionalFormatting sqref="X234">
    <cfRule type="expression" dxfId="14909" priority="4991">
      <formula>AND(IF(OR($Q234=1,$Q234=2),1,0),IF($X234&lt;=20,1,0))</formula>
    </cfRule>
    <cfRule type="expression" dxfId="14908" priority="4992">
      <formula>AND(IF($Q234=2,1,0),IF($X234&lt;30,1,0))</formula>
    </cfRule>
    <cfRule type="expression" dxfId="14907" priority="4993">
      <formula>AND(IF($Q234=3,1,0),IF($X234&lt;30,1,0))</formula>
    </cfRule>
    <cfRule type="expression" dxfId="14906" priority="4994">
      <formula>AND(IF($Q234=3,1,IF($Q234=4,1,0)),IF($F234&lt;=85,1,0))</formula>
    </cfRule>
  </conditionalFormatting>
  <conditionalFormatting sqref="AI234">
    <cfRule type="expression" dxfId="14905" priority="4987">
      <formula>AND(IF(OR($Q234=1,$Q234=2),1,0),IF($X234&lt;=20,1,0))</formula>
    </cfRule>
    <cfRule type="expression" dxfId="14904" priority="4988">
      <formula>AND(IF($Q234=2,1,0),IF($X234&lt;30,1,0))</formula>
    </cfRule>
    <cfRule type="expression" dxfId="14903" priority="4989">
      <formula>AND(IF($Q234=3,1,0),IF($X234&lt;30,1,0))</formula>
    </cfRule>
    <cfRule type="expression" dxfId="14902" priority="4990">
      <formula>AND(IF($Q234=3,1,IF($Q234=4,1,0)),IF($F234&lt;=85,1,0))</formula>
    </cfRule>
  </conditionalFormatting>
  <conditionalFormatting sqref="AV235">
    <cfRule type="expression" dxfId="14901" priority="4985">
      <formula>AV235="X"</formula>
    </cfRule>
    <cfRule type="expression" dxfId="14900" priority="4986">
      <formula>AV235="후보"</formula>
    </cfRule>
  </conditionalFormatting>
  <conditionalFormatting sqref="AC235">
    <cfRule type="cellIs" dxfId="14899" priority="4983" operator="greaterThan">
      <formula>0.9</formula>
    </cfRule>
    <cfRule type="cellIs" dxfId="14898" priority="4984" operator="greaterThan">
      <formula>0.85</formula>
    </cfRule>
  </conditionalFormatting>
  <conditionalFormatting sqref="N235">
    <cfRule type="cellIs" dxfId="14897" priority="4981" operator="greaterThan">
      <formula>0.9</formula>
    </cfRule>
    <cfRule type="cellIs" dxfId="14896" priority="4982" operator="greaterThan">
      <formula>0.85</formula>
    </cfRule>
  </conditionalFormatting>
  <conditionalFormatting sqref="E235">
    <cfRule type="expression" dxfId="14895" priority="4977">
      <formula>AND(IF(OR($Q235=1,$Q235=2),1,0),IF($X235&lt;=20,1,0))</formula>
    </cfRule>
    <cfRule type="expression" dxfId="14894" priority="4978">
      <formula>AND(IF($Q235=2,1,0),IF($X235&lt;30,1,0))</formula>
    </cfRule>
    <cfRule type="expression" dxfId="14893" priority="4979">
      <formula>AND(IF($Q235=3,1,0),IF($X235&lt;30,1,0))</formula>
    </cfRule>
    <cfRule type="expression" dxfId="14892" priority="4980">
      <formula>AND(IF($Q235=3,1,IF($Q235=4,1,0)),IF($F235&lt;=85,1,0))</formula>
    </cfRule>
  </conditionalFormatting>
  <conditionalFormatting sqref="X235">
    <cfRule type="expression" dxfId="14891" priority="4973">
      <formula>AND(IF(OR($Q235=1,$Q235=2),1,0),IF($X235&lt;=20,1,0))</formula>
    </cfRule>
    <cfRule type="expression" dxfId="14890" priority="4974">
      <formula>AND(IF($Q235=2,1,0),IF($X235&lt;30,1,0))</formula>
    </cfRule>
    <cfRule type="expression" dxfId="14889" priority="4975">
      <formula>AND(IF($Q235=3,1,0),IF($X235&lt;30,1,0))</formula>
    </cfRule>
    <cfRule type="expression" dxfId="14888" priority="4976">
      <formula>AND(IF($Q235=3,1,IF($Q235=4,1,0)),IF($F235&lt;=85,1,0))</formula>
    </cfRule>
  </conditionalFormatting>
  <conditionalFormatting sqref="AI235">
    <cfRule type="expression" dxfId="14887" priority="4969">
      <formula>AND(IF(OR($Q235=1,$Q235=2),1,0),IF($X235&lt;=20,1,0))</formula>
    </cfRule>
    <cfRule type="expression" dxfId="14886" priority="4970">
      <formula>AND(IF($Q235=2,1,0),IF($X235&lt;30,1,0))</formula>
    </cfRule>
    <cfRule type="expression" dxfId="14885" priority="4971">
      <formula>AND(IF($Q235=3,1,0),IF($X235&lt;30,1,0))</formula>
    </cfRule>
    <cfRule type="expression" dxfId="14884" priority="4972">
      <formula>AND(IF($Q235=3,1,IF($Q235=4,1,0)),IF($F235&lt;=85,1,0))</formula>
    </cfRule>
  </conditionalFormatting>
  <conditionalFormatting sqref="AV236">
    <cfRule type="expression" dxfId="14883" priority="4967">
      <formula>AV236="X"</formula>
    </cfRule>
    <cfRule type="expression" dxfId="14882" priority="4968">
      <formula>AV236="후보"</formula>
    </cfRule>
  </conditionalFormatting>
  <conditionalFormatting sqref="AC236">
    <cfRule type="cellIs" dxfId="14881" priority="4965" operator="greaterThan">
      <formula>0.9</formula>
    </cfRule>
    <cfRule type="cellIs" dxfId="14880" priority="4966" operator="greaterThan">
      <formula>0.85</formula>
    </cfRule>
  </conditionalFormatting>
  <conditionalFormatting sqref="N236">
    <cfRule type="cellIs" dxfId="14879" priority="4963" operator="greaterThan">
      <formula>0.9</formula>
    </cfRule>
    <cfRule type="cellIs" dxfId="14878" priority="4964" operator="greaterThan">
      <formula>0.85</formula>
    </cfRule>
  </conditionalFormatting>
  <conditionalFormatting sqref="E236">
    <cfRule type="expression" dxfId="14877" priority="4959">
      <formula>AND(IF(OR($Q236=1,$Q236=2),1,0),IF($X236&lt;=20,1,0))</formula>
    </cfRule>
    <cfRule type="expression" dxfId="14876" priority="4960">
      <formula>AND(IF($Q236=2,1,0),IF($X236&lt;30,1,0))</formula>
    </cfRule>
    <cfRule type="expression" dxfId="14875" priority="4961">
      <formula>AND(IF($Q236=3,1,0),IF($X236&lt;30,1,0))</formula>
    </cfRule>
    <cfRule type="expression" dxfId="14874" priority="4962">
      <formula>AND(IF($Q236=3,1,IF($Q236=4,1,0)),IF($F236&lt;=85,1,0))</formula>
    </cfRule>
  </conditionalFormatting>
  <conditionalFormatting sqref="X236">
    <cfRule type="expression" dxfId="14873" priority="4955">
      <formula>AND(IF(OR($Q236=1,$Q236=2),1,0),IF($X236&lt;=20,1,0))</formula>
    </cfRule>
    <cfRule type="expression" dxfId="14872" priority="4956">
      <formula>AND(IF($Q236=2,1,0),IF($X236&lt;30,1,0))</formula>
    </cfRule>
    <cfRule type="expression" dxfId="14871" priority="4957">
      <formula>AND(IF($Q236=3,1,0),IF($X236&lt;30,1,0))</formula>
    </cfRule>
    <cfRule type="expression" dxfId="14870" priority="4958">
      <formula>AND(IF($Q236=3,1,IF($Q236=4,1,0)),IF($F236&lt;=85,1,0))</formula>
    </cfRule>
  </conditionalFormatting>
  <conditionalFormatting sqref="AI236">
    <cfRule type="expression" dxfId="14869" priority="4951">
      <formula>AND(IF(OR($Q236=1,$Q236=2),1,0),IF($X236&lt;=20,1,0))</formula>
    </cfRule>
    <cfRule type="expression" dxfId="14868" priority="4952">
      <formula>AND(IF($Q236=2,1,0),IF($X236&lt;30,1,0))</formula>
    </cfRule>
    <cfRule type="expression" dxfId="14867" priority="4953">
      <formula>AND(IF($Q236=3,1,0),IF($X236&lt;30,1,0))</formula>
    </cfRule>
    <cfRule type="expression" dxfId="14866" priority="4954">
      <formula>AND(IF($Q236=3,1,IF($Q236=4,1,0)),IF($F236&lt;=85,1,0))</formula>
    </cfRule>
  </conditionalFormatting>
  <conditionalFormatting sqref="AV237">
    <cfRule type="expression" dxfId="14865" priority="4949">
      <formula>AV237="X"</formula>
    </cfRule>
    <cfRule type="expression" dxfId="14864" priority="4950">
      <formula>AV237="후보"</formula>
    </cfRule>
  </conditionalFormatting>
  <conditionalFormatting sqref="AC237">
    <cfRule type="cellIs" dxfId="14863" priority="4947" operator="greaterThan">
      <formula>0.9</formula>
    </cfRule>
    <cfRule type="cellIs" dxfId="14862" priority="4948" operator="greaterThan">
      <formula>0.85</formula>
    </cfRule>
  </conditionalFormatting>
  <conditionalFormatting sqref="N237">
    <cfRule type="cellIs" dxfId="14861" priority="4945" operator="greaterThan">
      <formula>0.9</formula>
    </cfRule>
    <cfRule type="cellIs" dxfId="14860" priority="4946" operator="greaterThan">
      <formula>0.85</formula>
    </cfRule>
  </conditionalFormatting>
  <conditionalFormatting sqref="E237">
    <cfRule type="expression" dxfId="14859" priority="4941">
      <formula>AND(IF(OR($Q237=1,$Q237=2),1,0),IF($X237&lt;=20,1,0))</formula>
    </cfRule>
    <cfRule type="expression" dxfId="14858" priority="4942">
      <formula>AND(IF($Q237=2,1,0),IF($X237&lt;30,1,0))</formula>
    </cfRule>
    <cfRule type="expression" dxfId="14857" priority="4943">
      <formula>AND(IF($Q237=3,1,0),IF($X237&lt;30,1,0))</formula>
    </cfRule>
    <cfRule type="expression" dxfId="14856" priority="4944">
      <formula>AND(IF($Q237=3,1,IF($Q237=4,1,0)),IF($F237&lt;=85,1,0))</formula>
    </cfRule>
  </conditionalFormatting>
  <conditionalFormatting sqref="X237">
    <cfRule type="expression" dxfId="14855" priority="4937">
      <formula>AND(IF(OR($Q237=1,$Q237=2),1,0),IF($X237&lt;=20,1,0))</formula>
    </cfRule>
    <cfRule type="expression" dxfId="14854" priority="4938">
      <formula>AND(IF($Q237=2,1,0),IF($X237&lt;30,1,0))</formula>
    </cfRule>
    <cfRule type="expression" dxfId="14853" priority="4939">
      <formula>AND(IF($Q237=3,1,0),IF($X237&lt;30,1,0))</formula>
    </cfRule>
    <cfRule type="expression" dxfId="14852" priority="4940">
      <formula>AND(IF($Q237=3,1,IF($Q237=4,1,0)),IF($F237&lt;=85,1,0))</formula>
    </cfRule>
  </conditionalFormatting>
  <conditionalFormatting sqref="AI237">
    <cfRule type="expression" dxfId="14851" priority="4933">
      <formula>AND(IF(OR($Q237=1,$Q237=2),1,0),IF($X237&lt;=20,1,0))</formula>
    </cfRule>
    <cfRule type="expression" dxfId="14850" priority="4934">
      <formula>AND(IF($Q237=2,1,0),IF($X237&lt;30,1,0))</formula>
    </cfRule>
    <cfRule type="expression" dxfId="14849" priority="4935">
      <formula>AND(IF($Q237=3,1,0),IF($X237&lt;30,1,0))</formula>
    </cfRule>
    <cfRule type="expression" dxfId="14848" priority="4936">
      <formula>AND(IF($Q237=3,1,IF($Q237=4,1,0)),IF($F237&lt;=85,1,0))</formula>
    </cfRule>
  </conditionalFormatting>
  <conditionalFormatting sqref="AV238">
    <cfRule type="expression" dxfId="14847" priority="4931">
      <formula>AV238="X"</formula>
    </cfRule>
    <cfRule type="expression" dxfId="14846" priority="4932">
      <formula>AV238="후보"</formula>
    </cfRule>
  </conditionalFormatting>
  <conditionalFormatting sqref="AC238">
    <cfRule type="cellIs" dxfId="14845" priority="4929" operator="greaterThan">
      <formula>0.9</formula>
    </cfRule>
    <cfRule type="cellIs" dxfId="14844" priority="4930" operator="greaterThan">
      <formula>0.85</formula>
    </cfRule>
  </conditionalFormatting>
  <conditionalFormatting sqref="N238">
    <cfRule type="cellIs" dxfId="14843" priority="4927" operator="greaterThan">
      <formula>0.9</formula>
    </cfRule>
    <cfRule type="cellIs" dxfId="14842" priority="4928" operator="greaterThan">
      <formula>0.85</formula>
    </cfRule>
  </conditionalFormatting>
  <conditionalFormatting sqref="E238">
    <cfRule type="expression" dxfId="14841" priority="4923">
      <formula>AND(IF(OR($Q238=1,$Q238=2),1,0),IF($X238&lt;=20,1,0))</formula>
    </cfRule>
    <cfRule type="expression" dxfId="14840" priority="4924">
      <formula>AND(IF($Q238=2,1,0),IF($X238&lt;30,1,0))</formula>
    </cfRule>
    <cfRule type="expression" dxfId="14839" priority="4925">
      <formula>AND(IF($Q238=3,1,0),IF($X238&lt;30,1,0))</formula>
    </cfRule>
    <cfRule type="expression" dxfId="14838" priority="4926">
      <formula>AND(IF($Q238=3,1,IF($Q238=4,1,0)),IF($F238&lt;=85,1,0))</formula>
    </cfRule>
  </conditionalFormatting>
  <conditionalFormatting sqref="X238">
    <cfRule type="expression" dxfId="14837" priority="4919">
      <formula>AND(IF(OR($Q238=1,$Q238=2),1,0),IF($X238&lt;=20,1,0))</formula>
    </cfRule>
    <cfRule type="expression" dxfId="14836" priority="4920">
      <formula>AND(IF($Q238=2,1,0),IF($X238&lt;30,1,0))</formula>
    </cfRule>
    <cfRule type="expression" dxfId="14835" priority="4921">
      <formula>AND(IF($Q238=3,1,0),IF($X238&lt;30,1,0))</formula>
    </cfRule>
    <cfRule type="expression" dxfId="14834" priority="4922">
      <formula>AND(IF($Q238=3,1,IF($Q238=4,1,0)),IF($F238&lt;=85,1,0))</formula>
    </cfRule>
  </conditionalFormatting>
  <conditionalFormatting sqref="AI238">
    <cfRule type="expression" dxfId="14833" priority="4915">
      <formula>AND(IF(OR($Q238=1,$Q238=2),1,0),IF($X238&lt;=20,1,0))</formula>
    </cfRule>
    <cfRule type="expression" dxfId="14832" priority="4916">
      <formula>AND(IF($Q238=2,1,0),IF($X238&lt;30,1,0))</formula>
    </cfRule>
    <cfRule type="expression" dxfId="14831" priority="4917">
      <formula>AND(IF($Q238=3,1,0),IF($X238&lt;30,1,0))</formula>
    </cfRule>
    <cfRule type="expression" dxfId="14830" priority="4918">
      <formula>AND(IF($Q238=3,1,IF($Q238=4,1,0)),IF($F238&lt;=85,1,0))</formula>
    </cfRule>
  </conditionalFormatting>
  <conditionalFormatting sqref="AV239">
    <cfRule type="expression" dxfId="14829" priority="4913">
      <formula>AV239="X"</formula>
    </cfRule>
    <cfRule type="expression" dxfId="14828" priority="4914">
      <formula>AV239="후보"</formula>
    </cfRule>
  </conditionalFormatting>
  <conditionalFormatting sqref="AC239">
    <cfRule type="cellIs" dxfId="14827" priority="4911" operator="greaterThan">
      <formula>0.9</formula>
    </cfRule>
    <cfRule type="cellIs" dxfId="14826" priority="4912" operator="greaterThan">
      <formula>0.85</formula>
    </cfRule>
  </conditionalFormatting>
  <conditionalFormatting sqref="N239">
    <cfRule type="cellIs" dxfId="14825" priority="4909" operator="greaterThan">
      <formula>0.9</formula>
    </cfRule>
    <cfRule type="cellIs" dxfId="14824" priority="4910" operator="greaterThan">
      <formula>0.85</formula>
    </cfRule>
  </conditionalFormatting>
  <conditionalFormatting sqref="E239">
    <cfRule type="expression" dxfId="14823" priority="4905">
      <formula>AND(IF(OR($Q239=1,$Q239=2),1,0),IF($X239&lt;=20,1,0))</formula>
    </cfRule>
    <cfRule type="expression" dxfId="14822" priority="4906">
      <formula>AND(IF($Q239=2,1,0),IF($X239&lt;30,1,0))</formula>
    </cfRule>
    <cfRule type="expression" dxfId="14821" priority="4907">
      <formula>AND(IF($Q239=3,1,0),IF($X239&lt;30,1,0))</formula>
    </cfRule>
    <cfRule type="expression" dxfId="14820" priority="4908">
      <formula>AND(IF($Q239=3,1,IF($Q239=4,1,0)),IF($F239&lt;=85,1,0))</formula>
    </cfRule>
  </conditionalFormatting>
  <conditionalFormatting sqref="X239">
    <cfRule type="expression" dxfId="14819" priority="4901">
      <formula>AND(IF(OR($Q239=1,$Q239=2),1,0),IF($X239&lt;=20,1,0))</formula>
    </cfRule>
    <cfRule type="expression" dxfId="14818" priority="4902">
      <formula>AND(IF($Q239=2,1,0),IF($X239&lt;30,1,0))</formula>
    </cfRule>
    <cfRule type="expression" dxfId="14817" priority="4903">
      <formula>AND(IF($Q239=3,1,0),IF($X239&lt;30,1,0))</formula>
    </cfRule>
    <cfRule type="expression" dxfId="14816" priority="4904">
      <formula>AND(IF($Q239=3,1,IF($Q239=4,1,0)),IF($F239&lt;=85,1,0))</formula>
    </cfRule>
  </conditionalFormatting>
  <conditionalFormatting sqref="AI239">
    <cfRule type="expression" dxfId="14815" priority="4897">
      <formula>AND(IF(OR($Q239=1,$Q239=2),1,0),IF($X239&lt;=20,1,0))</formula>
    </cfRule>
    <cfRule type="expression" dxfId="14814" priority="4898">
      <formula>AND(IF($Q239=2,1,0),IF($X239&lt;30,1,0))</formula>
    </cfRule>
    <cfRule type="expression" dxfId="14813" priority="4899">
      <formula>AND(IF($Q239=3,1,0),IF($X239&lt;30,1,0))</formula>
    </cfRule>
    <cfRule type="expression" dxfId="14812" priority="4900">
      <formula>AND(IF($Q239=3,1,IF($Q239=4,1,0)),IF($F239&lt;=85,1,0))</formula>
    </cfRule>
  </conditionalFormatting>
  <conditionalFormatting sqref="AV240">
    <cfRule type="expression" dxfId="14811" priority="4895">
      <formula>AV240="X"</formula>
    </cfRule>
    <cfRule type="expression" dxfId="14810" priority="4896">
      <formula>AV240="후보"</formula>
    </cfRule>
  </conditionalFormatting>
  <conditionalFormatting sqref="AC240">
    <cfRule type="cellIs" dxfId="14809" priority="4893" operator="greaterThan">
      <formula>0.9</formula>
    </cfRule>
    <cfRule type="cellIs" dxfId="14808" priority="4894" operator="greaterThan">
      <formula>0.85</formula>
    </cfRule>
  </conditionalFormatting>
  <conditionalFormatting sqref="N240">
    <cfRule type="cellIs" dxfId="14807" priority="4891" operator="greaterThan">
      <formula>0.9</formula>
    </cfRule>
    <cfRule type="cellIs" dxfId="14806" priority="4892" operator="greaterThan">
      <formula>0.85</formula>
    </cfRule>
  </conditionalFormatting>
  <conditionalFormatting sqref="E240">
    <cfRule type="expression" dxfId="14805" priority="4887">
      <formula>AND(IF(OR($Q240=1,$Q240=2),1,0),IF($X240&lt;=20,1,0))</formula>
    </cfRule>
    <cfRule type="expression" dxfId="14804" priority="4888">
      <formula>AND(IF($Q240=2,1,0),IF($X240&lt;30,1,0))</formula>
    </cfRule>
    <cfRule type="expression" dxfId="14803" priority="4889">
      <formula>AND(IF($Q240=3,1,0),IF($X240&lt;30,1,0))</formula>
    </cfRule>
    <cfRule type="expression" dxfId="14802" priority="4890">
      <formula>AND(IF($Q240=3,1,IF($Q240=4,1,0)),IF($F240&lt;=85,1,0))</formula>
    </cfRule>
  </conditionalFormatting>
  <conditionalFormatting sqref="X240">
    <cfRule type="expression" dxfId="14801" priority="4883">
      <formula>AND(IF(OR($Q240=1,$Q240=2),1,0),IF($X240&lt;=20,1,0))</formula>
    </cfRule>
    <cfRule type="expression" dxfId="14800" priority="4884">
      <formula>AND(IF($Q240=2,1,0),IF($X240&lt;30,1,0))</formula>
    </cfRule>
    <cfRule type="expression" dxfId="14799" priority="4885">
      <formula>AND(IF($Q240=3,1,0),IF($X240&lt;30,1,0))</formula>
    </cfRule>
    <cfRule type="expression" dxfId="14798" priority="4886">
      <formula>AND(IF($Q240=3,1,IF($Q240=4,1,0)),IF($F240&lt;=85,1,0))</formula>
    </cfRule>
  </conditionalFormatting>
  <conditionalFormatting sqref="AI240">
    <cfRule type="expression" dxfId="14797" priority="4879">
      <formula>AND(IF(OR($Q240=1,$Q240=2),1,0),IF($X240&lt;=20,1,0))</formula>
    </cfRule>
    <cfRule type="expression" dxfId="14796" priority="4880">
      <formula>AND(IF($Q240=2,1,0),IF($X240&lt;30,1,0))</formula>
    </cfRule>
    <cfRule type="expression" dxfId="14795" priority="4881">
      <formula>AND(IF($Q240=3,1,0),IF($X240&lt;30,1,0))</formula>
    </cfRule>
    <cfRule type="expression" dxfId="14794" priority="4882">
      <formula>AND(IF($Q240=3,1,IF($Q240=4,1,0)),IF($F240&lt;=85,1,0))</formula>
    </cfRule>
  </conditionalFormatting>
  <conditionalFormatting sqref="AV241">
    <cfRule type="expression" dxfId="14793" priority="4877">
      <formula>AV241="X"</formula>
    </cfRule>
    <cfRule type="expression" dxfId="14792" priority="4878">
      <formula>AV241="후보"</formula>
    </cfRule>
  </conditionalFormatting>
  <conditionalFormatting sqref="AC241">
    <cfRule type="cellIs" dxfId="14791" priority="4875" operator="greaterThan">
      <formula>0.9</formula>
    </cfRule>
    <cfRule type="cellIs" dxfId="14790" priority="4876" operator="greaterThan">
      <formula>0.85</formula>
    </cfRule>
  </conditionalFormatting>
  <conditionalFormatting sqref="N241">
    <cfRule type="cellIs" dxfId="14789" priority="4873" operator="greaterThan">
      <formula>0.9</formula>
    </cfRule>
    <cfRule type="cellIs" dxfId="14788" priority="4874" operator="greaterThan">
      <formula>0.85</formula>
    </cfRule>
  </conditionalFormatting>
  <conditionalFormatting sqref="E241">
    <cfRule type="expression" dxfId="14787" priority="4869">
      <formula>AND(IF(OR($Q241=1,$Q241=2),1,0),IF($X241&lt;=20,1,0))</formula>
    </cfRule>
    <cfRule type="expression" dxfId="14786" priority="4870">
      <formula>AND(IF($Q241=2,1,0),IF($X241&lt;30,1,0))</formula>
    </cfRule>
    <cfRule type="expression" dxfId="14785" priority="4871">
      <formula>AND(IF($Q241=3,1,0),IF($X241&lt;30,1,0))</formula>
    </cfRule>
    <cfRule type="expression" dxfId="14784" priority="4872">
      <formula>AND(IF($Q241=3,1,IF($Q241=4,1,0)),IF($F241&lt;=85,1,0))</formula>
    </cfRule>
  </conditionalFormatting>
  <conditionalFormatting sqref="X241">
    <cfRule type="expression" dxfId="14783" priority="4865">
      <formula>AND(IF(OR($Q241=1,$Q241=2),1,0),IF($X241&lt;=20,1,0))</formula>
    </cfRule>
    <cfRule type="expression" dxfId="14782" priority="4866">
      <formula>AND(IF($Q241=2,1,0),IF($X241&lt;30,1,0))</formula>
    </cfRule>
    <cfRule type="expression" dxfId="14781" priority="4867">
      <formula>AND(IF($Q241=3,1,0),IF($X241&lt;30,1,0))</formula>
    </cfRule>
    <cfRule type="expression" dxfId="14780" priority="4868">
      <formula>AND(IF($Q241=3,1,IF($Q241=4,1,0)),IF($F241&lt;=85,1,0))</formula>
    </cfRule>
  </conditionalFormatting>
  <conditionalFormatting sqref="AI241">
    <cfRule type="expression" dxfId="14779" priority="4861">
      <formula>AND(IF(OR($Q241=1,$Q241=2),1,0),IF($X241&lt;=20,1,0))</formula>
    </cfRule>
    <cfRule type="expression" dxfId="14778" priority="4862">
      <formula>AND(IF($Q241=2,1,0),IF($X241&lt;30,1,0))</formula>
    </cfRule>
    <cfRule type="expression" dxfId="14777" priority="4863">
      <formula>AND(IF($Q241=3,1,0),IF($X241&lt;30,1,0))</formula>
    </cfRule>
    <cfRule type="expression" dxfId="14776" priority="4864">
      <formula>AND(IF($Q241=3,1,IF($Q241=4,1,0)),IF($F241&lt;=85,1,0))</formula>
    </cfRule>
  </conditionalFormatting>
  <conditionalFormatting sqref="AV242">
    <cfRule type="expression" dxfId="14775" priority="4859">
      <formula>AV242="X"</formula>
    </cfRule>
    <cfRule type="expression" dxfId="14774" priority="4860">
      <formula>AV242="후보"</formula>
    </cfRule>
  </conditionalFormatting>
  <conditionalFormatting sqref="AC242">
    <cfRule type="cellIs" dxfId="14773" priority="4857" operator="greaterThan">
      <formula>0.9</formula>
    </cfRule>
    <cfRule type="cellIs" dxfId="14772" priority="4858" operator="greaterThan">
      <formula>0.85</formula>
    </cfRule>
  </conditionalFormatting>
  <conditionalFormatting sqref="N242">
    <cfRule type="cellIs" dxfId="14771" priority="4855" operator="greaterThan">
      <formula>0.9</formula>
    </cfRule>
    <cfRule type="cellIs" dxfId="14770" priority="4856" operator="greaterThan">
      <formula>0.85</formula>
    </cfRule>
  </conditionalFormatting>
  <conditionalFormatting sqref="E242">
    <cfRule type="expression" dxfId="14769" priority="4851">
      <formula>AND(IF(OR($Q242=1,$Q242=2),1,0),IF($X242&lt;=20,1,0))</formula>
    </cfRule>
    <cfRule type="expression" dxfId="14768" priority="4852">
      <formula>AND(IF($Q242=2,1,0),IF($X242&lt;30,1,0))</formula>
    </cfRule>
    <cfRule type="expression" dxfId="14767" priority="4853">
      <formula>AND(IF($Q242=3,1,0),IF($X242&lt;30,1,0))</formula>
    </cfRule>
    <cfRule type="expression" dxfId="14766" priority="4854">
      <formula>AND(IF($Q242=3,1,IF($Q242=4,1,0)),IF($F242&lt;=85,1,0))</formula>
    </cfRule>
  </conditionalFormatting>
  <conditionalFormatting sqref="X242">
    <cfRule type="expression" dxfId="14765" priority="4847">
      <formula>AND(IF(OR($Q242=1,$Q242=2),1,0),IF($X242&lt;=20,1,0))</formula>
    </cfRule>
    <cfRule type="expression" dxfId="14764" priority="4848">
      <formula>AND(IF($Q242=2,1,0),IF($X242&lt;30,1,0))</formula>
    </cfRule>
    <cfRule type="expression" dxfId="14763" priority="4849">
      <formula>AND(IF($Q242=3,1,0),IF($X242&lt;30,1,0))</formula>
    </cfRule>
    <cfRule type="expression" dxfId="14762" priority="4850">
      <formula>AND(IF($Q242=3,1,IF($Q242=4,1,0)),IF($F242&lt;=85,1,0))</formula>
    </cfRule>
  </conditionalFormatting>
  <conditionalFormatting sqref="AI242">
    <cfRule type="expression" dxfId="14761" priority="4843">
      <formula>AND(IF(OR($Q242=1,$Q242=2),1,0),IF($X242&lt;=20,1,0))</formula>
    </cfRule>
    <cfRule type="expression" dxfId="14760" priority="4844">
      <formula>AND(IF($Q242=2,1,0),IF($X242&lt;30,1,0))</formula>
    </cfRule>
    <cfRule type="expression" dxfId="14759" priority="4845">
      <formula>AND(IF($Q242=3,1,0),IF($X242&lt;30,1,0))</formula>
    </cfRule>
    <cfRule type="expression" dxfId="14758" priority="4846">
      <formula>AND(IF($Q242=3,1,IF($Q242=4,1,0)),IF($F242&lt;=85,1,0))</formula>
    </cfRule>
  </conditionalFormatting>
  <conditionalFormatting sqref="AV243">
    <cfRule type="expression" dxfId="14757" priority="4841">
      <formula>AV243="X"</formula>
    </cfRule>
    <cfRule type="expression" dxfId="14756" priority="4842">
      <formula>AV243="후보"</formula>
    </cfRule>
  </conditionalFormatting>
  <conditionalFormatting sqref="AC243">
    <cfRule type="cellIs" dxfId="14755" priority="4839" operator="greaterThan">
      <formula>0.9</formula>
    </cfRule>
    <cfRule type="cellIs" dxfId="14754" priority="4840" operator="greaterThan">
      <formula>0.85</formula>
    </cfRule>
  </conditionalFormatting>
  <conditionalFormatting sqref="N243">
    <cfRule type="cellIs" dxfId="14753" priority="4837" operator="greaterThan">
      <formula>0.9</formula>
    </cfRule>
    <cfRule type="cellIs" dxfId="14752" priority="4838" operator="greaterThan">
      <formula>0.85</formula>
    </cfRule>
  </conditionalFormatting>
  <conditionalFormatting sqref="E243">
    <cfRule type="expression" dxfId="14751" priority="4833">
      <formula>AND(IF(OR($Q243=1,$Q243=2),1,0),IF($X243&lt;=20,1,0))</formula>
    </cfRule>
    <cfRule type="expression" dxfId="14750" priority="4834">
      <formula>AND(IF($Q243=2,1,0),IF($X243&lt;30,1,0))</formula>
    </cfRule>
    <cfRule type="expression" dxfId="14749" priority="4835">
      <formula>AND(IF($Q243=3,1,0),IF($X243&lt;30,1,0))</formula>
    </cfRule>
    <cfRule type="expression" dxfId="14748" priority="4836">
      <formula>AND(IF($Q243=3,1,IF($Q243=4,1,0)),IF($F243&lt;=85,1,0))</formula>
    </cfRule>
  </conditionalFormatting>
  <conditionalFormatting sqref="X243">
    <cfRule type="expression" dxfId="14747" priority="4829">
      <formula>AND(IF(OR($Q243=1,$Q243=2),1,0),IF($X243&lt;=20,1,0))</formula>
    </cfRule>
    <cfRule type="expression" dxfId="14746" priority="4830">
      <formula>AND(IF($Q243=2,1,0),IF($X243&lt;30,1,0))</formula>
    </cfRule>
    <cfRule type="expression" dxfId="14745" priority="4831">
      <formula>AND(IF($Q243=3,1,0),IF($X243&lt;30,1,0))</formula>
    </cfRule>
    <cfRule type="expression" dxfId="14744" priority="4832">
      <formula>AND(IF($Q243=3,1,IF($Q243=4,1,0)),IF($F243&lt;=85,1,0))</formula>
    </cfRule>
  </conditionalFormatting>
  <conditionalFormatting sqref="AI243">
    <cfRule type="expression" dxfId="14743" priority="4825">
      <formula>AND(IF(OR($Q243=1,$Q243=2),1,0),IF($X243&lt;=20,1,0))</formula>
    </cfRule>
    <cfRule type="expression" dxfId="14742" priority="4826">
      <formula>AND(IF($Q243=2,1,0),IF($X243&lt;30,1,0))</formula>
    </cfRule>
    <cfRule type="expression" dxfId="14741" priority="4827">
      <formula>AND(IF($Q243=3,1,0),IF($X243&lt;30,1,0))</formula>
    </cfRule>
    <cfRule type="expression" dxfId="14740" priority="4828">
      <formula>AND(IF($Q243=3,1,IF($Q243=4,1,0)),IF($F243&lt;=85,1,0))</formula>
    </cfRule>
  </conditionalFormatting>
  <conditionalFormatting sqref="AV244">
    <cfRule type="expression" dxfId="14739" priority="4823">
      <formula>AV244="X"</formula>
    </cfRule>
    <cfRule type="expression" dxfId="14738" priority="4824">
      <formula>AV244="후보"</formula>
    </cfRule>
  </conditionalFormatting>
  <conditionalFormatting sqref="AC244">
    <cfRule type="cellIs" dxfId="14737" priority="4821" operator="greaterThan">
      <formula>0.9</formula>
    </cfRule>
    <cfRule type="cellIs" dxfId="14736" priority="4822" operator="greaterThan">
      <formula>0.85</formula>
    </cfRule>
  </conditionalFormatting>
  <conditionalFormatting sqref="N244">
    <cfRule type="cellIs" dxfId="14735" priority="4819" operator="greaterThan">
      <formula>0.9</formula>
    </cfRule>
    <cfRule type="cellIs" dxfId="14734" priority="4820" operator="greaterThan">
      <formula>0.85</formula>
    </cfRule>
  </conditionalFormatting>
  <conditionalFormatting sqref="E244">
    <cfRule type="expression" dxfId="14733" priority="4815">
      <formula>AND(IF(OR($Q244=1,$Q244=2),1,0),IF($X244&lt;=20,1,0))</formula>
    </cfRule>
    <cfRule type="expression" dxfId="14732" priority="4816">
      <formula>AND(IF($Q244=2,1,0),IF($X244&lt;30,1,0))</formula>
    </cfRule>
    <cfRule type="expression" dxfId="14731" priority="4817">
      <formula>AND(IF($Q244=3,1,0),IF($X244&lt;30,1,0))</formula>
    </cfRule>
    <cfRule type="expression" dxfId="14730" priority="4818">
      <formula>AND(IF($Q244=3,1,IF($Q244=4,1,0)),IF($F244&lt;=85,1,0))</formula>
    </cfRule>
  </conditionalFormatting>
  <conditionalFormatting sqref="X244">
    <cfRule type="expression" dxfId="14729" priority="4811">
      <formula>AND(IF(OR($Q244=1,$Q244=2),1,0),IF($X244&lt;=20,1,0))</formula>
    </cfRule>
    <cfRule type="expression" dxfId="14728" priority="4812">
      <formula>AND(IF($Q244=2,1,0),IF($X244&lt;30,1,0))</formula>
    </cfRule>
    <cfRule type="expression" dxfId="14727" priority="4813">
      <formula>AND(IF($Q244=3,1,0),IF($X244&lt;30,1,0))</formula>
    </cfRule>
    <cfRule type="expression" dxfId="14726" priority="4814">
      <formula>AND(IF($Q244=3,1,IF($Q244=4,1,0)),IF($F244&lt;=85,1,0))</formula>
    </cfRule>
  </conditionalFormatting>
  <conditionalFormatting sqref="AI244">
    <cfRule type="expression" dxfId="14725" priority="4807">
      <formula>AND(IF(OR($Q244=1,$Q244=2),1,0),IF($X244&lt;=20,1,0))</formula>
    </cfRule>
    <cfRule type="expression" dxfId="14724" priority="4808">
      <formula>AND(IF($Q244=2,1,0),IF($X244&lt;30,1,0))</formula>
    </cfRule>
    <cfRule type="expression" dxfId="14723" priority="4809">
      <formula>AND(IF($Q244=3,1,0),IF($X244&lt;30,1,0))</formula>
    </cfRule>
    <cfRule type="expression" dxfId="14722" priority="4810">
      <formula>AND(IF($Q244=3,1,IF($Q244=4,1,0)),IF($F244&lt;=85,1,0))</formula>
    </cfRule>
  </conditionalFormatting>
  <conditionalFormatting sqref="AV245">
    <cfRule type="expression" dxfId="14721" priority="4805">
      <formula>AV245="X"</formula>
    </cfRule>
    <cfRule type="expression" dxfId="14720" priority="4806">
      <formula>AV245="후보"</formula>
    </cfRule>
  </conditionalFormatting>
  <conditionalFormatting sqref="AC245">
    <cfRule type="cellIs" dxfId="14719" priority="4803" operator="greaterThan">
      <formula>0.9</formula>
    </cfRule>
    <cfRule type="cellIs" dxfId="14718" priority="4804" operator="greaterThan">
      <formula>0.85</formula>
    </cfRule>
  </conditionalFormatting>
  <conditionalFormatting sqref="N245">
    <cfRule type="cellIs" dxfId="14717" priority="4801" operator="greaterThan">
      <formula>0.9</formula>
    </cfRule>
    <cfRule type="cellIs" dxfId="14716" priority="4802" operator="greaterThan">
      <formula>0.85</formula>
    </cfRule>
  </conditionalFormatting>
  <conditionalFormatting sqref="E245">
    <cfRule type="expression" dxfId="14715" priority="4797">
      <formula>AND(IF(OR($Q245=1,$Q245=2),1,0),IF($X245&lt;=20,1,0))</formula>
    </cfRule>
    <cfRule type="expression" dxfId="14714" priority="4798">
      <formula>AND(IF($Q245=2,1,0),IF($X245&lt;30,1,0))</formula>
    </cfRule>
    <cfRule type="expression" dxfId="14713" priority="4799">
      <formula>AND(IF($Q245=3,1,0),IF($X245&lt;30,1,0))</formula>
    </cfRule>
    <cfRule type="expression" dxfId="14712" priority="4800">
      <formula>AND(IF($Q245=3,1,IF($Q245=4,1,0)),IF($F245&lt;=85,1,0))</formula>
    </cfRule>
  </conditionalFormatting>
  <conditionalFormatting sqref="X245">
    <cfRule type="expression" dxfId="14711" priority="4793">
      <formula>AND(IF(OR($Q245=1,$Q245=2),1,0),IF($X245&lt;=20,1,0))</formula>
    </cfRule>
    <cfRule type="expression" dxfId="14710" priority="4794">
      <formula>AND(IF($Q245=2,1,0),IF($X245&lt;30,1,0))</formula>
    </cfRule>
    <cfRule type="expression" dxfId="14709" priority="4795">
      <formula>AND(IF($Q245=3,1,0),IF($X245&lt;30,1,0))</formula>
    </cfRule>
    <cfRule type="expression" dxfId="14708" priority="4796">
      <formula>AND(IF($Q245=3,1,IF($Q245=4,1,0)),IF($F245&lt;=85,1,0))</formula>
    </cfRule>
  </conditionalFormatting>
  <conditionalFormatting sqref="AI245">
    <cfRule type="expression" dxfId="14707" priority="4789">
      <formula>AND(IF(OR($Q245=1,$Q245=2),1,0),IF($X245&lt;=20,1,0))</formula>
    </cfRule>
    <cfRule type="expression" dxfId="14706" priority="4790">
      <formula>AND(IF($Q245=2,1,0),IF($X245&lt;30,1,0))</formula>
    </cfRule>
    <cfRule type="expression" dxfId="14705" priority="4791">
      <formula>AND(IF($Q245=3,1,0),IF($X245&lt;30,1,0))</formula>
    </cfRule>
    <cfRule type="expression" dxfId="14704" priority="4792">
      <formula>AND(IF($Q245=3,1,IF($Q245=4,1,0)),IF($F245&lt;=85,1,0))</formula>
    </cfRule>
  </conditionalFormatting>
  <conditionalFormatting sqref="AV246">
    <cfRule type="expression" dxfId="14703" priority="4787">
      <formula>AV246="X"</formula>
    </cfRule>
    <cfRule type="expression" dxfId="14702" priority="4788">
      <formula>AV246="후보"</formula>
    </cfRule>
  </conditionalFormatting>
  <conditionalFormatting sqref="AC246">
    <cfRule type="cellIs" dxfId="14701" priority="4785" operator="greaterThan">
      <formula>0.9</formula>
    </cfRule>
    <cfRule type="cellIs" dxfId="14700" priority="4786" operator="greaterThan">
      <formula>0.85</formula>
    </cfRule>
  </conditionalFormatting>
  <conditionalFormatting sqref="N246">
    <cfRule type="cellIs" dxfId="14699" priority="4783" operator="greaterThan">
      <formula>0.9</formula>
    </cfRule>
    <cfRule type="cellIs" dxfId="14698" priority="4784" operator="greaterThan">
      <formula>0.85</formula>
    </cfRule>
  </conditionalFormatting>
  <conditionalFormatting sqref="E246">
    <cfRule type="expression" dxfId="14697" priority="4779">
      <formula>AND(IF(OR($Q246=1,$Q246=2),1,0),IF($X246&lt;=20,1,0))</formula>
    </cfRule>
    <cfRule type="expression" dxfId="14696" priority="4780">
      <formula>AND(IF($Q246=2,1,0),IF($X246&lt;30,1,0))</formula>
    </cfRule>
    <cfRule type="expression" dxfId="14695" priority="4781">
      <formula>AND(IF($Q246=3,1,0),IF($X246&lt;30,1,0))</formula>
    </cfRule>
    <cfRule type="expression" dxfId="14694" priority="4782">
      <formula>AND(IF($Q246=3,1,IF($Q246=4,1,0)),IF($F246&lt;=85,1,0))</formula>
    </cfRule>
  </conditionalFormatting>
  <conditionalFormatting sqref="X246">
    <cfRule type="expression" dxfId="14693" priority="4775">
      <formula>AND(IF(OR($Q246=1,$Q246=2),1,0),IF($X246&lt;=20,1,0))</formula>
    </cfRule>
    <cfRule type="expression" dxfId="14692" priority="4776">
      <formula>AND(IF($Q246=2,1,0),IF($X246&lt;30,1,0))</formula>
    </cfRule>
    <cfRule type="expression" dxfId="14691" priority="4777">
      <formula>AND(IF($Q246=3,1,0),IF($X246&lt;30,1,0))</formula>
    </cfRule>
    <cfRule type="expression" dxfId="14690" priority="4778">
      <formula>AND(IF($Q246=3,1,IF($Q246=4,1,0)),IF($F246&lt;=85,1,0))</formula>
    </cfRule>
  </conditionalFormatting>
  <conditionalFormatting sqref="AI246">
    <cfRule type="expression" dxfId="14689" priority="4771">
      <formula>AND(IF(OR($Q246=1,$Q246=2),1,0),IF($X246&lt;=20,1,0))</formula>
    </cfRule>
    <cfRule type="expression" dxfId="14688" priority="4772">
      <formula>AND(IF($Q246=2,1,0),IF($X246&lt;30,1,0))</formula>
    </cfRule>
    <cfRule type="expression" dxfId="14687" priority="4773">
      <formula>AND(IF($Q246=3,1,0),IF($X246&lt;30,1,0))</formula>
    </cfRule>
    <cfRule type="expression" dxfId="14686" priority="4774">
      <formula>AND(IF($Q246=3,1,IF($Q246=4,1,0)),IF($F246&lt;=85,1,0))</formula>
    </cfRule>
  </conditionalFormatting>
  <conditionalFormatting sqref="AV247">
    <cfRule type="expression" dxfId="14685" priority="4769">
      <formula>AV247="X"</formula>
    </cfRule>
    <cfRule type="expression" dxfId="14684" priority="4770">
      <formula>AV247="후보"</formula>
    </cfRule>
  </conditionalFormatting>
  <conditionalFormatting sqref="AC247">
    <cfRule type="cellIs" dxfId="14683" priority="4767" operator="greaterThan">
      <formula>0.9</formula>
    </cfRule>
    <cfRule type="cellIs" dxfId="14682" priority="4768" operator="greaterThan">
      <formula>0.85</formula>
    </cfRule>
  </conditionalFormatting>
  <conditionalFormatting sqref="N247">
    <cfRule type="cellIs" dxfId="14681" priority="4765" operator="greaterThan">
      <formula>0.9</formula>
    </cfRule>
    <cfRule type="cellIs" dxfId="14680" priority="4766" operator="greaterThan">
      <formula>0.85</formula>
    </cfRule>
  </conditionalFormatting>
  <conditionalFormatting sqref="E247">
    <cfRule type="expression" dxfId="14679" priority="4761">
      <formula>AND(IF(OR($Q247=1,$Q247=2),1,0),IF($X247&lt;=20,1,0))</formula>
    </cfRule>
    <cfRule type="expression" dxfId="14678" priority="4762">
      <formula>AND(IF($Q247=2,1,0),IF($X247&lt;30,1,0))</formula>
    </cfRule>
    <cfRule type="expression" dxfId="14677" priority="4763">
      <formula>AND(IF($Q247=3,1,0),IF($X247&lt;30,1,0))</formula>
    </cfRule>
    <cfRule type="expression" dxfId="14676" priority="4764">
      <formula>AND(IF($Q247=3,1,IF($Q247=4,1,0)),IF($F247&lt;=85,1,0))</formula>
    </cfRule>
  </conditionalFormatting>
  <conditionalFormatting sqref="X247">
    <cfRule type="expression" dxfId="14675" priority="4757">
      <formula>AND(IF(OR($Q247=1,$Q247=2),1,0),IF($X247&lt;=20,1,0))</formula>
    </cfRule>
    <cfRule type="expression" dxfId="14674" priority="4758">
      <formula>AND(IF($Q247=2,1,0),IF($X247&lt;30,1,0))</formula>
    </cfRule>
    <cfRule type="expression" dxfId="14673" priority="4759">
      <formula>AND(IF($Q247=3,1,0),IF($X247&lt;30,1,0))</formula>
    </cfRule>
    <cfRule type="expression" dxfId="14672" priority="4760">
      <formula>AND(IF($Q247=3,1,IF($Q247=4,1,0)),IF($F247&lt;=85,1,0))</formula>
    </cfRule>
  </conditionalFormatting>
  <conditionalFormatting sqref="AI247">
    <cfRule type="expression" dxfId="14671" priority="4753">
      <formula>AND(IF(OR($Q247=1,$Q247=2),1,0),IF($X247&lt;=20,1,0))</formula>
    </cfRule>
    <cfRule type="expression" dxfId="14670" priority="4754">
      <formula>AND(IF($Q247=2,1,0),IF($X247&lt;30,1,0))</formula>
    </cfRule>
    <cfRule type="expression" dxfId="14669" priority="4755">
      <formula>AND(IF($Q247=3,1,0),IF($X247&lt;30,1,0))</formula>
    </cfRule>
    <cfRule type="expression" dxfId="14668" priority="4756">
      <formula>AND(IF($Q247=3,1,IF($Q247=4,1,0)),IF($F247&lt;=85,1,0))</formula>
    </cfRule>
  </conditionalFormatting>
  <conditionalFormatting sqref="AV248">
    <cfRule type="expression" dxfId="14667" priority="4751">
      <formula>AV248="X"</formula>
    </cfRule>
    <cfRule type="expression" dxfId="14666" priority="4752">
      <formula>AV248="후보"</formula>
    </cfRule>
  </conditionalFormatting>
  <conditionalFormatting sqref="AC248">
    <cfRule type="cellIs" dxfId="14665" priority="4749" operator="greaterThan">
      <formula>0.9</formula>
    </cfRule>
    <cfRule type="cellIs" dxfId="14664" priority="4750" operator="greaterThan">
      <formula>0.85</formula>
    </cfRule>
  </conditionalFormatting>
  <conditionalFormatting sqref="N248">
    <cfRule type="cellIs" dxfId="14663" priority="4747" operator="greaterThan">
      <formula>0.9</formula>
    </cfRule>
    <cfRule type="cellIs" dxfId="14662" priority="4748" operator="greaterThan">
      <formula>0.85</formula>
    </cfRule>
  </conditionalFormatting>
  <conditionalFormatting sqref="E248">
    <cfRule type="expression" dxfId="14661" priority="4743">
      <formula>AND(IF(OR($Q248=1,$Q248=2),1,0),IF($X248&lt;=20,1,0))</formula>
    </cfRule>
    <cfRule type="expression" dxfId="14660" priority="4744">
      <formula>AND(IF($Q248=2,1,0),IF($X248&lt;30,1,0))</formula>
    </cfRule>
    <cfRule type="expression" dxfId="14659" priority="4745">
      <formula>AND(IF($Q248=3,1,0),IF($X248&lt;30,1,0))</formula>
    </cfRule>
    <cfRule type="expression" dxfId="14658" priority="4746">
      <formula>AND(IF($Q248=3,1,IF($Q248=4,1,0)),IF($F248&lt;=85,1,0))</formula>
    </cfRule>
  </conditionalFormatting>
  <conditionalFormatting sqref="X248">
    <cfRule type="expression" dxfId="14657" priority="4739">
      <formula>AND(IF(OR($Q248=1,$Q248=2),1,0),IF($X248&lt;=20,1,0))</formula>
    </cfRule>
    <cfRule type="expression" dxfId="14656" priority="4740">
      <formula>AND(IF($Q248=2,1,0),IF($X248&lt;30,1,0))</formula>
    </cfRule>
    <cfRule type="expression" dxfId="14655" priority="4741">
      <formula>AND(IF($Q248=3,1,0),IF($X248&lt;30,1,0))</formula>
    </cfRule>
    <cfRule type="expression" dxfId="14654" priority="4742">
      <formula>AND(IF($Q248=3,1,IF($Q248=4,1,0)),IF($F248&lt;=85,1,0))</formula>
    </cfRule>
  </conditionalFormatting>
  <conditionalFormatting sqref="AI248">
    <cfRule type="expression" dxfId="14653" priority="4735">
      <formula>AND(IF(OR($Q248=1,$Q248=2),1,0),IF($X248&lt;=20,1,0))</formula>
    </cfRule>
    <cfRule type="expression" dxfId="14652" priority="4736">
      <formula>AND(IF($Q248=2,1,0),IF($X248&lt;30,1,0))</formula>
    </cfRule>
    <cfRule type="expression" dxfId="14651" priority="4737">
      <formula>AND(IF($Q248=3,1,0),IF($X248&lt;30,1,0))</formula>
    </cfRule>
    <cfRule type="expression" dxfId="14650" priority="4738">
      <formula>AND(IF($Q248=3,1,IF($Q248=4,1,0)),IF($F248&lt;=85,1,0))</formula>
    </cfRule>
  </conditionalFormatting>
  <conditionalFormatting sqref="AV249">
    <cfRule type="expression" dxfId="14649" priority="4733">
      <formula>AV249="X"</formula>
    </cfRule>
    <cfRule type="expression" dxfId="14648" priority="4734">
      <formula>AV249="후보"</formula>
    </cfRule>
  </conditionalFormatting>
  <conditionalFormatting sqref="AC249">
    <cfRule type="cellIs" dxfId="14647" priority="4731" operator="greaterThan">
      <formula>0.9</formula>
    </cfRule>
    <cfRule type="cellIs" dxfId="14646" priority="4732" operator="greaterThan">
      <formula>0.85</formula>
    </cfRule>
  </conditionalFormatting>
  <conditionalFormatting sqref="N249">
    <cfRule type="cellIs" dxfId="14645" priority="4729" operator="greaterThan">
      <formula>0.9</formula>
    </cfRule>
    <cfRule type="cellIs" dxfId="14644" priority="4730" operator="greaterThan">
      <formula>0.85</formula>
    </cfRule>
  </conditionalFormatting>
  <conditionalFormatting sqref="E249">
    <cfRule type="expression" dxfId="14643" priority="4725">
      <formula>AND(IF(OR($Q249=1,$Q249=2),1,0),IF($X249&lt;=20,1,0))</formula>
    </cfRule>
    <cfRule type="expression" dxfId="14642" priority="4726">
      <formula>AND(IF($Q249=2,1,0),IF($X249&lt;30,1,0))</formula>
    </cfRule>
    <cfRule type="expression" dxfId="14641" priority="4727">
      <formula>AND(IF($Q249=3,1,0),IF($X249&lt;30,1,0))</formula>
    </cfRule>
    <cfRule type="expression" dxfId="14640" priority="4728">
      <formula>AND(IF($Q249=3,1,IF($Q249=4,1,0)),IF($F249&lt;=85,1,0))</formula>
    </cfRule>
  </conditionalFormatting>
  <conditionalFormatting sqref="X249">
    <cfRule type="expression" dxfId="14639" priority="4721">
      <formula>AND(IF(OR($Q249=1,$Q249=2),1,0),IF($X249&lt;=20,1,0))</formula>
    </cfRule>
    <cfRule type="expression" dxfId="14638" priority="4722">
      <formula>AND(IF($Q249=2,1,0),IF($X249&lt;30,1,0))</formula>
    </cfRule>
    <cfRule type="expression" dxfId="14637" priority="4723">
      <formula>AND(IF($Q249=3,1,0),IF($X249&lt;30,1,0))</formula>
    </cfRule>
    <cfRule type="expression" dxfId="14636" priority="4724">
      <formula>AND(IF($Q249=3,1,IF($Q249=4,1,0)),IF($F249&lt;=85,1,0))</formula>
    </cfRule>
  </conditionalFormatting>
  <conditionalFormatting sqref="AI249">
    <cfRule type="expression" dxfId="14635" priority="4717">
      <formula>AND(IF(OR($Q249=1,$Q249=2),1,0),IF($X249&lt;=20,1,0))</formula>
    </cfRule>
    <cfRule type="expression" dxfId="14634" priority="4718">
      <formula>AND(IF($Q249=2,1,0),IF($X249&lt;30,1,0))</formula>
    </cfRule>
    <cfRule type="expression" dxfId="14633" priority="4719">
      <formula>AND(IF($Q249=3,1,0),IF($X249&lt;30,1,0))</formula>
    </cfRule>
    <cfRule type="expression" dxfId="14632" priority="4720">
      <formula>AND(IF($Q249=3,1,IF($Q249=4,1,0)),IF($F249&lt;=85,1,0))</formula>
    </cfRule>
  </conditionalFormatting>
  <conditionalFormatting sqref="AV250">
    <cfRule type="expression" dxfId="14631" priority="4715">
      <formula>AV250="X"</formula>
    </cfRule>
    <cfRule type="expression" dxfId="14630" priority="4716">
      <formula>AV250="후보"</formula>
    </cfRule>
  </conditionalFormatting>
  <conditionalFormatting sqref="AC250">
    <cfRule type="cellIs" dxfId="14629" priority="4713" operator="greaterThan">
      <formula>0.9</formula>
    </cfRule>
    <cfRule type="cellIs" dxfId="14628" priority="4714" operator="greaterThan">
      <formula>0.85</formula>
    </cfRule>
  </conditionalFormatting>
  <conditionalFormatting sqref="N250">
    <cfRule type="cellIs" dxfId="14627" priority="4711" operator="greaterThan">
      <formula>0.9</formula>
    </cfRule>
    <cfRule type="cellIs" dxfId="14626" priority="4712" operator="greaterThan">
      <formula>0.85</formula>
    </cfRule>
  </conditionalFormatting>
  <conditionalFormatting sqref="E250">
    <cfRule type="expression" dxfId="14625" priority="4707">
      <formula>AND(IF(OR($Q250=1,$Q250=2),1,0),IF($X250&lt;=20,1,0))</formula>
    </cfRule>
    <cfRule type="expression" dxfId="14624" priority="4708">
      <formula>AND(IF($Q250=2,1,0),IF($X250&lt;30,1,0))</formula>
    </cfRule>
    <cfRule type="expression" dxfId="14623" priority="4709">
      <formula>AND(IF($Q250=3,1,0),IF($X250&lt;30,1,0))</formula>
    </cfRule>
    <cfRule type="expression" dxfId="14622" priority="4710">
      <formula>AND(IF($Q250=3,1,IF($Q250=4,1,0)),IF($F250&lt;=85,1,0))</formula>
    </cfRule>
  </conditionalFormatting>
  <conditionalFormatting sqref="X250">
    <cfRule type="expression" dxfId="14621" priority="4703">
      <formula>AND(IF(OR($Q250=1,$Q250=2),1,0),IF($X250&lt;=20,1,0))</formula>
    </cfRule>
    <cfRule type="expression" dxfId="14620" priority="4704">
      <formula>AND(IF($Q250=2,1,0),IF($X250&lt;30,1,0))</formula>
    </cfRule>
    <cfRule type="expression" dxfId="14619" priority="4705">
      <formula>AND(IF($Q250=3,1,0),IF($X250&lt;30,1,0))</formula>
    </cfRule>
    <cfRule type="expression" dxfId="14618" priority="4706">
      <formula>AND(IF($Q250=3,1,IF($Q250=4,1,0)),IF($F250&lt;=85,1,0))</formula>
    </cfRule>
  </conditionalFormatting>
  <conditionalFormatting sqref="AI250">
    <cfRule type="expression" dxfId="14617" priority="4699">
      <formula>AND(IF(OR($Q250=1,$Q250=2),1,0),IF($X250&lt;=20,1,0))</formula>
    </cfRule>
    <cfRule type="expression" dxfId="14616" priority="4700">
      <formula>AND(IF($Q250=2,1,0),IF($X250&lt;30,1,0))</formula>
    </cfRule>
    <cfRule type="expression" dxfId="14615" priority="4701">
      <formula>AND(IF($Q250=3,1,0),IF($X250&lt;30,1,0))</formula>
    </cfRule>
    <cfRule type="expression" dxfId="14614" priority="4702">
      <formula>AND(IF($Q250=3,1,IF($Q250=4,1,0)),IF($F250&lt;=85,1,0))</formula>
    </cfRule>
  </conditionalFormatting>
  <conditionalFormatting sqref="AV251">
    <cfRule type="expression" dxfId="14613" priority="4697">
      <formula>AV251="X"</formula>
    </cfRule>
    <cfRule type="expression" dxfId="14612" priority="4698">
      <formula>AV251="후보"</formula>
    </cfRule>
  </conditionalFormatting>
  <conditionalFormatting sqref="AC251">
    <cfRule type="cellIs" dxfId="14611" priority="4695" operator="greaterThan">
      <formula>0.9</formula>
    </cfRule>
    <cfRule type="cellIs" dxfId="14610" priority="4696" operator="greaterThan">
      <formula>0.85</formula>
    </cfRule>
  </conditionalFormatting>
  <conditionalFormatting sqref="N251">
    <cfRule type="cellIs" dxfId="14609" priority="4693" operator="greaterThan">
      <formula>0.9</formula>
    </cfRule>
    <cfRule type="cellIs" dxfId="14608" priority="4694" operator="greaterThan">
      <formula>0.85</formula>
    </cfRule>
  </conditionalFormatting>
  <conditionalFormatting sqref="E251">
    <cfRule type="expression" dxfId="14607" priority="4689">
      <formula>AND(IF(OR($Q251=1,$Q251=2),1,0),IF($X251&lt;=20,1,0))</formula>
    </cfRule>
    <cfRule type="expression" dxfId="14606" priority="4690">
      <formula>AND(IF($Q251=2,1,0),IF($X251&lt;30,1,0))</formula>
    </cfRule>
    <cfRule type="expression" dxfId="14605" priority="4691">
      <formula>AND(IF($Q251=3,1,0),IF($X251&lt;30,1,0))</formula>
    </cfRule>
    <cfRule type="expression" dxfId="14604" priority="4692">
      <formula>AND(IF($Q251=3,1,IF($Q251=4,1,0)),IF($F251&lt;=85,1,0))</formula>
    </cfRule>
  </conditionalFormatting>
  <conditionalFormatting sqref="X251">
    <cfRule type="expression" dxfId="14603" priority="4685">
      <formula>AND(IF(OR($Q251=1,$Q251=2),1,0),IF($X251&lt;=20,1,0))</formula>
    </cfRule>
    <cfRule type="expression" dxfId="14602" priority="4686">
      <formula>AND(IF($Q251=2,1,0),IF($X251&lt;30,1,0))</formula>
    </cfRule>
    <cfRule type="expression" dxfId="14601" priority="4687">
      <formula>AND(IF($Q251=3,1,0),IF($X251&lt;30,1,0))</formula>
    </cfRule>
    <cfRule type="expression" dxfId="14600" priority="4688">
      <formula>AND(IF($Q251=3,1,IF($Q251=4,1,0)),IF($F251&lt;=85,1,0))</formula>
    </cfRule>
  </conditionalFormatting>
  <conditionalFormatting sqref="AI251">
    <cfRule type="expression" dxfId="14599" priority="4681">
      <formula>AND(IF(OR($Q251=1,$Q251=2),1,0),IF($X251&lt;=20,1,0))</formula>
    </cfRule>
    <cfRule type="expression" dxfId="14598" priority="4682">
      <formula>AND(IF($Q251=2,1,0),IF($X251&lt;30,1,0))</formula>
    </cfRule>
    <cfRule type="expression" dxfId="14597" priority="4683">
      <formula>AND(IF($Q251=3,1,0),IF($X251&lt;30,1,0))</formula>
    </cfRule>
    <cfRule type="expression" dxfId="14596" priority="4684">
      <formula>AND(IF($Q251=3,1,IF($Q251=4,1,0)),IF($F251&lt;=85,1,0))</formula>
    </cfRule>
  </conditionalFormatting>
  <conditionalFormatting sqref="AV252">
    <cfRule type="expression" dxfId="14595" priority="4679">
      <formula>AV252="X"</formula>
    </cfRule>
    <cfRule type="expression" dxfId="14594" priority="4680">
      <formula>AV252="후보"</formula>
    </cfRule>
  </conditionalFormatting>
  <conditionalFormatting sqref="AC252">
    <cfRule type="cellIs" dxfId="14593" priority="4677" operator="greaterThan">
      <formula>0.9</formula>
    </cfRule>
    <cfRule type="cellIs" dxfId="14592" priority="4678" operator="greaterThan">
      <formula>0.85</formula>
    </cfRule>
  </conditionalFormatting>
  <conditionalFormatting sqref="N252">
    <cfRule type="cellIs" dxfId="14591" priority="4675" operator="greaterThan">
      <formula>0.9</formula>
    </cfRule>
    <cfRule type="cellIs" dxfId="14590" priority="4676" operator="greaterThan">
      <formula>0.85</formula>
    </cfRule>
  </conditionalFormatting>
  <conditionalFormatting sqref="E252">
    <cfRule type="expression" dxfId="14589" priority="4671">
      <formula>AND(IF(OR($Q252=1,$Q252=2),1,0),IF($X252&lt;=20,1,0))</formula>
    </cfRule>
    <cfRule type="expression" dxfId="14588" priority="4672">
      <formula>AND(IF($Q252=2,1,0),IF($X252&lt;30,1,0))</formula>
    </cfRule>
    <cfRule type="expression" dxfId="14587" priority="4673">
      <formula>AND(IF($Q252=3,1,0),IF($X252&lt;30,1,0))</formula>
    </cfRule>
    <cfRule type="expression" dxfId="14586" priority="4674">
      <formula>AND(IF($Q252=3,1,IF($Q252=4,1,0)),IF($F252&lt;=85,1,0))</formula>
    </cfRule>
  </conditionalFormatting>
  <conditionalFormatting sqref="X252">
    <cfRule type="expression" dxfId="14585" priority="4667">
      <formula>AND(IF(OR($Q252=1,$Q252=2),1,0),IF($X252&lt;=20,1,0))</formula>
    </cfRule>
    <cfRule type="expression" dxfId="14584" priority="4668">
      <formula>AND(IF($Q252=2,1,0),IF($X252&lt;30,1,0))</formula>
    </cfRule>
    <cfRule type="expression" dxfId="14583" priority="4669">
      <formula>AND(IF($Q252=3,1,0),IF($X252&lt;30,1,0))</formula>
    </cfRule>
    <cfRule type="expression" dxfId="14582" priority="4670">
      <formula>AND(IF($Q252=3,1,IF($Q252=4,1,0)),IF($F252&lt;=85,1,0))</formula>
    </cfRule>
  </conditionalFormatting>
  <conditionalFormatting sqref="AI252">
    <cfRule type="expression" dxfId="14581" priority="4663">
      <formula>AND(IF(OR($Q252=1,$Q252=2),1,0),IF($X252&lt;=20,1,0))</formula>
    </cfRule>
    <cfRule type="expression" dxfId="14580" priority="4664">
      <formula>AND(IF($Q252=2,1,0),IF($X252&lt;30,1,0))</formula>
    </cfRule>
    <cfRule type="expression" dxfId="14579" priority="4665">
      <formula>AND(IF($Q252=3,1,0),IF($X252&lt;30,1,0))</formula>
    </cfRule>
    <cfRule type="expression" dxfId="14578" priority="4666">
      <formula>AND(IF($Q252=3,1,IF($Q252=4,1,0)),IF($F252&lt;=85,1,0))</formula>
    </cfRule>
  </conditionalFormatting>
  <conditionalFormatting sqref="AV253">
    <cfRule type="expression" dxfId="14577" priority="4661">
      <formula>AV253="X"</formula>
    </cfRule>
    <cfRule type="expression" dxfId="14576" priority="4662">
      <formula>AV253="후보"</formula>
    </cfRule>
  </conditionalFormatting>
  <conditionalFormatting sqref="AC253">
    <cfRule type="cellIs" dxfId="14575" priority="4659" operator="greaterThan">
      <formula>0.9</formula>
    </cfRule>
    <cfRule type="cellIs" dxfId="14574" priority="4660" operator="greaterThan">
      <formula>0.85</formula>
    </cfRule>
  </conditionalFormatting>
  <conditionalFormatting sqref="N253">
    <cfRule type="cellIs" dxfId="14573" priority="4657" operator="greaterThan">
      <formula>0.9</formula>
    </cfRule>
    <cfRule type="cellIs" dxfId="14572" priority="4658" operator="greaterThan">
      <formula>0.85</formula>
    </cfRule>
  </conditionalFormatting>
  <conditionalFormatting sqref="E253">
    <cfRule type="expression" dxfId="14571" priority="4653">
      <formula>AND(IF(OR($Q253=1,$Q253=2),1,0),IF($X253&lt;=20,1,0))</formula>
    </cfRule>
    <cfRule type="expression" dxfId="14570" priority="4654">
      <formula>AND(IF($Q253=2,1,0),IF($X253&lt;30,1,0))</formula>
    </cfRule>
    <cfRule type="expression" dxfId="14569" priority="4655">
      <formula>AND(IF($Q253=3,1,0),IF($X253&lt;30,1,0))</formula>
    </cfRule>
    <cfRule type="expression" dxfId="14568" priority="4656">
      <formula>AND(IF($Q253=3,1,IF($Q253=4,1,0)),IF($F253&lt;=85,1,0))</formula>
    </cfRule>
  </conditionalFormatting>
  <conditionalFormatting sqref="X253">
    <cfRule type="expression" dxfId="14567" priority="4649">
      <formula>AND(IF(OR($Q253=1,$Q253=2),1,0),IF($X253&lt;=20,1,0))</formula>
    </cfRule>
    <cfRule type="expression" dxfId="14566" priority="4650">
      <formula>AND(IF($Q253=2,1,0),IF($X253&lt;30,1,0))</formula>
    </cfRule>
    <cfRule type="expression" dxfId="14565" priority="4651">
      <formula>AND(IF($Q253=3,1,0),IF($X253&lt;30,1,0))</formula>
    </cfRule>
    <cfRule type="expression" dxfId="14564" priority="4652">
      <formula>AND(IF($Q253=3,1,IF($Q253=4,1,0)),IF($F253&lt;=85,1,0))</formula>
    </cfRule>
  </conditionalFormatting>
  <conditionalFormatting sqref="AI253">
    <cfRule type="expression" dxfId="14563" priority="4645">
      <formula>AND(IF(OR($Q253=1,$Q253=2),1,0),IF($X253&lt;=20,1,0))</formula>
    </cfRule>
    <cfRule type="expression" dxfId="14562" priority="4646">
      <formula>AND(IF($Q253=2,1,0),IF($X253&lt;30,1,0))</formula>
    </cfRule>
    <cfRule type="expression" dxfId="14561" priority="4647">
      <formula>AND(IF($Q253=3,1,0),IF($X253&lt;30,1,0))</formula>
    </cfRule>
    <cfRule type="expression" dxfId="14560" priority="4648">
      <formula>AND(IF($Q253=3,1,IF($Q253=4,1,0)),IF($F253&lt;=85,1,0))</formula>
    </cfRule>
  </conditionalFormatting>
  <conditionalFormatting sqref="AV254">
    <cfRule type="expression" dxfId="14559" priority="4643">
      <formula>AV254="X"</formula>
    </cfRule>
    <cfRule type="expression" dxfId="14558" priority="4644">
      <formula>AV254="후보"</formula>
    </cfRule>
  </conditionalFormatting>
  <conditionalFormatting sqref="AC254">
    <cfRule type="cellIs" dxfId="14557" priority="4641" operator="greaterThan">
      <formula>0.9</formula>
    </cfRule>
    <cfRule type="cellIs" dxfId="14556" priority="4642" operator="greaterThan">
      <formula>0.85</formula>
    </cfRule>
  </conditionalFormatting>
  <conditionalFormatting sqref="N254">
    <cfRule type="cellIs" dxfId="14555" priority="4639" operator="greaterThan">
      <formula>0.9</formula>
    </cfRule>
    <cfRule type="cellIs" dxfId="14554" priority="4640" operator="greaterThan">
      <formula>0.85</formula>
    </cfRule>
  </conditionalFormatting>
  <conditionalFormatting sqref="E254">
    <cfRule type="expression" dxfId="14553" priority="4635">
      <formula>AND(IF(OR($Q254=1,$Q254=2),1,0),IF($X254&lt;=20,1,0))</formula>
    </cfRule>
    <cfRule type="expression" dxfId="14552" priority="4636">
      <formula>AND(IF($Q254=2,1,0),IF($X254&lt;30,1,0))</formula>
    </cfRule>
    <cfRule type="expression" dxfId="14551" priority="4637">
      <formula>AND(IF($Q254=3,1,0),IF($X254&lt;30,1,0))</formula>
    </cfRule>
    <cfRule type="expression" dxfId="14550" priority="4638">
      <formula>AND(IF($Q254=3,1,IF($Q254=4,1,0)),IF($F254&lt;=85,1,0))</formula>
    </cfRule>
  </conditionalFormatting>
  <conditionalFormatting sqref="X254">
    <cfRule type="expression" dxfId="14549" priority="4631">
      <formula>AND(IF(OR($Q254=1,$Q254=2),1,0),IF($X254&lt;=20,1,0))</formula>
    </cfRule>
    <cfRule type="expression" dxfId="14548" priority="4632">
      <formula>AND(IF($Q254=2,1,0),IF($X254&lt;30,1,0))</formula>
    </cfRule>
    <cfRule type="expression" dxfId="14547" priority="4633">
      <formula>AND(IF($Q254=3,1,0),IF($X254&lt;30,1,0))</formula>
    </cfRule>
    <cfRule type="expression" dxfId="14546" priority="4634">
      <formula>AND(IF($Q254=3,1,IF($Q254=4,1,0)),IF($F254&lt;=85,1,0))</formula>
    </cfRule>
  </conditionalFormatting>
  <conditionalFormatting sqref="AI254">
    <cfRule type="expression" dxfId="14545" priority="4627">
      <formula>AND(IF(OR($Q254=1,$Q254=2),1,0),IF($X254&lt;=20,1,0))</formula>
    </cfRule>
    <cfRule type="expression" dxfId="14544" priority="4628">
      <formula>AND(IF($Q254=2,1,0),IF($X254&lt;30,1,0))</formula>
    </cfRule>
    <cfRule type="expression" dxfId="14543" priority="4629">
      <formula>AND(IF($Q254=3,1,0),IF($X254&lt;30,1,0))</formula>
    </cfRule>
    <cfRule type="expression" dxfId="14542" priority="4630">
      <formula>AND(IF($Q254=3,1,IF($Q254=4,1,0)),IF($F254&lt;=85,1,0))</formula>
    </cfRule>
  </conditionalFormatting>
  <conditionalFormatting sqref="AV255">
    <cfRule type="expression" dxfId="14541" priority="4625">
      <formula>AV255="X"</formula>
    </cfRule>
    <cfRule type="expression" dxfId="14540" priority="4626">
      <formula>AV255="후보"</formula>
    </cfRule>
  </conditionalFormatting>
  <conditionalFormatting sqref="AC255">
    <cfRule type="cellIs" dxfId="14539" priority="4623" operator="greaterThan">
      <formula>0.9</formula>
    </cfRule>
    <cfRule type="cellIs" dxfId="14538" priority="4624" operator="greaterThan">
      <formula>0.85</formula>
    </cfRule>
  </conditionalFormatting>
  <conditionalFormatting sqref="N255">
    <cfRule type="cellIs" dxfId="14537" priority="4621" operator="greaterThan">
      <formula>0.9</formula>
    </cfRule>
    <cfRule type="cellIs" dxfId="14536" priority="4622" operator="greaterThan">
      <formula>0.85</formula>
    </cfRule>
  </conditionalFormatting>
  <conditionalFormatting sqref="E255">
    <cfRule type="expression" dxfId="14535" priority="4617">
      <formula>AND(IF(OR($Q255=1,$Q255=2),1,0),IF($X255&lt;=20,1,0))</formula>
    </cfRule>
    <cfRule type="expression" dxfId="14534" priority="4618">
      <formula>AND(IF($Q255=2,1,0),IF($X255&lt;30,1,0))</formula>
    </cfRule>
    <cfRule type="expression" dxfId="14533" priority="4619">
      <formula>AND(IF($Q255=3,1,0),IF($X255&lt;30,1,0))</formula>
    </cfRule>
    <cfRule type="expression" dxfId="14532" priority="4620">
      <formula>AND(IF($Q255=3,1,IF($Q255=4,1,0)),IF($F255&lt;=85,1,0))</formula>
    </cfRule>
  </conditionalFormatting>
  <conditionalFormatting sqref="X255">
    <cfRule type="expression" dxfId="14531" priority="4613">
      <formula>AND(IF(OR($Q255=1,$Q255=2),1,0),IF($X255&lt;=20,1,0))</formula>
    </cfRule>
    <cfRule type="expression" dxfId="14530" priority="4614">
      <formula>AND(IF($Q255=2,1,0),IF($X255&lt;30,1,0))</formula>
    </cfRule>
    <cfRule type="expression" dxfId="14529" priority="4615">
      <formula>AND(IF($Q255=3,1,0),IF($X255&lt;30,1,0))</formula>
    </cfRule>
    <cfRule type="expression" dxfId="14528" priority="4616">
      <formula>AND(IF($Q255=3,1,IF($Q255=4,1,0)),IF($F255&lt;=85,1,0))</formula>
    </cfRule>
  </conditionalFormatting>
  <conditionalFormatting sqref="AI255">
    <cfRule type="expression" dxfId="14527" priority="4609">
      <formula>AND(IF(OR($Q255=1,$Q255=2),1,0),IF($X255&lt;=20,1,0))</formula>
    </cfRule>
    <cfRule type="expression" dxfId="14526" priority="4610">
      <formula>AND(IF($Q255=2,1,0),IF($X255&lt;30,1,0))</formula>
    </cfRule>
    <cfRule type="expression" dxfId="14525" priority="4611">
      <formula>AND(IF($Q255=3,1,0),IF($X255&lt;30,1,0))</formula>
    </cfRule>
    <cfRule type="expression" dxfId="14524" priority="4612">
      <formula>AND(IF($Q255=3,1,IF($Q255=4,1,0)),IF($F255&lt;=85,1,0))</formula>
    </cfRule>
  </conditionalFormatting>
  <conditionalFormatting sqref="AV256">
    <cfRule type="expression" dxfId="14523" priority="4607">
      <formula>AV256="X"</formula>
    </cfRule>
    <cfRule type="expression" dxfId="14522" priority="4608">
      <formula>AV256="후보"</formula>
    </cfRule>
  </conditionalFormatting>
  <conditionalFormatting sqref="AC256">
    <cfRule type="cellIs" dxfId="14521" priority="4605" operator="greaterThan">
      <formula>0.9</formula>
    </cfRule>
    <cfRule type="cellIs" dxfId="14520" priority="4606" operator="greaterThan">
      <formula>0.85</formula>
    </cfRule>
  </conditionalFormatting>
  <conditionalFormatting sqref="N256">
    <cfRule type="cellIs" dxfId="14519" priority="4603" operator="greaterThan">
      <formula>0.9</formula>
    </cfRule>
    <cfRule type="cellIs" dxfId="14518" priority="4604" operator="greaterThan">
      <formula>0.85</formula>
    </cfRule>
  </conditionalFormatting>
  <conditionalFormatting sqref="E256">
    <cfRule type="expression" dxfId="14517" priority="4599">
      <formula>AND(IF(OR($Q256=1,$Q256=2),1,0),IF($X256&lt;=20,1,0))</formula>
    </cfRule>
    <cfRule type="expression" dxfId="14516" priority="4600">
      <formula>AND(IF($Q256=2,1,0),IF($X256&lt;30,1,0))</formula>
    </cfRule>
    <cfRule type="expression" dxfId="14515" priority="4601">
      <formula>AND(IF($Q256=3,1,0),IF($X256&lt;30,1,0))</formula>
    </cfRule>
    <cfRule type="expression" dxfId="14514" priority="4602">
      <formula>AND(IF($Q256=3,1,IF($Q256=4,1,0)),IF($F256&lt;=85,1,0))</formula>
    </cfRule>
  </conditionalFormatting>
  <conditionalFormatting sqref="X256">
    <cfRule type="expression" dxfId="14513" priority="4595">
      <formula>AND(IF(OR($Q256=1,$Q256=2),1,0),IF($X256&lt;=20,1,0))</formula>
    </cfRule>
    <cfRule type="expression" dxfId="14512" priority="4596">
      <formula>AND(IF($Q256=2,1,0),IF($X256&lt;30,1,0))</formula>
    </cfRule>
    <cfRule type="expression" dxfId="14511" priority="4597">
      <formula>AND(IF($Q256=3,1,0),IF($X256&lt;30,1,0))</formula>
    </cfRule>
    <cfRule type="expression" dxfId="14510" priority="4598">
      <formula>AND(IF($Q256=3,1,IF($Q256=4,1,0)),IF($F256&lt;=85,1,0))</formula>
    </cfRule>
  </conditionalFormatting>
  <conditionalFormatting sqref="AI256">
    <cfRule type="expression" dxfId="14509" priority="4591">
      <formula>AND(IF(OR($Q256=1,$Q256=2),1,0),IF($X256&lt;=20,1,0))</formula>
    </cfRule>
    <cfRule type="expression" dxfId="14508" priority="4592">
      <formula>AND(IF($Q256=2,1,0),IF($X256&lt;30,1,0))</formula>
    </cfRule>
    <cfRule type="expression" dxfId="14507" priority="4593">
      <formula>AND(IF($Q256=3,1,0),IF($X256&lt;30,1,0))</formula>
    </cfRule>
    <cfRule type="expression" dxfId="14506" priority="4594">
      <formula>AND(IF($Q256=3,1,IF($Q256=4,1,0)),IF($F256&lt;=85,1,0))</formula>
    </cfRule>
  </conditionalFormatting>
  <conditionalFormatting sqref="AV257">
    <cfRule type="expression" dxfId="14505" priority="4589">
      <formula>AV257="X"</formula>
    </cfRule>
    <cfRule type="expression" dxfId="14504" priority="4590">
      <formula>AV257="후보"</formula>
    </cfRule>
  </conditionalFormatting>
  <conditionalFormatting sqref="AC257">
    <cfRule type="cellIs" dxfId="14503" priority="4587" operator="greaterThan">
      <formula>0.9</formula>
    </cfRule>
    <cfRule type="cellIs" dxfId="14502" priority="4588" operator="greaterThan">
      <formula>0.85</formula>
    </cfRule>
  </conditionalFormatting>
  <conditionalFormatting sqref="N257">
    <cfRule type="cellIs" dxfId="14501" priority="4585" operator="greaterThan">
      <formula>0.9</formula>
    </cfRule>
    <cfRule type="cellIs" dxfId="14500" priority="4586" operator="greaterThan">
      <formula>0.85</formula>
    </cfRule>
  </conditionalFormatting>
  <conditionalFormatting sqref="E257">
    <cfRule type="expression" dxfId="14499" priority="4581">
      <formula>AND(IF(OR($Q257=1,$Q257=2),1,0),IF($X257&lt;=20,1,0))</formula>
    </cfRule>
    <cfRule type="expression" dxfId="14498" priority="4582">
      <formula>AND(IF($Q257=2,1,0),IF($X257&lt;30,1,0))</formula>
    </cfRule>
    <cfRule type="expression" dxfId="14497" priority="4583">
      <formula>AND(IF($Q257=3,1,0),IF($X257&lt;30,1,0))</formula>
    </cfRule>
    <cfRule type="expression" dxfId="14496" priority="4584">
      <formula>AND(IF($Q257=3,1,IF($Q257=4,1,0)),IF($F257&lt;=85,1,0))</formula>
    </cfRule>
  </conditionalFormatting>
  <conditionalFormatting sqref="X257">
    <cfRule type="expression" dxfId="14495" priority="4577">
      <formula>AND(IF(OR($Q257=1,$Q257=2),1,0),IF($X257&lt;=20,1,0))</formula>
    </cfRule>
    <cfRule type="expression" dxfId="14494" priority="4578">
      <formula>AND(IF($Q257=2,1,0),IF($X257&lt;30,1,0))</formula>
    </cfRule>
    <cfRule type="expression" dxfId="14493" priority="4579">
      <formula>AND(IF($Q257=3,1,0),IF($X257&lt;30,1,0))</formula>
    </cfRule>
    <cfRule type="expression" dxfId="14492" priority="4580">
      <formula>AND(IF($Q257=3,1,IF($Q257=4,1,0)),IF($F257&lt;=85,1,0))</formula>
    </cfRule>
  </conditionalFormatting>
  <conditionalFormatting sqref="AI257">
    <cfRule type="expression" dxfId="14491" priority="4573">
      <formula>AND(IF(OR($Q257=1,$Q257=2),1,0),IF($X257&lt;=20,1,0))</formula>
    </cfRule>
    <cfRule type="expression" dxfId="14490" priority="4574">
      <formula>AND(IF($Q257=2,1,0),IF($X257&lt;30,1,0))</formula>
    </cfRule>
    <cfRule type="expression" dxfId="14489" priority="4575">
      <formula>AND(IF($Q257=3,1,0),IF($X257&lt;30,1,0))</formula>
    </cfRule>
    <cfRule type="expression" dxfId="14488" priority="4576">
      <formula>AND(IF($Q257=3,1,IF($Q257=4,1,0)),IF($F257&lt;=85,1,0))</formula>
    </cfRule>
  </conditionalFormatting>
  <conditionalFormatting sqref="AV258">
    <cfRule type="expression" dxfId="14487" priority="4571">
      <formula>AV258="X"</formula>
    </cfRule>
    <cfRule type="expression" dxfId="14486" priority="4572">
      <formula>AV258="후보"</formula>
    </cfRule>
  </conditionalFormatting>
  <conditionalFormatting sqref="AC258">
    <cfRule type="cellIs" dxfId="14485" priority="4569" operator="greaterThan">
      <formula>0.9</formula>
    </cfRule>
    <cfRule type="cellIs" dxfId="14484" priority="4570" operator="greaterThan">
      <formula>0.85</formula>
    </cfRule>
  </conditionalFormatting>
  <conditionalFormatting sqref="N258">
    <cfRule type="cellIs" dxfId="14483" priority="4567" operator="greaterThan">
      <formula>0.9</formula>
    </cfRule>
    <cfRule type="cellIs" dxfId="14482" priority="4568" operator="greaterThan">
      <formula>0.85</formula>
    </cfRule>
  </conditionalFormatting>
  <conditionalFormatting sqref="E258">
    <cfRule type="expression" dxfId="14481" priority="4563">
      <formula>AND(IF(OR($Q258=1,$Q258=2),1,0),IF($X258&lt;=20,1,0))</formula>
    </cfRule>
    <cfRule type="expression" dxfId="14480" priority="4564">
      <formula>AND(IF($Q258=2,1,0),IF($X258&lt;30,1,0))</formula>
    </cfRule>
    <cfRule type="expression" dxfId="14479" priority="4565">
      <formula>AND(IF($Q258=3,1,0),IF($X258&lt;30,1,0))</formula>
    </cfRule>
    <cfRule type="expression" dxfId="14478" priority="4566">
      <formula>AND(IF($Q258=3,1,IF($Q258=4,1,0)),IF($F258&lt;=85,1,0))</formula>
    </cfRule>
  </conditionalFormatting>
  <conditionalFormatting sqref="X258">
    <cfRule type="expression" dxfId="14477" priority="4559">
      <formula>AND(IF(OR($Q258=1,$Q258=2),1,0),IF($X258&lt;=20,1,0))</formula>
    </cfRule>
    <cfRule type="expression" dxfId="14476" priority="4560">
      <formula>AND(IF($Q258=2,1,0),IF($X258&lt;30,1,0))</formula>
    </cfRule>
    <cfRule type="expression" dxfId="14475" priority="4561">
      <formula>AND(IF($Q258=3,1,0),IF($X258&lt;30,1,0))</formula>
    </cfRule>
    <cfRule type="expression" dxfId="14474" priority="4562">
      <formula>AND(IF($Q258=3,1,IF($Q258=4,1,0)),IF($F258&lt;=85,1,0))</formula>
    </cfRule>
  </conditionalFormatting>
  <conditionalFormatting sqref="AI258">
    <cfRule type="expression" dxfId="14473" priority="4555">
      <formula>AND(IF(OR($Q258=1,$Q258=2),1,0),IF($X258&lt;=20,1,0))</formula>
    </cfRule>
    <cfRule type="expression" dxfId="14472" priority="4556">
      <formula>AND(IF($Q258=2,1,0),IF($X258&lt;30,1,0))</formula>
    </cfRule>
    <cfRule type="expression" dxfId="14471" priority="4557">
      <formula>AND(IF($Q258=3,1,0),IF($X258&lt;30,1,0))</formula>
    </cfRule>
    <cfRule type="expression" dxfId="14470" priority="4558">
      <formula>AND(IF($Q258=3,1,IF($Q258=4,1,0)),IF($F258&lt;=85,1,0))</formula>
    </cfRule>
  </conditionalFormatting>
  <conditionalFormatting sqref="AV259">
    <cfRule type="expression" dxfId="14469" priority="4553">
      <formula>AV259="X"</formula>
    </cfRule>
    <cfRule type="expression" dxfId="14468" priority="4554">
      <formula>AV259="후보"</formula>
    </cfRule>
  </conditionalFormatting>
  <conditionalFormatting sqref="AC259">
    <cfRule type="cellIs" dxfId="14467" priority="4551" operator="greaterThan">
      <formula>0.9</formula>
    </cfRule>
    <cfRule type="cellIs" dxfId="14466" priority="4552" operator="greaterThan">
      <formula>0.85</formula>
    </cfRule>
  </conditionalFormatting>
  <conditionalFormatting sqref="N259">
    <cfRule type="cellIs" dxfId="14465" priority="4549" operator="greaterThan">
      <formula>0.9</formula>
    </cfRule>
    <cfRule type="cellIs" dxfId="14464" priority="4550" operator="greaterThan">
      <formula>0.85</formula>
    </cfRule>
  </conditionalFormatting>
  <conditionalFormatting sqref="E259">
    <cfRule type="expression" dxfId="14463" priority="4545">
      <formula>AND(IF(OR($Q259=1,$Q259=2),1,0),IF($X259&lt;=20,1,0))</formula>
    </cfRule>
    <cfRule type="expression" dxfId="14462" priority="4546">
      <formula>AND(IF($Q259=2,1,0),IF($X259&lt;30,1,0))</formula>
    </cfRule>
    <cfRule type="expression" dxfId="14461" priority="4547">
      <formula>AND(IF($Q259=3,1,0),IF($X259&lt;30,1,0))</formula>
    </cfRule>
    <cfRule type="expression" dxfId="14460" priority="4548">
      <formula>AND(IF($Q259=3,1,IF($Q259=4,1,0)),IF($F259&lt;=85,1,0))</formula>
    </cfRule>
  </conditionalFormatting>
  <conditionalFormatting sqref="X259">
    <cfRule type="expression" dxfId="14459" priority="4541">
      <formula>AND(IF(OR($Q259=1,$Q259=2),1,0),IF($X259&lt;=20,1,0))</formula>
    </cfRule>
    <cfRule type="expression" dxfId="14458" priority="4542">
      <formula>AND(IF($Q259=2,1,0),IF($X259&lt;30,1,0))</formula>
    </cfRule>
    <cfRule type="expression" dxfId="14457" priority="4543">
      <formula>AND(IF($Q259=3,1,0),IF($X259&lt;30,1,0))</formula>
    </cfRule>
    <cfRule type="expression" dxfId="14456" priority="4544">
      <formula>AND(IF($Q259=3,1,IF($Q259=4,1,0)),IF($F259&lt;=85,1,0))</formula>
    </cfRule>
  </conditionalFormatting>
  <conditionalFormatting sqref="AI259">
    <cfRule type="expression" dxfId="14455" priority="4537">
      <formula>AND(IF(OR($Q259=1,$Q259=2),1,0),IF($X259&lt;=20,1,0))</formula>
    </cfRule>
    <cfRule type="expression" dxfId="14454" priority="4538">
      <formula>AND(IF($Q259=2,1,0),IF($X259&lt;30,1,0))</formula>
    </cfRule>
    <cfRule type="expression" dxfId="14453" priority="4539">
      <formula>AND(IF($Q259=3,1,0),IF($X259&lt;30,1,0))</formula>
    </cfRule>
    <cfRule type="expression" dxfId="14452" priority="4540">
      <formula>AND(IF($Q259=3,1,IF($Q259=4,1,0)),IF($F259&lt;=85,1,0))</formula>
    </cfRule>
  </conditionalFormatting>
  <conditionalFormatting sqref="AV260">
    <cfRule type="expression" dxfId="14451" priority="4535">
      <formula>AV260="X"</formula>
    </cfRule>
    <cfRule type="expression" dxfId="14450" priority="4536">
      <formula>AV260="후보"</formula>
    </cfRule>
  </conditionalFormatting>
  <conditionalFormatting sqref="AC260">
    <cfRule type="cellIs" dxfId="14449" priority="4533" operator="greaterThan">
      <formula>0.9</formula>
    </cfRule>
    <cfRule type="cellIs" dxfId="14448" priority="4534" operator="greaterThan">
      <formula>0.85</formula>
    </cfRule>
  </conditionalFormatting>
  <conditionalFormatting sqref="N260">
    <cfRule type="cellIs" dxfId="14447" priority="4531" operator="greaterThan">
      <formula>0.9</formula>
    </cfRule>
    <cfRule type="cellIs" dxfId="14446" priority="4532" operator="greaterThan">
      <formula>0.85</formula>
    </cfRule>
  </conditionalFormatting>
  <conditionalFormatting sqref="E260">
    <cfRule type="expression" dxfId="14445" priority="4527">
      <formula>AND(IF(OR($Q260=1,$Q260=2),1,0),IF($X260&lt;=20,1,0))</formula>
    </cfRule>
    <cfRule type="expression" dxfId="14444" priority="4528">
      <formula>AND(IF($Q260=2,1,0),IF($X260&lt;30,1,0))</formula>
    </cfRule>
    <cfRule type="expression" dxfId="14443" priority="4529">
      <formula>AND(IF($Q260=3,1,0),IF($X260&lt;30,1,0))</formula>
    </cfRule>
    <cfRule type="expression" dxfId="14442" priority="4530">
      <formula>AND(IF($Q260=3,1,IF($Q260=4,1,0)),IF($F260&lt;=85,1,0))</formula>
    </cfRule>
  </conditionalFormatting>
  <conditionalFormatting sqref="X260">
    <cfRule type="expression" dxfId="14441" priority="4523">
      <formula>AND(IF(OR($Q260=1,$Q260=2),1,0),IF($X260&lt;=20,1,0))</formula>
    </cfRule>
    <cfRule type="expression" dxfId="14440" priority="4524">
      <formula>AND(IF($Q260=2,1,0),IF($X260&lt;30,1,0))</formula>
    </cfRule>
    <cfRule type="expression" dxfId="14439" priority="4525">
      <formula>AND(IF($Q260=3,1,0),IF($X260&lt;30,1,0))</formula>
    </cfRule>
    <cfRule type="expression" dxfId="14438" priority="4526">
      <formula>AND(IF($Q260=3,1,IF($Q260=4,1,0)),IF($F260&lt;=85,1,0))</formula>
    </cfRule>
  </conditionalFormatting>
  <conditionalFormatting sqref="AI260">
    <cfRule type="expression" dxfId="14437" priority="4519">
      <formula>AND(IF(OR($Q260=1,$Q260=2),1,0),IF($X260&lt;=20,1,0))</formula>
    </cfRule>
    <cfRule type="expression" dxfId="14436" priority="4520">
      <formula>AND(IF($Q260=2,1,0),IF($X260&lt;30,1,0))</formula>
    </cfRule>
    <cfRule type="expression" dxfId="14435" priority="4521">
      <formula>AND(IF($Q260=3,1,0),IF($X260&lt;30,1,0))</formula>
    </cfRule>
    <cfRule type="expression" dxfId="14434" priority="4522">
      <formula>AND(IF($Q260=3,1,IF($Q260=4,1,0)),IF($F260&lt;=85,1,0))</formula>
    </cfRule>
  </conditionalFormatting>
  <conditionalFormatting sqref="AV261">
    <cfRule type="expression" dxfId="14433" priority="4517">
      <formula>AV261="X"</formula>
    </cfRule>
    <cfRule type="expression" dxfId="14432" priority="4518">
      <formula>AV261="후보"</formula>
    </cfRule>
  </conditionalFormatting>
  <conditionalFormatting sqref="AC261">
    <cfRule type="cellIs" dxfId="14431" priority="4515" operator="greaterThan">
      <formula>0.9</formula>
    </cfRule>
    <cfRule type="cellIs" dxfId="14430" priority="4516" operator="greaterThan">
      <formula>0.85</formula>
    </cfRule>
  </conditionalFormatting>
  <conditionalFormatting sqref="N261">
    <cfRule type="cellIs" dxfId="14429" priority="4513" operator="greaterThan">
      <formula>0.9</formula>
    </cfRule>
    <cfRule type="cellIs" dxfId="14428" priority="4514" operator="greaterThan">
      <formula>0.85</formula>
    </cfRule>
  </conditionalFormatting>
  <conditionalFormatting sqref="E261">
    <cfRule type="expression" dxfId="14427" priority="4509">
      <formula>AND(IF(OR($Q261=1,$Q261=2),1,0),IF($X261&lt;=20,1,0))</formula>
    </cfRule>
    <cfRule type="expression" dxfId="14426" priority="4510">
      <formula>AND(IF($Q261=2,1,0),IF($X261&lt;30,1,0))</formula>
    </cfRule>
    <cfRule type="expression" dxfId="14425" priority="4511">
      <formula>AND(IF($Q261=3,1,0),IF($X261&lt;30,1,0))</formula>
    </cfRule>
    <cfRule type="expression" dxfId="14424" priority="4512">
      <formula>AND(IF($Q261=3,1,IF($Q261=4,1,0)),IF($F261&lt;=85,1,0))</formula>
    </cfRule>
  </conditionalFormatting>
  <conditionalFormatting sqref="X261">
    <cfRule type="expression" dxfId="14423" priority="4505">
      <formula>AND(IF(OR($Q261=1,$Q261=2),1,0),IF($X261&lt;=20,1,0))</formula>
    </cfRule>
    <cfRule type="expression" dxfId="14422" priority="4506">
      <formula>AND(IF($Q261=2,1,0),IF($X261&lt;30,1,0))</formula>
    </cfRule>
    <cfRule type="expression" dxfId="14421" priority="4507">
      <formula>AND(IF($Q261=3,1,0),IF($X261&lt;30,1,0))</formula>
    </cfRule>
    <cfRule type="expression" dxfId="14420" priority="4508">
      <formula>AND(IF($Q261=3,1,IF($Q261=4,1,0)),IF($F261&lt;=85,1,0))</formula>
    </cfRule>
  </conditionalFormatting>
  <conditionalFormatting sqref="AI261">
    <cfRule type="expression" dxfId="14419" priority="4501">
      <formula>AND(IF(OR($Q261=1,$Q261=2),1,0),IF($X261&lt;=20,1,0))</formula>
    </cfRule>
    <cfRule type="expression" dxfId="14418" priority="4502">
      <formula>AND(IF($Q261=2,1,0),IF($X261&lt;30,1,0))</formula>
    </cfRule>
    <cfRule type="expression" dxfId="14417" priority="4503">
      <formula>AND(IF($Q261=3,1,0),IF($X261&lt;30,1,0))</formula>
    </cfRule>
    <cfRule type="expression" dxfId="14416" priority="4504">
      <formula>AND(IF($Q261=3,1,IF($Q261=4,1,0)),IF($F261&lt;=85,1,0))</formula>
    </cfRule>
  </conditionalFormatting>
  <conditionalFormatting sqref="AV262">
    <cfRule type="expression" dxfId="14415" priority="4499">
      <formula>AV262="X"</formula>
    </cfRule>
    <cfRule type="expression" dxfId="14414" priority="4500">
      <formula>AV262="후보"</formula>
    </cfRule>
  </conditionalFormatting>
  <conditionalFormatting sqref="AC262">
    <cfRule type="cellIs" dxfId="14413" priority="4497" operator="greaterThan">
      <formula>0.9</formula>
    </cfRule>
    <cfRule type="cellIs" dxfId="14412" priority="4498" operator="greaterThan">
      <formula>0.85</formula>
    </cfRule>
  </conditionalFormatting>
  <conditionalFormatting sqref="N262">
    <cfRule type="cellIs" dxfId="14411" priority="4495" operator="greaterThan">
      <formula>0.9</formula>
    </cfRule>
    <cfRule type="cellIs" dxfId="14410" priority="4496" operator="greaterThan">
      <formula>0.85</formula>
    </cfRule>
  </conditionalFormatting>
  <conditionalFormatting sqref="E262">
    <cfRule type="expression" dxfId="14409" priority="4491">
      <formula>AND(IF(OR($Q262=1,$Q262=2),1,0),IF($X262&lt;=20,1,0))</formula>
    </cfRule>
    <cfRule type="expression" dxfId="14408" priority="4492">
      <formula>AND(IF($Q262=2,1,0),IF($X262&lt;30,1,0))</formula>
    </cfRule>
    <cfRule type="expression" dxfId="14407" priority="4493">
      <formula>AND(IF($Q262=3,1,0),IF($X262&lt;30,1,0))</formula>
    </cfRule>
    <cfRule type="expression" dxfId="14406" priority="4494">
      <formula>AND(IF($Q262=3,1,IF($Q262=4,1,0)),IF($F262&lt;=85,1,0))</formula>
    </cfRule>
  </conditionalFormatting>
  <conditionalFormatting sqref="X262">
    <cfRule type="expression" dxfId="14405" priority="4487">
      <formula>AND(IF(OR($Q262=1,$Q262=2),1,0),IF($X262&lt;=20,1,0))</formula>
    </cfRule>
    <cfRule type="expression" dxfId="14404" priority="4488">
      <formula>AND(IF($Q262=2,1,0),IF($X262&lt;30,1,0))</formula>
    </cfRule>
    <cfRule type="expression" dxfId="14403" priority="4489">
      <formula>AND(IF($Q262=3,1,0),IF($X262&lt;30,1,0))</formula>
    </cfRule>
    <cfRule type="expression" dxfId="14402" priority="4490">
      <formula>AND(IF($Q262=3,1,IF($Q262=4,1,0)),IF($F262&lt;=85,1,0))</formula>
    </cfRule>
  </conditionalFormatting>
  <conditionalFormatting sqref="AI262">
    <cfRule type="expression" dxfId="14401" priority="4483">
      <formula>AND(IF(OR($Q262=1,$Q262=2),1,0),IF($X262&lt;=20,1,0))</formula>
    </cfRule>
    <cfRule type="expression" dxfId="14400" priority="4484">
      <formula>AND(IF($Q262=2,1,0),IF($X262&lt;30,1,0))</formula>
    </cfRule>
    <cfRule type="expression" dxfId="14399" priority="4485">
      <formula>AND(IF($Q262=3,1,0),IF($X262&lt;30,1,0))</formula>
    </cfRule>
    <cfRule type="expression" dxfId="14398" priority="4486">
      <formula>AND(IF($Q262=3,1,IF($Q262=4,1,0)),IF($F262&lt;=85,1,0))</formula>
    </cfRule>
  </conditionalFormatting>
  <conditionalFormatting sqref="AV263">
    <cfRule type="expression" dxfId="14397" priority="4481">
      <formula>AV263="X"</formula>
    </cfRule>
    <cfRule type="expression" dxfId="14396" priority="4482">
      <formula>AV263="후보"</formula>
    </cfRule>
  </conditionalFormatting>
  <conditionalFormatting sqref="AC263">
    <cfRule type="cellIs" dxfId="14395" priority="4479" operator="greaterThan">
      <formula>0.9</formula>
    </cfRule>
    <cfRule type="cellIs" dxfId="14394" priority="4480" operator="greaterThan">
      <formula>0.85</formula>
    </cfRule>
  </conditionalFormatting>
  <conditionalFormatting sqref="N263">
    <cfRule type="cellIs" dxfId="14393" priority="4477" operator="greaterThan">
      <formula>0.9</formula>
    </cfRule>
    <cfRule type="cellIs" dxfId="14392" priority="4478" operator="greaterThan">
      <formula>0.85</formula>
    </cfRule>
  </conditionalFormatting>
  <conditionalFormatting sqref="E263">
    <cfRule type="expression" dxfId="14391" priority="4473">
      <formula>AND(IF(OR($Q263=1,$Q263=2),1,0),IF($X263&lt;=20,1,0))</formula>
    </cfRule>
    <cfRule type="expression" dxfId="14390" priority="4474">
      <formula>AND(IF($Q263=2,1,0),IF($X263&lt;30,1,0))</formula>
    </cfRule>
    <cfRule type="expression" dxfId="14389" priority="4475">
      <formula>AND(IF($Q263=3,1,0),IF($X263&lt;30,1,0))</formula>
    </cfRule>
    <cfRule type="expression" dxfId="14388" priority="4476">
      <formula>AND(IF($Q263=3,1,IF($Q263=4,1,0)),IF($F263&lt;=85,1,0))</formula>
    </cfRule>
  </conditionalFormatting>
  <conditionalFormatting sqref="X263">
    <cfRule type="expression" dxfId="14387" priority="4469">
      <formula>AND(IF(OR($Q263=1,$Q263=2),1,0),IF($X263&lt;=20,1,0))</formula>
    </cfRule>
    <cfRule type="expression" dxfId="14386" priority="4470">
      <formula>AND(IF($Q263=2,1,0),IF($X263&lt;30,1,0))</formula>
    </cfRule>
    <cfRule type="expression" dxfId="14385" priority="4471">
      <formula>AND(IF($Q263=3,1,0),IF($X263&lt;30,1,0))</formula>
    </cfRule>
    <cfRule type="expression" dxfId="14384" priority="4472">
      <formula>AND(IF($Q263=3,1,IF($Q263=4,1,0)),IF($F263&lt;=85,1,0))</formula>
    </cfRule>
  </conditionalFormatting>
  <conditionalFormatting sqref="AI263">
    <cfRule type="expression" dxfId="14383" priority="4465">
      <formula>AND(IF(OR($Q263=1,$Q263=2),1,0),IF($X263&lt;=20,1,0))</formula>
    </cfRule>
    <cfRule type="expression" dxfId="14382" priority="4466">
      <formula>AND(IF($Q263=2,1,0),IF($X263&lt;30,1,0))</formula>
    </cfRule>
    <cfRule type="expression" dxfId="14381" priority="4467">
      <formula>AND(IF($Q263=3,1,0),IF($X263&lt;30,1,0))</formula>
    </cfRule>
    <cfRule type="expression" dxfId="14380" priority="4468">
      <formula>AND(IF($Q263=3,1,IF($Q263=4,1,0)),IF($F263&lt;=85,1,0))</formula>
    </cfRule>
  </conditionalFormatting>
  <conditionalFormatting sqref="AV264">
    <cfRule type="expression" dxfId="14379" priority="4463">
      <formula>AV264="X"</formula>
    </cfRule>
    <cfRule type="expression" dxfId="14378" priority="4464">
      <formula>AV264="후보"</formula>
    </cfRule>
  </conditionalFormatting>
  <conditionalFormatting sqref="AC264">
    <cfRule type="cellIs" dxfId="14377" priority="4461" operator="greaterThan">
      <formula>0.9</formula>
    </cfRule>
    <cfRule type="cellIs" dxfId="14376" priority="4462" operator="greaterThan">
      <formula>0.85</formula>
    </cfRule>
  </conditionalFormatting>
  <conditionalFormatting sqref="N264">
    <cfRule type="cellIs" dxfId="14375" priority="4459" operator="greaterThan">
      <formula>0.9</formula>
    </cfRule>
    <cfRule type="cellIs" dxfId="14374" priority="4460" operator="greaterThan">
      <formula>0.85</formula>
    </cfRule>
  </conditionalFormatting>
  <conditionalFormatting sqref="E264">
    <cfRule type="expression" dxfId="14373" priority="4455">
      <formula>AND(IF(OR($Q264=1,$Q264=2),1,0),IF($X264&lt;=20,1,0))</formula>
    </cfRule>
    <cfRule type="expression" dxfId="14372" priority="4456">
      <formula>AND(IF($Q264=2,1,0),IF($X264&lt;30,1,0))</formula>
    </cfRule>
    <cfRule type="expression" dxfId="14371" priority="4457">
      <formula>AND(IF($Q264=3,1,0),IF($X264&lt;30,1,0))</formula>
    </cfRule>
    <cfRule type="expression" dxfId="14370" priority="4458">
      <formula>AND(IF($Q264=3,1,IF($Q264=4,1,0)),IF($F264&lt;=85,1,0))</formula>
    </cfRule>
  </conditionalFormatting>
  <conditionalFormatting sqref="X264">
    <cfRule type="expression" dxfId="14369" priority="4451">
      <formula>AND(IF(OR($Q264=1,$Q264=2),1,0),IF($X264&lt;=20,1,0))</formula>
    </cfRule>
    <cfRule type="expression" dxfId="14368" priority="4452">
      <formula>AND(IF($Q264=2,1,0),IF($X264&lt;30,1,0))</formula>
    </cfRule>
    <cfRule type="expression" dxfId="14367" priority="4453">
      <formula>AND(IF($Q264=3,1,0),IF($X264&lt;30,1,0))</formula>
    </cfRule>
    <cfRule type="expression" dxfId="14366" priority="4454">
      <formula>AND(IF($Q264=3,1,IF($Q264=4,1,0)),IF($F264&lt;=85,1,0))</formula>
    </cfRule>
  </conditionalFormatting>
  <conditionalFormatting sqref="AI264">
    <cfRule type="expression" dxfId="14365" priority="4447">
      <formula>AND(IF(OR($Q264=1,$Q264=2),1,0),IF($X264&lt;=20,1,0))</formula>
    </cfRule>
    <cfRule type="expression" dxfId="14364" priority="4448">
      <formula>AND(IF($Q264=2,1,0),IF($X264&lt;30,1,0))</formula>
    </cfRule>
    <cfRule type="expression" dxfId="14363" priority="4449">
      <formula>AND(IF($Q264=3,1,0),IF($X264&lt;30,1,0))</formula>
    </cfRule>
    <cfRule type="expression" dxfId="14362" priority="4450">
      <formula>AND(IF($Q264=3,1,IF($Q264=4,1,0)),IF($F264&lt;=85,1,0))</formula>
    </cfRule>
  </conditionalFormatting>
  <conditionalFormatting sqref="AV265">
    <cfRule type="expression" dxfId="14361" priority="4445">
      <formula>AV265="X"</formula>
    </cfRule>
    <cfRule type="expression" dxfId="14360" priority="4446">
      <formula>AV265="후보"</formula>
    </cfRule>
  </conditionalFormatting>
  <conditionalFormatting sqref="AC265">
    <cfRule type="cellIs" dxfId="14359" priority="4443" operator="greaterThan">
      <formula>0.9</formula>
    </cfRule>
    <cfRule type="cellIs" dxfId="14358" priority="4444" operator="greaterThan">
      <formula>0.85</formula>
    </cfRule>
  </conditionalFormatting>
  <conditionalFormatting sqref="N265">
    <cfRule type="cellIs" dxfId="14357" priority="4441" operator="greaterThan">
      <formula>0.9</formula>
    </cfRule>
    <cfRule type="cellIs" dxfId="14356" priority="4442" operator="greaterThan">
      <formula>0.85</formula>
    </cfRule>
  </conditionalFormatting>
  <conditionalFormatting sqref="E265">
    <cfRule type="expression" dxfId="14355" priority="4437">
      <formula>AND(IF(OR($Q265=1,$Q265=2),1,0),IF($X265&lt;=20,1,0))</formula>
    </cfRule>
    <cfRule type="expression" dxfId="14354" priority="4438">
      <formula>AND(IF($Q265=2,1,0),IF($X265&lt;30,1,0))</formula>
    </cfRule>
    <cfRule type="expression" dxfId="14353" priority="4439">
      <formula>AND(IF($Q265=3,1,0),IF($X265&lt;30,1,0))</formula>
    </cfRule>
    <cfRule type="expression" dxfId="14352" priority="4440">
      <formula>AND(IF($Q265=3,1,IF($Q265=4,1,0)),IF($F265&lt;=85,1,0))</formula>
    </cfRule>
  </conditionalFormatting>
  <conditionalFormatting sqref="X265">
    <cfRule type="expression" dxfId="14351" priority="4433">
      <formula>AND(IF(OR($Q265=1,$Q265=2),1,0),IF($X265&lt;=20,1,0))</formula>
    </cfRule>
    <cfRule type="expression" dxfId="14350" priority="4434">
      <formula>AND(IF($Q265=2,1,0),IF($X265&lt;30,1,0))</formula>
    </cfRule>
    <cfRule type="expression" dxfId="14349" priority="4435">
      <formula>AND(IF($Q265=3,1,0),IF($X265&lt;30,1,0))</formula>
    </cfRule>
    <cfRule type="expression" dxfId="14348" priority="4436">
      <formula>AND(IF($Q265=3,1,IF($Q265=4,1,0)),IF($F265&lt;=85,1,0))</formula>
    </cfRule>
  </conditionalFormatting>
  <conditionalFormatting sqref="AI265">
    <cfRule type="expression" dxfId="14347" priority="4429">
      <formula>AND(IF(OR($Q265=1,$Q265=2),1,0),IF($X265&lt;=20,1,0))</formula>
    </cfRule>
    <cfRule type="expression" dxfId="14346" priority="4430">
      <formula>AND(IF($Q265=2,1,0),IF($X265&lt;30,1,0))</formula>
    </cfRule>
    <cfRule type="expression" dxfId="14345" priority="4431">
      <formula>AND(IF($Q265=3,1,0),IF($X265&lt;30,1,0))</formula>
    </cfRule>
    <cfRule type="expression" dxfId="14344" priority="4432">
      <formula>AND(IF($Q265=3,1,IF($Q265=4,1,0)),IF($F265&lt;=85,1,0))</formula>
    </cfRule>
  </conditionalFormatting>
  <conditionalFormatting sqref="AV266">
    <cfRule type="expression" dxfId="14343" priority="4427">
      <formula>AV266="X"</formula>
    </cfRule>
    <cfRule type="expression" dxfId="14342" priority="4428">
      <formula>AV266="후보"</formula>
    </cfRule>
  </conditionalFormatting>
  <conditionalFormatting sqref="AC266">
    <cfRule type="cellIs" dxfId="14341" priority="4425" operator="greaterThan">
      <formula>0.9</formula>
    </cfRule>
    <cfRule type="cellIs" dxfId="14340" priority="4426" operator="greaterThan">
      <formula>0.85</formula>
    </cfRule>
  </conditionalFormatting>
  <conditionalFormatting sqref="N266">
    <cfRule type="cellIs" dxfId="14339" priority="4423" operator="greaterThan">
      <formula>0.9</formula>
    </cfRule>
    <cfRule type="cellIs" dxfId="14338" priority="4424" operator="greaterThan">
      <formula>0.85</formula>
    </cfRule>
  </conditionalFormatting>
  <conditionalFormatting sqref="E266">
    <cfRule type="expression" dxfId="14337" priority="4419">
      <formula>AND(IF(OR($Q266=1,$Q266=2),1,0),IF($X266&lt;=20,1,0))</formula>
    </cfRule>
    <cfRule type="expression" dxfId="14336" priority="4420">
      <formula>AND(IF($Q266=2,1,0),IF($X266&lt;30,1,0))</formula>
    </cfRule>
    <cfRule type="expression" dxfId="14335" priority="4421">
      <formula>AND(IF($Q266=3,1,0),IF($X266&lt;30,1,0))</formula>
    </cfRule>
    <cfRule type="expression" dxfId="14334" priority="4422">
      <formula>AND(IF($Q266=3,1,IF($Q266=4,1,0)),IF($F266&lt;=85,1,0))</formula>
    </cfRule>
  </conditionalFormatting>
  <conditionalFormatting sqref="X266">
    <cfRule type="expression" dxfId="14333" priority="4415">
      <formula>AND(IF(OR($Q266=1,$Q266=2),1,0),IF($X266&lt;=20,1,0))</formula>
    </cfRule>
    <cfRule type="expression" dxfId="14332" priority="4416">
      <formula>AND(IF($Q266=2,1,0),IF($X266&lt;30,1,0))</formula>
    </cfRule>
    <cfRule type="expression" dxfId="14331" priority="4417">
      <formula>AND(IF($Q266=3,1,0),IF($X266&lt;30,1,0))</formula>
    </cfRule>
    <cfRule type="expression" dxfId="14330" priority="4418">
      <formula>AND(IF($Q266=3,1,IF($Q266=4,1,0)),IF($F266&lt;=85,1,0))</formula>
    </cfRule>
  </conditionalFormatting>
  <conditionalFormatting sqref="AI266">
    <cfRule type="expression" dxfId="14329" priority="4411">
      <formula>AND(IF(OR($Q266=1,$Q266=2),1,0),IF($X266&lt;=20,1,0))</formula>
    </cfRule>
    <cfRule type="expression" dxfId="14328" priority="4412">
      <formula>AND(IF($Q266=2,1,0),IF($X266&lt;30,1,0))</formula>
    </cfRule>
    <cfRule type="expression" dxfId="14327" priority="4413">
      <formula>AND(IF($Q266=3,1,0),IF($X266&lt;30,1,0))</formula>
    </cfRule>
    <cfRule type="expression" dxfId="14326" priority="4414">
      <formula>AND(IF($Q266=3,1,IF($Q266=4,1,0)),IF($F266&lt;=85,1,0))</formula>
    </cfRule>
  </conditionalFormatting>
  <conditionalFormatting sqref="AV267">
    <cfRule type="expression" dxfId="14325" priority="4409">
      <formula>AV267="X"</formula>
    </cfRule>
    <cfRule type="expression" dxfId="14324" priority="4410">
      <formula>AV267="후보"</formula>
    </cfRule>
  </conditionalFormatting>
  <conditionalFormatting sqref="AC267">
    <cfRule type="cellIs" dxfId="14323" priority="4407" operator="greaterThan">
      <formula>0.9</formula>
    </cfRule>
    <cfRule type="cellIs" dxfId="14322" priority="4408" operator="greaterThan">
      <formula>0.85</formula>
    </cfRule>
  </conditionalFormatting>
  <conditionalFormatting sqref="N267">
    <cfRule type="cellIs" dxfId="14321" priority="4405" operator="greaterThan">
      <formula>0.9</formula>
    </cfRule>
    <cfRule type="cellIs" dxfId="14320" priority="4406" operator="greaterThan">
      <formula>0.85</formula>
    </cfRule>
  </conditionalFormatting>
  <conditionalFormatting sqref="E267">
    <cfRule type="expression" dxfId="14319" priority="4401">
      <formula>AND(IF(OR($Q267=1,$Q267=2),1,0),IF($X267&lt;=20,1,0))</formula>
    </cfRule>
    <cfRule type="expression" dxfId="14318" priority="4402">
      <formula>AND(IF($Q267=2,1,0),IF($X267&lt;30,1,0))</formula>
    </cfRule>
    <cfRule type="expression" dxfId="14317" priority="4403">
      <formula>AND(IF($Q267=3,1,0),IF($X267&lt;30,1,0))</formula>
    </cfRule>
    <cfRule type="expression" dxfId="14316" priority="4404">
      <formula>AND(IF($Q267=3,1,IF($Q267=4,1,0)),IF($F267&lt;=85,1,0))</formula>
    </cfRule>
  </conditionalFormatting>
  <conditionalFormatting sqref="X267">
    <cfRule type="expression" dxfId="14315" priority="4397">
      <formula>AND(IF(OR($Q267=1,$Q267=2),1,0),IF($X267&lt;=20,1,0))</formula>
    </cfRule>
    <cfRule type="expression" dxfId="14314" priority="4398">
      <formula>AND(IF($Q267=2,1,0),IF($X267&lt;30,1,0))</formula>
    </cfRule>
    <cfRule type="expression" dxfId="14313" priority="4399">
      <formula>AND(IF($Q267=3,1,0),IF($X267&lt;30,1,0))</formula>
    </cfRule>
    <cfRule type="expression" dxfId="14312" priority="4400">
      <formula>AND(IF($Q267=3,1,IF($Q267=4,1,0)),IF($F267&lt;=85,1,0))</formula>
    </cfRule>
  </conditionalFormatting>
  <conditionalFormatting sqref="AI267">
    <cfRule type="expression" dxfId="14311" priority="4393">
      <formula>AND(IF(OR($Q267=1,$Q267=2),1,0),IF($X267&lt;=20,1,0))</formula>
    </cfRule>
    <cfRule type="expression" dxfId="14310" priority="4394">
      <formula>AND(IF($Q267=2,1,0),IF($X267&lt;30,1,0))</formula>
    </cfRule>
    <cfRule type="expression" dxfId="14309" priority="4395">
      <formula>AND(IF($Q267=3,1,0),IF($X267&lt;30,1,0))</formula>
    </cfRule>
    <cfRule type="expression" dxfId="14308" priority="4396">
      <formula>AND(IF($Q267=3,1,IF($Q267=4,1,0)),IF($F267&lt;=85,1,0))</formula>
    </cfRule>
  </conditionalFormatting>
  <conditionalFormatting sqref="AV268">
    <cfRule type="expression" dxfId="14307" priority="4391">
      <formula>AV268="X"</formula>
    </cfRule>
    <cfRule type="expression" dxfId="14306" priority="4392">
      <formula>AV268="후보"</formula>
    </cfRule>
  </conditionalFormatting>
  <conditionalFormatting sqref="AC268">
    <cfRule type="cellIs" dxfId="14305" priority="4389" operator="greaterThan">
      <formula>0.9</formula>
    </cfRule>
    <cfRule type="cellIs" dxfId="14304" priority="4390" operator="greaterThan">
      <formula>0.85</formula>
    </cfRule>
  </conditionalFormatting>
  <conditionalFormatting sqref="N268">
    <cfRule type="cellIs" dxfId="14303" priority="4387" operator="greaterThan">
      <formula>0.9</formula>
    </cfRule>
    <cfRule type="cellIs" dxfId="14302" priority="4388" operator="greaterThan">
      <formula>0.85</formula>
    </cfRule>
  </conditionalFormatting>
  <conditionalFormatting sqref="E268">
    <cfRule type="expression" dxfId="14301" priority="4383">
      <formula>AND(IF(OR($Q268=1,$Q268=2),1,0),IF($X268&lt;=20,1,0))</formula>
    </cfRule>
    <cfRule type="expression" dxfId="14300" priority="4384">
      <formula>AND(IF($Q268=2,1,0),IF($X268&lt;30,1,0))</formula>
    </cfRule>
    <cfRule type="expression" dxfId="14299" priority="4385">
      <formula>AND(IF($Q268=3,1,0),IF($X268&lt;30,1,0))</formula>
    </cfRule>
    <cfRule type="expression" dxfId="14298" priority="4386">
      <formula>AND(IF($Q268=3,1,IF($Q268=4,1,0)),IF($F268&lt;=85,1,0))</formula>
    </cfRule>
  </conditionalFormatting>
  <conditionalFormatting sqref="X268">
    <cfRule type="expression" dxfId="14297" priority="4379">
      <formula>AND(IF(OR($Q268=1,$Q268=2),1,0),IF($X268&lt;=20,1,0))</formula>
    </cfRule>
    <cfRule type="expression" dxfId="14296" priority="4380">
      <formula>AND(IF($Q268=2,1,0),IF($X268&lt;30,1,0))</formula>
    </cfRule>
    <cfRule type="expression" dxfId="14295" priority="4381">
      <formula>AND(IF($Q268=3,1,0),IF($X268&lt;30,1,0))</formula>
    </cfRule>
    <cfRule type="expression" dxfId="14294" priority="4382">
      <formula>AND(IF($Q268=3,1,IF($Q268=4,1,0)),IF($F268&lt;=85,1,0))</formula>
    </cfRule>
  </conditionalFormatting>
  <conditionalFormatting sqref="AI268">
    <cfRule type="expression" dxfId="14293" priority="4375">
      <formula>AND(IF(OR($Q268=1,$Q268=2),1,0),IF($X268&lt;=20,1,0))</formula>
    </cfRule>
    <cfRule type="expression" dxfId="14292" priority="4376">
      <formula>AND(IF($Q268=2,1,0),IF($X268&lt;30,1,0))</formula>
    </cfRule>
    <cfRule type="expression" dxfId="14291" priority="4377">
      <formula>AND(IF($Q268=3,1,0),IF($X268&lt;30,1,0))</formula>
    </cfRule>
    <cfRule type="expression" dxfId="14290" priority="4378">
      <formula>AND(IF($Q268=3,1,IF($Q268=4,1,0)),IF($F268&lt;=85,1,0))</formula>
    </cfRule>
  </conditionalFormatting>
  <conditionalFormatting sqref="AV269">
    <cfRule type="expression" dxfId="14289" priority="4373">
      <formula>AV269="X"</formula>
    </cfRule>
    <cfRule type="expression" dxfId="14288" priority="4374">
      <formula>AV269="후보"</formula>
    </cfRule>
  </conditionalFormatting>
  <conditionalFormatting sqref="AC269">
    <cfRule type="cellIs" dxfId="14287" priority="4371" operator="greaterThan">
      <formula>0.9</formula>
    </cfRule>
    <cfRule type="cellIs" dxfId="14286" priority="4372" operator="greaterThan">
      <formula>0.85</formula>
    </cfRule>
  </conditionalFormatting>
  <conditionalFormatting sqref="N269">
    <cfRule type="cellIs" dxfId="14285" priority="4369" operator="greaterThan">
      <formula>0.9</formula>
    </cfRule>
    <cfRule type="cellIs" dxfId="14284" priority="4370" operator="greaterThan">
      <formula>0.85</formula>
    </cfRule>
  </conditionalFormatting>
  <conditionalFormatting sqref="E269">
    <cfRule type="expression" dxfId="14283" priority="4365">
      <formula>AND(IF(OR($Q269=1,$Q269=2),1,0),IF($X269&lt;=20,1,0))</formula>
    </cfRule>
    <cfRule type="expression" dxfId="14282" priority="4366">
      <formula>AND(IF($Q269=2,1,0),IF($X269&lt;30,1,0))</formula>
    </cfRule>
    <cfRule type="expression" dxfId="14281" priority="4367">
      <formula>AND(IF($Q269=3,1,0),IF($X269&lt;30,1,0))</formula>
    </cfRule>
    <cfRule type="expression" dxfId="14280" priority="4368">
      <formula>AND(IF($Q269=3,1,IF($Q269=4,1,0)),IF($F269&lt;=85,1,0))</formula>
    </cfRule>
  </conditionalFormatting>
  <conditionalFormatting sqref="X269">
    <cfRule type="expression" dxfId="14279" priority="4361">
      <formula>AND(IF(OR($Q269=1,$Q269=2),1,0),IF($X269&lt;=20,1,0))</formula>
    </cfRule>
    <cfRule type="expression" dxfId="14278" priority="4362">
      <formula>AND(IF($Q269=2,1,0),IF($X269&lt;30,1,0))</formula>
    </cfRule>
    <cfRule type="expression" dxfId="14277" priority="4363">
      <formula>AND(IF($Q269=3,1,0),IF($X269&lt;30,1,0))</formula>
    </cfRule>
    <cfRule type="expression" dxfId="14276" priority="4364">
      <formula>AND(IF($Q269=3,1,IF($Q269=4,1,0)),IF($F269&lt;=85,1,0))</formula>
    </cfRule>
  </conditionalFormatting>
  <conditionalFormatting sqref="AI269">
    <cfRule type="expression" dxfId="14275" priority="4357">
      <formula>AND(IF(OR($Q269=1,$Q269=2),1,0),IF($X269&lt;=20,1,0))</formula>
    </cfRule>
    <cfRule type="expression" dxfId="14274" priority="4358">
      <formula>AND(IF($Q269=2,1,0),IF($X269&lt;30,1,0))</formula>
    </cfRule>
    <cfRule type="expression" dxfId="14273" priority="4359">
      <formula>AND(IF($Q269=3,1,0),IF($X269&lt;30,1,0))</formula>
    </cfRule>
    <cfRule type="expression" dxfId="14272" priority="4360">
      <formula>AND(IF($Q269=3,1,IF($Q269=4,1,0)),IF($F269&lt;=85,1,0))</formula>
    </cfRule>
  </conditionalFormatting>
  <conditionalFormatting sqref="AV270">
    <cfRule type="expression" dxfId="14271" priority="4355">
      <formula>AV270="X"</formula>
    </cfRule>
    <cfRule type="expression" dxfId="14270" priority="4356">
      <formula>AV270="후보"</formula>
    </cfRule>
  </conditionalFormatting>
  <conditionalFormatting sqref="AC270">
    <cfRule type="cellIs" dxfId="14269" priority="4353" operator="greaterThan">
      <formula>0.9</formula>
    </cfRule>
    <cfRule type="cellIs" dxfId="14268" priority="4354" operator="greaterThan">
      <formula>0.85</formula>
    </cfRule>
  </conditionalFormatting>
  <conditionalFormatting sqref="N270">
    <cfRule type="cellIs" dxfId="14267" priority="4351" operator="greaterThan">
      <formula>0.9</formula>
    </cfRule>
    <cfRule type="cellIs" dxfId="14266" priority="4352" operator="greaterThan">
      <formula>0.85</formula>
    </cfRule>
  </conditionalFormatting>
  <conditionalFormatting sqref="E270">
    <cfRule type="expression" dxfId="14265" priority="4347">
      <formula>AND(IF(OR($Q270=1,$Q270=2),1,0),IF($X270&lt;=20,1,0))</formula>
    </cfRule>
    <cfRule type="expression" dxfId="14264" priority="4348">
      <formula>AND(IF($Q270=2,1,0),IF($X270&lt;30,1,0))</formula>
    </cfRule>
    <cfRule type="expression" dxfId="14263" priority="4349">
      <formula>AND(IF($Q270=3,1,0),IF($X270&lt;30,1,0))</formula>
    </cfRule>
    <cfRule type="expression" dxfId="14262" priority="4350">
      <formula>AND(IF($Q270=3,1,IF($Q270=4,1,0)),IF($F270&lt;=85,1,0))</formula>
    </cfRule>
  </conditionalFormatting>
  <conditionalFormatting sqref="X270">
    <cfRule type="expression" dxfId="14261" priority="4343">
      <formula>AND(IF(OR($Q270=1,$Q270=2),1,0),IF($X270&lt;=20,1,0))</formula>
    </cfRule>
    <cfRule type="expression" dxfId="14260" priority="4344">
      <formula>AND(IF($Q270=2,1,0),IF($X270&lt;30,1,0))</formula>
    </cfRule>
    <cfRule type="expression" dxfId="14259" priority="4345">
      <formula>AND(IF($Q270=3,1,0),IF($X270&lt;30,1,0))</formula>
    </cfRule>
    <cfRule type="expression" dxfId="14258" priority="4346">
      <formula>AND(IF($Q270=3,1,IF($Q270=4,1,0)),IF($F270&lt;=85,1,0))</formula>
    </cfRule>
  </conditionalFormatting>
  <conditionalFormatting sqref="AI270">
    <cfRule type="expression" dxfId="14257" priority="4339">
      <formula>AND(IF(OR($Q270=1,$Q270=2),1,0),IF($X270&lt;=20,1,0))</formula>
    </cfRule>
    <cfRule type="expression" dxfId="14256" priority="4340">
      <formula>AND(IF($Q270=2,1,0),IF($X270&lt;30,1,0))</formula>
    </cfRule>
    <cfRule type="expression" dxfId="14255" priority="4341">
      <formula>AND(IF($Q270=3,1,0),IF($X270&lt;30,1,0))</formula>
    </cfRule>
    <cfRule type="expression" dxfId="14254" priority="4342">
      <formula>AND(IF($Q270=3,1,IF($Q270=4,1,0)),IF($F270&lt;=85,1,0))</formula>
    </cfRule>
  </conditionalFormatting>
  <conditionalFormatting sqref="AV271">
    <cfRule type="expression" dxfId="14253" priority="4337">
      <formula>AV271="X"</formula>
    </cfRule>
    <cfRule type="expression" dxfId="14252" priority="4338">
      <formula>AV271="후보"</formula>
    </cfRule>
  </conditionalFormatting>
  <conditionalFormatting sqref="AC271">
    <cfRule type="cellIs" dxfId="14251" priority="4335" operator="greaterThan">
      <formula>0.9</formula>
    </cfRule>
    <cfRule type="cellIs" dxfId="14250" priority="4336" operator="greaterThan">
      <formula>0.85</formula>
    </cfRule>
  </conditionalFormatting>
  <conditionalFormatting sqref="N271">
    <cfRule type="cellIs" dxfId="14249" priority="4333" operator="greaterThan">
      <formula>0.9</formula>
    </cfRule>
    <cfRule type="cellIs" dxfId="14248" priority="4334" operator="greaterThan">
      <formula>0.85</formula>
    </cfRule>
  </conditionalFormatting>
  <conditionalFormatting sqref="E271">
    <cfRule type="expression" dxfId="14247" priority="4329">
      <formula>AND(IF(OR($Q271=1,$Q271=2),1,0),IF($X271&lt;=20,1,0))</formula>
    </cfRule>
    <cfRule type="expression" dxfId="14246" priority="4330">
      <formula>AND(IF($Q271=2,1,0),IF($X271&lt;30,1,0))</formula>
    </cfRule>
    <cfRule type="expression" dxfId="14245" priority="4331">
      <formula>AND(IF($Q271=3,1,0),IF($X271&lt;30,1,0))</formula>
    </cfRule>
    <cfRule type="expression" dxfId="14244" priority="4332">
      <formula>AND(IF($Q271=3,1,IF($Q271=4,1,0)),IF($F271&lt;=85,1,0))</formula>
    </cfRule>
  </conditionalFormatting>
  <conditionalFormatting sqref="X271">
    <cfRule type="expression" dxfId="14243" priority="4325">
      <formula>AND(IF(OR($Q271=1,$Q271=2),1,0),IF($X271&lt;=20,1,0))</formula>
    </cfRule>
    <cfRule type="expression" dxfId="14242" priority="4326">
      <formula>AND(IF($Q271=2,1,0),IF($X271&lt;30,1,0))</formula>
    </cfRule>
    <cfRule type="expression" dxfId="14241" priority="4327">
      <formula>AND(IF($Q271=3,1,0),IF($X271&lt;30,1,0))</formula>
    </cfRule>
    <cfRule type="expression" dxfId="14240" priority="4328">
      <formula>AND(IF($Q271=3,1,IF($Q271=4,1,0)),IF($F271&lt;=85,1,0))</formula>
    </cfRule>
  </conditionalFormatting>
  <conditionalFormatting sqref="AI271">
    <cfRule type="expression" dxfId="14239" priority="4321">
      <formula>AND(IF(OR($Q271=1,$Q271=2),1,0),IF($X271&lt;=20,1,0))</formula>
    </cfRule>
    <cfRule type="expression" dxfId="14238" priority="4322">
      <formula>AND(IF($Q271=2,1,0),IF($X271&lt;30,1,0))</formula>
    </cfRule>
    <cfRule type="expression" dxfId="14237" priority="4323">
      <formula>AND(IF($Q271=3,1,0),IF($X271&lt;30,1,0))</formula>
    </cfRule>
    <cfRule type="expression" dxfId="14236" priority="4324">
      <formula>AND(IF($Q271=3,1,IF($Q271=4,1,0)),IF($F271&lt;=85,1,0))</formula>
    </cfRule>
  </conditionalFormatting>
  <conditionalFormatting sqref="AV272">
    <cfRule type="expression" dxfId="14235" priority="4319">
      <formula>AV272="X"</formula>
    </cfRule>
    <cfRule type="expression" dxfId="14234" priority="4320">
      <formula>AV272="후보"</formula>
    </cfRule>
  </conditionalFormatting>
  <conditionalFormatting sqref="AC272">
    <cfRule type="cellIs" dxfId="14233" priority="4317" operator="greaterThan">
      <formula>0.9</formula>
    </cfRule>
    <cfRule type="cellIs" dxfId="14232" priority="4318" operator="greaterThan">
      <formula>0.85</formula>
    </cfRule>
  </conditionalFormatting>
  <conditionalFormatting sqref="N272">
    <cfRule type="cellIs" dxfId="14231" priority="4315" operator="greaterThan">
      <formula>0.9</formula>
    </cfRule>
    <cfRule type="cellIs" dxfId="14230" priority="4316" operator="greaterThan">
      <formula>0.85</formula>
    </cfRule>
  </conditionalFormatting>
  <conditionalFormatting sqref="E272">
    <cfRule type="expression" dxfId="14229" priority="4311">
      <formula>AND(IF(OR($Q272=1,$Q272=2),1,0),IF($X272&lt;=20,1,0))</formula>
    </cfRule>
    <cfRule type="expression" dxfId="14228" priority="4312">
      <formula>AND(IF($Q272=2,1,0),IF($X272&lt;30,1,0))</formula>
    </cfRule>
    <cfRule type="expression" dxfId="14227" priority="4313">
      <formula>AND(IF($Q272=3,1,0),IF($X272&lt;30,1,0))</formula>
    </cfRule>
    <cfRule type="expression" dxfId="14226" priority="4314">
      <formula>AND(IF($Q272=3,1,IF($Q272=4,1,0)),IF($F272&lt;=85,1,0))</formula>
    </cfRule>
  </conditionalFormatting>
  <conditionalFormatting sqref="X272">
    <cfRule type="expression" dxfId="14225" priority="4307">
      <formula>AND(IF(OR($Q272=1,$Q272=2),1,0),IF($X272&lt;=20,1,0))</formula>
    </cfRule>
    <cfRule type="expression" dxfId="14224" priority="4308">
      <formula>AND(IF($Q272=2,1,0),IF($X272&lt;30,1,0))</formula>
    </cfRule>
    <cfRule type="expression" dxfId="14223" priority="4309">
      <formula>AND(IF($Q272=3,1,0),IF($X272&lt;30,1,0))</formula>
    </cfRule>
    <cfRule type="expression" dxfId="14222" priority="4310">
      <formula>AND(IF($Q272=3,1,IF($Q272=4,1,0)),IF($F272&lt;=85,1,0))</formula>
    </cfRule>
  </conditionalFormatting>
  <conditionalFormatting sqref="AI272">
    <cfRule type="expression" dxfId="14221" priority="4303">
      <formula>AND(IF(OR($Q272=1,$Q272=2),1,0),IF($X272&lt;=20,1,0))</formula>
    </cfRule>
    <cfRule type="expression" dxfId="14220" priority="4304">
      <formula>AND(IF($Q272=2,1,0),IF($X272&lt;30,1,0))</formula>
    </cfRule>
    <cfRule type="expression" dxfId="14219" priority="4305">
      <formula>AND(IF($Q272=3,1,0),IF($X272&lt;30,1,0))</formula>
    </cfRule>
    <cfRule type="expression" dxfId="14218" priority="4306">
      <formula>AND(IF($Q272=3,1,IF($Q272=4,1,0)),IF($F272&lt;=85,1,0))</formula>
    </cfRule>
  </conditionalFormatting>
  <conditionalFormatting sqref="AV273">
    <cfRule type="expression" dxfId="14217" priority="4301">
      <formula>AV273="X"</formula>
    </cfRule>
    <cfRule type="expression" dxfId="14216" priority="4302">
      <formula>AV273="후보"</formula>
    </cfRule>
  </conditionalFormatting>
  <conditionalFormatting sqref="AC273">
    <cfRule type="cellIs" dxfId="14215" priority="4299" operator="greaterThan">
      <formula>0.9</formula>
    </cfRule>
    <cfRule type="cellIs" dxfId="14214" priority="4300" operator="greaterThan">
      <formula>0.85</formula>
    </cfRule>
  </conditionalFormatting>
  <conditionalFormatting sqref="N273">
    <cfRule type="cellIs" dxfId="14213" priority="4297" operator="greaterThan">
      <formula>0.9</formula>
    </cfRule>
    <cfRule type="cellIs" dxfId="14212" priority="4298" operator="greaterThan">
      <formula>0.85</formula>
    </cfRule>
  </conditionalFormatting>
  <conditionalFormatting sqref="E273">
    <cfRule type="expression" dxfId="14211" priority="4293">
      <formula>AND(IF(OR($Q273=1,$Q273=2),1,0),IF($X273&lt;=20,1,0))</formula>
    </cfRule>
    <cfRule type="expression" dxfId="14210" priority="4294">
      <formula>AND(IF($Q273=2,1,0),IF($X273&lt;30,1,0))</formula>
    </cfRule>
    <cfRule type="expression" dxfId="14209" priority="4295">
      <formula>AND(IF($Q273=3,1,0),IF($X273&lt;30,1,0))</formula>
    </cfRule>
    <cfRule type="expression" dxfId="14208" priority="4296">
      <formula>AND(IF($Q273=3,1,IF($Q273=4,1,0)),IF($F273&lt;=85,1,0))</formula>
    </cfRule>
  </conditionalFormatting>
  <conditionalFormatting sqref="X273">
    <cfRule type="expression" dxfId="14207" priority="4289">
      <formula>AND(IF(OR($Q273=1,$Q273=2),1,0),IF($X273&lt;=20,1,0))</formula>
    </cfRule>
    <cfRule type="expression" dxfId="14206" priority="4290">
      <formula>AND(IF($Q273=2,1,0),IF($X273&lt;30,1,0))</formula>
    </cfRule>
    <cfRule type="expression" dxfId="14205" priority="4291">
      <formula>AND(IF($Q273=3,1,0),IF($X273&lt;30,1,0))</formula>
    </cfRule>
    <cfRule type="expression" dxfId="14204" priority="4292">
      <formula>AND(IF($Q273=3,1,IF($Q273=4,1,0)),IF($F273&lt;=85,1,0))</formula>
    </cfRule>
  </conditionalFormatting>
  <conditionalFormatting sqref="AI273">
    <cfRule type="expression" dxfId="14203" priority="4285">
      <formula>AND(IF(OR($Q273=1,$Q273=2),1,0),IF($X273&lt;=20,1,0))</formula>
    </cfRule>
    <cfRule type="expression" dxfId="14202" priority="4286">
      <formula>AND(IF($Q273=2,1,0),IF($X273&lt;30,1,0))</formula>
    </cfRule>
    <cfRule type="expression" dxfId="14201" priority="4287">
      <formula>AND(IF($Q273=3,1,0),IF($X273&lt;30,1,0))</formula>
    </cfRule>
    <cfRule type="expression" dxfId="14200" priority="4288">
      <formula>AND(IF($Q273=3,1,IF($Q273=4,1,0)),IF($F273&lt;=85,1,0))</formula>
    </cfRule>
  </conditionalFormatting>
  <conditionalFormatting sqref="AV274">
    <cfRule type="expression" dxfId="14199" priority="4283">
      <formula>AV274="X"</formula>
    </cfRule>
    <cfRule type="expression" dxfId="14198" priority="4284">
      <formula>AV274="후보"</formula>
    </cfRule>
  </conditionalFormatting>
  <conditionalFormatting sqref="AC274">
    <cfRule type="cellIs" dxfId="14197" priority="4281" operator="greaterThan">
      <formula>0.9</formula>
    </cfRule>
    <cfRule type="cellIs" dxfId="14196" priority="4282" operator="greaterThan">
      <formula>0.85</formula>
    </cfRule>
  </conditionalFormatting>
  <conditionalFormatting sqref="N274">
    <cfRule type="cellIs" dxfId="14195" priority="4279" operator="greaterThan">
      <formula>0.9</formula>
    </cfRule>
    <cfRule type="cellIs" dxfId="14194" priority="4280" operator="greaterThan">
      <formula>0.85</formula>
    </cfRule>
  </conditionalFormatting>
  <conditionalFormatting sqref="E274">
    <cfRule type="expression" dxfId="14193" priority="4275">
      <formula>AND(IF(OR($Q274=1,$Q274=2),1,0),IF($X274&lt;=20,1,0))</formula>
    </cfRule>
    <cfRule type="expression" dxfId="14192" priority="4276">
      <formula>AND(IF($Q274=2,1,0),IF($X274&lt;30,1,0))</formula>
    </cfRule>
    <cfRule type="expression" dxfId="14191" priority="4277">
      <formula>AND(IF($Q274=3,1,0),IF($X274&lt;30,1,0))</formula>
    </cfRule>
    <cfRule type="expression" dxfId="14190" priority="4278">
      <formula>AND(IF($Q274=3,1,IF($Q274=4,1,0)),IF($F274&lt;=85,1,0))</formula>
    </cfRule>
  </conditionalFormatting>
  <conditionalFormatting sqref="X274">
    <cfRule type="expression" dxfId="14189" priority="4271">
      <formula>AND(IF(OR($Q274=1,$Q274=2),1,0),IF($X274&lt;=20,1,0))</formula>
    </cfRule>
    <cfRule type="expression" dxfId="14188" priority="4272">
      <formula>AND(IF($Q274=2,1,0),IF($X274&lt;30,1,0))</formula>
    </cfRule>
    <cfRule type="expression" dxfId="14187" priority="4273">
      <formula>AND(IF($Q274=3,1,0),IF($X274&lt;30,1,0))</formula>
    </cfRule>
    <cfRule type="expression" dxfId="14186" priority="4274">
      <formula>AND(IF($Q274=3,1,IF($Q274=4,1,0)),IF($F274&lt;=85,1,0))</formula>
    </cfRule>
  </conditionalFormatting>
  <conditionalFormatting sqref="AI274">
    <cfRule type="expression" dxfId="14185" priority="4267">
      <formula>AND(IF(OR($Q274=1,$Q274=2),1,0),IF($X274&lt;=20,1,0))</formula>
    </cfRule>
    <cfRule type="expression" dxfId="14184" priority="4268">
      <formula>AND(IF($Q274=2,1,0),IF($X274&lt;30,1,0))</formula>
    </cfRule>
    <cfRule type="expression" dxfId="14183" priority="4269">
      <formula>AND(IF($Q274=3,1,0),IF($X274&lt;30,1,0))</formula>
    </cfRule>
    <cfRule type="expression" dxfId="14182" priority="4270">
      <formula>AND(IF($Q274=3,1,IF($Q274=4,1,0)),IF($F274&lt;=85,1,0))</formula>
    </cfRule>
  </conditionalFormatting>
  <conditionalFormatting sqref="AV275">
    <cfRule type="expression" dxfId="14181" priority="4265">
      <formula>AV275="X"</formula>
    </cfRule>
    <cfRule type="expression" dxfId="14180" priority="4266">
      <formula>AV275="후보"</formula>
    </cfRule>
  </conditionalFormatting>
  <conditionalFormatting sqref="AC275">
    <cfRule type="cellIs" dxfId="14179" priority="4263" operator="greaterThan">
      <formula>0.9</formula>
    </cfRule>
    <cfRule type="cellIs" dxfId="14178" priority="4264" operator="greaterThan">
      <formula>0.85</formula>
    </cfRule>
  </conditionalFormatting>
  <conditionalFormatting sqref="N275">
    <cfRule type="cellIs" dxfId="14177" priority="4261" operator="greaterThan">
      <formula>0.9</formula>
    </cfRule>
    <cfRule type="cellIs" dxfId="14176" priority="4262" operator="greaterThan">
      <formula>0.85</formula>
    </cfRule>
  </conditionalFormatting>
  <conditionalFormatting sqref="E275">
    <cfRule type="expression" dxfId="14175" priority="4257">
      <formula>AND(IF(OR($Q275=1,$Q275=2),1,0),IF($X275&lt;=20,1,0))</formula>
    </cfRule>
    <cfRule type="expression" dxfId="14174" priority="4258">
      <formula>AND(IF($Q275=2,1,0),IF($X275&lt;30,1,0))</formula>
    </cfRule>
    <cfRule type="expression" dxfId="14173" priority="4259">
      <formula>AND(IF($Q275=3,1,0),IF($X275&lt;30,1,0))</formula>
    </cfRule>
    <cfRule type="expression" dxfId="14172" priority="4260">
      <formula>AND(IF($Q275=3,1,IF($Q275=4,1,0)),IF($F275&lt;=85,1,0))</formula>
    </cfRule>
  </conditionalFormatting>
  <conditionalFormatting sqref="X275">
    <cfRule type="expression" dxfId="14171" priority="4253">
      <formula>AND(IF(OR($Q275=1,$Q275=2),1,0),IF($X275&lt;=20,1,0))</formula>
    </cfRule>
    <cfRule type="expression" dxfId="14170" priority="4254">
      <formula>AND(IF($Q275=2,1,0),IF($X275&lt;30,1,0))</formula>
    </cfRule>
    <cfRule type="expression" dxfId="14169" priority="4255">
      <formula>AND(IF($Q275=3,1,0),IF($X275&lt;30,1,0))</formula>
    </cfRule>
    <cfRule type="expression" dxfId="14168" priority="4256">
      <formula>AND(IF($Q275=3,1,IF($Q275=4,1,0)),IF($F275&lt;=85,1,0))</formula>
    </cfRule>
  </conditionalFormatting>
  <conditionalFormatting sqref="AI275">
    <cfRule type="expression" dxfId="14167" priority="4249">
      <formula>AND(IF(OR($Q275=1,$Q275=2),1,0),IF($X275&lt;=20,1,0))</formula>
    </cfRule>
    <cfRule type="expression" dxfId="14166" priority="4250">
      <formula>AND(IF($Q275=2,1,0),IF($X275&lt;30,1,0))</formula>
    </cfRule>
    <cfRule type="expression" dxfId="14165" priority="4251">
      <formula>AND(IF($Q275=3,1,0),IF($X275&lt;30,1,0))</formula>
    </cfRule>
    <cfRule type="expression" dxfId="14164" priority="4252">
      <formula>AND(IF($Q275=3,1,IF($Q275=4,1,0)),IF($F275&lt;=85,1,0))</formula>
    </cfRule>
  </conditionalFormatting>
  <conditionalFormatting sqref="AV276">
    <cfRule type="expression" dxfId="14163" priority="4247">
      <formula>AV276="X"</formula>
    </cfRule>
    <cfRule type="expression" dxfId="14162" priority="4248">
      <formula>AV276="후보"</formula>
    </cfRule>
  </conditionalFormatting>
  <conditionalFormatting sqref="AC276">
    <cfRule type="cellIs" dxfId="14161" priority="4245" operator="greaterThan">
      <formula>0.9</formula>
    </cfRule>
    <cfRule type="cellIs" dxfId="14160" priority="4246" operator="greaterThan">
      <formula>0.85</formula>
    </cfRule>
  </conditionalFormatting>
  <conditionalFormatting sqref="N276">
    <cfRule type="cellIs" dxfId="14159" priority="4243" operator="greaterThan">
      <formula>0.9</formula>
    </cfRule>
    <cfRule type="cellIs" dxfId="14158" priority="4244" operator="greaterThan">
      <formula>0.85</formula>
    </cfRule>
  </conditionalFormatting>
  <conditionalFormatting sqref="E276">
    <cfRule type="expression" dxfId="14157" priority="4239">
      <formula>AND(IF(OR($Q276=1,$Q276=2),1,0),IF($X276&lt;=20,1,0))</formula>
    </cfRule>
    <cfRule type="expression" dxfId="14156" priority="4240">
      <formula>AND(IF($Q276=2,1,0),IF($X276&lt;30,1,0))</formula>
    </cfRule>
    <cfRule type="expression" dxfId="14155" priority="4241">
      <formula>AND(IF($Q276=3,1,0),IF($X276&lt;30,1,0))</formula>
    </cfRule>
    <cfRule type="expression" dxfId="14154" priority="4242">
      <formula>AND(IF($Q276=3,1,IF($Q276=4,1,0)),IF($F276&lt;=85,1,0))</formula>
    </cfRule>
  </conditionalFormatting>
  <conditionalFormatting sqref="X276">
    <cfRule type="expression" dxfId="14153" priority="4235">
      <formula>AND(IF(OR($Q276=1,$Q276=2),1,0),IF($X276&lt;=20,1,0))</formula>
    </cfRule>
    <cfRule type="expression" dxfId="14152" priority="4236">
      <formula>AND(IF($Q276=2,1,0),IF($X276&lt;30,1,0))</formula>
    </cfRule>
    <cfRule type="expression" dxfId="14151" priority="4237">
      <formula>AND(IF($Q276=3,1,0),IF($X276&lt;30,1,0))</formula>
    </cfRule>
    <cfRule type="expression" dxfId="14150" priority="4238">
      <formula>AND(IF($Q276=3,1,IF($Q276=4,1,0)),IF($F276&lt;=85,1,0))</formula>
    </cfRule>
  </conditionalFormatting>
  <conditionalFormatting sqref="AI276">
    <cfRule type="expression" dxfId="14149" priority="4231">
      <formula>AND(IF(OR($Q276=1,$Q276=2),1,0),IF($X276&lt;=20,1,0))</formula>
    </cfRule>
    <cfRule type="expression" dxfId="14148" priority="4232">
      <formula>AND(IF($Q276=2,1,0),IF($X276&lt;30,1,0))</formula>
    </cfRule>
    <cfRule type="expression" dxfId="14147" priority="4233">
      <formula>AND(IF($Q276=3,1,0),IF($X276&lt;30,1,0))</formula>
    </cfRule>
    <cfRule type="expression" dxfId="14146" priority="4234">
      <formula>AND(IF($Q276=3,1,IF($Q276=4,1,0)),IF($F276&lt;=85,1,0))</formula>
    </cfRule>
  </conditionalFormatting>
  <conditionalFormatting sqref="AV277">
    <cfRule type="expression" dxfId="14145" priority="4229">
      <formula>AV277="X"</formula>
    </cfRule>
    <cfRule type="expression" dxfId="14144" priority="4230">
      <formula>AV277="후보"</formula>
    </cfRule>
  </conditionalFormatting>
  <conditionalFormatting sqref="AC277">
    <cfRule type="cellIs" dxfId="14143" priority="4227" operator="greaterThan">
      <formula>0.9</formula>
    </cfRule>
    <cfRule type="cellIs" dxfId="14142" priority="4228" operator="greaterThan">
      <formula>0.85</formula>
    </cfRule>
  </conditionalFormatting>
  <conditionalFormatting sqref="N277">
    <cfRule type="cellIs" dxfId="14141" priority="4225" operator="greaterThan">
      <formula>0.9</formula>
    </cfRule>
    <cfRule type="cellIs" dxfId="14140" priority="4226" operator="greaterThan">
      <formula>0.85</formula>
    </cfRule>
  </conditionalFormatting>
  <conditionalFormatting sqref="E277">
    <cfRule type="expression" dxfId="14139" priority="4221">
      <formula>AND(IF(OR($Q277=1,$Q277=2),1,0),IF($X277&lt;=20,1,0))</formula>
    </cfRule>
    <cfRule type="expression" dxfId="14138" priority="4222">
      <formula>AND(IF($Q277=2,1,0),IF($X277&lt;30,1,0))</formula>
    </cfRule>
    <cfRule type="expression" dxfId="14137" priority="4223">
      <formula>AND(IF($Q277=3,1,0),IF($X277&lt;30,1,0))</formula>
    </cfRule>
    <cfRule type="expression" dxfId="14136" priority="4224">
      <formula>AND(IF($Q277=3,1,IF($Q277=4,1,0)),IF($F277&lt;=85,1,0))</formula>
    </cfRule>
  </conditionalFormatting>
  <conditionalFormatting sqref="X277">
    <cfRule type="expression" dxfId="14135" priority="4217">
      <formula>AND(IF(OR($Q277=1,$Q277=2),1,0),IF($X277&lt;=20,1,0))</formula>
    </cfRule>
    <cfRule type="expression" dxfId="14134" priority="4218">
      <formula>AND(IF($Q277=2,1,0),IF($X277&lt;30,1,0))</formula>
    </cfRule>
    <cfRule type="expression" dxfId="14133" priority="4219">
      <formula>AND(IF($Q277=3,1,0),IF($X277&lt;30,1,0))</formula>
    </cfRule>
    <cfRule type="expression" dxfId="14132" priority="4220">
      <formula>AND(IF($Q277=3,1,IF($Q277=4,1,0)),IF($F277&lt;=85,1,0))</formula>
    </cfRule>
  </conditionalFormatting>
  <conditionalFormatting sqref="AI277">
    <cfRule type="expression" dxfId="14131" priority="4213">
      <formula>AND(IF(OR($Q277=1,$Q277=2),1,0),IF($X277&lt;=20,1,0))</formula>
    </cfRule>
    <cfRule type="expression" dxfId="14130" priority="4214">
      <formula>AND(IF($Q277=2,1,0),IF($X277&lt;30,1,0))</formula>
    </cfRule>
    <cfRule type="expression" dxfId="14129" priority="4215">
      <formula>AND(IF($Q277=3,1,0),IF($X277&lt;30,1,0))</formula>
    </cfRule>
    <cfRule type="expression" dxfId="14128" priority="4216">
      <formula>AND(IF($Q277=3,1,IF($Q277=4,1,0)),IF($F277&lt;=85,1,0))</formula>
    </cfRule>
  </conditionalFormatting>
  <conditionalFormatting sqref="AV278">
    <cfRule type="expression" dxfId="14127" priority="4211">
      <formula>AV278="X"</formula>
    </cfRule>
    <cfRule type="expression" dxfId="14126" priority="4212">
      <formula>AV278="후보"</formula>
    </cfRule>
  </conditionalFormatting>
  <conditionalFormatting sqref="AC278">
    <cfRule type="cellIs" dxfId="14125" priority="4209" operator="greaterThan">
      <formula>0.9</formula>
    </cfRule>
    <cfRule type="cellIs" dxfId="14124" priority="4210" operator="greaterThan">
      <formula>0.85</formula>
    </cfRule>
  </conditionalFormatting>
  <conditionalFormatting sqref="N278">
    <cfRule type="cellIs" dxfId="14123" priority="4207" operator="greaterThan">
      <formula>0.9</formula>
    </cfRule>
    <cfRule type="cellIs" dxfId="14122" priority="4208" operator="greaterThan">
      <formula>0.85</formula>
    </cfRule>
  </conditionalFormatting>
  <conditionalFormatting sqref="E278">
    <cfRule type="expression" dxfId="14121" priority="4203">
      <formula>AND(IF(OR($Q278=1,$Q278=2),1,0),IF($X278&lt;=20,1,0))</formula>
    </cfRule>
    <cfRule type="expression" dxfId="14120" priority="4204">
      <formula>AND(IF($Q278=2,1,0),IF($X278&lt;30,1,0))</formula>
    </cfRule>
    <cfRule type="expression" dxfId="14119" priority="4205">
      <formula>AND(IF($Q278=3,1,0),IF($X278&lt;30,1,0))</formula>
    </cfRule>
    <cfRule type="expression" dxfId="14118" priority="4206">
      <formula>AND(IF($Q278=3,1,IF($Q278=4,1,0)),IF($F278&lt;=85,1,0))</formula>
    </cfRule>
  </conditionalFormatting>
  <conditionalFormatting sqref="X278">
    <cfRule type="expression" dxfId="14117" priority="4199">
      <formula>AND(IF(OR($Q278=1,$Q278=2),1,0),IF($X278&lt;=20,1,0))</formula>
    </cfRule>
    <cfRule type="expression" dxfId="14116" priority="4200">
      <formula>AND(IF($Q278=2,1,0),IF($X278&lt;30,1,0))</formula>
    </cfRule>
    <cfRule type="expression" dxfId="14115" priority="4201">
      <formula>AND(IF($Q278=3,1,0),IF($X278&lt;30,1,0))</formula>
    </cfRule>
    <cfRule type="expression" dxfId="14114" priority="4202">
      <formula>AND(IF($Q278=3,1,IF($Q278=4,1,0)),IF($F278&lt;=85,1,0))</formula>
    </cfRule>
  </conditionalFormatting>
  <conditionalFormatting sqref="AI278">
    <cfRule type="expression" dxfId="14113" priority="4195">
      <formula>AND(IF(OR($Q278=1,$Q278=2),1,0),IF($X278&lt;=20,1,0))</formula>
    </cfRule>
    <cfRule type="expression" dxfId="14112" priority="4196">
      <formula>AND(IF($Q278=2,1,0),IF($X278&lt;30,1,0))</formula>
    </cfRule>
    <cfRule type="expression" dxfId="14111" priority="4197">
      <formula>AND(IF($Q278=3,1,0),IF($X278&lt;30,1,0))</formula>
    </cfRule>
    <cfRule type="expression" dxfId="14110" priority="4198">
      <formula>AND(IF($Q278=3,1,IF($Q278=4,1,0)),IF($F278&lt;=85,1,0))</formula>
    </cfRule>
  </conditionalFormatting>
  <conditionalFormatting sqref="AV279">
    <cfRule type="expression" dxfId="14109" priority="4193">
      <formula>AV279="X"</formula>
    </cfRule>
    <cfRule type="expression" dxfId="14108" priority="4194">
      <formula>AV279="후보"</formula>
    </cfRule>
  </conditionalFormatting>
  <conditionalFormatting sqref="AC279">
    <cfRule type="cellIs" dxfId="14107" priority="4191" operator="greaterThan">
      <formula>0.9</formula>
    </cfRule>
    <cfRule type="cellIs" dxfId="14106" priority="4192" operator="greaterThan">
      <formula>0.85</formula>
    </cfRule>
  </conditionalFormatting>
  <conditionalFormatting sqref="N279">
    <cfRule type="cellIs" dxfId="14105" priority="4189" operator="greaterThan">
      <formula>0.9</formula>
    </cfRule>
    <cfRule type="cellIs" dxfId="14104" priority="4190" operator="greaterThan">
      <formula>0.85</formula>
    </cfRule>
  </conditionalFormatting>
  <conditionalFormatting sqref="E279">
    <cfRule type="expression" dxfId="14103" priority="4185">
      <formula>AND(IF(OR($Q279=1,$Q279=2),1,0),IF($X279&lt;=20,1,0))</formula>
    </cfRule>
    <cfRule type="expression" dxfId="14102" priority="4186">
      <formula>AND(IF($Q279=2,1,0),IF($X279&lt;30,1,0))</formula>
    </cfRule>
    <cfRule type="expression" dxfId="14101" priority="4187">
      <formula>AND(IF($Q279=3,1,0),IF($X279&lt;30,1,0))</formula>
    </cfRule>
    <cfRule type="expression" dxfId="14100" priority="4188">
      <formula>AND(IF($Q279=3,1,IF($Q279=4,1,0)),IF($F279&lt;=85,1,0))</formula>
    </cfRule>
  </conditionalFormatting>
  <conditionalFormatting sqref="X279">
    <cfRule type="expression" dxfId="14099" priority="4181">
      <formula>AND(IF(OR($Q279=1,$Q279=2),1,0),IF($X279&lt;=20,1,0))</formula>
    </cfRule>
    <cfRule type="expression" dxfId="14098" priority="4182">
      <formula>AND(IF($Q279=2,1,0),IF($X279&lt;30,1,0))</formula>
    </cfRule>
    <cfRule type="expression" dxfId="14097" priority="4183">
      <formula>AND(IF($Q279=3,1,0),IF($X279&lt;30,1,0))</formula>
    </cfRule>
    <cfRule type="expression" dxfId="14096" priority="4184">
      <formula>AND(IF($Q279=3,1,IF($Q279=4,1,0)),IF($F279&lt;=85,1,0))</formula>
    </cfRule>
  </conditionalFormatting>
  <conditionalFormatting sqref="AI279">
    <cfRule type="expression" dxfId="14095" priority="4177">
      <formula>AND(IF(OR($Q279=1,$Q279=2),1,0),IF($X279&lt;=20,1,0))</formula>
    </cfRule>
    <cfRule type="expression" dxfId="14094" priority="4178">
      <formula>AND(IF($Q279=2,1,0),IF($X279&lt;30,1,0))</formula>
    </cfRule>
    <cfRule type="expression" dxfId="14093" priority="4179">
      <formula>AND(IF($Q279=3,1,0),IF($X279&lt;30,1,0))</formula>
    </cfRule>
    <cfRule type="expression" dxfId="14092" priority="4180">
      <formula>AND(IF($Q279=3,1,IF($Q279=4,1,0)),IF($F279&lt;=85,1,0))</formula>
    </cfRule>
  </conditionalFormatting>
  <conditionalFormatting sqref="AV280">
    <cfRule type="expression" dxfId="14091" priority="4175">
      <formula>AV280="X"</formula>
    </cfRule>
    <cfRule type="expression" dxfId="14090" priority="4176">
      <formula>AV280="후보"</formula>
    </cfRule>
  </conditionalFormatting>
  <conditionalFormatting sqref="AC280">
    <cfRule type="cellIs" dxfId="14089" priority="4173" operator="greaterThan">
      <formula>0.9</formula>
    </cfRule>
    <cfRule type="cellIs" dxfId="14088" priority="4174" operator="greaterThan">
      <formula>0.85</formula>
    </cfRule>
  </conditionalFormatting>
  <conditionalFormatting sqref="N280">
    <cfRule type="cellIs" dxfId="14087" priority="4171" operator="greaterThan">
      <formula>0.9</formula>
    </cfRule>
    <cfRule type="cellIs" dxfId="14086" priority="4172" operator="greaterThan">
      <formula>0.85</formula>
    </cfRule>
  </conditionalFormatting>
  <conditionalFormatting sqref="E280">
    <cfRule type="expression" dxfId="14085" priority="4167">
      <formula>AND(IF(OR($Q280=1,$Q280=2),1,0),IF($X280&lt;=20,1,0))</formula>
    </cfRule>
    <cfRule type="expression" dxfId="14084" priority="4168">
      <formula>AND(IF($Q280=2,1,0),IF($X280&lt;30,1,0))</formula>
    </cfRule>
    <cfRule type="expression" dxfId="14083" priority="4169">
      <formula>AND(IF($Q280=3,1,0),IF($X280&lt;30,1,0))</formula>
    </cfRule>
    <cfRule type="expression" dxfId="14082" priority="4170">
      <formula>AND(IF($Q280=3,1,IF($Q280=4,1,0)),IF($F280&lt;=85,1,0))</formula>
    </cfRule>
  </conditionalFormatting>
  <conditionalFormatting sqref="X280">
    <cfRule type="expression" dxfId="14081" priority="4163">
      <formula>AND(IF(OR($Q280=1,$Q280=2),1,0),IF($X280&lt;=20,1,0))</formula>
    </cfRule>
    <cfRule type="expression" dxfId="14080" priority="4164">
      <formula>AND(IF($Q280=2,1,0),IF($X280&lt;30,1,0))</formula>
    </cfRule>
    <cfRule type="expression" dxfId="14079" priority="4165">
      <formula>AND(IF($Q280=3,1,0),IF($X280&lt;30,1,0))</formula>
    </cfRule>
    <cfRule type="expression" dxfId="14078" priority="4166">
      <formula>AND(IF($Q280=3,1,IF($Q280=4,1,0)),IF($F280&lt;=85,1,0))</formula>
    </cfRule>
  </conditionalFormatting>
  <conditionalFormatting sqref="AI280">
    <cfRule type="expression" dxfId="14077" priority="4159">
      <formula>AND(IF(OR($Q280=1,$Q280=2),1,0),IF($X280&lt;=20,1,0))</formula>
    </cfRule>
    <cfRule type="expression" dxfId="14076" priority="4160">
      <formula>AND(IF($Q280=2,1,0),IF($X280&lt;30,1,0))</formula>
    </cfRule>
    <cfRule type="expression" dxfId="14075" priority="4161">
      <formula>AND(IF($Q280=3,1,0),IF($X280&lt;30,1,0))</formula>
    </cfRule>
    <cfRule type="expression" dxfId="14074" priority="4162">
      <formula>AND(IF($Q280=3,1,IF($Q280=4,1,0)),IF($F280&lt;=85,1,0))</formula>
    </cfRule>
  </conditionalFormatting>
  <conditionalFormatting sqref="AV281">
    <cfRule type="expression" dxfId="14073" priority="4157">
      <formula>AV281="X"</formula>
    </cfRule>
    <cfRule type="expression" dxfId="14072" priority="4158">
      <formula>AV281="후보"</formula>
    </cfRule>
  </conditionalFormatting>
  <conditionalFormatting sqref="AC281">
    <cfRule type="cellIs" dxfId="14071" priority="4155" operator="greaterThan">
      <formula>0.9</formula>
    </cfRule>
    <cfRule type="cellIs" dxfId="14070" priority="4156" operator="greaterThan">
      <formula>0.85</formula>
    </cfRule>
  </conditionalFormatting>
  <conditionalFormatting sqref="N281">
    <cfRule type="cellIs" dxfId="14069" priority="4153" operator="greaterThan">
      <formula>0.9</formula>
    </cfRule>
    <cfRule type="cellIs" dxfId="14068" priority="4154" operator="greaterThan">
      <formula>0.85</formula>
    </cfRule>
  </conditionalFormatting>
  <conditionalFormatting sqref="E281">
    <cfRule type="expression" dxfId="14067" priority="4149">
      <formula>AND(IF(OR($Q281=1,$Q281=2),1,0),IF($X281&lt;=20,1,0))</formula>
    </cfRule>
    <cfRule type="expression" dxfId="14066" priority="4150">
      <formula>AND(IF($Q281=2,1,0),IF($X281&lt;30,1,0))</formula>
    </cfRule>
    <cfRule type="expression" dxfId="14065" priority="4151">
      <formula>AND(IF($Q281=3,1,0),IF($X281&lt;30,1,0))</formula>
    </cfRule>
    <cfRule type="expression" dxfId="14064" priority="4152">
      <formula>AND(IF($Q281=3,1,IF($Q281=4,1,0)),IF($F281&lt;=85,1,0))</formula>
    </cfRule>
  </conditionalFormatting>
  <conditionalFormatting sqref="X281">
    <cfRule type="expression" dxfId="14063" priority="4145">
      <formula>AND(IF(OR($Q281=1,$Q281=2),1,0),IF($X281&lt;=20,1,0))</formula>
    </cfRule>
    <cfRule type="expression" dxfId="14062" priority="4146">
      <formula>AND(IF($Q281=2,1,0),IF($X281&lt;30,1,0))</formula>
    </cfRule>
    <cfRule type="expression" dxfId="14061" priority="4147">
      <formula>AND(IF($Q281=3,1,0),IF($X281&lt;30,1,0))</formula>
    </cfRule>
    <cfRule type="expression" dxfId="14060" priority="4148">
      <formula>AND(IF($Q281=3,1,IF($Q281=4,1,0)),IF($F281&lt;=85,1,0))</formula>
    </cfRule>
  </conditionalFormatting>
  <conditionalFormatting sqref="AI281">
    <cfRule type="expression" dxfId="14059" priority="4141">
      <formula>AND(IF(OR($Q281=1,$Q281=2),1,0),IF($X281&lt;=20,1,0))</formula>
    </cfRule>
    <cfRule type="expression" dxfId="14058" priority="4142">
      <formula>AND(IF($Q281=2,1,0),IF($X281&lt;30,1,0))</formula>
    </cfRule>
    <cfRule type="expression" dxfId="14057" priority="4143">
      <formula>AND(IF($Q281=3,1,0),IF($X281&lt;30,1,0))</formula>
    </cfRule>
    <cfRule type="expression" dxfId="14056" priority="4144">
      <formula>AND(IF($Q281=3,1,IF($Q281=4,1,0)),IF($F281&lt;=85,1,0))</formula>
    </cfRule>
  </conditionalFormatting>
  <conditionalFormatting sqref="AV282">
    <cfRule type="expression" dxfId="14055" priority="4139">
      <formula>AV282="X"</formula>
    </cfRule>
    <cfRule type="expression" dxfId="14054" priority="4140">
      <formula>AV282="후보"</formula>
    </cfRule>
  </conditionalFormatting>
  <conditionalFormatting sqref="AC282">
    <cfRule type="cellIs" dxfId="14053" priority="4137" operator="greaterThan">
      <formula>0.9</formula>
    </cfRule>
    <cfRule type="cellIs" dxfId="14052" priority="4138" operator="greaterThan">
      <formula>0.85</formula>
    </cfRule>
  </conditionalFormatting>
  <conditionalFormatting sqref="N282">
    <cfRule type="cellIs" dxfId="14051" priority="4135" operator="greaterThan">
      <formula>0.9</formula>
    </cfRule>
    <cfRule type="cellIs" dxfId="14050" priority="4136" operator="greaterThan">
      <formula>0.85</formula>
    </cfRule>
  </conditionalFormatting>
  <conditionalFormatting sqref="E282">
    <cfRule type="expression" dxfId="14049" priority="4131">
      <formula>AND(IF(OR($Q282=1,$Q282=2),1,0),IF($X282&lt;=20,1,0))</formula>
    </cfRule>
    <cfRule type="expression" dxfId="14048" priority="4132">
      <formula>AND(IF($Q282=2,1,0),IF($X282&lt;30,1,0))</formula>
    </cfRule>
    <cfRule type="expression" dxfId="14047" priority="4133">
      <formula>AND(IF($Q282=3,1,0),IF($X282&lt;30,1,0))</formula>
    </cfRule>
    <cfRule type="expression" dxfId="14046" priority="4134">
      <formula>AND(IF($Q282=3,1,IF($Q282=4,1,0)),IF($F282&lt;=85,1,0))</formula>
    </cfRule>
  </conditionalFormatting>
  <conditionalFormatting sqref="X282">
    <cfRule type="expression" dxfId="14045" priority="4127">
      <formula>AND(IF(OR($Q282=1,$Q282=2),1,0),IF($X282&lt;=20,1,0))</formula>
    </cfRule>
    <cfRule type="expression" dxfId="14044" priority="4128">
      <formula>AND(IF($Q282=2,1,0),IF($X282&lt;30,1,0))</formula>
    </cfRule>
    <cfRule type="expression" dxfId="14043" priority="4129">
      <formula>AND(IF($Q282=3,1,0),IF($X282&lt;30,1,0))</formula>
    </cfRule>
    <cfRule type="expression" dxfId="14042" priority="4130">
      <formula>AND(IF($Q282=3,1,IF($Q282=4,1,0)),IF($F282&lt;=85,1,0))</formula>
    </cfRule>
  </conditionalFormatting>
  <conditionalFormatting sqref="AI282">
    <cfRule type="expression" dxfId="14041" priority="4123">
      <formula>AND(IF(OR($Q282=1,$Q282=2),1,0),IF($X282&lt;=20,1,0))</formula>
    </cfRule>
    <cfRule type="expression" dxfId="14040" priority="4124">
      <formula>AND(IF($Q282=2,1,0),IF($X282&lt;30,1,0))</formula>
    </cfRule>
    <cfRule type="expression" dxfId="14039" priority="4125">
      <formula>AND(IF($Q282=3,1,0),IF($X282&lt;30,1,0))</formula>
    </cfRule>
    <cfRule type="expression" dxfId="14038" priority="4126">
      <formula>AND(IF($Q282=3,1,IF($Q282=4,1,0)),IF($F282&lt;=85,1,0))</formula>
    </cfRule>
  </conditionalFormatting>
  <conditionalFormatting sqref="AV283">
    <cfRule type="expression" dxfId="14037" priority="4121">
      <formula>AV283="X"</formula>
    </cfRule>
    <cfRule type="expression" dxfId="14036" priority="4122">
      <formula>AV283="후보"</formula>
    </cfRule>
  </conditionalFormatting>
  <conditionalFormatting sqref="AC283">
    <cfRule type="cellIs" dxfId="14035" priority="4119" operator="greaterThan">
      <formula>0.9</formula>
    </cfRule>
    <cfRule type="cellIs" dxfId="14034" priority="4120" operator="greaterThan">
      <formula>0.85</formula>
    </cfRule>
  </conditionalFormatting>
  <conditionalFormatting sqref="N283">
    <cfRule type="cellIs" dxfId="14033" priority="4117" operator="greaterThan">
      <formula>0.9</formula>
    </cfRule>
    <cfRule type="cellIs" dxfId="14032" priority="4118" operator="greaterThan">
      <formula>0.85</formula>
    </cfRule>
  </conditionalFormatting>
  <conditionalFormatting sqref="E283">
    <cfRule type="expression" dxfId="14031" priority="4113">
      <formula>AND(IF(OR($Q283=1,$Q283=2),1,0),IF($X283&lt;=20,1,0))</formula>
    </cfRule>
    <cfRule type="expression" dxfId="14030" priority="4114">
      <formula>AND(IF($Q283=2,1,0),IF($X283&lt;30,1,0))</formula>
    </cfRule>
    <cfRule type="expression" dxfId="14029" priority="4115">
      <formula>AND(IF($Q283=3,1,0),IF($X283&lt;30,1,0))</formula>
    </cfRule>
    <cfRule type="expression" dxfId="14028" priority="4116">
      <formula>AND(IF($Q283=3,1,IF($Q283=4,1,0)),IF($F283&lt;=85,1,0))</formula>
    </cfRule>
  </conditionalFormatting>
  <conditionalFormatting sqref="X283">
    <cfRule type="expression" dxfId="14027" priority="4109">
      <formula>AND(IF(OR($Q283=1,$Q283=2),1,0),IF($X283&lt;=20,1,0))</formula>
    </cfRule>
    <cfRule type="expression" dxfId="14026" priority="4110">
      <formula>AND(IF($Q283=2,1,0),IF($X283&lt;30,1,0))</formula>
    </cfRule>
    <cfRule type="expression" dxfId="14025" priority="4111">
      <formula>AND(IF($Q283=3,1,0),IF($X283&lt;30,1,0))</formula>
    </cfRule>
    <cfRule type="expression" dxfId="14024" priority="4112">
      <formula>AND(IF($Q283=3,1,IF($Q283=4,1,0)),IF($F283&lt;=85,1,0))</formula>
    </cfRule>
  </conditionalFormatting>
  <conditionalFormatting sqref="AI283">
    <cfRule type="expression" dxfId="14023" priority="4105">
      <formula>AND(IF(OR($Q283=1,$Q283=2),1,0),IF($X283&lt;=20,1,0))</formula>
    </cfRule>
    <cfRule type="expression" dxfId="14022" priority="4106">
      <formula>AND(IF($Q283=2,1,0),IF($X283&lt;30,1,0))</formula>
    </cfRule>
    <cfRule type="expression" dxfId="14021" priority="4107">
      <formula>AND(IF($Q283=3,1,0),IF($X283&lt;30,1,0))</formula>
    </cfRule>
    <cfRule type="expression" dxfId="14020" priority="4108">
      <formula>AND(IF($Q283=3,1,IF($Q283=4,1,0)),IF($F283&lt;=85,1,0))</formula>
    </cfRule>
  </conditionalFormatting>
  <conditionalFormatting sqref="AV284">
    <cfRule type="expression" dxfId="14019" priority="4103">
      <formula>AV284="X"</formula>
    </cfRule>
    <cfRule type="expression" dxfId="14018" priority="4104">
      <formula>AV284="후보"</formula>
    </cfRule>
  </conditionalFormatting>
  <conditionalFormatting sqref="AC284">
    <cfRule type="cellIs" dxfId="14017" priority="4101" operator="greaterThan">
      <formula>0.9</formula>
    </cfRule>
    <cfRule type="cellIs" dxfId="14016" priority="4102" operator="greaterThan">
      <formula>0.85</formula>
    </cfRule>
  </conditionalFormatting>
  <conditionalFormatting sqref="N284">
    <cfRule type="cellIs" dxfId="14015" priority="4099" operator="greaterThan">
      <formula>0.9</formula>
    </cfRule>
    <cfRule type="cellIs" dxfId="14014" priority="4100" operator="greaterThan">
      <formula>0.85</formula>
    </cfRule>
  </conditionalFormatting>
  <conditionalFormatting sqref="E284">
    <cfRule type="expression" dxfId="14013" priority="4095">
      <formula>AND(IF(OR($Q284=1,$Q284=2),1,0),IF($X284&lt;=20,1,0))</formula>
    </cfRule>
    <cfRule type="expression" dxfId="14012" priority="4096">
      <formula>AND(IF($Q284=2,1,0),IF($X284&lt;30,1,0))</formula>
    </cfRule>
    <cfRule type="expression" dxfId="14011" priority="4097">
      <formula>AND(IF($Q284=3,1,0),IF($X284&lt;30,1,0))</formula>
    </cfRule>
    <cfRule type="expression" dxfId="14010" priority="4098">
      <formula>AND(IF($Q284=3,1,IF($Q284=4,1,0)),IF($F284&lt;=85,1,0))</formula>
    </cfRule>
  </conditionalFormatting>
  <conditionalFormatting sqref="X284">
    <cfRule type="expression" dxfId="14009" priority="4091">
      <formula>AND(IF(OR($Q284=1,$Q284=2),1,0),IF($X284&lt;=20,1,0))</formula>
    </cfRule>
    <cfRule type="expression" dxfId="14008" priority="4092">
      <formula>AND(IF($Q284=2,1,0),IF($X284&lt;30,1,0))</formula>
    </cfRule>
    <cfRule type="expression" dxfId="14007" priority="4093">
      <formula>AND(IF($Q284=3,1,0),IF($X284&lt;30,1,0))</formula>
    </cfRule>
    <cfRule type="expression" dxfId="14006" priority="4094">
      <formula>AND(IF($Q284=3,1,IF($Q284=4,1,0)),IF($F284&lt;=85,1,0))</formula>
    </cfRule>
  </conditionalFormatting>
  <conditionalFormatting sqref="AI284">
    <cfRule type="expression" dxfId="14005" priority="4087">
      <formula>AND(IF(OR($Q284=1,$Q284=2),1,0),IF($X284&lt;=20,1,0))</formula>
    </cfRule>
    <cfRule type="expression" dxfId="14004" priority="4088">
      <formula>AND(IF($Q284=2,1,0),IF($X284&lt;30,1,0))</formula>
    </cfRule>
    <cfRule type="expression" dxfId="14003" priority="4089">
      <formula>AND(IF($Q284=3,1,0),IF($X284&lt;30,1,0))</formula>
    </cfRule>
    <cfRule type="expression" dxfId="14002" priority="4090">
      <formula>AND(IF($Q284=3,1,IF($Q284=4,1,0)),IF($F284&lt;=85,1,0))</formula>
    </cfRule>
  </conditionalFormatting>
  <conditionalFormatting sqref="AV285">
    <cfRule type="expression" dxfId="14001" priority="4085">
      <formula>AV285="X"</formula>
    </cfRule>
    <cfRule type="expression" dxfId="14000" priority="4086">
      <formula>AV285="후보"</formula>
    </cfRule>
  </conditionalFormatting>
  <conditionalFormatting sqref="AC285">
    <cfRule type="cellIs" dxfId="13999" priority="4083" operator="greaterThan">
      <formula>0.9</formula>
    </cfRule>
    <cfRule type="cellIs" dxfId="13998" priority="4084" operator="greaterThan">
      <formula>0.85</formula>
    </cfRule>
  </conditionalFormatting>
  <conditionalFormatting sqref="N285">
    <cfRule type="cellIs" dxfId="13997" priority="4081" operator="greaterThan">
      <formula>0.9</formula>
    </cfRule>
    <cfRule type="cellIs" dxfId="13996" priority="4082" operator="greaterThan">
      <formula>0.85</formula>
    </cfRule>
  </conditionalFormatting>
  <conditionalFormatting sqref="E285">
    <cfRule type="expression" dxfId="13995" priority="4077">
      <formula>AND(IF(OR($Q285=1,$Q285=2),1,0),IF($X285&lt;=20,1,0))</formula>
    </cfRule>
    <cfRule type="expression" dxfId="13994" priority="4078">
      <formula>AND(IF($Q285=2,1,0),IF($X285&lt;30,1,0))</formula>
    </cfRule>
    <cfRule type="expression" dxfId="13993" priority="4079">
      <formula>AND(IF($Q285=3,1,0),IF($X285&lt;30,1,0))</formula>
    </cfRule>
    <cfRule type="expression" dxfId="13992" priority="4080">
      <formula>AND(IF($Q285=3,1,IF($Q285=4,1,0)),IF($F285&lt;=85,1,0))</formula>
    </cfRule>
  </conditionalFormatting>
  <conditionalFormatting sqref="X285">
    <cfRule type="expression" dxfId="13991" priority="4073">
      <formula>AND(IF(OR($Q285=1,$Q285=2),1,0),IF($X285&lt;=20,1,0))</formula>
    </cfRule>
    <cfRule type="expression" dxfId="13990" priority="4074">
      <formula>AND(IF($Q285=2,1,0),IF($X285&lt;30,1,0))</formula>
    </cfRule>
    <cfRule type="expression" dxfId="13989" priority="4075">
      <formula>AND(IF($Q285=3,1,0),IF($X285&lt;30,1,0))</formula>
    </cfRule>
    <cfRule type="expression" dxfId="13988" priority="4076">
      <formula>AND(IF($Q285=3,1,IF($Q285=4,1,0)),IF($F285&lt;=85,1,0))</formula>
    </cfRule>
  </conditionalFormatting>
  <conditionalFormatting sqref="AI285">
    <cfRule type="expression" dxfId="13987" priority="4069">
      <formula>AND(IF(OR($Q285=1,$Q285=2),1,0),IF($X285&lt;=20,1,0))</formula>
    </cfRule>
    <cfRule type="expression" dxfId="13986" priority="4070">
      <formula>AND(IF($Q285=2,1,0),IF($X285&lt;30,1,0))</formula>
    </cfRule>
    <cfRule type="expression" dxfId="13985" priority="4071">
      <formula>AND(IF($Q285=3,1,0),IF($X285&lt;30,1,0))</formula>
    </cfRule>
    <cfRule type="expression" dxfId="13984" priority="4072">
      <formula>AND(IF($Q285=3,1,IF($Q285=4,1,0)),IF($F285&lt;=85,1,0))</formula>
    </cfRule>
  </conditionalFormatting>
  <conditionalFormatting sqref="AV286">
    <cfRule type="expression" dxfId="13983" priority="4067">
      <formula>AV286="X"</formula>
    </cfRule>
    <cfRule type="expression" dxfId="13982" priority="4068">
      <formula>AV286="후보"</formula>
    </cfRule>
  </conditionalFormatting>
  <conditionalFormatting sqref="AC286">
    <cfRule type="cellIs" dxfId="13981" priority="4065" operator="greaterThan">
      <formula>0.9</formula>
    </cfRule>
    <cfRule type="cellIs" dxfId="13980" priority="4066" operator="greaterThan">
      <formula>0.85</formula>
    </cfRule>
  </conditionalFormatting>
  <conditionalFormatting sqref="N286">
    <cfRule type="cellIs" dxfId="13979" priority="4063" operator="greaterThan">
      <formula>0.9</formula>
    </cfRule>
    <cfRule type="cellIs" dxfId="13978" priority="4064" operator="greaterThan">
      <formula>0.85</formula>
    </cfRule>
  </conditionalFormatting>
  <conditionalFormatting sqref="E286">
    <cfRule type="expression" dxfId="13977" priority="4059">
      <formula>AND(IF(OR($Q286=1,$Q286=2),1,0),IF($X286&lt;=20,1,0))</formula>
    </cfRule>
    <cfRule type="expression" dxfId="13976" priority="4060">
      <formula>AND(IF($Q286=2,1,0),IF($X286&lt;30,1,0))</formula>
    </cfRule>
    <cfRule type="expression" dxfId="13975" priority="4061">
      <formula>AND(IF($Q286=3,1,0),IF($X286&lt;30,1,0))</formula>
    </cfRule>
    <cfRule type="expression" dxfId="13974" priority="4062">
      <formula>AND(IF($Q286=3,1,IF($Q286=4,1,0)),IF($F286&lt;=85,1,0))</formula>
    </cfRule>
  </conditionalFormatting>
  <conditionalFormatting sqref="X286">
    <cfRule type="expression" dxfId="13973" priority="4055">
      <formula>AND(IF(OR($Q286=1,$Q286=2),1,0),IF($X286&lt;=20,1,0))</formula>
    </cfRule>
    <cfRule type="expression" dxfId="13972" priority="4056">
      <formula>AND(IF($Q286=2,1,0),IF($X286&lt;30,1,0))</formula>
    </cfRule>
    <cfRule type="expression" dxfId="13971" priority="4057">
      <formula>AND(IF($Q286=3,1,0),IF($X286&lt;30,1,0))</formula>
    </cfRule>
    <cfRule type="expression" dxfId="13970" priority="4058">
      <formula>AND(IF($Q286=3,1,IF($Q286=4,1,0)),IF($F286&lt;=85,1,0))</formula>
    </cfRule>
  </conditionalFormatting>
  <conditionalFormatting sqref="AI286">
    <cfRule type="expression" dxfId="13969" priority="4051">
      <formula>AND(IF(OR($Q286=1,$Q286=2),1,0),IF($X286&lt;=20,1,0))</formula>
    </cfRule>
    <cfRule type="expression" dxfId="13968" priority="4052">
      <formula>AND(IF($Q286=2,1,0),IF($X286&lt;30,1,0))</formula>
    </cfRule>
    <cfRule type="expression" dxfId="13967" priority="4053">
      <formula>AND(IF($Q286=3,1,0),IF($X286&lt;30,1,0))</formula>
    </cfRule>
    <cfRule type="expression" dxfId="13966" priority="4054">
      <formula>AND(IF($Q286=3,1,IF($Q286=4,1,0)),IF($F286&lt;=85,1,0))</formula>
    </cfRule>
  </conditionalFormatting>
  <conditionalFormatting sqref="AV287">
    <cfRule type="expression" dxfId="13965" priority="4049">
      <formula>AV287="X"</formula>
    </cfRule>
    <cfRule type="expression" dxfId="13964" priority="4050">
      <formula>AV287="후보"</formula>
    </cfRule>
  </conditionalFormatting>
  <conditionalFormatting sqref="AC287">
    <cfRule type="cellIs" dxfId="13963" priority="4047" operator="greaterThan">
      <formula>0.9</formula>
    </cfRule>
    <cfRule type="cellIs" dxfId="13962" priority="4048" operator="greaterThan">
      <formula>0.85</formula>
    </cfRule>
  </conditionalFormatting>
  <conditionalFormatting sqref="N287">
    <cfRule type="cellIs" dxfId="13961" priority="4045" operator="greaterThan">
      <formula>0.9</formula>
    </cfRule>
    <cfRule type="cellIs" dxfId="13960" priority="4046" operator="greaterThan">
      <formula>0.85</formula>
    </cfRule>
  </conditionalFormatting>
  <conditionalFormatting sqref="E287">
    <cfRule type="expression" dxfId="13959" priority="4041">
      <formula>AND(IF(OR($Q287=1,$Q287=2),1,0),IF($X287&lt;=20,1,0))</formula>
    </cfRule>
    <cfRule type="expression" dxfId="13958" priority="4042">
      <formula>AND(IF($Q287=2,1,0),IF($X287&lt;30,1,0))</formula>
    </cfRule>
    <cfRule type="expression" dxfId="13957" priority="4043">
      <formula>AND(IF($Q287=3,1,0),IF($X287&lt;30,1,0))</formula>
    </cfRule>
    <cfRule type="expression" dxfId="13956" priority="4044">
      <formula>AND(IF($Q287=3,1,IF($Q287=4,1,0)),IF($F287&lt;=85,1,0))</formula>
    </cfRule>
  </conditionalFormatting>
  <conditionalFormatting sqref="X287">
    <cfRule type="expression" dxfId="13955" priority="4037">
      <formula>AND(IF(OR($Q287=1,$Q287=2),1,0),IF($X287&lt;=20,1,0))</formula>
    </cfRule>
    <cfRule type="expression" dxfId="13954" priority="4038">
      <formula>AND(IF($Q287=2,1,0),IF($X287&lt;30,1,0))</formula>
    </cfRule>
    <cfRule type="expression" dxfId="13953" priority="4039">
      <formula>AND(IF($Q287=3,1,0),IF($X287&lt;30,1,0))</formula>
    </cfRule>
    <cfRule type="expression" dxfId="13952" priority="4040">
      <formula>AND(IF($Q287=3,1,IF($Q287=4,1,0)),IF($F287&lt;=85,1,0))</formula>
    </cfRule>
  </conditionalFormatting>
  <conditionalFormatting sqref="AI287">
    <cfRule type="expression" dxfId="13951" priority="4033">
      <formula>AND(IF(OR($Q287=1,$Q287=2),1,0),IF($X287&lt;=20,1,0))</formula>
    </cfRule>
    <cfRule type="expression" dxfId="13950" priority="4034">
      <formula>AND(IF($Q287=2,1,0),IF($X287&lt;30,1,0))</formula>
    </cfRule>
    <cfRule type="expression" dxfId="13949" priority="4035">
      <formula>AND(IF($Q287=3,1,0),IF($X287&lt;30,1,0))</formula>
    </cfRule>
    <cfRule type="expression" dxfId="13948" priority="4036">
      <formula>AND(IF($Q287=3,1,IF($Q287=4,1,0)),IF($F287&lt;=85,1,0))</formula>
    </cfRule>
  </conditionalFormatting>
  <conditionalFormatting sqref="AV288">
    <cfRule type="expression" dxfId="13947" priority="4031">
      <formula>AV288="X"</formula>
    </cfRule>
    <cfRule type="expression" dxfId="13946" priority="4032">
      <formula>AV288="후보"</formula>
    </cfRule>
  </conditionalFormatting>
  <conditionalFormatting sqref="AC288">
    <cfRule type="cellIs" dxfId="13945" priority="4029" operator="greaterThan">
      <formula>0.9</formula>
    </cfRule>
    <cfRule type="cellIs" dxfId="13944" priority="4030" operator="greaterThan">
      <formula>0.85</formula>
    </cfRule>
  </conditionalFormatting>
  <conditionalFormatting sqref="N288">
    <cfRule type="cellIs" dxfId="13943" priority="4027" operator="greaterThan">
      <formula>0.9</formula>
    </cfRule>
    <cfRule type="cellIs" dxfId="13942" priority="4028" operator="greaterThan">
      <formula>0.85</formula>
    </cfRule>
  </conditionalFormatting>
  <conditionalFormatting sqref="E288">
    <cfRule type="expression" dxfId="13941" priority="4023">
      <formula>AND(IF(OR($Q288=1,$Q288=2),1,0),IF($X288&lt;=20,1,0))</formula>
    </cfRule>
    <cfRule type="expression" dxfId="13940" priority="4024">
      <formula>AND(IF($Q288=2,1,0),IF($X288&lt;30,1,0))</formula>
    </cfRule>
    <cfRule type="expression" dxfId="13939" priority="4025">
      <formula>AND(IF($Q288=3,1,0),IF($X288&lt;30,1,0))</formula>
    </cfRule>
    <cfRule type="expression" dxfId="13938" priority="4026">
      <formula>AND(IF($Q288=3,1,IF($Q288=4,1,0)),IF($F288&lt;=85,1,0))</formula>
    </cfRule>
  </conditionalFormatting>
  <conditionalFormatting sqref="X288">
    <cfRule type="expression" dxfId="13937" priority="4019">
      <formula>AND(IF(OR($Q288=1,$Q288=2),1,0),IF($X288&lt;=20,1,0))</formula>
    </cfRule>
    <cfRule type="expression" dxfId="13936" priority="4020">
      <formula>AND(IF($Q288=2,1,0),IF($X288&lt;30,1,0))</formula>
    </cfRule>
    <cfRule type="expression" dxfId="13935" priority="4021">
      <formula>AND(IF($Q288=3,1,0),IF($X288&lt;30,1,0))</formula>
    </cfRule>
    <cfRule type="expression" dxfId="13934" priority="4022">
      <formula>AND(IF($Q288=3,1,IF($Q288=4,1,0)),IF($F288&lt;=85,1,0))</formula>
    </cfRule>
  </conditionalFormatting>
  <conditionalFormatting sqref="AI288">
    <cfRule type="expression" dxfId="13933" priority="4015">
      <formula>AND(IF(OR($Q288=1,$Q288=2),1,0),IF($X288&lt;=20,1,0))</formula>
    </cfRule>
    <cfRule type="expression" dxfId="13932" priority="4016">
      <formula>AND(IF($Q288=2,1,0),IF($X288&lt;30,1,0))</formula>
    </cfRule>
    <cfRule type="expression" dxfId="13931" priority="4017">
      <formula>AND(IF($Q288=3,1,0),IF($X288&lt;30,1,0))</formula>
    </cfRule>
    <cfRule type="expression" dxfId="13930" priority="4018">
      <formula>AND(IF($Q288=3,1,IF($Q288=4,1,0)),IF($F288&lt;=85,1,0))</formula>
    </cfRule>
  </conditionalFormatting>
  <conditionalFormatting sqref="AV289">
    <cfRule type="expression" dxfId="13929" priority="4013">
      <formula>AV289="X"</formula>
    </cfRule>
    <cfRule type="expression" dxfId="13928" priority="4014">
      <formula>AV289="후보"</formula>
    </cfRule>
  </conditionalFormatting>
  <conditionalFormatting sqref="AC289">
    <cfRule type="cellIs" dxfId="13927" priority="4011" operator="greaterThan">
      <formula>0.9</formula>
    </cfRule>
    <cfRule type="cellIs" dxfId="13926" priority="4012" operator="greaterThan">
      <formula>0.85</formula>
    </cfRule>
  </conditionalFormatting>
  <conditionalFormatting sqref="N289">
    <cfRule type="cellIs" dxfId="13925" priority="4009" operator="greaterThan">
      <formula>0.9</formula>
    </cfRule>
    <cfRule type="cellIs" dxfId="13924" priority="4010" operator="greaterThan">
      <formula>0.85</formula>
    </cfRule>
  </conditionalFormatting>
  <conditionalFormatting sqref="E289">
    <cfRule type="expression" dxfId="13923" priority="4005">
      <formula>AND(IF(OR($Q289=1,$Q289=2),1,0),IF($X289&lt;=20,1,0))</formula>
    </cfRule>
    <cfRule type="expression" dxfId="13922" priority="4006">
      <formula>AND(IF($Q289=2,1,0),IF($X289&lt;30,1,0))</formula>
    </cfRule>
    <cfRule type="expression" dxfId="13921" priority="4007">
      <formula>AND(IF($Q289=3,1,0),IF($X289&lt;30,1,0))</formula>
    </cfRule>
    <cfRule type="expression" dxfId="13920" priority="4008">
      <formula>AND(IF($Q289=3,1,IF($Q289=4,1,0)),IF($F289&lt;=85,1,0))</formula>
    </cfRule>
  </conditionalFormatting>
  <conditionalFormatting sqref="X289">
    <cfRule type="expression" dxfId="13919" priority="4001">
      <formula>AND(IF(OR($Q289=1,$Q289=2),1,0),IF($X289&lt;=20,1,0))</formula>
    </cfRule>
    <cfRule type="expression" dxfId="13918" priority="4002">
      <formula>AND(IF($Q289=2,1,0),IF($X289&lt;30,1,0))</formula>
    </cfRule>
    <cfRule type="expression" dxfId="13917" priority="4003">
      <formula>AND(IF($Q289=3,1,0),IF($X289&lt;30,1,0))</formula>
    </cfRule>
    <cfRule type="expression" dxfId="13916" priority="4004">
      <formula>AND(IF($Q289=3,1,IF($Q289=4,1,0)),IF($F289&lt;=85,1,0))</formula>
    </cfRule>
  </conditionalFormatting>
  <conditionalFormatting sqref="AI289">
    <cfRule type="expression" dxfId="13915" priority="3997">
      <formula>AND(IF(OR($Q289=1,$Q289=2),1,0),IF($X289&lt;=20,1,0))</formula>
    </cfRule>
    <cfRule type="expression" dxfId="13914" priority="3998">
      <formula>AND(IF($Q289=2,1,0),IF($X289&lt;30,1,0))</formula>
    </cfRule>
    <cfRule type="expression" dxfId="13913" priority="3999">
      <formula>AND(IF($Q289=3,1,0),IF($X289&lt;30,1,0))</formula>
    </cfRule>
    <cfRule type="expression" dxfId="13912" priority="4000">
      <formula>AND(IF($Q289=3,1,IF($Q289=4,1,0)),IF($F289&lt;=85,1,0))</formula>
    </cfRule>
  </conditionalFormatting>
  <conditionalFormatting sqref="AV290">
    <cfRule type="expression" dxfId="13911" priority="3995">
      <formula>AV290="X"</formula>
    </cfRule>
    <cfRule type="expression" dxfId="13910" priority="3996">
      <formula>AV290="후보"</formula>
    </cfRule>
  </conditionalFormatting>
  <conditionalFormatting sqref="AC290">
    <cfRule type="cellIs" dxfId="13909" priority="3993" operator="greaterThan">
      <formula>0.9</formula>
    </cfRule>
    <cfRule type="cellIs" dxfId="13908" priority="3994" operator="greaterThan">
      <formula>0.85</formula>
    </cfRule>
  </conditionalFormatting>
  <conditionalFormatting sqref="N290">
    <cfRule type="cellIs" dxfId="13907" priority="3991" operator="greaterThan">
      <formula>0.9</formula>
    </cfRule>
    <cfRule type="cellIs" dxfId="13906" priority="3992" operator="greaterThan">
      <formula>0.85</formula>
    </cfRule>
  </conditionalFormatting>
  <conditionalFormatting sqref="E290">
    <cfRule type="expression" dxfId="13905" priority="3987">
      <formula>AND(IF(OR($Q290=1,$Q290=2),1,0),IF($X290&lt;=20,1,0))</formula>
    </cfRule>
    <cfRule type="expression" dxfId="13904" priority="3988">
      <formula>AND(IF($Q290=2,1,0),IF($X290&lt;30,1,0))</formula>
    </cfRule>
    <cfRule type="expression" dxfId="13903" priority="3989">
      <formula>AND(IF($Q290=3,1,0),IF($X290&lt;30,1,0))</formula>
    </cfRule>
    <cfRule type="expression" dxfId="13902" priority="3990">
      <formula>AND(IF($Q290=3,1,IF($Q290=4,1,0)),IF($F290&lt;=85,1,0))</formula>
    </cfRule>
  </conditionalFormatting>
  <conditionalFormatting sqref="X290">
    <cfRule type="expression" dxfId="13901" priority="3983">
      <formula>AND(IF(OR($Q290=1,$Q290=2),1,0),IF($X290&lt;=20,1,0))</formula>
    </cfRule>
    <cfRule type="expression" dxfId="13900" priority="3984">
      <formula>AND(IF($Q290=2,1,0),IF($X290&lt;30,1,0))</formula>
    </cfRule>
    <cfRule type="expression" dxfId="13899" priority="3985">
      <formula>AND(IF($Q290=3,1,0),IF($X290&lt;30,1,0))</formula>
    </cfRule>
    <cfRule type="expression" dxfId="13898" priority="3986">
      <formula>AND(IF($Q290=3,1,IF($Q290=4,1,0)),IF($F290&lt;=85,1,0))</formula>
    </cfRule>
  </conditionalFormatting>
  <conditionalFormatting sqref="AI290">
    <cfRule type="expression" dxfId="13897" priority="3979">
      <formula>AND(IF(OR($Q290=1,$Q290=2),1,0),IF($X290&lt;=20,1,0))</formula>
    </cfRule>
    <cfRule type="expression" dxfId="13896" priority="3980">
      <formula>AND(IF($Q290=2,1,0),IF($X290&lt;30,1,0))</formula>
    </cfRule>
    <cfRule type="expression" dxfId="13895" priority="3981">
      <formula>AND(IF($Q290=3,1,0),IF($X290&lt;30,1,0))</formula>
    </cfRule>
    <cfRule type="expression" dxfId="13894" priority="3982">
      <formula>AND(IF($Q290=3,1,IF($Q290=4,1,0)),IF($F290&lt;=85,1,0))</formula>
    </cfRule>
  </conditionalFormatting>
  <conditionalFormatting sqref="AV291">
    <cfRule type="expression" dxfId="13893" priority="3977">
      <formula>AV291="X"</formula>
    </cfRule>
    <cfRule type="expression" dxfId="13892" priority="3978">
      <formula>AV291="후보"</formula>
    </cfRule>
  </conditionalFormatting>
  <conditionalFormatting sqref="AC291">
    <cfRule type="cellIs" dxfId="13891" priority="3975" operator="greaterThan">
      <formula>0.9</formula>
    </cfRule>
    <cfRule type="cellIs" dxfId="13890" priority="3976" operator="greaterThan">
      <formula>0.85</formula>
    </cfRule>
  </conditionalFormatting>
  <conditionalFormatting sqref="N291">
    <cfRule type="cellIs" dxfId="13889" priority="3973" operator="greaterThan">
      <formula>0.9</formula>
    </cfRule>
    <cfRule type="cellIs" dxfId="13888" priority="3974" operator="greaterThan">
      <formula>0.85</formula>
    </cfRule>
  </conditionalFormatting>
  <conditionalFormatting sqref="E291">
    <cfRule type="expression" dxfId="13887" priority="3969">
      <formula>AND(IF(OR($Q291=1,$Q291=2),1,0),IF($X291&lt;=20,1,0))</formula>
    </cfRule>
    <cfRule type="expression" dxfId="13886" priority="3970">
      <formula>AND(IF($Q291=2,1,0),IF($X291&lt;30,1,0))</formula>
    </cfRule>
    <cfRule type="expression" dxfId="13885" priority="3971">
      <formula>AND(IF($Q291=3,1,0),IF($X291&lt;30,1,0))</formula>
    </cfRule>
    <cfRule type="expression" dxfId="13884" priority="3972">
      <formula>AND(IF($Q291=3,1,IF($Q291=4,1,0)),IF($F291&lt;=85,1,0))</formula>
    </cfRule>
  </conditionalFormatting>
  <conditionalFormatting sqref="X291">
    <cfRule type="expression" dxfId="13883" priority="3965">
      <formula>AND(IF(OR($Q291=1,$Q291=2),1,0),IF($X291&lt;=20,1,0))</formula>
    </cfRule>
    <cfRule type="expression" dxfId="13882" priority="3966">
      <formula>AND(IF($Q291=2,1,0),IF($X291&lt;30,1,0))</formula>
    </cfRule>
    <cfRule type="expression" dxfId="13881" priority="3967">
      <formula>AND(IF($Q291=3,1,0),IF($X291&lt;30,1,0))</formula>
    </cfRule>
    <cfRule type="expression" dxfId="13880" priority="3968">
      <formula>AND(IF($Q291=3,1,IF($Q291=4,1,0)),IF($F291&lt;=85,1,0))</formula>
    </cfRule>
  </conditionalFormatting>
  <conditionalFormatting sqref="AI291">
    <cfRule type="expression" dxfId="13879" priority="3961">
      <formula>AND(IF(OR($Q291=1,$Q291=2),1,0),IF($X291&lt;=20,1,0))</formula>
    </cfRule>
    <cfRule type="expression" dxfId="13878" priority="3962">
      <formula>AND(IF($Q291=2,1,0),IF($X291&lt;30,1,0))</formula>
    </cfRule>
    <cfRule type="expression" dxfId="13877" priority="3963">
      <formula>AND(IF($Q291=3,1,0),IF($X291&lt;30,1,0))</formula>
    </cfRule>
    <cfRule type="expression" dxfId="13876" priority="3964">
      <formula>AND(IF($Q291=3,1,IF($Q291=4,1,0)),IF($F291&lt;=85,1,0))</formula>
    </cfRule>
  </conditionalFormatting>
  <conditionalFormatting sqref="AV292">
    <cfRule type="expression" dxfId="13875" priority="3959">
      <formula>AV292="X"</formula>
    </cfRule>
    <cfRule type="expression" dxfId="13874" priority="3960">
      <formula>AV292="후보"</formula>
    </cfRule>
  </conditionalFormatting>
  <conditionalFormatting sqref="AC292">
    <cfRule type="cellIs" dxfId="13873" priority="3957" operator="greaterThan">
      <formula>0.9</formula>
    </cfRule>
    <cfRule type="cellIs" dxfId="13872" priority="3958" operator="greaterThan">
      <formula>0.85</formula>
    </cfRule>
  </conditionalFormatting>
  <conditionalFormatting sqref="N292">
    <cfRule type="cellIs" dxfId="13871" priority="3955" operator="greaterThan">
      <formula>0.9</formula>
    </cfRule>
    <cfRule type="cellIs" dxfId="13870" priority="3956" operator="greaterThan">
      <formula>0.85</formula>
    </cfRule>
  </conditionalFormatting>
  <conditionalFormatting sqref="E292">
    <cfRule type="expression" dxfId="13869" priority="3951">
      <formula>AND(IF(OR($Q292=1,$Q292=2),1,0),IF($X292&lt;=20,1,0))</formula>
    </cfRule>
    <cfRule type="expression" dxfId="13868" priority="3952">
      <formula>AND(IF($Q292=2,1,0),IF($X292&lt;30,1,0))</formula>
    </cfRule>
    <cfRule type="expression" dxfId="13867" priority="3953">
      <formula>AND(IF($Q292=3,1,0),IF($X292&lt;30,1,0))</formula>
    </cfRule>
    <cfRule type="expression" dxfId="13866" priority="3954">
      <formula>AND(IF($Q292=3,1,IF($Q292=4,1,0)),IF($F292&lt;=85,1,0))</formula>
    </cfRule>
  </conditionalFormatting>
  <conditionalFormatting sqref="X292">
    <cfRule type="expression" dxfId="13865" priority="3947">
      <formula>AND(IF(OR($Q292=1,$Q292=2),1,0),IF($X292&lt;=20,1,0))</formula>
    </cfRule>
    <cfRule type="expression" dxfId="13864" priority="3948">
      <formula>AND(IF($Q292=2,1,0),IF($X292&lt;30,1,0))</formula>
    </cfRule>
    <cfRule type="expression" dxfId="13863" priority="3949">
      <formula>AND(IF($Q292=3,1,0),IF($X292&lt;30,1,0))</formula>
    </cfRule>
    <cfRule type="expression" dxfId="13862" priority="3950">
      <formula>AND(IF($Q292=3,1,IF($Q292=4,1,0)),IF($F292&lt;=85,1,0))</formula>
    </cfRule>
  </conditionalFormatting>
  <conditionalFormatting sqref="AI292">
    <cfRule type="expression" dxfId="13861" priority="3943">
      <formula>AND(IF(OR($Q292=1,$Q292=2),1,0),IF($X292&lt;=20,1,0))</formula>
    </cfRule>
    <cfRule type="expression" dxfId="13860" priority="3944">
      <formula>AND(IF($Q292=2,1,0),IF($X292&lt;30,1,0))</formula>
    </cfRule>
    <cfRule type="expression" dxfId="13859" priority="3945">
      <formula>AND(IF($Q292=3,1,0),IF($X292&lt;30,1,0))</formula>
    </cfRule>
    <cfRule type="expression" dxfId="13858" priority="3946">
      <formula>AND(IF($Q292=3,1,IF($Q292=4,1,0)),IF($F292&lt;=85,1,0))</formula>
    </cfRule>
  </conditionalFormatting>
  <conditionalFormatting sqref="AV293">
    <cfRule type="expression" dxfId="13857" priority="3941">
      <formula>AV293="X"</formula>
    </cfRule>
    <cfRule type="expression" dxfId="13856" priority="3942">
      <formula>AV293="후보"</formula>
    </cfRule>
  </conditionalFormatting>
  <conditionalFormatting sqref="AC293">
    <cfRule type="cellIs" dxfId="13855" priority="3939" operator="greaterThan">
      <formula>0.9</formula>
    </cfRule>
    <cfRule type="cellIs" dxfId="13854" priority="3940" operator="greaterThan">
      <formula>0.85</formula>
    </cfRule>
  </conditionalFormatting>
  <conditionalFormatting sqref="N293">
    <cfRule type="cellIs" dxfId="13853" priority="3937" operator="greaterThan">
      <formula>0.9</formula>
    </cfRule>
    <cfRule type="cellIs" dxfId="13852" priority="3938" operator="greaterThan">
      <formula>0.85</formula>
    </cfRule>
  </conditionalFormatting>
  <conditionalFormatting sqref="E293">
    <cfRule type="expression" dxfId="13851" priority="3933">
      <formula>AND(IF(OR($Q293=1,$Q293=2),1,0),IF($X293&lt;=20,1,0))</formula>
    </cfRule>
    <cfRule type="expression" dxfId="13850" priority="3934">
      <formula>AND(IF($Q293=2,1,0),IF($X293&lt;30,1,0))</formula>
    </cfRule>
    <cfRule type="expression" dxfId="13849" priority="3935">
      <formula>AND(IF($Q293=3,1,0),IF($X293&lt;30,1,0))</formula>
    </cfRule>
    <cfRule type="expression" dxfId="13848" priority="3936">
      <formula>AND(IF($Q293=3,1,IF($Q293=4,1,0)),IF($F293&lt;=85,1,0))</formula>
    </cfRule>
  </conditionalFormatting>
  <conditionalFormatting sqref="X293">
    <cfRule type="expression" dxfId="13847" priority="3929">
      <formula>AND(IF(OR($Q293=1,$Q293=2),1,0),IF($X293&lt;=20,1,0))</formula>
    </cfRule>
    <cfRule type="expression" dxfId="13846" priority="3930">
      <formula>AND(IF($Q293=2,1,0),IF($X293&lt;30,1,0))</formula>
    </cfRule>
    <cfRule type="expression" dxfId="13845" priority="3931">
      <formula>AND(IF($Q293=3,1,0),IF($X293&lt;30,1,0))</formula>
    </cfRule>
    <cfRule type="expression" dxfId="13844" priority="3932">
      <formula>AND(IF($Q293=3,1,IF($Q293=4,1,0)),IF($F293&lt;=85,1,0))</formula>
    </cfRule>
  </conditionalFormatting>
  <conditionalFormatting sqref="AI293">
    <cfRule type="expression" dxfId="13843" priority="3925">
      <formula>AND(IF(OR($Q293=1,$Q293=2),1,0),IF($X293&lt;=20,1,0))</formula>
    </cfRule>
    <cfRule type="expression" dxfId="13842" priority="3926">
      <formula>AND(IF($Q293=2,1,0),IF($X293&lt;30,1,0))</formula>
    </cfRule>
    <cfRule type="expression" dxfId="13841" priority="3927">
      <formula>AND(IF($Q293=3,1,0),IF($X293&lt;30,1,0))</formula>
    </cfRule>
    <cfRule type="expression" dxfId="13840" priority="3928">
      <formula>AND(IF($Q293=3,1,IF($Q293=4,1,0)),IF($F293&lt;=85,1,0))</formula>
    </cfRule>
  </conditionalFormatting>
  <conditionalFormatting sqref="AV294">
    <cfRule type="expression" dxfId="13839" priority="3923">
      <formula>AV294="X"</formula>
    </cfRule>
    <cfRule type="expression" dxfId="13838" priority="3924">
      <formula>AV294="후보"</formula>
    </cfRule>
  </conditionalFormatting>
  <conditionalFormatting sqref="AC294">
    <cfRule type="cellIs" dxfId="13837" priority="3921" operator="greaterThan">
      <formula>0.9</formula>
    </cfRule>
    <cfRule type="cellIs" dxfId="13836" priority="3922" operator="greaterThan">
      <formula>0.85</formula>
    </cfRule>
  </conditionalFormatting>
  <conditionalFormatting sqref="N294">
    <cfRule type="cellIs" dxfId="13835" priority="3919" operator="greaterThan">
      <formula>0.9</formula>
    </cfRule>
    <cfRule type="cellIs" dxfId="13834" priority="3920" operator="greaterThan">
      <formula>0.85</formula>
    </cfRule>
  </conditionalFormatting>
  <conditionalFormatting sqref="E294">
    <cfRule type="expression" dxfId="13833" priority="3915">
      <formula>AND(IF(OR($Q294=1,$Q294=2),1,0),IF($X294&lt;=20,1,0))</formula>
    </cfRule>
    <cfRule type="expression" dxfId="13832" priority="3916">
      <formula>AND(IF($Q294=2,1,0),IF($X294&lt;30,1,0))</formula>
    </cfRule>
    <cfRule type="expression" dxfId="13831" priority="3917">
      <formula>AND(IF($Q294=3,1,0),IF($X294&lt;30,1,0))</formula>
    </cfRule>
    <cfRule type="expression" dxfId="13830" priority="3918">
      <formula>AND(IF($Q294=3,1,IF($Q294=4,1,0)),IF($F294&lt;=85,1,0))</formula>
    </cfRule>
  </conditionalFormatting>
  <conditionalFormatting sqref="X294">
    <cfRule type="expression" dxfId="13829" priority="3911">
      <formula>AND(IF(OR($Q294=1,$Q294=2),1,0),IF($X294&lt;=20,1,0))</formula>
    </cfRule>
    <cfRule type="expression" dxfId="13828" priority="3912">
      <formula>AND(IF($Q294=2,1,0),IF($X294&lt;30,1,0))</formula>
    </cfRule>
    <cfRule type="expression" dxfId="13827" priority="3913">
      <formula>AND(IF($Q294=3,1,0),IF($X294&lt;30,1,0))</formula>
    </cfRule>
    <cfRule type="expression" dxfId="13826" priority="3914">
      <formula>AND(IF($Q294=3,1,IF($Q294=4,1,0)),IF($F294&lt;=85,1,0))</formula>
    </cfRule>
  </conditionalFormatting>
  <conditionalFormatting sqref="AI294">
    <cfRule type="expression" dxfId="13825" priority="3907">
      <formula>AND(IF(OR($Q294=1,$Q294=2),1,0),IF($X294&lt;=20,1,0))</formula>
    </cfRule>
    <cfRule type="expression" dxfId="13824" priority="3908">
      <formula>AND(IF($Q294=2,1,0),IF($X294&lt;30,1,0))</formula>
    </cfRule>
    <cfRule type="expression" dxfId="13823" priority="3909">
      <formula>AND(IF($Q294=3,1,0),IF($X294&lt;30,1,0))</formula>
    </cfRule>
    <cfRule type="expression" dxfId="13822" priority="3910">
      <formula>AND(IF($Q294=3,1,IF($Q294=4,1,0)),IF($F294&lt;=85,1,0))</formula>
    </cfRule>
  </conditionalFormatting>
  <conditionalFormatting sqref="AV295">
    <cfRule type="expression" dxfId="13821" priority="3905">
      <formula>AV295="X"</formula>
    </cfRule>
    <cfRule type="expression" dxfId="13820" priority="3906">
      <formula>AV295="후보"</formula>
    </cfRule>
  </conditionalFormatting>
  <conditionalFormatting sqref="AC295">
    <cfRule type="cellIs" dxfId="13819" priority="3903" operator="greaterThan">
      <formula>0.9</formula>
    </cfRule>
    <cfRule type="cellIs" dxfId="13818" priority="3904" operator="greaterThan">
      <formula>0.85</formula>
    </cfRule>
  </conditionalFormatting>
  <conditionalFormatting sqref="N295">
    <cfRule type="cellIs" dxfId="13817" priority="3901" operator="greaterThan">
      <formula>0.9</formula>
    </cfRule>
    <cfRule type="cellIs" dxfId="13816" priority="3902" operator="greaterThan">
      <formula>0.85</formula>
    </cfRule>
  </conditionalFormatting>
  <conditionalFormatting sqref="E295">
    <cfRule type="expression" dxfId="13815" priority="3897">
      <formula>AND(IF(OR($Q295=1,$Q295=2),1,0),IF($X295&lt;=20,1,0))</formula>
    </cfRule>
    <cfRule type="expression" dxfId="13814" priority="3898">
      <formula>AND(IF($Q295=2,1,0),IF($X295&lt;30,1,0))</formula>
    </cfRule>
    <cfRule type="expression" dxfId="13813" priority="3899">
      <formula>AND(IF($Q295=3,1,0),IF($X295&lt;30,1,0))</formula>
    </cfRule>
    <cfRule type="expression" dxfId="13812" priority="3900">
      <formula>AND(IF($Q295=3,1,IF($Q295=4,1,0)),IF($F295&lt;=85,1,0))</formula>
    </cfRule>
  </conditionalFormatting>
  <conditionalFormatting sqref="X295">
    <cfRule type="expression" dxfId="13811" priority="3893">
      <formula>AND(IF(OR($Q295=1,$Q295=2),1,0),IF($X295&lt;=20,1,0))</formula>
    </cfRule>
    <cfRule type="expression" dxfId="13810" priority="3894">
      <formula>AND(IF($Q295=2,1,0),IF($X295&lt;30,1,0))</formula>
    </cfRule>
    <cfRule type="expression" dxfId="13809" priority="3895">
      <formula>AND(IF($Q295=3,1,0),IF($X295&lt;30,1,0))</formula>
    </cfRule>
    <cfRule type="expression" dxfId="13808" priority="3896">
      <formula>AND(IF($Q295=3,1,IF($Q295=4,1,0)),IF($F295&lt;=85,1,0))</formula>
    </cfRule>
  </conditionalFormatting>
  <conditionalFormatting sqref="AI295">
    <cfRule type="expression" dxfId="13807" priority="3889">
      <formula>AND(IF(OR($Q295=1,$Q295=2),1,0),IF($X295&lt;=20,1,0))</formula>
    </cfRule>
    <cfRule type="expression" dxfId="13806" priority="3890">
      <formula>AND(IF($Q295=2,1,0),IF($X295&lt;30,1,0))</formula>
    </cfRule>
    <cfRule type="expression" dxfId="13805" priority="3891">
      <formula>AND(IF($Q295=3,1,0),IF($X295&lt;30,1,0))</formula>
    </cfRule>
    <cfRule type="expression" dxfId="13804" priority="3892">
      <formula>AND(IF($Q295=3,1,IF($Q295=4,1,0)),IF($F295&lt;=85,1,0))</formula>
    </cfRule>
  </conditionalFormatting>
  <conditionalFormatting sqref="AV296">
    <cfRule type="expression" dxfId="13803" priority="3887">
      <formula>AV296="X"</formula>
    </cfRule>
    <cfRule type="expression" dxfId="13802" priority="3888">
      <formula>AV296="후보"</formula>
    </cfRule>
  </conditionalFormatting>
  <conditionalFormatting sqref="AC296">
    <cfRule type="cellIs" dxfId="13801" priority="3885" operator="greaterThan">
      <formula>0.9</formula>
    </cfRule>
    <cfRule type="cellIs" dxfId="13800" priority="3886" operator="greaterThan">
      <formula>0.85</formula>
    </cfRule>
  </conditionalFormatting>
  <conditionalFormatting sqref="N296">
    <cfRule type="cellIs" dxfId="13799" priority="3883" operator="greaterThan">
      <formula>0.9</formula>
    </cfRule>
    <cfRule type="cellIs" dxfId="13798" priority="3884" operator="greaterThan">
      <formula>0.85</formula>
    </cfRule>
  </conditionalFormatting>
  <conditionalFormatting sqref="E296">
    <cfRule type="expression" dxfId="13797" priority="3879">
      <formula>AND(IF(OR($Q296=1,$Q296=2),1,0),IF($X296&lt;=20,1,0))</formula>
    </cfRule>
    <cfRule type="expression" dxfId="13796" priority="3880">
      <formula>AND(IF($Q296=2,1,0),IF($X296&lt;30,1,0))</formula>
    </cfRule>
    <cfRule type="expression" dxfId="13795" priority="3881">
      <formula>AND(IF($Q296=3,1,0),IF($X296&lt;30,1,0))</formula>
    </cfRule>
    <cfRule type="expression" dxfId="13794" priority="3882">
      <formula>AND(IF($Q296=3,1,IF($Q296=4,1,0)),IF($F296&lt;=85,1,0))</formula>
    </cfRule>
  </conditionalFormatting>
  <conditionalFormatting sqref="X296">
    <cfRule type="expression" dxfId="13793" priority="3875">
      <formula>AND(IF(OR($Q296=1,$Q296=2),1,0),IF($X296&lt;=20,1,0))</formula>
    </cfRule>
    <cfRule type="expression" dxfId="13792" priority="3876">
      <formula>AND(IF($Q296=2,1,0),IF($X296&lt;30,1,0))</formula>
    </cfRule>
    <cfRule type="expression" dxfId="13791" priority="3877">
      <formula>AND(IF($Q296=3,1,0),IF($X296&lt;30,1,0))</formula>
    </cfRule>
    <cfRule type="expression" dxfId="13790" priority="3878">
      <formula>AND(IF($Q296=3,1,IF($Q296=4,1,0)),IF($F296&lt;=85,1,0))</formula>
    </cfRule>
  </conditionalFormatting>
  <conditionalFormatting sqref="AI296">
    <cfRule type="expression" dxfId="13789" priority="3871">
      <formula>AND(IF(OR($Q296=1,$Q296=2),1,0),IF($X296&lt;=20,1,0))</formula>
    </cfRule>
    <cfRule type="expression" dxfId="13788" priority="3872">
      <formula>AND(IF($Q296=2,1,0),IF($X296&lt;30,1,0))</formula>
    </cfRule>
    <cfRule type="expression" dxfId="13787" priority="3873">
      <formula>AND(IF($Q296=3,1,0),IF($X296&lt;30,1,0))</formula>
    </cfRule>
    <cfRule type="expression" dxfId="13786" priority="3874">
      <formula>AND(IF($Q296=3,1,IF($Q296=4,1,0)),IF($F296&lt;=85,1,0))</formula>
    </cfRule>
  </conditionalFormatting>
  <conditionalFormatting sqref="AV297">
    <cfRule type="expression" dxfId="13785" priority="3869">
      <formula>AV297="X"</formula>
    </cfRule>
    <cfRule type="expression" dxfId="13784" priority="3870">
      <formula>AV297="후보"</formula>
    </cfRule>
  </conditionalFormatting>
  <conditionalFormatting sqref="AC297">
    <cfRule type="cellIs" dxfId="13783" priority="3867" operator="greaterThan">
      <formula>0.9</formula>
    </cfRule>
    <cfRule type="cellIs" dxfId="13782" priority="3868" operator="greaterThan">
      <formula>0.85</formula>
    </cfRule>
  </conditionalFormatting>
  <conditionalFormatting sqref="N297">
    <cfRule type="cellIs" dxfId="13781" priority="3865" operator="greaterThan">
      <formula>0.9</formula>
    </cfRule>
    <cfRule type="cellIs" dxfId="13780" priority="3866" operator="greaterThan">
      <formula>0.85</formula>
    </cfRule>
  </conditionalFormatting>
  <conditionalFormatting sqref="E297">
    <cfRule type="expression" dxfId="13779" priority="3861">
      <formula>AND(IF(OR($Q297=1,$Q297=2),1,0),IF($X297&lt;=20,1,0))</formula>
    </cfRule>
    <cfRule type="expression" dxfId="13778" priority="3862">
      <formula>AND(IF($Q297=2,1,0),IF($X297&lt;30,1,0))</formula>
    </cfRule>
    <cfRule type="expression" dxfId="13777" priority="3863">
      <formula>AND(IF($Q297=3,1,0),IF($X297&lt;30,1,0))</formula>
    </cfRule>
    <cfRule type="expression" dxfId="13776" priority="3864">
      <formula>AND(IF($Q297=3,1,IF($Q297=4,1,0)),IF($F297&lt;=85,1,0))</formula>
    </cfRule>
  </conditionalFormatting>
  <conditionalFormatting sqref="X297">
    <cfRule type="expression" dxfId="13775" priority="3857">
      <formula>AND(IF(OR($Q297=1,$Q297=2),1,0),IF($X297&lt;=20,1,0))</formula>
    </cfRule>
    <cfRule type="expression" dxfId="13774" priority="3858">
      <formula>AND(IF($Q297=2,1,0),IF($X297&lt;30,1,0))</formula>
    </cfRule>
    <cfRule type="expression" dxfId="13773" priority="3859">
      <formula>AND(IF($Q297=3,1,0),IF($X297&lt;30,1,0))</formula>
    </cfRule>
    <cfRule type="expression" dxfId="13772" priority="3860">
      <formula>AND(IF($Q297=3,1,IF($Q297=4,1,0)),IF($F297&lt;=85,1,0))</formula>
    </cfRule>
  </conditionalFormatting>
  <conditionalFormatting sqref="AI297">
    <cfRule type="expression" dxfId="13771" priority="3853">
      <formula>AND(IF(OR($Q297=1,$Q297=2),1,0),IF($X297&lt;=20,1,0))</formula>
    </cfRule>
    <cfRule type="expression" dxfId="13770" priority="3854">
      <formula>AND(IF($Q297=2,1,0),IF($X297&lt;30,1,0))</formula>
    </cfRule>
    <cfRule type="expression" dxfId="13769" priority="3855">
      <formula>AND(IF($Q297=3,1,0),IF($X297&lt;30,1,0))</formula>
    </cfRule>
    <cfRule type="expression" dxfId="13768" priority="3856">
      <formula>AND(IF($Q297=3,1,IF($Q297=4,1,0)),IF($F297&lt;=85,1,0))</formula>
    </cfRule>
  </conditionalFormatting>
  <conditionalFormatting sqref="AV298">
    <cfRule type="expression" dxfId="13767" priority="3851">
      <formula>AV298="X"</formula>
    </cfRule>
    <cfRule type="expression" dxfId="13766" priority="3852">
      <formula>AV298="후보"</formula>
    </cfRule>
  </conditionalFormatting>
  <conditionalFormatting sqref="AC298">
    <cfRule type="cellIs" dxfId="13765" priority="3849" operator="greaterThan">
      <formula>0.9</formula>
    </cfRule>
    <cfRule type="cellIs" dxfId="13764" priority="3850" operator="greaterThan">
      <formula>0.85</formula>
    </cfRule>
  </conditionalFormatting>
  <conditionalFormatting sqref="N298">
    <cfRule type="cellIs" dxfId="13763" priority="3847" operator="greaterThan">
      <formula>0.9</formula>
    </cfRule>
    <cfRule type="cellIs" dxfId="13762" priority="3848" operator="greaterThan">
      <formula>0.85</formula>
    </cfRule>
  </conditionalFormatting>
  <conditionalFormatting sqref="E298">
    <cfRule type="expression" dxfId="13761" priority="3843">
      <formula>AND(IF(OR($Q298=1,$Q298=2),1,0),IF($X298&lt;=20,1,0))</formula>
    </cfRule>
    <cfRule type="expression" dxfId="13760" priority="3844">
      <formula>AND(IF($Q298=2,1,0),IF($X298&lt;30,1,0))</formula>
    </cfRule>
    <cfRule type="expression" dxfId="13759" priority="3845">
      <formula>AND(IF($Q298=3,1,0),IF($X298&lt;30,1,0))</formula>
    </cfRule>
    <cfRule type="expression" dxfId="13758" priority="3846">
      <formula>AND(IF($Q298=3,1,IF($Q298=4,1,0)),IF($F298&lt;=85,1,0))</formula>
    </cfRule>
  </conditionalFormatting>
  <conditionalFormatting sqref="X298">
    <cfRule type="expression" dxfId="13757" priority="3839">
      <formula>AND(IF(OR($Q298=1,$Q298=2),1,0),IF($X298&lt;=20,1,0))</formula>
    </cfRule>
    <cfRule type="expression" dxfId="13756" priority="3840">
      <formula>AND(IF($Q298=2,1,0),IF($X298&lt;30,1,0))</formula>
    </cfRule>
    <cfRule type="expression" dxfId="13755" priority="3841">
      <formula>AND(IF($Q298=3,1,0),IF($X298&lt;30,1,0))</formula>
    </cfRule>
    <cfRule type="expression" dxfId="13754" priority="3842">
      <formula>AND(IF($Q298=3,1,IF($Q298=4,1,0)),IF($F298&lt;=85,1,0))</formula>
    </cfRule>
  </conditionalFormatting>
  <conditionalFormatting sqref="AI298">
    <cfRule type="expression" dxfId="13753" priority="3835">
      <formula>AND(IF(OR($Q298=1,$Q298=2),1,0),IF($X298&lt;=20,1,0))</formula>
    </cfRule>
    <cfRule type="expression" dxfId="13752" priority="3836">
      <formula>AND(IF($Q298=2,1,0),IF($X298&lt;30,1,0))</formula>
    </cfRule>
    <cfRule type="expression" dxfId="13751" priority="3837">
      <formula>AND(IF($Q298=3,1,0),IF($X298&lt;30,1,0))</formula>
    </cfRule>
    <cfRule type="expression" dxfId="13750" priority="3838">
      <formula>AND(IF($Q298=3,1,IF($Q298=4,1,0)),IF($F298&lt;=85,1,0))</formula>
    </cfRule>
  </conditionalFormatting>
  <conditionalFormatting sqref="AV299">
    <cfRule type="expression" dxfId="13749" priority="3833">
      <formula>AV299="X"</formula>
    </cfRule>
    <cfRule type="expression" dxfId="13748" priority="3834">
      <formula>AV299="후보"</formula>
    </cfRule>
  </conditionalFormatting>
  <conditionalFormatting sqref="AC299">
    <cfRule type="cellIs" dxfId="13747" priority="3831" operator="greaterThan">
      <formula>0.9</formula>
    </cfRule>
    <cfRule type="cellIs" dxfId="13746" priority="3832" operator="greaterThan">
      <formula>0.85</formula>
    </cfRule>
  </conditionalFormatting>
  <conditionalFormatting sqref="N299">
    <cfRule type="cellIs" dxfId="13745" priority="3829" operator="greaterThan">
      <formula>0.9</formula>
    </cfRule>
    <cfRule type="cellIs" dxfId="13744" priority="3830" operator="greaterThan">
      <formula>0.85</formula>
    </cfRule>
  </conditionalFormatting>
  <conditionalFormatting sqref="E299">
    <cfRule type="expression" dxfId="13743" priority="3825">
      <formula>AND(IF(OR($Q299=1,$Q299=2),1,0),IF($X299&lt;=20,1,0))</formula>
    </cfRule>
    <cfRule type="expression" dxfId="13742" priority="3826">
      <formula>AND(IF($Q299=2,1,0),IF($X299&lt;30,1,0))</formula>
    </cfRule>
    <cfRule type="expression" dxfId="13741" priority="3827">
      <formula>AND(IF($Q299=3,1,0),IF($X299&lt;30,1,0))</formula>
    </cfRule>
    <cfRule type="expression" dxfId="13740" priority="3828">
      <formula>AND(IF($Q299=3,1,IF($Q299=4,1,0)),IF($F299&lt;=85,1,0))</formula>
    </cfRule>
  </conditionalFormatting>
  <conditionalFormatting sqref="X299">
    <cfRule type="expression" dxfId="13739" priority="3821">
      <formula>AND(IF(OR($Q299=1,$Q299=2),1,0),IF($X299&lt;=20,1,0))</formula>
    </cfRule>
    <cfRule type="expression" dxfId="13738" priority="3822">
      <formula>AND(IF($Q299=2,1,0),IF($X299&lt;30,1,0))</formula>
    </cfRule>
    <cfRule type="expression" dxfId="13737" priority="3823">
      <formula>AND(IF($Q299=3,1,0),IF($X299&lt;30,1,0))</formula>
    </cfRule>
    <cfRule type="expression" dxfId="13736" priority="3824">
      <formula>AND(IF($Q299=3,1,IF($Q299=4,1,0)),IF($F299&lt;=85,1,0))</formula>
    </cfRule>
  </conditionalFormatting>
  <conditionalFormatting sqref="AI299">
    <cfRule type="expression" dxfId="13735" priority="3817">
      <formula>AND(IF(OR($Q299=1,$Q299=2),1,0),IF($X299&lt;=20,1,0))</formula>
    </cfRule>
    <cfRule type="expression" dxfId="13734" priority="3818">
      <formula>AND(IF($Q299=2,1,0),IF($X299&lt;30,1,0))</formula>
    </cfRule>
    <cfRule type="expression" dxfId="13733" priority="3819">
      <formula>AND(IF($Q299=3,1,0),IF($X299&lt;30,1,0))</formula>
    </cfRule>
    <cfRule type="expression" dxfId="13732" priority="3820">
      <formula>AND(IF($Q299=3,1,IF($Q299=4,1,0)),IF($F299&lt;=85,1,0))</formula>
    </cfRule>
  </conditionalFormatting>
  <conditionalFormatting sqref="AV300">
    <cfRule type="expression" dxfId="13731" priority="3815">
      <formula>AV300="X"</formula>
    </cfRule>
    <cfRule type="expression" dxfId="13730" priority="3816">
      <formula>AV300="후보"</formula>
    </cfRule>
  </conditionalFormatting>
  <conditionalFormatting sqref="AC300">
    <cfRule type="cellIs" dxfId="13729" priority="3813" operator="greaterThan">
      <formula>0.9</formula>
    </cfRule>
    <cfRule type="cellIs" dxfId="13728" priority="3814" operator="greaterThan">
      <formula>0.85</formula>
    </cfRule>
  </conditionalFormatting>
  <conditionalFormatting sqref="N300">
    <cfRule type="cellIs" dxfId="13727" priority="3811" operator="greaterThan">
      <formula>0.9</formula>
    </cfRule>
    <cfRule type="cellIs" dxfId="13726" priority="3812" operator="greaterThan">
      <formula>0.85</formula>
    </cfRule>
  </conditionalFormatting>
  <conditionalFormatting sqref="E300">
    <cfRule type="expression" dxfId="13725" priority="3807">
      <formula>AND(IF(OR($Q300=1,$Q300=2),1,0),IF($X300&lt;=20,1,0))</formula>
    </cfRule>
    <cfRule type="expression" dxfId="13724" priority="3808">
      <formula>AND(IF($Q300=2,1,0),IF($X300&lt;30,1,0))</formula>
    </cfRule>
    <cfRule type="expression" dxfId="13723" priority="3809">
      <formula>AND(IF($Q300=3,1,0),IF($X300&lt;30,1,0))</formula>
    </cfRule>
    <cfRule type="expression" dxfId="13722" priority="3810">
      <formula>AND(IF($Q300=3,1,IF($Q300=4,1,0)),IF($F300&lt;=85,1,0))</formula>
    </cfRule>
  </conditionalFormatting>
  <conditionalFormatting sqref="X300">
    <cfRule type="expression" dxfId="13721" priority="3803">
      <formula>AND(IF(OR($Q300=1,$Q300=2),1,0),IF($X300&lt;=20,1,0))</formula>
    </cfRule>
    <cfRule type="expression" dxfId="13720" priority="3804">
      <formula>AND(IF($Q300=2,1,0),IF($X300&lt;30,1,0))</formula>
    </cfRule>
    <cfRule type="expression" dxfId="13719" priority="3805">
      <formula>AND(IF($Q300=3,1,0),IF($X300&lt;30,1,0))</formula>
    </cfRule>
    <cfRule type="expression" dxfId="13718" priority="3806">
      <formula>AND(IF($Q300=3,1,IF($Q300=4,1,0)),IF($F300&lt;=85,1,0))</formula>
    </cfRule>
  </conditionalFormatting>
  <conditionalFormatting sqref="AI300">
    <cfRule type="expression" dxfId="13717" priority="3799">
      <formula>AND(IF(OR($Q300=1,$Q300=2),1,0),IF($X300&lt;=20,1,0))</formula>
    </cfRule>
    <cfRule type="expression" dxfId="13716" priority="3800">
      <formula>AND(IF($Q300=2,1,0),IF($X300&lt;30,1,0))</formula>
    </cfRule>
    <cfRule type="expression" dxfId="13715" priority="3801">
      <formula>AND(IF($Q300=3,1,0),IF($X300&lt;30,1,0))</formula>
    </cfRule>
    <cfRule type="expression" dxfId="13714" priority="3802">
      <formula>AND(IF($Q300=3,1,IF($Q300=4,1,0)),IF($F300&lt;=85,1,0))</formula>
    </cfRule>
  </conditionalFormatting>
  <conditionalFormatting sqref="AV301">
    <cfRule type="expression" dxfId="13713" priority="3797">
      <formula>AV301="X"</formula>
    </cfRule>
    <cfRule type="expression" dxfId="13712" priority="3798">
      <formula>AV301="후보"</formula>
    </cfRule>
  </conditionalFormatting>
  <conditionalFormatting sqref="AC301">
    <cfRule type="cellIs" dxfId="13711" priority="3795" operator="greaterThan">
      <formula>0.9</formula>
    </cfRule>
    <cfRule type="cellIs" dxfId="13710" priority="3796" operator="greaterThan">
      <formula>0.85</formula>
    </cfRule>
  </conditionalFormatting>
  <conditionalFormatting sqref="N301">
    <cfRule type="cellIs" dxfId="13709" priority="3793" operator="greaterThan">
      <formula>0.9</formula>
    </cfRule>
    <cfRule type="cellIs" dxfId="13708" priority="3794" operator="greaterThan">
      <formula>0.85</formula>
    </cfRule>
  </conditionalFormatting>
  <conditionalFormatting sqref="E301">
    <cfRule type="expression" dxfId="13707" priority="3789">
      <formula>AND(IF(OR($Q301=1,$Q301=2),1,0),IF($X301&lt;=20,1,0))</formula>
    </cfRule>
    <cfRule type="expression" dxfId="13706" priority="3790">
      <formula>AND(IF($Q301=2,1,0),IF($X301&lt;30,1,0))</formula>
    </cfRule>
    <cfRule type="expression" dxfId="13705" priority="3791">
      <formula>AND(IF($Q301=3,1,0),IF($X301&lt;30,1,0))</formula>
    </cfRule>
    <cfRule type="expression" dxfId="13704" priority="3792">
      <formula>AND(IF($Q301=3,1,IF($Q301=4,1,0)),IF($F301&lt;=85,1,0))</formula>
    </cfRule>
  </conditionalFormatting>
  <conditionalFormatting sqref="X301">
    <cfRule type="expression" dxfId="13703" priority="3785">
      <formula>AND(IF(OR($Q301=1,$Q301=2),1,0),IF($X301&lt;=20,1,0))</formula>
    </cfRule>
    <cfRule type="expression" dxfId="13702" priority="3786">
      <formula>AND(IF($Q301=2,1,0),IF($X301&lt;30,1,0))</formula>
    </cfRule>
    <cfRule type="expression" dxfId="13701" priority="3787">
      <formula>AND(IF($Q301=3,1,0),IF($X301&lt;30,1,0))</formula>
    </cfRule>
    <cfRule type="expression" dxfId="13700" priority="3788">
      <formula>AND(IF($Q301=3,1,IF($Q301=4,1,0)),IF($F301&lt;=85,1,0))</formula>
    </cfRule>
  </conditionalFormatting>
  <conditionalFormatting sqref="AI301">
    <cfRule type="expression" dxfId="13699" priority="3781">
      <formula>AND(IF(OR($Q301=1,$Q301=2),1,0),IF($X301&lt;=20,1,0))</formula>
    </cfRule>
    <cfRule type="expression" dxfId="13698" priority="3782">
      <formula>AND(IF($Q301=2,1,0),IF($X301&lt;30,1,0))</formula>
    </cfRule>
    <cfRule type="expression" dxfId="13697" priority="3783">
      <formula>AND(IF($Q301=3,1,0),IF($X301&lt;30,1,0))</formula>
    </cfRule>
    <cfRule type="expression" dxfId="13696" priority="3784">
      <formula>AND(IF($Q301=3,1,IF($Q301=4,1,0)),IF($F301&lt;=85,1,0))</formula>
    </cfRule>
  </conditionalFormatting>
  <conditionalFormatting sqref="AV302">
    <cfRule type="expression" dxfId="13695" priority="3779">
      <formula>AV302="X"</formula>
    </cfRule>
    <cfRule type="expression" dxfId="13694" priority="3780">
      <formula>AV302="후보"</formula>
    </cfRule>
  </conditionalFormatting>
  <conditionalFormatting sqref="AC302">
    <cfRule type="cellIs" dxfId="13693" priority="3777" operator="greaterThan">
      <formula>0.9</formula>
    </cfRule>
    <cfRule type="cellIs" dxfId="13692" priority="3778" operator="greaterThan">
      <formula>0.85</formula>
    </cfRule>
  </conditionalFormatting>
  <conditionalFormatting sqref="N302">
    <cfRule type="cellIs" dxfId="13691" priority="3775" operator="greaterThan">
      <formula>0.9</formula>
    </cfRule>
    <cfRule type="cellIs" dxfId="13690" priority="3776" operator="greaterThan">
      <formula>0.85</formula>
    </cfRule>
  </conditionalFormatting>
  <conditionalFormatting sqref="E302">
    <cfRule type="expression" dxfId="13689" priority="3771">
      <formula>AND(IF(OR($Q302=1,$Q302=2),1,0),IF($X302&lt;=20,1,0))</formula>
    </cfRule>
    <cfRule type="expression" dxfId="13688" priority="3772">
      <formula>AND(IF($Q302=2,1,0),IF($X302&lt;30,1,0))</formula>
    </cfRule>
    <cfRule type="expression" dxfId="13687" priority="3773">
      <formula>AND(IF($Q302=3,1,0),IF($X302&lt;30,1,0))</formula>
    </cfRule>
    <cfRule type="expression" dxfId="13686" priority="3774">
      <formula>AND(IF($Q302=3,1,IF($Q302=4,1,0)),IF($F302&lt;=85,1,0))</formula>
    </cfRule>
  </conditionalFormatting>
  <conditionalFormatting sqref="X302">
    <cfRule type="expression" dxfId="13685" priority="3767">
      <formula>AND(IF(OR($Q302=1,$Q302=2),1,0),IF($X302&lt;=20,1,0))</formula>
    </cfRule>
    <cfRule type="expression" dxfId="13684" priority="3768">
      <formula>AND(IF($Q302=2,1,0),IF($X302&lt;30,1,0))</formula>
    </cfRule>
    <cfRule type="expression" dxfId="13683" priority="3769">
      <formula>AND(IF($Q302=3,1,0),IF($X302&lt;30,1,0))</formula>
    </cfRule>
    <cfRule type="expression" dxfId="13682" priority="3770">
      <formula>AND(IF($Q302=3,1,IF($Q302=4,1,0)),IF($F302&lt;=85,1,0))</formula>
    </cfRule>
  </conditionalFormatting>
  <conditionalFormatting sqref="AI302">
    <cfRule type="expression" dxfId="13681" priority="3763">
      <formula>AND(IF(OR($Q302=1,$Q302=2),1,0),IF($X302&lt;=20,1,0))</formula>
    </cfRule>
    <cfRule type="expression" dxfId="13680" priority="3764">
      <formula>AND(IF($Q302=2,1,0),IF($X302&lt;30,1,0))</formula>
    </cfRule>
    <cfRule type="expression" dxfId="13679" priority="3765">
      <formula>AND(IF($Q302=3,1,0),IF($X302&lt;30,1,0))</formula>
    </cfRule>
    <cfRule type="expression" dxfId="13678" priority="3766">
      <formula>AND(IF($Q302=3,1,IF($Q302=4,1,0)),IF($F302&lt;=85,1,0))</formula>
    </cfRule>
  </conditionalFormatting>
  <conditionalFormatting sqref="AV303">
    <cfRule type="expression" dxfId="13677" priority="3761">
      <formula>AV303="X"</formula>
    </cfRule>
    <cfRule type="expression" dxfId="13676" priority="3762">
      <formula>AV303="후보"</formula>
    </cfRule>
  </conditionalFormatting>
  <conditionalFormatting sqref="AC303">
    <cfRule type="cellIs" dxfId="13675" priority="3759" operator="greaterThan">
      <formula>0.9</formula>
    </cfRule>
    <cfRule type="cellIs" dxfId="13674" priority="3760" operator="greaterThan">
      <formula>0.85</formula>
    </cfRule>
  </conditionalFormatting>
  <conditionalFormatting sqref="N303">
    <cfRule type="cellIs" dxfId="13673" priority="3757" operator="greaterThan">
      <formula>0.9</formula>
    </cfRule>
    <cfRule type="cellIs" dxfId="13672" priority="3758" operator="greaterThan">
      <formula>0.85</formula>
    </cfRule>
  </conditionalFormatting>
  <conditionalFormatting sqref="E303">
    <cfRule type="expression" dxfId="13671" priority="3753">
      <formula>AND(IF(OR($Q303=1,$Q303=2),1,0),IF($X303&lt;=20,1,0))</formula>
    </cfRule>
    <cfRule type="expression" dxfId="13670" priority="3754">
      <formula>AND(IF($Q303=2,1,0),IF($X303&lt;30,1,0))</formula>
    </cfRule>
    <cfRule type="expression" dxfId="13669" priority="3755">
      <formula>AND(IF($Q303=3,1,0),IF($X303&lt;30,1,0))</formula>
    </cfRule>
    <cfRule type="expression" dxfId="13668" priority="3756">
      <formula>AND(IF($Q303=3,1,IF($Q303=4,1,0)),IF($F303&lt;=85,1,0))</formula>
    </cfRule>
  </conditionalFormatting>
  <conditionalFormatting sqref="X303">
    <cfRule type="expression" dxfId="13667" priority="3749">
      <formula>AND(IF(OR($Q303=1,$Q303=2),1,0),IF($X303&lt;=20,1,0))</formula>
    </cfRule>
    <cfRule type="expression" dxfId="13666" priority="3750">
      <formula>AND(IF($Q303=2,1,0),IF($X303&lt;30,1,0))</formula>
    </cfRule>
    <cfRule type="expression" dxfId="13665" priority="3751">
      <formula>AND(IF($Q303=3,1,0),IF($X303&lt;30,1,0))</formula>
    </cfRule>
    <cfRule type="expression" dxfId="13664" priority="3752">
      <formula>AND(IF($Q303=3,1,IF($Q303=4,1,0)),IF($F303&lt;=85,1,0))</formula>
    </cfRule>
  </conditionalFormatting>
  <conditionalFormatting sqref="AI303">
    <cfRule type="expression" dxfId="13663" priority="3745">
      <formula>AND(IF(OR($Q303=1,$Q303=2),1,0),IF($X303&lt;=20,1,0))</formula>
    </cfRule>
    <cfRule type="expression" dxfId="13662" priority="3746">
      <formula>AND(IF($Q303=2,1,0),IF($X303&lt;30,1,0))</formula>
    </cfRule>
    <cfRule type="expression" dxfId="13661" priority="3747">
      <formula>AND(IF($Q303=3,1,0),IF($X303&lt;30,1,0))</formula>
    </cfRule>
    <cfRule type="expression" dxfId="13660" priority="3748">
      <formula>AND(IF($Q303=3,1,IF($Q303=4,1,0)),IF($F303&lt;=85,1,0))</formula>
    </cfRule>
  </conditionalFormatting>
  <conditionalFormatting sqref="AV304">
    <cfRule type="expression" dxfId="13659" priority="3743">
      <formula>AV304="X"</formula>
    </cfRule>
    <cfRule type="expression" dxfId="13658" priority="3744">
      <formula>AV304="후보"</formula>
    </cfRule>
  </conditionalFormatting>
  <conditionalFormatting sqref="AC304">
    <cfRule type="cellIs" dxfId="13657" priority="3741" operator="greaterThan">
      <formula>0.9</formula>
    </cfRule>
    <cfRule type="cellIs" dxfId="13656" priority="3742" operator="greaterThan">
      <formula>0.85</formula>
    </cfRule>
  </conditionalFormatting>
  <conditionalFormatting sqref="N304">
    <cfRule type="cellIs" dxfId="13655" priority="3739" operator="greaterThan">
      <formula>0.9</formula>
    </cfRule>
    <cfRule type="cellIs" dxfId="13654" priority="3740" operator="greaterThan">
      <formula>0.85</formula>
    </cfRule>
  </conditionalFormatting>
  <conditionalFormatting sqref="E304">
    <cfRule type="expression" dxfId="13653" priority="3735">
      <formula>AND(IF(OR($Q304=1,$Q304=2),1,0),IF($X304&lt;=20,1,0))</formula>
    </cfRule>
    <cfRule type="expression" dxfId="13652" priority="3736">
      <formula>AND(IF($Q304=2,1,0),IF($X304&lt;30,1,0))</formula>
    </cfRule>
    <cfRule type="expression" dxfId="13651" priority="3737">
      <formula>AND(IF($Q304=3,1,0),IF($X304&lt;30,1,0))</formula>
    </cfRule>
    <cfRule type="expression" dxfId="13650" priority="3738">
      <formula>AND(IF($Q304=3,1,IF($Q304=4,1,0)),IF($F304&lt;=85,1,0))</formula>
    </cfRule>
  </conditionalFormatting>
  <conditionalFormatting sqref="X304">
    <cfRule type="expression" dxfId="13649" priority="3731">
      <formula>AND(IF(OR($Q304=1,$Q304=2),1,0),IF($X304&lt;=20,1,0))</formula>
    </cfRule>
    <cfRule type="expression" dxfId="13648" priority="3732">
      <formula>AND(IF($Q304=2,1,0),IF($X304&lt;30,1,0))</formula>
    </cfRule>
    <cfRule type="expression" dxfId="13647" priority="3733">
      <formula>AND(IF($Q304=3,1,0),IF($X304&lt;30,1,0))</formula>
    </cfRule>
    <cfRule type="expression" dxfId="13646" priority="3734">
      <formula>AND(IF($Q304=3,1,IF($Q304=4,1,0)),IF($F304&lt;=85,1,0))</formula>
    </cfRule>
  </conditionalFormatting>
  <conditionalFormatting sqref="AI304">
    <cfRule type="expression" dxfId="13645" priority="3727">
      <formula>AND(IF(OR($Q304=1,$Q304=2),1,0),IF($X304&lt;=20,1,0))</formula>
    </cfRule>
    <cfRule type="expression" dxfId="13644" priority="3728">
      <formula>AND(IF($Q304=2,1,0),IF($X304&lt;30,1,0))</formula>
    </cfRule>
    <cfRule type="expression" dxfId="13643" priority="3729">
      <formula>AND(IF($Q304=3,1,0),IF($X304&lt;30,1,0))</formula>
    </cfRule>
    <cfRule type="expression" dxfId="13642" priority="3730">
      <formula>AND(IF($Q304=3,1,IF($Q304=4,1,0)),IF($F304&lt;=85,1,0))</formula>
    </cfRule>
  </conditionalFormatting>
  <conditionalFormatting sqref="AV305">
    <cfRule type="expression" dxfId="13641" priority="3725">
      <formula>AV305="X"</formula>
    </cfRule>
    <cfRule type="expression" dxfId="13640" priority="3726">
      <formula>AV305="후보"</formula>
    </cfRule>
  </conditionalFormatting>
  <conditionalFormatting sqref="AC305">
    <cfRule type="cellIs" dxfId="13639" priority="3723" operator="greaterThan">
      <formula>0.9</formula>
    </cfRule>
    <cfRule type="cellIs" dxfId="13638" priority="3724" operator="greaterThan">
      <formula>0.85</formula>
    </cfRule>
  </conditionalFormatting>
  <conditionalFormatting sqref="N305">
    <cfRule type="cellIs" dxfId="13637" priority="3721" operator="greaterThan">
      <formula>0.9</formula>
    </cfRule>
    <cfRule type="cellIs" dxfId="13636" priority="3722" operator="greaterThan">
      <formula>0.85</formula>
    </cfRule>
  </conditionalFormatting>
  <conditionalFormatting sqref="E305">
    <cfRule type="expression" dxfId="13635" priority="3717">
      <formula>AND(IF(OR($Q305=1,$Q305=2),1,0),IF($X305&lt;=20,1,0))</formula>
    </cfRule>
    <cfRule type="expression" dxfId="13634" priority="3718">
      <formula>AND(IF($Q305=2,1,0),IF($X305&lt;30,1,0))</formula>
    </cfRule>
    <cfRule type="expression" dxfId="13633" priority="3719">
      <formula>AND(IF($Q305=3,1,0),IF($X305&lt;30,1,0))</formula>
    </cfRule>
    <cfRule type="expression" dxfId="13632" priority="3720">
      <formula>AND(IF($Q305=3,1,IF($Q305=4,1,0)),IF($F305&lt;=85,1,0))</formula>
    </cfRule>
  </conditionalFormatting>
  <conditionalFormatting sqref="X305">
    <cfRule type="expression" dxfId="13631" priority="3713">
      <formula>AND(IF(OR($Q305=1,$Q305=2),1,0),IF($X305&lt;=20,1,0))</formula>
    </cfRule>
    <cfRule type="expression" dxfId="13630" priority="3714">
      <formula>AND(IF($Q305=2,1,0),IF($X305&lt;30,1,0))</formula>
    </cfRule>
    <cfRule type="expression" dxfId="13629" priority="3715">
      <formula>AND(IF($Q305=3,1,0),IF($X305&lt;30,1,0))</formula>
    </cfRule>
    <cfRule type="expression" dxfId="13628" priority="3716">
      <formula>AND(IF($Q305=3,1,IF($Q305=4,1,0)),IF($F305&lt;=85,1,0))</formula>
    </cfRule>
  </conditionalFormatting>
  <conditionalFormatting sqref="AI305">
    <cfRule type="expression" dxfId="13627" priority="3709">
      <formula>AND(IF(OR($Q305=1,$Q305=2),1,0),IF($X305&lt;=20,1,0))</formula>
    </cfRule>
    <cfRule type="expression" dxfId="13626" priority="3710">
      <formula>AND(IF($Q305=2,1,0),IF($X305&lt;30,1,0))</formula>
    </cfRule>
    <cfRule type="expression" dxfId="13625" priority="3711">
      <formula>AND(IF($Q305=3,1,0),IF($X305&lt;30,1,0))</formula>
    </cfRule>
    <cfRule type="expression" dxfId="13624" priority="3712">
      <formula>AND(IF($Q305=3,1,IF($Q305=4,1,0)),IF($F305&lt;=85,1,0))</formula>
    </cfRule>
  </conditionalFormatting>
  <conditionalFormatting sqref="AV306">
    <cfRule type="expression" dxfId="13623" priority="3707">
      <formula>AV306="X"</formula>
    </cfRule>
    <cfRule type="expression" dxfId="13622" priority="3708">
      <formula>AV306="후보"</formula>
    </cfRule>
  </conditionalFormatting>
  <conditionalFormatting sqref="AC306">
    <cfRule type="cellIs" dxfId="13621" priority="3705" operator="greaterThan">
      <formula>0.9</formula>
    </cfRule>
    <cfRule type="cellIs" dxfId="13620" priority="3706" operator="greaterThan">
      <formula>0.85</formula>
    </cfRule>
  </conditionalFormatting>
  <conditionalFormatting sqref="N306">
    <cfRule type="cellIs" dxfId="13619" priority="3703" operator="greaterThan">
      <formula>0.9</formula>
    </cfRule>
    <cfRule type="cellIs" dxfId="13618" priority="3704" operator="greaterThan">
      <formula>0.85</formula>
    </cfRule>
  </conditionalFormatting>
  <conditionalFormatting sqref="E306">
    <cfRule type="expression" dxfId="13617" priority="3699">
      <formula>AND(IF(OR($Q306=1,$Q306=2),1,0),IF($X306&lt;=20,1,0))</formula>
    </cfRule>
    <cfRule type="expression" dxfId="13616" priority="3700">
      <formula>AND(IF($Q306=2,1,0),IF($X306&lt;30,1,0))</formula>
    </cfRule>
    <cfRule type="expression" dxfId="13615" priority="3701">
      <formula>AND(IF($Q306=3,1,0),IF($X306&lt;30,1,0))</formula>
    </cfRule>
    <cfRule type="expression" dxfId="13614" priority="3702">
      <formula>AND(IF($Q306=3,1,IF($Q306=4,1,0)),IF($F306&lt;=85,1,0))</formula>
    </cfRule>
  </conditionalFormatting>
  <conditionalFormatting sqref="X306">
    <cfRule type="expression" dxfId="13613" priority="3695">
      <formula>AND(IF(OR($Q306=1,$Q306=2),1,0),IF($X306&lt;=20,1,0))</formula>
    </cfRule>
    <cfRule type="expression" dxfId="13612" priority="3696">
      <formula>AND(IF($Q306=2,1,0),IF($X306&lt;30,1,0))</formula>
    </cfRule>
    <cfRule type="expression" dxfId="13611" priority="3697">
      <formula>AND(IF($Q306=3,1,0),IF($X306&lt;30,1,0))</formula>
    </cfRule>
    <cfRule type="expression" dxfId="13610" priority="3698">
      <formula>AND(IF($Q306=3,1,IF($Q306=4,1,0)),IF($F306&lt;=85,1,0))</formula>
    </cfRule>
  </conditionalFormatting>
  <conditionalFormatting sqref="AI306">
    <cfRule type="expression" dxfId="13609" priority="3691">
      <formula>AND(IF(OR($Q306=1,$Q306=2),1,0),IF($X306&lt;=20,1,0))</formula>
    </cfRule>
    <cfRule type="expression" dxfId="13608" priority="3692">
      <formula>AND(IF($Q306=2,1,0),IF($X306&lt;30,1,0))</formula>
    </cfRule>
    <cfRule type="expression" dxfId="13607" priority="3693">
      <formula>AND(IF($Q306=3,1,0),IF($X306&lt;30,1,0))</formula>
    </cfRule>
    <cfRule type="expression" dxfId="13606" priority="3694">
      <formula>AND(IF($Q306=3,1,IF($Q306=4,1,0)),IF($F306&lt;=85,1,0))</formula>
    </cfRule>
  </conditionalFormatting>
  <conditionalFormatting sqref="AV307">
    <cfRule type="expression" dxfId="13605" priority="3689">
      <formula>AV307="X"</formula>
    </cfRule>
    <cfRule type="expression" dxfId="13604" priority="3690">
      <formula>AV307="후보"</formula>
    </cfRule>
  </conditionalFormatting>
  <conditionalFormatting sqref="AC307">
    <cfRule type="cellIs" dxfId="13603" priority="3687" operator="greaterThan">
      <formula>0.9</formula>
    </cfRule>
    <cfRule type="cellIs" dxfId="13602" priority="3688" operator="greaterThan">
      <formula>0.85</formula>
    </cfRule>
  </conditionalFormatting>
  <conditionalFormatting sqref="N307">
    <cfRule type="cellIs" dxfId="13601" priority="3685" operator="greaterThan">
      <formula>0.9</formula>
    </cfRule>
    <cfRule type="cellIs" dxfId="13600" priority="3686" operator="greaterThan">
      <formula>0.85</formula>
    </cfRule>
  </conditionalFormatting>
  <conditionalFormatting sqref="E307">
    <cfRule type="expression" dxfId="13599" priority="3681">
      <formula>AND(IF(OR($Q307=1,$Q307=2),1,0),IF($X307&lt;=20,1,0))</formula>
    </cfRule>
    <cfRule type="expression" dxfId="13598" priority="3682">
      <formula>AND(IF($Q307=2,1,0),IF($X307&lt;30,1,0))</formula>
    </cfRule>
    <cfRule type="expression" dxfId="13597" priority="3683">
      <formula>AND(IF($Q307=3,1,0),IF($X307&lt;30,1,0))</formula>
    </cfRule>
    <cfRule type="expression" dxfId="13596" priority="3684">
      <formula>AND(IF($Q307=3,1,IF($Q307=4,1,0)),IF($F307&lt;=85,1,0))</formula>
    </cfRule>
  </conditionalFormatting>
  <conditionalFormatting sqref="X307">
    <cfRule type="expression" dxfId="13595" priority="3677">
      <formula>AND(IF(OR($Q307=1,$Q307=2),1,0),IF($X307&lt;=20,1,0))</formula>
    </cfRule>
    <cfRule type="expression" dxfId="13594" priority="3678">
      <formula>AND(IF($Q307=2,1,0),IF($X307&lt;30,1,0))</formula>
    </cfRule>
    <cfRule type="expression" dxfId="13593" priority="3679">
      <formula>AND(IF($Q307=3,1,0),IF($X307&lt;30,1,0))</formula>
    </cfRule>
    <cfRule type="expression" dxfId="13592" priority="3680">
      <formula>AND(IF($Q307=3,1,IF($Q307=4,1,0)),IF($F307&lt;=85,1,0))</formula>
    </cfRule>
  </conditionalFormatting>
  <conditionalFormatting sqref="AI307">
    <cfRule type="expression" dxfId="13591" priority="3673">
      <formula>AND(IF(OR($Q307=1,$Q307=2),1,0),IF($X307&lt;=20,1,0))</formula>
    </cfRule>
    <cfRule type="expression" dxfId="13590" priority="3674">
      <formula>AND(IF($Q307=2,1,0),IF($X307&lt;30,1,0))</formula>
    </cfRule>
    <cfRule type="expression" dxfId="13589" priority="3675">
      <formula>AND(IF($Q307=3,1,0),IF($X307&lt;30,1,0))</formula>
    </cfRule>
    <cfRule type="expression" dxfId="13588" priority="3676">
      <formula>AND(IF($Q307=3,1,IF($Q307=4,1,0)),IF($F307&lt;=85,1,0))</formula>
    </cfRule>
  </conditionalFormatting>
  <conditionalFormatting sqref="AV308">
    <cfRule type="expression" dxfId="13587" priority="3671">
      <formula>AV308="X"</formula>
    </cfRule>
    <cfRule type="expression" dxfId="13586" priority="3672">
      <formula>AV308="후보"</formula>
    </cfRule>
  </conditionalFormatting>
  <conditionalFormatting sqref="AC308">
    <cfRule type="cellIs" dxfId="13585" priority="3669" operator="greaterThan">
      <formula>0.9</formula>
    </cfRule>
    <cfRule type="cellIs" dxfId="13584" priority="3670" operator="greaterThan">
      <formula>0.85</formula>
    </cfRule>
  </conditionalFormatting>
  <conditionalFormatting sqref="N308">
    <cfRule type="cellIs" dxfId="13583" priority="3667" operator="greaterThan">
      <formula>0.9</formula>
    </cfRule>
    <cfRule type="cellIs" dxfId="13582" priority="3668" operator="greaterThan">
      <formula>0.85</formula>
    </cfRule>
  </conditionalFormatting>
  <conditionalFormatting sqref="E308">
    <cfRule type="expression" dxfId="13581" priority="3663">
      <formula>AND(IF(OR($Q308=1,$Q308=2),1,0),IF($X308&lt;=20,1,0))</formula>
    </cfRule>
    <cfRule type="expression" dxfId="13580" priority="3664">
      <formula>AND(IF($Q308=2,1,0),IF($X308&lt;30,1,0))</formula>
    </cfRule>
    <cfRule type="expression" dxfId="13579" priority="3665">
      <formula>AND(IF($Q308=3,1,0),IF($X308&lt;30,1,0))</formula>
    </cfRule>
    <cfRule type="expression" dxfId="13578" priority="3666">
      <formula>AND(IF($Q308=3,1,IF($Q308=4,1,0)),IF($F308&lt;=85,1,0))</formula>
    </cfRule>
  </conditionalFormatting>
  <conditionalFormatting sqref="X308">
    <cfRule type="expression" dxfId="13577" priority="3659">
      <formula>AND(IF(OR($Q308=1,$Q308=2),1,0),IF($X308&lt;=20,1,0))</formula>
    </cfRule>
    <cfRule type="expression" dxfId="13576" priority="3660">
      <formula>AND(IF($Q308=2,1,0),IF($X308&lt;30,1,0))</formula>
    </cfRule>
    <cfRule type="expression" dxfId="13575" priority="3661">
      <formula>AND(IF($Q308=3,1,0),IF($X308&lt;30,1,0))</formula>
    </cfRule>
    <cfRule type="expression" dxfId="13574" priority="3662">
      <formula>AND(IF($Q308=3,1,IF($Q308=4,1,0)),IF($F308&lt;=85,1,0))</formula>
    </cfRule>
  </conditionalFormatting>
  <conditionalFormatting sqref="AI308">
    <cfRule type="expression" dxfId="13573" priority="3655">
      <formula>AND(IF(OR($Q308=1,$Q308=2),1,0),IF($X308&lt;=20,1,0))</formula>
    </cfRule>
    <cfRule type="expression" dxfId="13572" priority="3656">
      <formula>AND(IF($Q308=2,1,0),IF($X308&lt;30,1,0))</formula>
    </cfRule>
    <cfRule type="expression" dxfId="13571" priority="3657">
      <formula>AND(IF($Q308=3,1,0),IF($X308&lt;30,1,0))</formula>
    </cfRule>
    <cfRule type="expression" dxfId="13570" priority="3658">
      <formula>AND(IF($Q308=3,1,IF($Q308=4,1,0)),IF($F308&lt;=85,1,0))</formula>
    </cfRule>
  </conditionalFormatting>
  <conditionalFormatting sqref="AV309">
    <cfRule type="expression" dxfId="13569" priority="3653">
      <formula>AV309="X"</formula>
    </cfRule>
    <cfRule type="expression" dxfId="13568" priority="3654">
      <formula>AV309="후보"</formula>
    </cfRule>
  </conditionalFormatting>
  <conditionalFormatting sqref="AC309">
    <cfRule type="cellIs" dxfId="13567" priority="3651" operator="greaterThan">
      <formula>0.9</formula>
    </cfRule>
    <cfRule type="cellIs" dxfId="13566" priority="3652" operator="greaterThan">
      <formula>0.85</formula>
    </cfRule>
  </conditionalFormatting>
  <conditionalFormatting sqref="N309">
    <cfRule type="cellIs" dxfId="13565" priority="3649" operator="greaterThan">
      <formula>0.9</formula>
    </cfRule>
    <cfRule type="cellIs" dxfId="13564" priority="3650" operator="greaterThan">
      <formula>0.85</formula>
    </cfRule>
  </conditionalFormatting>
  <conditionalFormatting sqref="E309">
    <cfRule type="expression" dxfId="13563" priority="3645">
      <formula>AND(IF(OR($Q309=1,$Q309=2),1,0),IF($X309&lt;=20,1,0))</formula>
    </cfRule>
    <cfRule type="expression" dxfId="13562" priority="3646">
      <formula>AND(IF($Q309=2,1,0),IF($X309&lt;30,1,0))</formula>
    </cfRule>
    <cfRule type="expression" dxfId="13561" priority="3647">
      <formula>AND(IF($Q309=3,1,0),IF($X309&lt;30,1,0))</formula>
    </cfRule>
    <cfRule type="expression" dxfId="13560" priority="3648">
      <formula>AND(IF($Q309=3,1,IF($Q309=4,1,0)),IF($F309&lt;=85,1,0))</formula>
    </cfRule>
  </conditionalFormatting>
  <conditionalFormatting sqref="X309">
    <cfRule type="expression" dxfId="13559" priority="3641">
      <formula>AND(IF(OR($Q309=1,$Q309=2),1,0),IF($X309&lt;=20,1,0))</formula>
    </cfRule>
    <cfRule type="expression" dxfId="13558" priority="3642">
      <formula>AND(IF($Q309=2,1,0),IF($X309&lt;30,1,0))</formula>
    </cfRule>
    <cfRule type="expression" dxfId="13557" priority="3643">
      <formula>AND(IF($Q309=3,1,0),IF($X309&lt;30,1,0))</formula>
    </cfRule>
    <cfRule type="expression" dxfId="13556" priority="3644">
      <formula>AND(IF($Q309=3,1,IF($Q309=4,1,0)),IF($F309&lt;=85,1,0))</formula>
    </cfRule>
  </conditionalFormatting>
  <conditionalFormatting sqref="AI309">
    <cfRule type="expression" dxfId="13555" priority="3637">
      <formula>AND(IF(OR($Q309=1,$Q309=2),1,0),IF($X309&lt;=20,1,0))</formula>
    </cfRule>
    <cfRule type="expression" dxfId="13554" priority="3638">
      <formula>AND(IF($Q309=2,1,0),IF($X309&lt;30,1,0))</formula>
    </cfRule>
    <cfRule type="expression" dxfId="13553" priority="3639">
      <formula>AND(IF($Q309=3,1,0),IF($X309&lt;30,1,0))</formula>
    </cfRule>
    <cfRule type="expression" dxfId="13552" priority="3640">
      <formula>AND(IF($Q309=3,1,IF($Q309=4,1,0)),IF($F309&lt;=85,1,0))</formula>
    </cfRule>
  </conditionalFormatting>
  <conditionalFormatting sqref="AV310">
    <cfRule type="expression" dxfId="13551" priority="3635">
      <formula>AV310="X"</formula>
    </cfRule>
    <cfRule type="expression" dxfId="13550" priority="3636">
      <formula>AV310="후보"</formula>
    </cfRule>
  </conditionalFormatting>
  <conditionalFormatting sqref="AC310">
    <cfRule type="cellIs" dxfId="13549" priority="3633" operator="greaterThan">
      <formula>0.9</formula>
    </cfRule>
    <cfRule type="cellIs" dxfId="13548" priority="3634" operator="greaterThan">
      <formula>0.85</formula>
    </cfRule>
  </conditionalFormatting>
  <conditionalFormatting sqref="N310">
    <cfRule type="cellIs" dxfId="13547" priority="3631" operator="greaterThan">
      <formula>0.9</formula>
    </cfRule>
    <cfRule type="cellIs" dxfId="13546" priority="3632" operator="greaterThan">
      <formula>0.85</formula>
    </cfRule>
  </conditionalFormatting>
  <conditionalFormatting sqref="E310">
    <cfRule type="expression" dxfId="13545" priority="3627">
      <formula>AND(IF(OR($Q310=1,$Q310=2),1,0),IF($X310&lt;=20,1,0))</formula>
    </cfRule>
    <cfRule type="expression" dxfId="13544" priority="3628">
      <formula>AND(IF($Q310=2,1,0),IF($X310&lt;30,1,0))</formula>
    </cfRule>
    <cfRule type="expression" dxfId="13543" priority="3629">
      <formula>AND(IF($Q310=3,1,0),IF($X310&lt;30,1,0))</formula>
    </cfRule>
    <cfRule type="expression" dxfId="13542" priority="3630">
      <formula>AND(IF($Q310=3,1,IF($Q310=4,1,0)),IF($F310&lt;=85,1,0))</formula>
    </cfRule>
  </conditionalFormatting>
  <conditionalFormatting sqref="X310">
    <cfRule type="expression" dxfId="13541" priority="3623">
      <formula>AND(IF(OR($Q310=1,$Q310=2),1,0),IF($X310&lt;=20,1,0))</formula>
    </cfRule>
    <cfRule type="expression" dxfId="13540" priority="3624">
      <formula>AND(IF($Q310=2,1,0),IF($X310&lt;30,1,0))</formula>
    </cfRule>
    <cfRule type="expression" dxfId="13539" priority="3625">
      <formula>AND(IF($Q310=3,1,0),IF($X310&lt;30,1,0))</formula>
    </cfRule>
    <cfRule type="expression" dxfId="13538" priority="3626">
      <formula>AND(IF($Q310=3,1,IF($Q310=4,1,0)),IF($F310&lt;=85,1,0))</formula>
    </cfRule>
  </conditionalFormatting>
  <conditionalFormatting sqref="AI310">
    <cfRule type="expression" dxfId="13537" priority="3619">
      <formula>AND(IF(OR($Q310=1,$Q310=2),1,0),IF($X310&lt;=20,1,0))</formula>
    </cfRule>
    <cfRule type="expression" dxfId="13536" priority="3620">
      <formula>AND(IF($Q310=2,1,0),IF($X310&lt;30,1,0))</formula>
    </cfRule>
    <cfRule type="expression" dxfId="13535" priority="3621">
      <formula>AND(IF($Q310=3,1,0),IF($X310&lt;30,1,0))</formula>
    </cfRule>
    <cfRule type="expression" dxfId="13534" priority="3622">
      <formula>AND(IF($Q310=3,1,IF($Q310=4,1,0)),IF($F310&lt;=85,1,0))</formula>
    </cfRule>
  </conditionalFormatting>
  <conditionalFormatting sqref="AV311">
    <cfRule type="expression" dxfId="13533" priority="3617">
      <formula>AV311="X"</formula>
    </cfRule>
    <cfRule type="expression" dxfId="13532" priority="3618">
      <formula>AV311="후보"</formula>
    </cfRule>
  </conditionalFormatting>
  <conditionalFormatting sqref="AC311">
    <cfRule type="cellIs" dxfId="13531" priority="3615" operator="greaterThan">
      <formula>0.9</formula>
    </cfRule>
    <cfRule type="cellIs" dxfId="13530" priority="3616" operator="greaterThan">
      <formula>0.85</formula>
    </cfRule>
  </conditionalFormatting>
  <conditionalFormatting sqref="N311">
    <cfRule type="cellIs" dxfId="13529" priority="3613" operator="greaterThan">
      <formula>0.9</formula>
    </cfRule>
    <cfRule type="cellIs" dxfId="13528" priority="3614" operator="greaterThan">
      <formula>0.85</formula>
    </cfRule>
  </conditionalFormatting>
  <conditionalFormatting sqref="E311">
    <cfRule type="expression" dxfId="13527" priority="3609">
      <formula>AND(IF(OR($Q311=1,$Q311=2),1,0),IF($X311&lt;=20,1,0))</formula>
    </cfRule>
    <cfRule type="expression" dxfId="13526" priority="3610">
      <formula>AND(IF($Q311=2,1,0),IF($X311&lt;30,1,0))</formula>
    </cfRule>
    <cfRule type="expression" dxfId="13525" priority="3611">
      <formula>AND(IF($Q311=3,1,0),IF($X311&lt;30,1,0))</formula>
    </cfRule>
    <cfRule type="expression" dxfId="13524" priority="3612">
      <formula>AND(IF($Q311=3,1,IF($Q311=4,1,0)),IF($F311&lt;=85,1,0))</formula>
    </cfRule>
  </conditionalFormatting>
  <conditionalFormatting sqref="X311">
    <cfRule type="expression" dxfId="13523" priority="3605">
      <formula>AND(IF(OR($Q311=1,$Q311=2),1,0),IF($X311&lt;=20,1,0))</formula>
    </cfRule>
    <cfRule type="expression" dxfId="13522" priority="3606">
      <formula>AND(IF($Q311=2,1,0),IF($X311&lt;30,1,0))</formula>
    </cfRule>
    <cfRule type="expression" dxfId="13521" priority="3607">
      <formula>AND(IF($Q311=3,1,0),IF($X311&lt;30,1,0))</formula>
    </cfRule>
    <cfRule type="expression" dxfId="13520" priority="3608">
      <formula>AND(IF($Q311=3,1,IF($Q311=4,1,0)),IF($F311&lt;=85,1,0))</formula>
    </cfRule>
  </conditionalFormatting>
  <conditionalFormatting sqref="AI311">
    <cfRule type="expression" dxfId="13519" priority="3601">
      <formula>AND(IF(OR($Q311=1,$Q311=2),1,0),IF($X311&lt;=20,1,0))</formula>
    </cfRule>
    <cfRule type="expression" dxfId="13518" priority="3602">
      <formula>AND(IF($Q311=2,1,0),IF($X311&lt;30,1,0))</formula>
    </cfRule>
    <cfRule type="expression" dxfId="13517" priority="3603">
      <formula>AND(IF($Q311=3,1,0),IF($X311&lt;30,1,0))</formula>
    </cfRule>
    <cfRule type="expression" dxfId="13516" priority="3604">
      <formula>AND(IF($Q311=3,1,IF($Q311=4,1,0)),IF($F311&lt;=85,1,0))</formula>
    </cfRule>
  </conditionalFormatting>
  <conditionalFormatting sqref="AV312">
    <cfRule type="expression" dxfId="13515" priority="3599">
      <formula>AV312="X"</formula>
    </cfRule>
    <cfRule type="expression" dxfId="13514" priority="3600">
      <formula>AV312="후보"</formula>
    </cfRule>
  </conditionalFormatting>
  <conditionalFormatting sqref="AC312">
    <cfRule type="cellIs" dxfId="13513" priority="3597" operator="greaterThan">
      <formula>0.9</formula>
    </cfRule>
    <cfRule type="cellIs" dxfId="13512" priority="3598" operator="greaterThan">
      <formula>0.85</formula>
    </cfRule>
  </conditionalFormatting>
  <conditionalFormatting sqref="N312">
    <cfRule type="cellIs" dxfId="13511" priority="3595" operator="greaterThan">
      <formula>0.9</formula>
    </cfRule>
    <cfRule type="cellIs" dxfId="13510" priority="3596" operator="greaterThan">
      <formula>0.85</formula>
    </cfRule>
  </conditionalFormatting>
  <conditionalFormatting sqref="E312">
    <cfRule type="expression" dxfId="13509" priority="3591">
      <formula>AND(IF(OR($Q312=1,$Q312=2),1,0),IF($X312&lt;=20,1,0))</formula>
    </cfRule>
    <cfRule type="expression" dxfId="13508" priority="3592">
      <formula>AND(IF($Q312=2,1,0),IF($X312&lt;30,1,0))</formula>
    </cfRule>
    <cfRule type="expression" dxfId="13507" priority="3593">
      <formula>AND(IF($Q312=3,1,0),IF($X312&lt;30,1,0))</formula>
    </cfRule>
    <cfRule type="expression" dxfId="13506" priority="3594">
      <formula>AND(IF($Q312=3,1,IF($Q312=4,1,0)),IF($F312&lt;=85,1,0))</formula>
    </cfRule>
  </conditionalFormatting>
  <conditionalFormatting sqref="X312">
    <cfRule type="expression" dxfId="13505" priority="3587">
      <formula>AND(IF(OR($Q312=1,$Q312=2),1,0),IF($X312&lt;=20,1,0))</formula>
    </cfRule>
    <cfRule type="expression" dxfId="13504" priority="3588">
      <formula>AND(IF($Q312=2,1,0),IF($X312&lt;30,1,0))</formula>
    </cfRule>
    <cfRule type="expression" dxfId="13503" priority="3589">
      <formula>AND(IF($Q312=3,1,0),IF($X312&lt;30,1,0))</formula>
    </cfRule>
    <cfRule type="expression" dxfId="13502" priority="3590">
      <formula>AND(IF($Q312=3,1,IF($Q312=4,1,0)),IF($F312&lt;=85,1,0))</formula>
    </cfRule>
  </conditionalFormatting>
  <conditionalFormatting sqref="AI312">
    <cfRule type="expression" dxfId="13501" priority="3583">
      <formula>AND(IF(OR($Q312=1,$Q312=2),1,0),IF($X312&lt;=20,1,0))</formula>
    </cfRule>
    <cfRule type="expression" dxfId="13500" priority="3584">
      <formula>AND(IF($Q312=2,1,0),IF($X312&lt;30,1,0))</formula>
    </cfRule>
    <cfRule type="expression" dxfId="13499" priority="3585">
      <formula>AND(IF($Q312=3,1,0),IF($X312&lt;30,1,0))</formula>
    </cfRule>
    <cfRule type="expression" dxfId="13498" priority="3586">
      <formula>AND(IF($Q312=3,1,IF($Q312=4,1,0)),IF($F312&lt;=85,1,0))</formula>
    </cfRule>
  </conditionalFormatting>
  <conditionalFormatting sqref="AV313">
    <cfRule type="expression" dxfId="13497" priority="3581">
      <formula>AV313="X"</formula>
    </cfRule>
    <cfRule type="expression" dxfId="13496" priority="3582">
      <formula>AV313="후보"</formula>
    </cfRule>
  </conditionalFormatting>
  <conditionalFormatting sqref="AC313">
    <cfRule type="cellIs" dxfId="13495" priority="3579" operator="greaterThan">
      <formula>0.9</formula>
    </cfRule>
    <cfRule type="cellIs" dxfId="13494" priority="3580" operator="greaterThan">
      <formula>0.85</formula>
    </cfRule>
  </conditionalFormatting>
  <conditionalFormatting sqref="N313">
    <cfRule type="cellIs" dxfId="13493" priority="3577" operator="greaterThan">
      <formula>0.9</formula>
    </cfRule>
    <cfRule type="cellIs" dxfId="13492" priority="3578" operator="greaterThan">
      <formula>0.85</formula>
    </cfRule>
  </conditionalFormatting>
  <conditionalFormatting sqref="E313">
    <cfRule type="expression" dxfId="13491" priority="3573">
      <formula>AND(IF(OR($Q313=1,$Q313=2),1,0),IF($X313&lt;=20,1,0))</formula>
    </cfRule>
    <cfRule type="expression" dxfId="13490" priority="3574">
      <formula>AND(IF($Q313=2,1,0),IF($X313&lt;30,1,0))</formula>
    </cfRule>
    <cfRule type="expression" dxfId="13489" priority="3575">
      <formula>AND(IF($Q313=3,1,0),IF($X313&lt;30,1,0))</formula>
    </cfRule>
    <cfRule type="expression" dxfId="13488" priority="3576">
      <formula>AND(IF($Q313=3,1,IF($Q313=4,1,0)),IF($F313&lt;=85,1,0))</formula>
    </cfRule>
  </conditionalFormatting>
  <conditionalFormatting sqref="X313">
    <cfRule type="expression" dxfId="13487" priority="3569">
      <formula>AND(IF(OR($Q313=1,$Q313=2),1,0),IF($X313&lt;=20,1,0))</formula>
    </cfRule>
    <cfRule type="expression" dxfId="13486" priority="3570">
      <formula>AND(IF($Q313=2,1,0),IF($X313&lt;30,1,0))</formula>
    </cfRule>
    <cfRule type="expression" dxfId="13485" priority="3571">
      <formula>AND(IF($Q313=3,1,0),IF($X313&lt;30,1,0))</formula>
    </cfRule>
    <cfRule type="expression" dxfId="13484" priority="3572">
      <formula>AND(IF($Q313=3,1,IF($Q313=4,1,0)),IF($F313&lt;=85,1,0))</formula>
    </cfRule>
  </conditionalFormatting>
  <conditionalFormatting sqref="AI313">
    <cfRule type="expression" dxfId="13483" priority="3565">
      <formula>AND(IF(OR($Q313=1,$Q313=2),1,0),IF($X313&lt;=20,1,0))</formula>
    </cfRule>
    <cfRule type="expression" dxfId="13482" priority="3566">
      <formula>AND(IF($Q313=2,1,0),IF($X313&lt;30,1,0))</formula>
    </cfRule>
    <cfRule type="expression" dxfId="13481" priority="3567">
      <formula>AND(IF($Q313=3,1,0),IF($X313&lt;30,1,0))</formula>
    </cfRule>
    <cfRule type="expression" dxfId="13480" priority="3568">
      <formula>AND(IF($Q313=3,1,IF($Q313=4,1,0)),IF($F313&lt;=85,1,0))</formula>
    </cfRule>
  </conditionalFormatting>
  <conditionalFormatting sqref="AV314">
    <cfRule type="expression" dxfId="13479" priority="3563">
      <formula>AV314="X"</formula>
    </cfRule>
    <cfRule type="expression" dxfId="13478" priority="3564">
      <formula>AV314="후보"</formula>
    </cfRule>
  </conditionalFormatting>
  <conditionalFormatting sqref="AC314">
    <cfRule type="cellIs" dxfId="13477" priority="3561" operator="greaterThan">
      <formula>0.9</formula>
    </cfRule>
    <cfRule type="cellIs" dxfId="13476" priority="3562" operator="greaterThan">
      <formula>0.85</formula>
    </cfRule>
  </conditionalFormatting>
  <conditionalFormatting sqref="N314">
    <cfRule type="cellIs" dxfId="13475" priority="3559" operator="greaterThan">
      <formula>0.9</formula>
    </cfRule>
    <cfRule type="cellIs" dxfId="13474" priority="3560" operator="greaterThan">
      <formula>0.85</formula>
    </cfRule>
  </conditionalFormatting>
  <conditionalFormatting sqref="E314">
    <cfRule type="expression" dxfId="13473" priority="3555">
      <formula>AND(IF(OR($Q314=1,$Q314=2),1,0),IF($X314&lt;=20,1,0))</formula>
    </cfRule>
    <cfRule type="expression" dxfId="13472" priority="3556">
      <formula>AND(IF($Q314=2,1,0),IF($X314&lt;30,1,0))</formula>
    </cfRule>
    <cfRule type="expression" dxfId="13471" priority="3557">
      <formula>AND(IF($Q314=3,1,0),IF($X314&lt;30,1,0))</formula>
    </cfRule>
    <cfRule type="expression" dxfId="13470" priority="3558">
      <formula>AND(IF($Q314=3,1,IF($Q314=4,1,0)),IF($F314&lt;=85,1,0))</formula>
    </cfRule>
  </conditionalFormatting>
  <conditionalFormatting sqref="X314">
    <cfRule type="expression" dxfId="13469" priority="3551">
      <formula>AND(IF(OR($Q314=1,$Q314=2),1,0),IF($X314&lt;=20,1,0))</formula>
    </cfRule>
    <cfRule type="expression" dxfId="13468" priority="3552">
      <formula>AND(IF($Q314=2,1,0),IF($X314&lt;30,1,0))</formula>
    </cfRule>
    <cfRule type="expression" dxfId="13467" priority="3553">
      <formula>AND(IF($Q314=3,1,0),IF($X314&lt;30,1,0))</formula>
    </cfRule>
    <cfRule type="expression" dxfId="13466" priority="3554">
      <formula>AND(IF($Q314=3,1,IF($Q314=4,1,0)),IF($F314&lt;=85,1,0))</formula>
    </cfRule>
  </conditionalFormatting>
  <conditionalFormatting sqref="AI314">
    <cfRule type="expression" dxfId="13465" priority="3547">
      <formula>AND(IF(OR($Q314=1,$Q314=2),1,0),IF($X314&lt;=20,1,0))</formula>
    </cfRule>
    <cfRule type="expression" dxfId="13464" priority="3548">
      <formula>AND(IF($Q314=2,1,0),IF($X314&lt;30,1,0))</formula>
    </cfRule>
    <cfRule type="expression" dxfId="13463" priority="3549">
      <formula>AND(IF($Q314=3,1,0),IF($X314&lt;30,1,0))</formula>
    </cfRule>
    <cfRule type="expression" dxfId="13462" priority="3550">
      <formula>AND(IF($Q314=3,1,IF($Q314=4,1,0)),IF($F314&lt;=85,1,0))</formula>
    </cfRule>
  </conditionalFormatting>
  <conditionalFormatting sqref="AV315">
    <cfRule type="expression" dxfId="13461" priority="3545">
      <formula>AV315="X"</formula>
    </cfRule>
    <cfRule type="expression" dxfId="13460" priority="3546">
      <formula>AV315="후보"</formula>
    </cfRule>
  </conditionalFormatting>
  <conditionalFormatting sqref="AC315">
    <cfRule type="cellIs" dxfId="13459" priority="3543" operator="greaterThan">
      <formula>0.9</formula>
    </cfRule>
    <cfRule type="cellIs" dxfId="13458" priority="3544" operator="greaterThan">
      <formula>0.85</formula>
    </cfRule>
  </conditionalFormatting>
  <conditionalFormatting sqref="N315">
    <cfRule type="cellIs" dxfId="13457" priority="3541" operator="greaterThan">
      <formula>0.9</formula>
    </cfRule>
    <cfRule type="cellIs" dxfId="13456" priority="3542" operator="greaterThan">
      <formula>0.85</formula>
    </cfRule>
  </conditionalFormatting>
  <conditionalFormatting sqref="E315">
    <cfRule type="expression" dxfId="13455" priority="3537">
      <formula>AND(IF(OR($Q315=1,$Q315=2),1,0),IF($X315&lt;=20,1,0))</formula>
    </cfRule>
    <cfRule type="expression" dxfId="13454" priority="3538">
      <formula>AND(IF($Q315=2,1,0),IF($X315&lt;30,1,0))</formula>
    </cfRule>
    <cfRule type="expression" dxfId="13453" priority="3539">
      <formula>AND(IF($Q315=3,1,0),IF($X315&lt;30,1,0))</formula>
    </cfRule>
    <cfRule type="expression" dxfId="13452" priority="3540">
      <formula>AND(IF($Q315=3,1,IF($Q315=4,1,0)),IF($F315&lt;=85,1,0))</formula>
    </cfRule>
  </conditionalFormatting>
  <conditionalFormatting sqref="X315">
    <cfRule type="expression" dxfId="13451" priority="3533">
      <formula>AND(IF(OR($Q315=1,$Q315=2),1,0),IF($X315&lt;=20,1,0))</formula>
    </cfRule>
    <cfRule type="expression" dxfId="13450" priority="3534">
      <formula>AND(IF($Q315=2,1,0),IF($X315&lt;30,1,0))</formula>
    </cfRule>
    <cfRule type="expression" dxfId="13449" priority="3535">
      <formula>AND(IF($Q315=3,1,0),IF($X315&lt;30,1,0))</formula>
    </cfRule>
    <cfRule type="expression" dxfId="13448" priority="3536">
      <formula>AND(IF($Q315=3,1,IF($Q315=4,1,0)),IF($F315&lt;=85,1,0))</formula>
    </cfRule>
  </conditionalFormatting>
  <conditionalFormatting sqref="AI315">
    <cfRule type="expression" dxfId="13447" priority="3529">
      <formula>AND(IF(OR($Q315=1,$Q315=2),1,0),IF($X315&lt;=20,1,0))</formula>
    </cfRule>
    <cfRule type="expression" dxfId="13446" priority="3530">
      <formula>AND(IF($Q315=2,1,0),IF($X315&lt;30,1,0))</formula>
    </cfRule>
    <cfRule type="expression" dxfId="13445" priority="3531">
      <formula>AND(IF($Q315=3,1,0),IF($X315&lt;30,1,0))</formula>
    </cfRule>
    <cfRule type="expression" dxfId="13444" priority="3532">
      <formula>AND(IF($Q315=3,1,IF($Q315=4,1,0)),IF($F315&lt;=85,1,0))</formula>
    </cfRule>
  </conditionalFormatting>
  <conditionalFormatting sqref="AV316">
    <cfRule type="expression" dxfId="13443" priority="3527">
      <formula>AV316="X"</formula>
    </cfRule>
    <cfRule type="expression" dxfId="13442" priority="3528">
      <formula>AV316="후보"</formula>
    </cfRule>
  </conditionalFormatting>
  <conditionalFormatting sqref="AC316">
    <cfRule type="cellIs" dxfId="13441" priority="3525" operator="greaterThan">
      <formula>0.9</formula>
    </cfRule>
    <cfRule type="cellIs" dxfId="13440" priority="3526" operator="greaterThan">
      <formula>0.85</formula>
    </cfRule>
  </conditionalFormatting>
  <conditionalFormatting sqref="N316">
    <cfRule type="cellIs" dxfId="13439" priority="3523" operator="greaterThan">
      <formula>0.9</formula>
    </cfRule>
    <cfRule type="cellIs" dxfId="13438" priority="3524" operator="greaterThan">
      <formula>0.85</formula>
    </cfRule>
  </conditionalFormatting>
  <conditionalFormatting sqref="E316">
    <cfRule type="expression" dxfId="13437" priority="3519">
      <formula>AND(IF(OR($Q316=1,$Q316=2),1,0),IF($X316&lt;=20,1,0))</formula>
    </cfRule>
    <cfRule type="expression" dxfId="13436" priority="3520">
      <formula>AND(IF($Q316=2,1,0),IF($X316&lt;30,1,0))</formula>
    </cfRule>
    <cfRule type="expression" dxfId="13435" priority="3521">
      <formula>AND(IF($Q316=3,1,0),IF($X316&lt;30,1,0))</formula>
    </cfRule>
    <cfRule type="expression" dxfId="13434" priority="3522">
      <formula>AND(IF($Q316=3,1,IF($Q316=4,1,0)),IF($F316&lt;=85,1,0))</formula>
    </cfRule>
  </conditionalFormatting>
  <conditionalFormatting sqref="X316">
    <cfRule type="expression" dxfId="13433" priority="3515">
      <formula>AND(IF(OR($Q316=1,$Q316=2),1,0),IF($X316&lt;=20,1,0))</formula>
    </cfRule>
    <cfRule type="expression" dxfId="13432" priority="3516">
      <formula>AND(IF($Q316=2,1,0),IF($X316&lt;30,1,0))</formula>
    </cfRule>
    <cfRule type="expression" dxfId="13431" priority="3517">
      <formula>AND(IF($Q316=3,1,0),IF($X316&lt;30,1,0))</formula>
    </cfRule>
    <cfRule type="expression" dxfId="13430" priority="3518">
      <formula>AND(IF($Q316=3,1,IF($Q316=4,1,0)),IF($F316&lt;=85,1,0))</formula>
    </cfRule>
  </conditionalFormatting>
  <conditionalFormatting sqref="AI316">
    <cfRule type="expression" dxfId="13429" priority="3511">
      <formula>AND(IF(OR($Q316=1,$Q316=2),1,0),IF($X316&lt;=20,1,0))</formula>
    </cfRule>
    <cfRule type="expression" dxfId="13428" priority="3512">
      <formula>AND(IF($Q316=2,1,0),IF($X316&lt;30,1,0))</formula>
    </cfRule>
    <cfRule type="expression" dxfId="13427" priority="3513">
      <formula>AND(IF($Q316=3,1,0),IF($X316&lt;30,1,0))</formula>
    </cfRule>
    <cfRule type="expression" dxfId="13426" priority="3514">
      <formula>AND(IF($Q316=3,1,IF($Q316=4,1,0)),IF($F316&lt;=85,1,0))</formula>
    </cfRule>
  </conditionalFormatting>
  <conditionalFormatting sqref="AV317">
    <cfRule type="expression" dxfId="13425" priority="3509">
      <formula>AV317="X"</formula>
    </cfRule>
    <cfRule type="expression" dxfId="13424" priority="3510">
      <formula>AV317="후보"</formula>
    </cfRule>
  </conditionalFormatting>
  <conditionalFormatting sqref="AC317">
    <cfRule type="cellIs" dxfId="13423" priority="3507" operator="greaterThan">
      <formula>0.9</formula>
    </cfRule>
    <cfRule type="cellIs" dxfId="13422" priority="3508" operator="greaterThan">
      <formula>0.85</formula>
    </cfRule>
  </conditionalFormatting>
  <conditionalFormatting sqref="N317">
    <cfRule type="cellIs" dxfId="13421" priority="3505" operator="greaterThan">
      <formula>0.9</formula>
    </cfRule>
    <cfRule type="cellIs" dxfId="13420" priority="3506" operator="greaterThan">
      <formula>0.85</formula>
    </cfRule>
  </conditionalFormatting>
  <conditionalFormatting sqref="E317">
    <cfRule type="expression" dxfId="13419" priority="3501">
      <formula>AND(IF(OR($Q317=1,$Q317=2),1,0),IF($X317&lt;=20,1,0))</formula>
    </cfRule>
    <cfRule type="expression" dxfId="13418" priority="3502">
      <formula>AND(IF($Q317=2,1,0),IF($X317&lt;30,1,0))</formula>
    </cfRule>
    <cfRule type="expression" dxfId="13417" priority="3503">
      <formula>AND(IF($Q317=3,1,0),IF($X317&lt;30,1,0))</formula>
    </cfRule>
    <cfRule type="expression" dxfId="13416" priority="3504">
      <formula>AND(IF($Q317=3,1,IF($Q317=4,1,0)),IF($F317&lt;=85,1,0))</formula>
    </cfRule>
  </conditionalFormatting>
  <conditionalFormatting sqref="X317">
    <cfRule type="expression" dxfId="13415" priority="3497">
      <formula>AND(IF(OR($Q317=1,$Q317=2),1,0),IF($X317&lt;=20,1,0))</formula>
    </cfRule>
    <cfRule type="expression" dxfId="13414" priority="3498">
      <formula>AND(IF($Q317=2,1,0),IF($X317&lt;30,1,0))</formula>
    </cfRule>
    <cfRule type="expression" dxfId="13413" priority="3499">
      <formula>AND(IF($Q317=3,1,0),IF($X317&lt;30,1,0))</formula>
    </cfRule>
    <cfRule type="expression" dxfId="13412" priority="3500">
      <formula>AND(IF($Q317=3,1,IF($Q317=4,1,0)),IF($F317&lt;=85,1,0))</formula>
    </cfRule>
  </conditionalFormatting>
  <conditionalFormatting sqref="AI317">
    <cfRule type="expression" dxfId="13411" priority="3493">
      <formula>AND(IF(OR($Q317=1,$Q317=2),1,0),IF($X317&lt;=20,1,0))</formula>
    </cfRule>
    <cfRule type="expression" dxfId="13410" priority="3494">
      <formula>AND(IF($Q317=2,1,0),IF($X317&lt;30,1,0))</formula>
    </cfRule>
    <cfRule type="expression" dxfId="13409" priority="3495">
      <formula>AND(IF($Q317=3,1,0),IF($X317&lt;30,1,0))</formula>
    </cfRule>
    <cfRule type="expression" dxfId="13408" priority="3496">
      <formula>AND(IF($Q317=3,1,IF($Q317=4,1,0)),IF($F317&lt;=85,1,0))</formula>
    </cfRule>
  </conditionalFormatting>
  <conditionalFormatting sqref="AV318">
    <cfRule type="expression" dxfId="13407" priority="3491">
      <formula>AV318="X"</formula>
    </cfRule>
    <cfRule type="expression" dxfId="13406" priority="3492">
      <formula>AV318="후보"</formula>
    </cfRule>
  </conditionalFormatting>
  <conditionalFormatting sqref="AC318">
    <cfRule type="cellIs" dxfId="13405" priority="3489" operator="greaterThan">
      <formula>0.9</formula>
    </cfRule>
    <cfRule type="cellIs" dxfId="13404" priority="3490" operator="greaterThan">
      <formula>0.85</formula>
    </cfRule>
  </conditionalFormatting>
  <conditionalFormatting sqref="N318">
    <cfRule type="cellIs" dxfId="13403" priority="3487" operator="greaterThan">
      <formula>0.9</formula>
    </cfRule>
    <cfRule type="cellIs" dxfId="13402" priority="3488" operator="greaterThan">
      <formula>0.85</formula>
    </cfRule>
  </conditionalFormatting>
  <conditionalFormatting sqref="E318">
    <cfRule type="expression" dxfId="13401" priority="3483">
      <formula>AND(IF(OR($Q318=1,$Q318=2),1,0),IF($X318&lt;=20,1,0))</formula>
    </cfRule>
    <cfRule type="expression" dxfId="13400" priority="3484">
      <formula>AND(IF($Q318=2,1,0),IF($X318&lt;30,1,0))</formula>
    </cfRule>
    <cfRule type="expression" dxfId="13399" priority="3485">
      <formula>AND(IF($Q318=3,1,0),IF($X318&lt;30,1,0))</formula>
    </cfRule>
    <cfRule type="expression" dxfId="13398" priority="3486">
      <formula>AND(IF($Q318=3,1,IF($Q318=4,1,0)),IF($F318&lt;=85,1,0))</formula>
    </cfRule>
  </conditionalFormatting>
  <conditionalFormatting sqref="X318">
    <cfRule type="expression" dxfId="13397" priority="3479">
      <formula>AND(IF(OR($Q318=1,$Q318=2),1,0),IF($X318&lt;=20,1,0))</formula>
    </cfRule>
    <cfRule type="expression" dxfId="13396" priority="3480">
      <formula>AND(IF($Q318=2,1,0),IF($X318&lt;30,1,0))</formula>
    </cfRule>
    <cfRule type="expression" dxfId="13395" priority="3481">
      <formula>AND(IF($Q318=3,1,0),IF($X318&lt;30,1,0))</formula>
    </cfRule>
    <cfRule type="expression" dxfId="13394" priority="3482">
      <formula>AND(IF($Q318=3,1,IF($Q318=4,1,0)),IF($F318&lt;=85,1,0))</formula>
    </cfRule>
  </conditionalFormatting>
  <conditionalFormatting sqref="AI318">
    <cfRule type="expression" dxfId="13393" priority="3475">
      <formula>AND(IF(OR($Q318=1,$Q318=2),1,0),IF($X318&lt;=20,1,0))</formula>
    </cfRule>
    <cfRule type="expression" dxfId="13392" priority="3476">
      <formula>AND(IF($Q318=2,1,0),IF($X318&lt;30,1,0))</formula>
    </cfRule>
    <cfRule type="expression" dxfId="13391" priority="3477">
      <formula>AND(IF($Q318=3,1,0),IF($X318&lt;30,1,0))</formula>
    </cfRule>
    <cfRule type="expression" dxfId="13390" priority="3478">
      <formula>AND(IF($Q318=3,1,IF($Q318=4,1,0)),IF($F318&lt;=85,1,0))</formula>
    </cfRule>
  </conditionalFormatting>
  <conditionalFormatting sqref="AV319">
    <cfRule type="expression" dxfId="13389" priority="3473">
      <formula>AV319="X"</formula>
    </cfRule>
    <cfRule type="expression" dxfId="13388" priority="3474">
      <formula>AV319="후보"</formula>
    </cfRule>
  </conditionalFormatting>
  <conditionalFormatting sqref="AC319">
    <cfRule type="cellIs" dxfId="13387" priority="3471" operator="greaterThan">
      <formula>0.9</formula>
    </cfRule>
    <cfRule type="cellIs" dxfId="13386" priority="3472" operator="greaterThan">
      <formula>0.85</formula>
    </cfRule>
  </conditionalFormatting>
  <conditionalFormatting sqref="N319">
    <cfRule type="cellIs" dxfId="13385" priority="3469" operator="greaterThan">
      <formula>0.9</formula>
    </cfRule>
    <cfRule type="cellIs" dxfId="13384" priority="3470" operator="greaterThan">
      <formula>0.85</formula>
    </cfRule>
  </conditionalFormatting>
  <conditionalFormatting sqref="E319">
    <cfRule type="expression" dxfId="13383" priority="3465">
      <formula>AND(IF(OR($Q319=1,$Q319=2),1,0),IF($X319&lt;=20,1,0))</formula>
    </cfRule>
    <cfRule type="expression" dxfId="13382" priority="3466">
      <formula>AND(IF($Q319=2,1,0),IF($X319&lt;30,1,0))</formula>
    </cfRule>
    <cfRule type="expression" dxfId="13381" priority="3467">
      <formula>AND(IF($Q319=3,1,0),IF($X319&lt;30,1,0))</formula>
    </cfRule>
    <cfRule type="expression" dxfId="13380" priority="3468">
      <formula>AND(IF($Q319=3,1,IF($Q319=4,1,0)),IF($F319&lt;=85,1,0))</formula>
    </cfRule>
  </conditionalFormatting>
  <conditionalFormatting sqref="X319">
    <cfRule type="expression" dxfId="13379" priority="3461">
      <formula>AND(IF(OR($Q319=1,$Q319=2),1,0),IF($X319&lt;=20,1,0))</formula>
    </cfRule>
    <cfRule type="expression" dxfId="13378" priority="3462">
      <formula>AND(IF($Q319=2,1,0),IF($X319&lt;30,1,0))</formula>
    </cfRule>
    <cfRule type="expression" dxfId="13377" priority="3463">
      <formula>AND(IF($Q319=3,1,0),IF($X319&lt;30,1,0))</formula>
    </cfRule>
    <cfRule type="expression" dxfId="13376" priority="3464">
      <formula>AND(IF($Q319=3,1,IF($Q319=4,1,0)),IF($F319&lt;=85,1,0))</formula>
    </cfRule>
  </conditionalFormatting>
  <conditionalFormatting sqref="AI319">
    <cfRule type="expression" dxfId="13375" priority="3457">
      <formula>AND(IF(OR($Q319=1,$Q319=2),1,0),IF($X319&lt;=20,1,0))</formula>
    </cfRule>
    <cfRule type="expression" dxfId="13374" priority="3458">
      <formula>AND(IF($Q319=2,1,0),IF($X319&lt;30,1,0))</formula>
    </cfRule>
    <cfRule type="expression" dxfId="13373" priority="3459">
      <formula>AND(IF($Q319=3,1,0),IF($X319&lt;30,1,0))</formula>
    </cfRule>
    <cfRule type="expression" dxfId="13372" priority="3460">
      <formula>AND(IF($Q319=3,1,IF($Q319=4,1,0)),IF($F319&lt;=85,1,0))</formula>
    </cfRule>
  </conditionalFormatting>
  <conditionalFormatting sqref="AV320">
    <cfRule type="expression" dxfId="13371" priority="3455">
      <formula>AV320="X"</formula>
    </cfRule>
    <cfRule type="expression" dxfId="13370" priority="3456">
      <formula>AV320="후보"</formula>
    </cfRule>
  </conditionalFormatting>
  <conditionalFormatting sqref="AC320">
    <cfRule type="cellIs" dxfId="13369" priority="3453" operator="greaterThan">
      <formula>0.9</formula>
    </cfRule>
    <cfRule type="cellIs" dxfId="13368" priority="3454" operator="greaterThan">
      <formula>0.85</formula>
    </cfRule>
  </conditionalFormatting>
  <conditionalFormatting sqref="N320">
    <cfRule type="cellIs" dxfId="13367" priority="3451" operator="greaterThan">
      <formula>0.9</formula>
    </cfRule>
    <cfRule type="cellIs" dxfId="13366" priority="3452" operator="greaterThan">
      <formula>0.85</formula>
    </cfRule>
  </conditionalFormatting>
  <conditionalFormatting sqref="E320">
    <cfRule type="expression" dxfId="13365" priority="3447">
      <formula>AND(IF(OR($Q320=1,$Q320=2),1,0),IF($X320&lt;=20,1,0))</formula>
    </cfRule>
    <cfRule type="expression" dxfId="13364" priority="3448">
      <formula>AND(IF($Q320=2,1,0),IF($X320&lt;30,1,0))</formula>
    </cfRule>
    <cfRule type="expression" dxfId="13363" priority="3449">
      <formula>AND(IF($Q320=3,1,0),IF($X320&lt;30,1,0))</formula>
    </cfRule>
    <cfRule type="expression" dxfId="13362" priority="3450">
      <formula>AND(IF($Q320=3,1,IF($Q320=4,1,0)),IF($F320&lt;=85,1,0))</formula>
    </cfRule>
  </conditionalFormatting>
  <conditionalFormatting sqref="X320">
    <cfRule type="expression" dxfId="13361" priority="3443">
      <formula>AND(IF(OR($Q320=1,$Q320=2),1,0),IF($X320&lt;=20,1,0))</formula>
    </cfRule>
    <cfRule type="expression" dxfId="13360" priority="3444">
      <formula>AND(IF($Q320=2,1,0),IF($X320&lt;30,1,0))</formula>
    </cfRule>
    <cfRule type="expression" dxfId="13359" priority="3445">
      <formula>AND(IF($Q320=3,1,0),IF($X320&lt;30,1,0))</formula>
    </cfRule>
    <cfRule type="expression" dxfId="13358" priority="3446">
      <formula>AND(IF($Q320=3,1,IF($Q320=4,1,0)),IF($F320&lt;=85,1,0))</formula>
    </cfRule>
  </conditionalFormatting>
  <conditionalFormatting sqref="AI320">
    <cfRule type="expression" dxfId="13357" priority="3439">
      <formula>AND(IF(OR($Q320=1,$Q320=2),1,0),IF($X320&lt;=20,1,0))</formula>
    </cfRule>
    <cfRule type="expression" dxfId="13356" priority="3440">
      <formula>AND(IF($Q320=2,1,0),IF($X320&lt;30,1,0))</formula>
    </cfRule>
    <cfRule type="expression" dxfId="13355" priority="3441">
      <formula>AND(IF($Q320=3,1,0),IF($X320&lt;30,1,0))</formula>
    </cfRule>
    <cfRule type="expression" dxfId="13354" priority="3442">
      <formula>AND(IF($Q320=3,1,IF($Q320=4,1,0)),IF($F320&lt;=85,1,0))</formula>
    </cfRule>
  </conditionalFormatting>
  <conditionalFormatting sqref="AV321">
    <cfRule type="expression" dxfId="13353" priority="3437">
      <formula>AV321="X"</formula>
    </cfRule>
    <cfRule type="expression" dxfId="13352" priority="3438">
      <formula>AV321="후보"</formula>
    </cfRule>
  </conditionalFormatting>
  <conditionalFormatting sqref="AC321">
    <cfRule type="cellIs" dxfId="13351" priority="3435" operator="greaterThan">
      <formula>0.9</formula>
    </cfRule>
    <cfRule type="cellIs" dxfId="13350" priority="3436" operator="greaterThan">
      <formula>0.85</formula>
    </cfRule>
  </conditionalFormatting>
  <conditionalFormatting sqref="N321">
    <cfRule type="cellIs" dxfId="13349" priority="3433" operator="greaterThan">
      <formula>0.9</formula>
    </cfRule>
    <cfRule type="cellIs" dxfId="13348" priority="3434" operator="greaterThan">
      <formula>0.85</formula>
    </cfRule>
  </conditionalFormatting>
  <conditionalFormatting sqref="E321">
    <cfRule type="expression" dxfId="13347" priority="3429">
      <formula>AND(IF(OR($Q321=1,$Q321=2),1,0),IF($X321&lt;=20,1,0))</formula>
    </cfRule>
    <cfRule type="expression" dxfId="13346" priority="3430">
      <formula>AND(IF($Q321=2,1,0),IF($X321&lt;30,1,0))</formula>
    </cfRule>
    <cfRule type="expression" dxfId="13345" priority="3431">
      <formula>AND(IF($Q321=3,1,0),IF($X321&lt;30,1,0))</formula>
    </cfRule>
    <cfRule type="expression" dxfId="13344" priority="3432">
      <formula>AND(IF($Q321=3,1,IF($Q321=4,1,0)),IF($F321&lt;=85,1,0))</formula>
    </cfRule>
  </conditionalFormatting>
  <conditionalFormatting sqref="X321">
    <cfRule type="expression" dxfId="13343" priority="3425">
      <formula>AND(IF(OR($Q321=1,$Q321=2),1,0),IF($X321&lt;=20,1,0))</formula>
    </cfRule>
    <cfRule type="expression" dxfId="13342" priority="3426">
      <formula>AND(IF($Q321=2,1,0),IF($X321&lt;30,1,0))</formula>
    </cfRule>
    <cfRule type="expression" dxfId="13341" priority="3427">
      <formula>AND(IF($Q321=3,1,0),IF($X321&lt;30,1,0))</formula>
    </cfRule>
    <cfRule type="expression" dxfId="13340" priority="3428">
      <formula>AND(IF($Q321=3,1,IF($Q321=4,1,0)),IF($F321&lt;=85,1,0))</formula>
    </cfRule>
  </conditionalFormatting>
  <conditionalFormatting sqref="AI321">
    <cfRule type="expression" dxfId="13339" priority="3421">
      <formula>AND(IF(OR($Q321=1,$Q321=2),1,0),IF($X321&lt;=20,1,0))</formula>
    </cfRule>
    <cfRule type="expression" dxfId="13338" priority="3422">
      <formula>AND(IF($Q321=2,1,0),IF($X321&lt;30,1,0))</formula>
    </cfRule>
    <cfRule type="expression" dxfId="13337" priority="3423">
      <formula>AND(IF($Q321=3,1,0),IF($X321&lt;30,1,0))</formula>
    </cfRule>
    <cfRule type="expression" dxfId="13336" priority="3424">
      <formula>AND(IF($Q321=3,1,IF($Q321=4,1,0)),IF($F321&lt;=85,1,0))</formula>
    </cfRule>
  </conditionalFormatting>
  <conditionalFormatting sqref="AV322">
    <cfRule type="expression" dxfId="13335" priority="3419">
      <formula>AV322="X"</formula>
    </cfRule>
    <cfRule type="expression" dxfId="13334" priority="3420">
      <formula>AV322="후보"</formula>
    </cfRule>
  </conditionalFormatting>
  <conditionalFormatting sqref="AC322">
    <cfRule type="cellIs" dxfId="13333" priority="3417" operator="greaterThan">
      <formula>0.9</formula>
    </cfRule>
    <cfRule type="cellIs" dxfId="13332" priority="3418" operator="greaterThan">
      <formula>0.85</formula>
    </cfRule>
  </conditionalFormatting>
  <conditionalFormatting sqref="N322">
    <cfRule type="cellIs" dxfId="13331" priority="3415" operator="greaterThan">
      <formula>0.9</formula>
    </cfRule>
    <cfRule type="cellIs" dxfId="13330" priority="3416" operator="greaterThan">
      <formula>0.85</formula>
    </cfRule>
  </conditionalFormatting>
  <conditionalFormatting sqref="E322">
    <cfRule type="expression" dxfId="13329" priority="3411">
      <formula>AND(IF(OR($Q322=1,$Q322=2),1,0),IF($X322&lt;=20,1,0))</formula>
    </cfRule>
    <cfRule type="expression" dxfId="13328" priority="3412">
      <formula>AND(IF($Q322=2,1,0),IF($X322&lt;30,1,0))</formula>
    </cfRule>
    <cfRule type="expression" dxfId="13327" priority="3413">
      <formula>AND(IF($Q322=3,1,0),IF($X322&lt;30,1,0))</formula>
    </cfRule>
    <cfRule type="expression" dxfId="13326" priority="3414">
      <formula>AND(IF($Q322=3,1,IF($Q322=4,1,0)),IF($F322&lt;=85,1,0))</formula>
    </cfRule>
  </conditionalFormatting>
  <conditionalFormatting sqref="X322">
    <cfRule type="expression" dxfId="13325" priority="3407">
      <formula>AND(IF(OR($Q322=1,$Q322=2),1,0),IF($X322&lt;=20,1,0))</formula>
    </cfRule>
    <cfRule type="expression" dxfId="13324" priority="3408">
      <formula>AND(IF($Q322=2,1,0),IF($X322&lt;30,1,0))</formula>
    </cfRule>
    <cfRule type="expression" dxfId="13323" priority="3409">
      <formula>AND(IF($Q322=3,1,0),IF($X322&lt;30,1,0))</formula>
    </cfRule>
    <cfRule type="expression" dxfId="13322" priority="3410">
      <formula>AND(IF($Q322=3,1,IF($Q322=4,1,0)),IF($F322&lt;=85,1,0))</formula>
    </cfRule>
  </conditionalFormatting>
  <conditionalFormatting sqref="AI322">
    <cfRule type="expression" dxfId="13321" priority="3403">
      <formula>AND(IF(OR($Q322=1,$Q322=2),1,0),IF($X322&lt;=20,1,0))</formula>
    </cfRule>
    <cfRule type="expression" dxfId="13320" priority="3404">
      <formula>AND(IF($Q322=2,1,0),IF($X322&lt;30,1,0))</formula>
    </cfRule>
    <cfRule type="expression" dxfId="13319" priority="3405">
      <formula>AND(IF($Q322=3,1,0),IF($X322&lt;30,1,0))</formula>
    </cfRule>
    <cfRule type="expression" dxfId="13318" priority="3406">
      <formula>AND(IF($Q322=3,1,IF($Q322=4,1,0)),IF($F322&lt;=85,1,0))</formula>
    </cfRule>
  </conditionalFormatting>
  <conditionalFormatting sqref="AV323">
    <cfRule type="expression" dxfId="13317" priority="3401">
      <formula>AV323="X"</formula>
    </cfRule>
    <cfRule type="expression" dxfId="13316" priority="3402">
      <formula>AV323="후보"</formula>
    </cfRule>
  </conditionalFormatting>
  <conditionalFormatting sqref="AC323">
    <cfRule type="cellIs" dxfId="13315" priority="3399" operator="greaterThan">
      <formula>0.9</formula>
    </cfRule>
    <cfRule type="cellIs" dxfId="13314" priority="3400" operator="greaterThan">
      <formula>0.85</formula>
    </cfRule>
  </conditionalFormatting>
  <conditionalFormatting sqref="N323">
    <cfRule type="cellIs" dxfId="13313" priority="3397" operator="greaterThan">
      <formula>0.9</formula>
    </cfRule>
    <cfRule type="cellIs" dxfId="13312" priority="3398" operator="greaterThan">
      <formula>0.85</formula>
    </cfRule>
  </conditionalFormatting>
  <conditionalFormatting sqref="E323">
    <cfRule type="expression" dxfId="13311" priority="3393">
      <formula>AND(IF(OR($Q323=1,$Q323=2),1,0),IF($X323&lt;=20,1,0))</formula>
    </cfRule>
    <cfRule type="expression" dxfId="13310" priority="3394">
      <formula>AND(IF($Q323=2,1,0),IF($X323&lt;30,1,0))</formula>
    </cfRule>
    <cfRule type="expression" dxfId="13309" priority="3395">
      <formula>AND(IF($Q323=3,1,0),IF($X323&lt;30,1,0))</formula>
    </cfRule>
    <cfRule type="expression" dxfId="13308" priority="3396">
      <formula>AND(IF($Q323=3,1,IF($Q323=4,1,0)),IF($F323&lt;=85,1,0))</formula>
    </cfRule>
  </conditionalFormatting>
  <conditionalFormatting sqref="X323">
    <cfRule type="expression" dxfId="13307" priority="3389">
      <formula>AND(IF(OR($Q323=1,$Q323=2),1,0),IF($X323&lt;=20,1,0))</formula>
    </cfRule>
    <cfRule type="expression" dxfId="13306" priority="3390">
      <formula>AND(IF($Q323=2,1,0),IF($X323&lt;30,1,0))</formula>
    </cfRule>
    <cfRule type="expression" dxfId="13305" priority="3391">
      <formula>AND(IF($Q323=3,1,0),IF($X323&lt;30,1,0))</formula>
    </cfRule>
    <cfRule type="expression" dxfId="13304" priority="3392">
      <formula>AND(IF($Q323=3,1,IF($Q323=4,1,0)),IF($F323&lt;=85,1,0))</formula>
    </cfRule>
  </conditionalFormatting>
  <conditionalFormatting sqref="AI323">
    <cfRule type="expression" dxfId="13303" priority="3385">
      <formula>AND(IF(OR($Q323=1,$Q323=2),1,0),IF($X323&lt;=20,1,0))</formula>
    </cfRule>
    <cfRule type="expression" dxfId="13302" priority="3386">
      <formula>AND(IF($Q323=2,1,0),IF($X323&lt;30,1,0))</formula>
    </cfRule>
    <cfRule type="expression" dxfId="13301" priority="3387">
      <formula>AND(IF($Q323=3,1,0),IF($X323&lt;30,1,0))</formula>
    </cfRule>
    <cfRule type="expression" dxfId="13300" priority="3388">
      <formula>AND(IF($Q323=3,1,IF($Q323=4,1,0)),IF($F323&lt;=85,1,0))</formula>
    </cfRule>
  </conditionalFormatting>
  <conditionalFormatting sqref="AV324">
    <cfRule type="expression" dxfId="13299" priority="3383">
      <formula>AV324="X"</formula>
    </cfRule>
    <cfRule type="expression" dxfId="13298" priority="3384">
      <formula>AV324="후보"</formula>
    </cfRule>
  </conditionalFormatting>
  <conditionalFormatting sqref="AC324">
    <cfRule type="cellIs" dxfId="13297" priority="3381" operator="greaterThan">
      <formula>0.9</formula>
    </cfRule>
    <cfRule type="cellIs" dxfId="13296" priority="3382" operator="greaterThan">
      <formula>0.85</formula>
    </cfRule>
  </conditionalFormatting>
  <conditionalFormatting sqref="N324">
    <cfRule type="cellIs" dxfId="13295" priority="3379" operator="greaterThan">
      <formula>0.9</formula>
    </cfRule>
    <cfRule type="cellIs" dxfId="13294" priority="3380" operator="greaterThan">
      <formula>0.85</formula>
    </cfRule>
  </conditionalFormatting>
  <conditionalFormatting sqref="E324">
    <cfRule type="expression" dxfId="13293" priority="3375">
      <formula>AND(IF(OR($Q324=1,$Q324=2),1,0),IF($X324&lt;=20,1,0))</formula>
    </cfRule>
    <cfRule type="expression" dxfId="13292" priority="3376">
      <formula>AND(IF($Q324=2,1,0),IF($X324&lt;30,1,0))</formula>
    </cfRule>
    <cfRule type="expression" dxfId="13291" priority="3377">
      <formula>AND(IF($Q324=3,1,0),IF($X324&lt;30,1,0))</formula>
    </cfRule>
    <cfRule type="expression" dxfId="13290" priority="3378">
      <formula>AND(IF($Q324=3,1,IF($Q324=4,1,0)),IF($F324&lt;=85,1,0))</formula>
    </cfRule>
  </conditionalFormatting>
  <conditionalFormatting sqref="X324">
    <cfRule type="expression" dxfId="13289" priority="3371">
      <formula>AND(IF(OR($Q324=1,$Q324=2),1,0),IF($X324&lt;=20,1,0))</formula>
    </cfRule>
    <cfRule type="expression" dxfId="13288" priority="3372">
      <formula>AND(IF($Q324=2,1,0),IF($X324&lt;30,1,0))</formula>
    </cfRule>
    <cfRule type="expression" dxfId="13287" priority="3373">
      <formula>AND(IF($Q324=3,1,0),IF($X324&lt;30,1,0))</formula>
    </cfRule>
    <cfRule type="expression" dxfId="13286" priority="3374">
      <formula>AND(IF($Q324=3,1,IF($Q324=4,1,0)),IF($F324&lt;=85,1,0))</formula>
    </cfRule>
  </conditionalFormatting>
  <conditionalFormatting sqref="AI324">
    <cfRule type="expression" dxfId="13285" priority="3367">
      <formula>AND(IF(OR($Q324=1,$Q324=2),1,0),IF($X324&lt;=20,1,0))</formula>
    </cfRule>
    <cfRule type="expression" dxfId="13284" priority="3368">
      <formula>AND(IF($Q324=2,1,0),IF($X324&lt;30,1,0))</formula>
    </cfRule>
    <cfRule type="expression" dxfId="13283" priority="3369">
      <formula>AND(IF($Q324=3,1,0),IF($X324&lt;30,1,0))</formula>
    </cfRule>
    <cfRule type="expression" dxfId="13282" priority="3370">
      <formula>AND(IF($Q324=3,1,IF($Q324=4,1,0)),IF($F324&lt;=85,1,0))</formula>
    </cfRule>
  </conditionalFormatting>
  <conditionalFormatting sqref="AV325">
    <cfRule type="expression" dxfId="13281" priority="3365">
      <formula>AV325="X"</formula>
    </cfRule>
    <cfRule type="expression" dxfId="13280" priority="3366">
      <formula>AV325="후보"</formula>
    </cfRule>
  </conditionalFormatting>
  <conditionalFormatting sqref="AC325">
    <cfRule type="cellIs" dxfId="13279" priority="3363" operator="greaterThan">
      <formula>0.9</formula>
    </cfRule>
    <cfRule type="cellIs" dxfId="13278" priority="3364" operator="greaterThan">
      <formula>0.85</formula>
    </cfRule>
  </conditionalFormatting>
  <conditionalFormatting sqref="N325">
    <cfRule type="cellIs" dxfId="13277" priority="3361" operator="greaterThan">
      <formula>0.9</formula>
    </cfRule>
    <cfRule type="cellIs" dxfId="13276" priority="3362" operator="greaterThan">
      <formula>0.85</formula>
    </cfRule>
  </conditionalFormatting>
  <conditionalFormatting sqref="E325">
    <cfRule type="expression" dxfId="13275" priority="3357">
      <formula>AND(IF(OR($Q325=1,$Q325=2),1,0),IF($X325&lt;=20,1,0))</formula>
    </cfRule>
    <cfRule type="expression" dxfId="13274" priority="3358">
      <formula>AND(IF($Q325=2,1,0),IF($X325&lt;30,1,0))</formula>
    </cfRule>
    <cfRule type="expression" dxfId="13273" priority="3359">
      <formula>AND(IF($Q325=3,1,0),IF($X325&lt;30,1,0))</formula>
    </cfRule>
    <cfRule type="expression" dxfId="13272" priority="3360">
      <formula>AND(IF($Q325=3,1,IF($Q325=4,1,0)),IF($F325&lt;=85,1,0))</formula>
    </cfRule>
  </conditionalFormatting>
  <conditionalFormatting sqref="X325">
    <cfRule type="expression" dxfId="13271" priority="3353">
      <formula>AND(IF(OR($Q325=1,$Q325=2),1,0),IF($X325&lt;=20,1,0))</formula>
    </cfRule>
    <cfRule type="expression" dxfId="13270" priority="3354">
      <formula>AND(IF($Q325=2,1,0),IF($X325&lt;30,1,0))</formula>
    </cfRule>
    <cfRule type="expression" dxfId="13269" priority="3355">
      <formula>AND(IF($Q325=3,1,0),IF($X325&lt;30,1,0))</formula>
    </cfRule>
    <cfRule type="expression" dxfId="13268" priority="3356">
      <formula>AND(IF($Q325=3,1,IF($Q325=4,1,0)),IF($F325&lt;=85,1,0))</formula>
    </cfRule>
  </conditionalFormatting>
  <conditionalFormatting sqref="AI325">
    <cfRule type="expression" dxfId="13267" priority="3349">
      <formula>AND(IF(OR($Q325=1,$Q325=2),1,0),IF($X325&lt;=20,1,0))</formula>
    </cfRule>
    <cfRule type="expression" dxfId="13266" priority="3350">
      <formula>AND(IF($Q325=2,1,0),IF($X325&lt;30,1,0))</formula>
    </cfRule>
    <cfRule type="expression" dxfId="13265" priority="3351">
      <formula>AND(IF($Q325=3,1,0),IF($X325&lt;30,1,0))</formula>
    </cfRule>
    <cfRule type="expression" dxfId="13264" priority="3352">
      <formula>AND(IF($Q325=3,1,IF($Q325=4,1,0)),IF($F325&lt;=85,1,0))</formula>
    </cfRule>
  </conditionalFormatting>
  <conditionalFormatting sqref="AV326">
    <cfRule type="expression" dxfId="13263" priority="3347">
      <formula>AV326="X"</formula>
    </cfRule>
    <cfRule type="expression" dxfId="13262" priority="3348">
      <formula>AV326="후보"</formula>
    </cfRule>
  </conditionalFormatting>
  <conditionalFormatting sqref="AC326">
    <cfRule type="cellIs" dxfId="13261" priority="3345" operator="greaterThan">
      <formula>0.9</formula>
    </cfRule>
    <cfRule type="cellIs" dxfId="13260" priority="3346" operator="greaterThan">
      <formula>0.85</formula>
    </cfRule>
  </conditionalFormatting>
  <conditionalFormatting sqref="N326">
    <cfRule type="cellIs" dxfId="13259" priority="3343" operator="greaterThan">
      <formula>0.9</formula>
    </cfRule>
    <cfRule type="cellIs" dxfId="13258" priority="3344" operator="greaterThan">
      <formula>0.85</formula>
    </cfRule>
  </conditionalFormatting>
  <conditionalFormatting sqref="E326">
    <cfRule type="expression" dxfId="13257" priority="3339">
      <formula>AND(IF(OR($Q326=1,$Q326=2),1,0),IF($X326&lt;=20,1,0))</formula>
    </cfRule>
    <cfRule type="expression" dxfId="13256" priority="3340">
      <formula>AND(IF($Q326=2,1,0),IF($X326&lt;30,1,0))</formula>
    </cfRule>
    <cfRule type="expression" dxfId="13255" priority="3341">
      <formula>AND(IF($Q326=3,1,0),IF($X326&lt;30,1,0))</formula>
    </cfRule>
    <cfRule type="expression" dxfId="13254" priority="3342">
      <formula>AND(IF($Q326=3,1,IF($Q326=4,1,0)),IF($F326&lt;=85,1,0))</formula>
    </cfRule>
  </conditionalFormatting>
  <conditionalFormatting sqref="X326">
    <cfRule type="expression" dxfId="13253" priority="3335">
      <formula>AND(IF(OR($Q326=1,$Q326=2),1,0),IF($X326&lt;=20,1,0))</formula>
    </cfRule>
    <cfRule type="expression" dxfId="13252" priority="3336">
      <formula>AND(IF($Q326=2,1,0),IF($X326&lt;30,1,0))</formula>
    </cfRule>
    <cfRule type="expression" dxfId="13251" priority="3337">
      <formula>AND(IF($Q326=3,1,0),IF($X326&lt;30,1,0))</formula>
    </cfRule>
    <cfRule type="expression" dxfId="13250" priority="3338">
      <formula>AND(IF($Q326=3,1,IF($Q326=4,1,0)),IF($F326&lt;=85,1,0))</formula>
    </cfRule>
  </conditionalFormatting>
  <conditionalFormatting sqref="AI326">
    <cfRule type="expression" dxfId="13249" priority="3331">
      <formula>AND(IF(OR($Q326=1,$Q326=2),1,0),IF($X326&lt;=20,1,0))</formula>
    </cfRule>
    <cfRule type="expression" dxfId="13248" priority="3332">
      <formula>AND(IF($Q326=2,1,0),IF($X326&lt;30,1,0))</formula>
    </cfRule>
    <cfRule type="expression" dxfId="13247" priority="3333">
      <formula>AND(IF($Q326=3,1,0),IF($X326&lt;30,1,0))</formula>
    </cfRule>
    <cfRule type="expression" dxfId="13246" priority="3334">
      <formula>AND(IF($Q326=3,1,IF($Q326=4,1,0)),IF($F326&lt;=85,1,0))</formula>
    </cfRule>
  </conditionalFormatting>
  <conditionalFormatting sqref="AV327">
    <cfRule type="expression" dxfId="13245" priority="3329">
      <formula>AV327="X"</formula>
    </cfRule>
    <cfRule type="expression" dxfId="13244" priority="3330">
      <formula>AV327="후보"</formula>
    </cfRule>
  </conditionalFormatting>
  <conditionalFormatting sqref="AC327">
    <cfRule type="cellIs" dxfId="13243" priority="3327" operator="greaterThan">
      <formula>0.9</formula>
    </cfRule>
    <cfRule type="cellIs" dxfId="13242" priority="3328" operator="greaterThan">
      <formula>0.85</formula>
    </cfRule>
  </conditionalFormatting>
  <conditionalFormatting sqref="N327">
    <cfRule type="cellIs" dxfId="13241" priority="3325" operator="greaterThan">
      <formula>0.9</formula>
    </cfRule>
    <cfRule type="cellIs" dxfId="13240" priority="3326" operator="greaterThan">
      <formula>0.85</formula>
    </cfRule>
  </conditionalFormatting>
  <conditionalFormatting sqref="E327">
    <cfRule type="expression" dxfId="13239" priority="3321">
      <formula>AND(IF(OR($Q327=1,$Q327=2),1,0),IF($X327&lt;=20,1,0))</formula>
    </cfRule>
    <cfRule type="expression" dxfId="13238" priority="3322">
      <formula>AND(IF($Q327=2,1,0),IF($X327&lt;30,1,0))</formula>
    </cfRule>
    <cfRule type="expression" dxfId="13237" priority="3323">
      <formula>AND(IF($Q327=3,1,0),IF($X327&lt;30,1,0))</formula>
    </cfRule>
    <cfRule type="expression" dxfId="13236" priority="3324">
      <formula>AND(IF($Q327=3,1,IF($Q327=4,1,0)),IF($F327&lt;=85,1,0))</formula>
    </cfRule>
  </conditionalFormatting>
  <conditionalFormatting sqref="X327">
    <cfRule type="expression" dxfId="13235" priority="3317">
      <formula>AND(IF(OR($Q327=1,$Q327=2),1,0),IF($X327&lt;=20,1,0))</formula>
    </cfRule>
    <cfRule type="expression" dxfId="13234" priority="3318">
      <formula>AND(IF($Q327=2,1,0),IF($X327&lt;30,1,0))</formula>
    </cfRule>
    <cfRule type="expression" dxfId="13233" priority="3319">
      <formula>AND(IF($Q327=3,1,0),IF($X327&lt;30,1,0))</formula>
    </cfRule>
    <cfRule type="expression" dxfId="13232" priority="3320">
      <formula>AND(IF($Q327=3,1,IF($Q327=4,1,0)),IF($F327&lt;=85,1,0))</formula>
    </cfRule>
  </conditionalFormatting>
  <conditionalFormatting sqref="AI327">
    <cfRule type="expression" dxfId="13231" priority="3313">
      <formula>AND(IF(OR($Q327=1,$Q327=2),1,0),IF($X327&lt;=20,1,0))</formula>
    </cfRule>
    <cfRule type="expression" dxfId="13230" priority="3314">
      <formula>AND(IF($Q327=2,1,0),IF($X327&lt;30,1,0))</formula>
    </cfRule>
    <cfRule type="expression" dxfId="13229" priority="3315">
      <formula>AND(IF($Q327=3,1,0),IF($X327&lt;30,1,0))</formula>
    </cfRule>
    <cfRule type="expression" dxfId="13228" priority="3316">
      <formula>AND(IF($Q327=3,1,IF($Q327=4,1,0)),IF($F327&lt;=85,1,0))</formula>
    </cfRule>
  </conditionalFormatting>
  <conditionalFormatting sqref="AV328">
    <cfRule type="expression" dxfId="13227" priority="3311">
      <formula>AV328="X"</formula>
    </cfRule>
    <cfRule type="expression" dxfId="13226" priority="3312">
      <formula>AV328="후보"</formula>
    </cfRule>
  </conditionalFormatting>
  <conditionalFormatting sqref="AC328">
    <cfRule type="cellIs" dxfId="13225" priority="3309" operator="greaterThan">
      <formula>0.9</formula>
    </cfRule>
    <cfRule type="cellIs" dxfId="13224" priority="3310" operator="greaterThan">
      <formula>0.85</formula>
    </cfRule>
  </conditionalFormatting>
  <conditionalFormatting sqref="N328">
    <cfRule type="cellIs" dxfId="13223" priority="3307" operator="greaterThan">
      <formula>0.9</formula>
    </cfRule>
    <cfRule type="cellIs" dxfId="13222" priority="3308" operator="greaterThan">
      <formula>0.85</formula>
    </cfRule>
  </conditionalFormatting>
  <conditionalFormatting sqref="E328">
    <cfRule type="expression" dxfId="13221" priority="3303">
      <formula>AND(IF(OR($Q328=1,$Q328=2),1,0),IF($X328&lt;=20,1,0))</formula>
    </cfRule>
    <cfRule type="expression" dxfId="13220" priority="3304">
      <formula>AND(IF($Q328=2,1,0),IF($X328&lt;30,1,0))</formula>
    </cfRule>
    <cfRule type="expression" dxfId="13219" priority="3305">
      <formula>AND(IF($Q328=3,1,0),IF($X328&lt;30,1,0))</formula>
    </cfRule>
    <cfRule type="expression" dxfId="13218" priority="3306">
      <formula>AND(IF($Q328=3,1,IF($Q328=4,1,0)),IF($F328&lt;=85,1,0))</formula>
    </cfRule>
  </conditionalFormatting>
  <conditionalFormatting sqref="X328">
    <cfRule type="expression" dxfId="13217" priority="3299">
      <formula>AND(IF(OR($Q328=1,$Q328=2),1,0),IF($X328&lt;=20,1,0))</formula>
    </cfRule>
    <cfRule type="expression" dxfId="13216" priority="3300">
      <formula>AND(IF($Q328=2,1,0),IF($X328&lt;30,1,0))</formula>
    </cfRule>
    <cfRule type="expression" dxfId="13215" priority="3301">
      <formula>AND(IF($Q328=3,1,0),IF($X328&lt;30,1,0))</formula>
    </cfRule>
    <cfRule type="expression" dxfId="13214" priority="3302">
      <formula>AND(IF($Q328=3,1,IF($Q328=4,1,0)),IF($F328&lt;=85,1,0))</formula>
    </cfRule>
  </conditionalFormatting>
  <conditionalFormatting sqref="AI328">
    <cfRule type="expression" dxfId="13213" priority="3295">
      <formula>AND(IF(OR($Q328=1,$Q328=2),1,0),IF($X328&lt;=20,1,0))</formula>
    </cfRule>
    <cfRule type="expression" dxfId="13212" priority="3296">
      <formula>AND(IF($Q328=2,1,0),IF($X328&lt;30,1,0))</formula>
    </cfRule>
    <cfRule type="expression" dxfId="13211" priority="3297">
      <formula>AND(IF($Q328=3,1,0),IF($X328&lt;30,1,0))</formula>
    </cfRule>
    <cfRule type="expression" dxfId="13210" priority="3298">
      <formula>AND(IF($Q328=3,1,IF($Q328=4,1,0)),IF($F328&lt;=85,1,0))</formula>
    </cfRule>
  </conditionalFormatting>
  <conditionalFormatting sqref="AV329">
    <cfRule type="expression" dxfId="13209" priority="3293">
      <formula>AV329="X"</formula>
    </cfRule>
    <cfRule type="expression" dxfId="13208" priority="3294">
      <formula>AV329="후보"</formula>
    </cfRule>
  </conditionalFormatting>
  <conditionalFormatting sqref="AC329">
    <cfRule type="cellIs" dxfId="13207" priority="3291" operator="greaterThan">
      <formula>0.9</formula>
    </cfRule>
    <cfRule type="cellIs" dxfId="13206" priority="3292" operator="greaterThan">
      <formula>0.85</formula>
    </cfRule>
  </conditionalFormatting>
  <conditionalFormatting sqref="N329">
    <cfRule type="cellIs" dxfId="13205" priority="3289" operator="greaterThan">
      <formula>0.9</formula>
    </cfRule>
    <cfRule type="cellIs" dxfId="13204" priority="3290" operator="greaterThan">
      <formula>0.85</formula>
    </cfRule>
  </conditionalFormatting>
  <conditionalFormatting sqref="E329">
    <cfRule type="expression" dxfId="13203" priority="3285">
      <formula>AND(IF(OR($Q329=1,$Q329=2),1,0),IF($X329&lt;=20,1,0))</formula>
    </cfRule>
    <cfRule type="expression" dxfId="13202" priority="3286">
      <formula>AND(IF($Q329=2,1,0),IF($X329&lt;30,1,0))</formula>
    </cfRule>
    <cfRule type="expression" dxfId="13201" priority="3287">
      <formula>AND(IF($Q329=3,1,0),IF($X329&lt;30,1,0))</formula>
    </cfRule>
    <cfRule type="expression" dxfId="13200" priority="3288">
      <formula>AND(IF($Q329=3,1,IF($Q329=4,1,0)),IF($F329&lt;=85,1,0))</formula>
    </cfRule>
  </conditionalFormatting>
  <conditionalFormatting sqref="X329">
    <cfRule type="expression" dxfId="13199" priority="3281">
      <formula>AND(IF(OR($Q329=1,$Q329=2),1,0),IF($X329&lt;=20,1,0))</formula>
    </cfRule>
    <cfRule type="expression" dxfId="13198" priority="3282">
      <formula>AND(IF($Q329=2,1,0),IF($X329&lt;30,1,0))</formula>
    </cfRule>
    <cfRule type="expression" dxfId="13197" priority="3283">
      <formula>AND(IF($Q329=3,1,0),IF($X329&lt;30,1,0))</formula>
    </cfRule>
    <cfRule type="expression" dxfId="13196" priority="3284">
      <formula>AND(IF($Q329=3,1,IF($Q329=4,1,0)),IF($F329&lt;=85,1,0))</formula>
    </cfRule>
  </conditionalFormatting>
  <conditionalFormatting sqref="AI329">
    <cfRule type="expression" dxfId="13195" priority="3277">
      <formula>AND(IF(OR($Q329=1,$Q329=2),1,0),IF($X329&lt;=20,1,0))</formula>
    </cfRule>
    <cfRule type="expression" dxfId="13194" priority="3278">
      <formula>AND(IF($Q329=2,1,0),IF($X329&lt;30,1,0))</formula>
    </cfRule>
    <cfRule type="expression" dxfId="13193" priority="3279">
      <formula>AND(IF($Q329=3,1,0),IF($X329&lt;30,1,0))</formula>
    </cfRule>
    <cfRule type="expression" dxfId="13192" priority="3280">
      <formula>AND(IF($Q329=3,1,IF($Q329=4,1,0)),IF($F329&lt;=85,1,0))</formula>
    </cfRule>
  </conditionalFormatting>
  <conditionalFormatting sqref="AV330">
    <cfRule type="expression" dxfId="13191" priority="3275">
      <formula>AV330="X"</formula>
    </cfRule>
    <cfRule type="expression" dxfId="13190" priority="3276">
      <formula>AV330="후보"</formula>
    </cfRule>
  </conditionalFormatting>
  <conditionalFormatting sqref="AC330">
    <cfRule type="cellIs" dxfId="13189" priority="3273" operator="greaterThan">
      <formula>0.9</formula>
    </cfRule>
    <cfRule type="cellIs" dxfId="13188" priority="3274" operator="greaterThan">
      <formula>0.85</formula>
    </cfRule>
  </conditionalFormatting>
  <conditionalFormatting sqref="N330">
    <cfRule type="cellIs" dxfId="13187" priority="3271" operator="greaterThan">
      <formula>0.9</formula>
    </cfRule>
    <cfRule type="cellIs" dxfId="13186" priority="3272" operator="greaterThan">
      <formula>0.85</formula>
    </cfRule>
  </conditionalFormatting>
  <conditionalFormatting sqref="E330">
    <cfRule type="expression" dxfId="13185" priority="3267">
      <formula>AND(IF(OR($Q330=1,$Q330=2),1,0),IF($X330&lt;=20,1,0))</formula>
    </cfRule>
    <cfRule type="expression" dxfId="13184" priority="3268">
      <formula>AND(IF($Q330=2,1,0),IF($X330&lt;30,1,0))</formula>
    </cfRule>
    <cfRule type="expression" dxfId="13183" priority="3269">
      <formula>AND(IF($Q330=3,1,0),IF($X330&lt;30,1,0))</formula>
    </cfRule>
    <cfRule type="expression" dxfId="13182" priority="3270">
      <formula>AND(IF($Q330=3,1,IF($Q330=4,1,0)),IF($F330&lt;=85,1,0))</formula>
    </cfRule>
  </conditionalFormatting>
  <conditionalFormatting sqref="X330">
    <cfRule type="expression" dxfId="13181" priority="3263">
      <formula>AND(IF(OR($Q330=1,$Q330=2),1,0),IF($X330&lt;=20,1,0))</formula>
    </cfRule>
    <cfRule type="expression" dxfId="13180" priority="3264">
      <formula>AND(IF($Q330=2,1,0),IF($X330&lt;30,1,0))</formula>
    </cfRule>
    <cfRule type="expression" dxfId="13179" priority="3265">
      <formula>AND(IF($Q330=3,1,0),IF($X330&lt;30,1,0))</formula>
    </cfRule>
    <cfRule type="expression" dxfId="13178" priority="3266">
      <formula>AND(IF($Q330=3,1,IF($Q330=4,1,0)),IF($F330&lt;=85,1,0))</formula>
    </cfRule>
  </conditionalFormatting>
  <conditionalFormatting sqref="AI330">
    <cfRule type="expression" dxfId="13177" priority="3259">
      <formula>AND(IF(OR($Q330=1,$Q330=2),1,0),IF($X330&lt;=20,1,0))</formula>
    </cfRule>
    <cfRule type="expression" dxfId="13176" priority="3260">
      <formula>AND(IF($Q330=2,1,0),IF($X330&lt;30,1,0))</formula>
    </cfRule>
    <cfRule type="expression" dxfId="13175" priority="3261">
      <formula>AND(IF($Q330=3,1,0),IF($X330&lt;30,1,0))</formula>
    </cfRule>
    <cfRule type="expression" dxfId="13174" priority="3262">
      <formula>AND(IF($Q330=3,1,IF($Q330=4,1,0)),IF($F330&lt;=85,1,0))</formula>
    </cfRule>
  </conditionalFormatting>
  <conditionalFormatting sqref="AV331">
    <cfRule type="expression" dxfId="13173" priority="3257">
      <formula>AV331="X"</formula>
    </cfRule>
    <cfRule type="expression" dxfId="13172" priority="3258">
      <formula>AV331="후보"</formula>
    </cfRule>
  </conditionalFormatting>
  <conditionalFormatting sqref="AC331">
    <cfRule type="cellIs" dxfId="13171" priority="3255" operator="greaterThan">
      <formula>0.9</formula>
    </cfRule>
    <cfRule type="cellIs" dxfId="13170" priority="3256" operator="greaterThan">
      <formula>0.85</formula>
    </cfRule>
  </conditionalFormatting>
  <conditionalFormatting sqref="N331">
    <cfRule type="cellIs" dxfId="13169" priority="3253" operator="greaterThan">
      <formula>0.9</formula>
    </cfRule>
    <cfRule type="cellIs" dxfId="13168" priority="3254" operator="greaterThan">
      <formula>0.85</formula>
    </cfRule>
  </conditionalFormatting>
  <conditionalFormatting sqref="E331">
    <cfRule type="expression" dxfId="13167" priority="3249">
      <formula>AND(IF(OR($Q331=1,$Q331=2),1,0),IF($X331&lt;=20,1,0))</formula>
    </cfRule>
    <cfRule type="expression" dxfId="13166" priority="3250">
      <formula>AND(IF($Q331=2,1,0),IF($X331&lt;30,1,0))</formula>
    </cfRule>
    <cfRule type="expression" dxfId="13165" priority="3251">
      <formula>AND(IF($Q331=3,1,0),IF($X331&lt;30,1,0))</formula>
    </cfRule>
    <cfRule type="expression" dxfId="13164" priority="3252">
      <formula>AND(IF($Q331=3,1,IF($Q331=4,1,0)),IF($F331&lt;=85,1,0))</formula>
    </cfRule>
  </conditionalFormatting>
  <conditionalFormatting sqref="X331">
    <cfRule type="expression" dxfId="13163" priority="3245">
      <formula>AND(IF(OR($Q331=1,$Q331=2),1,0),IF($X331&lt;=20,1,0))</formula>
    </cfRule>
    <cfRule type="expression" dxfId="13162" priority="3246">
      <formula>AND(IF($Q331=2,1,0),IF($X331&lt;30,1,0))</formula>
    </cfRule>
    <cfRule type="expression" dxfId="13161" priority="3247">
      <formula>AND(IF($Q331=3,1,0),IF($X331&lt;30,1,0))</formula>
    </cfRule>
    <cfRule type="expression" dxfId="13160" priority="3248">
      <formula>AND(IF($Q331=3,1,IF($Q331=4,1,0)),IF($F331&lt;=85,1,0))</formula>
    </cfRule>
  </conditionalFormatting>
  <conditionalFormatting sqref="AI331">
    <cfRule type="expression" dxfId="13159" priority="3241">
      <formula>AND(IF(OR($Q331=1,$Q331=2),1,0),IF($X331&lt;=20,1,0))</formula>
    </cfRule>
    <cfRule type="expression" dxfId="13158" priority="3242">
      <formula>AND(IF($Q331=2,1,0),IF($X331&lt;30,1,0))</formula>
    </cfRule>
    <cfRule type="expression" dxfId="13157" priority="3243">
      <formula>AND(IF($Q331=3,1,0),IF($X331&lt;30,1,0))</formula>
    </cfRule>
    <cfRule type="expression" dxfId="13156" priority="3244">
      <formula>AND(IF($Q331=3,1,IF($Q331=4,1,0)),IF($F331&lt;=85,1,0))</formula>
    </cfRule>
  </conditionalFormatting>
  <conditionalFormatting sqref="AV332">
    <cfRule type="expression" dxfId="13155" priority="3239">
      <formula>AV332="X"</formula>
    </cfRule>
    <cfRule type="expression" dxfId="13154" priority="3240">
      <formula>AV332="후보"</formula>
    </cfRule>
  </conditionalFormatting>
  <conditionalFormatting sqref="AC332">
    <cfRule type="cellIs" dxfId="13153" priority="3237" operator="greaterThan">
      <formula>0.9</formula>
    </cfRule>
    <cfRule type="cellIs" dxfId="13152" priority="3238" operator="greaterThan">
      <formula>0.85</formula>
    </cfRule>
  </conditionalFormatting>
  <conditionalFormatting sqref="N332">
    <cfRule type="cellIs" dxfId="13151" priority="3235" operator="greaterThan">
      <formula>0.9</formula>
    </cfRule>
    <cfRule type="cellIs" dxfId="13150" priority="3236" operator="greaterThan">
      <formula>0.85</formula>
    </cfRule>
  </conditionalFormatting>
  <conditionalFormatting sqref="E332">
    <cfRule type="expression" dxfId="13149" priority="3231">
      <formula>AND(IF(OR($Q332=1,$Q332=2),1,0),IF($X332&lt;=20,1,0))</formula>
    </cfRule>
    <cfRule type="expression" dxfId="13148" priority="3232">
      <formula>AND(IF($Q332=2,1,0),IF($X332&lt;30,1,0))</formula>
    </cfRule>
    <cfRule type="expression" dxfId="13147" priority="3233">
      <formula>AND(IF($Q332=3,1,0),IF($X332&lt;30,1,0))</formula>
    </cfRule>
    <cfRule type="expression" dxfId="13146" priority="3234">
      <formula>AND(IF($Q332=3,1,IF($Q332=4,1,0)),IF($F332&lt;=85,1,0))</formula>
    </cfRule>
  </conditionalFormatting>
  <conditionalFormatting sqref="X332">
    <cfRule type="expression" dxfId="13145" priority="3227">
      <formula>AND(IF(OR($Q332=1,$Q332=2),1,0),IF($X332&lt;=20,1,0))</formula>
    </cfRule>
    <cfRule type="expression" dxfId="13144" priority="3228">
      <formula>AND(IF($Q332=2,1,0),IF($X332&lt;30,1,0))</formula>
    </cfRule>
    <cfRule type="expression" dxfId="13143" priority="3229">
      <formula>AND(IF($Q332=3,1,0),IF($X332&lt;30,1,0))</formula>
    </cfRule>
    <cfRule type="expression" dxfId="13142" priority="3230">
      <formula>AND(IF($Q332=3,1,IF($Q332=4,1,0)),IF($F332&lt;=85,1,0))</formula>
    </cfRule>
  </conditionalFormatting>
  <conditionalFormatting sqref="AI332">
    <cfRule type="expression" dxfId="13141" priority="3223">
      <formula>AND(IF(OR($Q332=1,$Q332=2),1,0),IF($X332&lt;=20,1,0))</formula>
    </cfRule>
    <cfRule type="expression" dxfId="13140" priority="3224">
      <formula>AND(IF($Q332=2,1,0),IF($X332&lt;30,1,0))</formula>
    </cfRule>
    <cfRule type="expression" dxfId="13139" priority="3225">
      <formula>AND(IF($Q332=3,1,0),IF($X332&lt;30,1,0))</formula>
    </cfRule>
    <cfRule type="expression" dxfId="13138" priority="3226">
      <formula>AND(IF($Q332=3,1,IF($Q332=4,1,0)),IF($F332&lt;=85,1,0))</formula>
    </cfRule>
  </conditionalFormatting>
  <conditionalFormatting sqref="AV333">
    <cfRule type="expression" dxfId="13137" priority="3221">
      <formula>AV333="X"</formula>
    </cfRule>
    <cfRule type="expression" dxfId="13136" priority="3222">
      <formula>AV333="후보"</formula>
    </cfRule>
  </conditionalFormatting>
  <conditionalFormatting sqref="AC333">
    <cfRule type="cellIs" dxfId="13135" priority="3219" operator="greaterThan">
      <formula>0.9</formula>
    </cfRule>
    <cfRule type="cellIs" dxfId="13134" priority="3220" operator="greaterThan">
      <formula>0.85</formula>
    </cfRule>
  </conditionalFormatting>
  <conditionalFormatting sqref="N333">
    <cfRule type="cellIs" dxfId="13133" priority="3217" operator="greaterThan">
      <formula>0.9</formula>
    </cfRule>
    <cfRule type="cellIs" dxfId="13132" priority="3218" operator="greaterThan">
      <formula>0.85</formula>
    </cfRule>
  </conditionalFormatting>
  <conditionalFormatting sqref="E333">
    <cfRule type="expression" dxfId="13131" priority="3213">
      <formula>AND(IF(OR($Q333=1,$Q333=2),1,0),IF($X333&lt;=20,1,0))</formula>
    </cfRule>
    <cfRule type="expression" dxfId="13130" priority="3214">
      <formula>AND(IF($Q333=2,1,0),IF($X333&lt;30,1,0))</formula>
    </cfRule>
    <cfRule type="expression" dxfId="13129" priority="3215">
      <formula>AND(IF($Q333=3,1,0),IF($X333&lt;30,1,0))</formula>
    </cfRule>
    <cfRule type="expression" dxfId="13128" priority="3216">
      <formula>AND(IF($Q333=3,1,IF($Q333=4,1,0)),IF($F333&lt;=85,1,0))</formula>
    </cfRule>
  </conditionalFormatting>
  <conditionalFormatting sqref="X333">
    <cfRule type="expression" dxfId="13127" priority="3209">
      <formula>AND(IF(OR($Q333=1,$Q333=2),1,0),IF($X333&lt;=20,1,0))</formula>
    </cfRule>
    <cfRule type="expression" dxfId="13126" priority="3210">
      <formula>AND(IF($Q333=2,1,0),IF($X333&lt;30,1,0))</formula>
    </cfRule>
    <cfRule type="expression" dxfId="13125" priority="3211">
      <formula>AND(IF($Q333=3,1,0),IF($X333&lt;30,1,0))</formula>
    </cfRule>
    <cfRule type="expression" dxfId="13124" priority="3212">
      <formula>AND(IF($Q333=3,1,IF($Q333=4,1,0)),IF($F333&lt;=85,1,0))</formula>
    </cfRule>
  </conditionalFormatting>
  <conditionalFormatting sqref="AI333">
    <cfRule type="expression" dxfId="13123" priority="3205">
      <formula>AND(IF(OR($Q333=1,$Q333=2),1,0),IF($X333&lt;=20,1,0))</formula>
    </cfRule>
    <cfRule type="expression" dxfId="13122" priority="3206">
      <formula>AND(IF($Q333=2,1,0),IF($X333&lt;30,1,0))</formula>
    </cfRule>
    <cfRule type="expression" dxfId="13121" priority="3207">
      <formula>AND(IF($Q333=3,1,0),IF($X333&lt;30,1,0))</formula>
    </cfRule>
    <cfRule type="expression" dxfId="13120" priority="3208">
      <formula>AND(IF($Q333=3,1,IF($Q333=4,1,0)),IF($F333&lt;=85,1,0))</formula>
    </cfRule>
  </conditionalFormatting>
  <conditionalFormatting sqref="AV334">
    <cfRule type="expression" dxfId="13119" priority="3203">
      <formula>AV334="X"</formula>
    </cfRule>
    <cfRule type="expression" dxfId="13118" priority="3204">
      <formula>AV334="후보"</formula>
    </cfRule>
  </conditionalFormatting>
  <conditionalFormatting sqref="AC334">
    <cfRule type="cellIs" dxfId="13117" priority="3201" operator="greaterThan">
      <formula>0.9</formula>
    </cfRule>
    <cfRule type="cellIs" dxfId="13116" priority="3202" operator="greaterThan">
      <formula>0.85</formula>
    </cfRule>
  </conditionalFormatting>
  <conditionalFormatting sqref="N334">
    <cfRule type="cellIs" dxfId="13115" priority="3199" operator="greaterThan">
      <formula>0.9</formula>
    </cfRule>
    <cfRule type="cellIs" dxfId="13114" priority="3200" operator="greaterThan">
      <formula>0.85</formula>
    </cfRule>
  </conditionalFormatting>
  <conditionalFormatting sqref="E334">
    <cfRule type="expression" dxfId="13113" priority="3195">
      <formula>AND(IF(OR($Q334=1,$Q334=2),1,0),IF($X334&lt;=20,1,0))</formula>
    </cfRule>
    <cfRule type="expression" dxfId="13112" priority="3196">
      <formula>AND(IF($Q334=2,1,0),IF($X334&lt;30,1,0))</formula>
    </cfRule>
    <cfRule type="expression" dxfId="13111" priority="3197">
      <formula>AND(IF($Q334=3,1,0),IF($X334&lt;30,1,0))</formula>
    </cfRule>
    <cfRule type="expression" dxfId="13110" priority="3198">
      <formula>AND(IF($Q334=3,1,IF($Q334=4,1,0)),IF($F334&lt;=85,1,0))</formula>
    </cfRule>
  </conditionalFormatting>
  <conditionalFormatting sqref="X334">
    <cfRule type="expression" dxfId="13109" priority="3191">
      <formula>AND(IF(OR($Q334=1,$Q334=2),1,0),IF($X334&lt;=20,1,0))</formula>
    </cfRule>
    <cfRule type="expression" dxfId="13108" priority="3192">
      <formula>AND(IF($Q334=2,1,0),IF($X334&lt;30,1,0))</formula>
    </cfRule>
    <cfRule type="expression" dxfId="13107" priority="3193">
      <formula>AND(IF($Q334=3,1,0),IF($X334&lt;30,1,0))</formula>
    </cfRule>
    <cfRule type="expression" dxfId="13106" priority="3194">
      <formula>AND(IF($Q334=3,1,IF($Q334=4,1,0)),IF($F334&lt;=85,1,0))</formula>
    </cfRule>
  </conditionalFormatting>
  <conditionalFormatting sqref="AI334">
    <cfRule type="expression" dxfId="13105" priority="3187">
      <formula>AND(IF(OR($Q334=1,$Q334=2),1,0),IF($X334&lt;=20,1,0))</formula>
    </cfRule>
    <cfRule type="expression" dxfId="13104" priority="3188">
      <formula>AND(IF($Q334=2,1,0),IF($X334&lt;30,1,0))</formula>
    </cfRule>
    <cfRule type="expression" dxfId="13103" priority="3189">
      <formula>AND(IF($Q334=3,1,0),IF($X334&lt;30,1,0))</formula>
    </cfRule>
    <cfRule type="expression" dxfId="13102" priority="3190">
      <formula>AND(IF($Q334=3,1,IF($Q334=4,1,0)),IF($F334&lt;=85,1,0))</formula>
    </cfRule>
  </conditionalFormatting>
  <conditionalFormatting sqref="AV335">
    <cfRule type="expression" dxfId="13101" priority="3185">
      <formula>AV335="X"</formula>
    </cfRule>
    <cfRule type="expression" dxfId="13100" priority="3186">
      <formula>AV335="후보"</formula>
    </cfRule>
  </conditionalFormatting>
  <conditionalFormatting sqref="AC335">
    <cfRule type="cellIs" dxfId="13099" priority="3183" operator="greaterThan">
      <formula>0.9</formula>
    </cfRule>
    <cfRule type="cellIs" dxfId="13098" priority="3184" operator="greaterThan">
      <formula>0.85</formula>
    </cfRule>
  </conditionalFormatting>
  <conditionalFormatting sqref="N335">
    <cfRule type="cellIs" dxfId="13097" priority="3181" operator="greaterThan">
      <formula>0.9</formula>
    </cfRule>
    <cfRule type="cellIs" dxfId="13096" priority="3182" operator="greaterThan">
      <formula>0.85</formula>
    </cfRule>
  </conditionalFormatting>
  <conditionalFormatting sqref="E335">
    <cfRule type="expression" dxfId="13095" priority="3177">
      <formula>AND(IF(OR($Q335=1,$Q335=2),1,0),IF($X335&lt;=20,1,0))</formula>
    </cfRule>
    <cfRule type="expression" dxfId="13094" priority="3178">
      <formula>AND(IF($Q335=2,1,0),IF($X335&lt;30,1,0))</formula>
    </cfRule>
    <cfRule type="expression" dxfId="13093" priority="3179">
      <formula>AND(IF($Q335=3,1,0),IF($X335&lt;30,1,0))</formula>
    </cfRule>
    <cfRule type="expression" dxfId="13092" priority="3180">
      <formula>AND(IF($Q335=3,1,IF($Q335=4,1,0)),IF($F335&lt;=85,1,0))</formula>
    </cfRule>
  </conditionalFormatting>
  <conditionalFormatting sqref="X335">
    <cfRule type="expression" dxfId="13091" priority="3173">
      <formula>AND(IF(OR($Q335=1,$Q335=2),1,0),IF($X335&lt;=20,1,0))</formula>
    </cfRule>
    <cfRule type="expression" dxfId="13090" priority="3174">
      <formula>AND(IF($Q335=2,1,0),IF($X335&lt;30,1,0))</formula>
    </cfRule>
    <cfRule type="expression" dxfId="13089" priority="3175">
      <formula>AND(IF($Q335=3,1,0),IF($X335&lt;30,1,0))</formula>
    </cfRule>
    <cfRule type="expression" dxfId="13088" priority="3176">
      <formula>AND(IF($Q335=3,1,IF($Q335=4,1,0)),IF($F335&lt;=85,1,0))</formula>
    </cfRule>
  </conditionalFormatting>
  <conditionalFormatting sqref="AI335">
    <cfRule type="expression" dxfId="13087" priority="3169">
      <formula>AND(IF(OR($Q335=1,$Q335=2),1,0),IF($X335&lt;=20,1,0))</formula>
    </cfRule>
    <cfRule type="expression" dxfId="13086" priority="3170">
      <formula>AND(IF($Q335=2,1,0),IF($X335&lt;30,1,0))</formula>
    </cfRule>
    <cfRule type="expression" dxfId="13085" priority="3171">
      <formula>AND(IF($Q335=3,1,0),IF($X335&lt;30,1,0))</formula>
    </cfRule>
    <cfRule type="expression" dxfId="13084" priority="3172">
      <formula>AND(IF($Q335=3,1,IF($Q335=4,1,0)),IF($F335&lt;=85,1,0))</formula>
    </cfRule>
  </conditionalFormatting>
  <conditionalFormatting sqref="AV336">
    <cfRule type="expression" dxfId="13083" priority="3167">
      <formula>AV336="X"</formula>
    </cfRule>
    <cfRule type="expression" dxfId="13082" priority="3168">
      <formula>AV336="후보"</formula>
    </cfRule>
  </conditionalFormatting>
  <conditionalFormatting sqref="AC336">
    <cfRule type="cellIs" dxfId="13081" priority="3165" operator="greaterThan">
      <formula>0.9</formula>
    </cfRule>
    <cfRule type="cellIs" dxfId="13080" priority="3166" operator="greaterThan">
      <formula>0.85</formula>
    </cfRule>
  </conditionalFormatting>
  <conditionalFormatting sqref="N336">
    <cfRule type="cellIs" dxfId="13079" priority="3163" operator="greaterThan">
      <formula>0.9</formula>
    </cfRule>
    <cfRule type="cellIs" dxfId="13078" priority="3164" operator="greaterThan">
      <formula>0.85</formula>
    </cfRule>
  </conditionalFormatting>
  <conditionalFormatting sqref="E336">
    <cfRule type="expression" dxfId="13077" priority="3159">
      <formula>AND(IF(OR($Q336=1,$Q336=2),1,0),IF($X336&lt;=20,1,0))</formula>
    </cfRule>
    <cfRule type="expression" dxfId="13076" priority="3160">
      <formula>AND(IF($Q336=2,1,0),IF($X336&lt;30,1,0))</formula>
    </cfRule>
    <cfRule type="expression" dxfId="13075" priority="3161">
      <formula>AND(IF($Q336=3,1,0),IF($X336&lt;30,1,0))</formula>
    </cfRule>
    <cfRule type="expression" dxfId="13074" priority="3162">
      <formula>AND(IF($Q336=3,1,IF($Q336=4,1,0)),IF($F336&lt;=85,1,0))</formula>
    </cfRule>
  </conditionalFormatting>
  <conditionalFormatting sqref="X336">
    <cfRule type="expression" dxfId="13073" priority="3155">
      <formula>AND(IF(OR($Q336=1,$Q336=2),1,0),IF($X336&lt;=20,1,0))</formula>
    </cfRule>
    <cfRule type="expression" dxfId="13072" priority="3156">
      <formula>AND(IF($Q336=2,1,0),IF($X336&lt;30,1,0))</formula>
    </cfRule>
    <cfRule type="expression" dxfId="13071" priority="3157">
      <formula>AND(IF($Q336=3,1,0),IF($X336&lt;30,1,0))</formula>
    </cfRule>
    <cfRule type="expression" dxfId="13070" priority="3158">
      <formula>AND(IF($Q336=3,1,IF($Q336=4,1,0)),IF($F336&lt;=85,1,0))</formula>
    </cfRule>
  </conditionalFormatting>
  <conditionalFormatting sqref="AI336">
    <cfRule type="expression" dxfId="13069" priority="3151">
      <formula>AND(IF(OR($Q336=1,$Q336=2),1,0),IF($X336&lt;=20,1,0))</formula>
    </cfRule>
    <cfRule type="expression" dxfId="13068" priority="3152">
      <formula>AND(IF($Q336=2,1,0),IF($X336&lt;30,1,0))</formula>
    </cfRule>
    <cfRule type="expression" dxfId="13067" priority="3153">
      <formula>AND(IF($Q336=3,1,0),IF($X336&lt;30,1,0))</formula>
    </cfRule>
    <cfRule type="expression" dxfId="13066" priority="3154">
      <formula>AND(IF($Q336=3,1,IF($Q336=4,1,0)),IF($F336&lt;=85,1,0))</formula>
    </cfRule>
  </conditionalFormatting>
  <conditionalFormatting sqref="AV337">
    <cfRule type="expression" dxfId="13065" priority="3149">
      <formula>AV337="X"</formula>
    </cfRule>
    <cfRule type="expression" dxfId="13064" priority="3150">
      <formula>AV337="후보"</formula>
    </cfRule>
  </conditionalFormatting>
  <conditionalFormatting sqref="AC337">
    <cfRule type="cellIs" dxfId="13063" priority="3147" operator="greaterThan">
      <formula>0.9</formula>
    </cfRule>
    <cfRule type="cellIs" dxfId="13062" priority="3148" operator="greaterThan">
      <formula>0.85</formula>
    </cfRule>
  </conditionalFormatting>
  <conditionalFormatting sqref="N337">
    <cfRule type="cellIs" dxfId="13061" priority="3145" operator="greaterThan">
      <formula>0.9</formula>
    </cfRule>
    <cfRule type="cellIs" dxfId="13060" priority="3146" operator="greaterThan">
      <formula>0.85</formula>
    </cfRule>
  </conditionalFormatting>
  <conditionalFormatting sqref="E337">
    <cfRule type="expression" dxfId="13059" priority="3141">
      <formula>AND(IF(OR($Q337=1,$Q337=2),1,0),IF($X337&lt;=20,1,0))</formula>
    </cfRule>
    <cfRule type="expression" dxfId="13058" priority="3142">
      <formula>AND(IF($Q337=2,1,0),IF($X337&lt;30,1,0))</formula>
    </cfRule>
    <cfRule type="expression" dxfId="13057" priority="3143">
      <formula>AND(IF($Q337=3,1,0),IF($X337&lt;30,1,0))</formula>
    </cfRule>
    <cfRule type="expression" dxfId="13056" priority="3144">
      <formula>AND(IF($Q337=3,1,IF($Q337=4,1,0)),IF($F337&lt;=85,1,0))</formula>
    </cfRule>
  </conditionalFormatting>
  <conditionalFormatting sqref="X337">
    <cfRule type="expression" dxfId="13055" priority="3137">
      <formula>AND(IF(OR($Q337=1,$Q337=2),1,0),IF($X337&lt;=20,1,0))</formula>
    </cfRule>
    <cfRule type="expression" dxfId="13054" priority="3138">
      <formula>AND(IF($Q337=2,1,0),IF($X337&lt;30,1,0))</formula>
    </cfRule>
    <cfRule type="expression" dxfId="13053" priority="3139">
      <formula>AND(IF($Q337=3,1,0),IF($X337&lt;30,1,0))</formula>
    </cfRule>
    <cfRule type="expression" dxfId="13052" priority="3140">
      <formula>AND(IF($Q337=3,1,IF($Q337=4,1,0)),IF($F337&lt;=85,1,0))</formula>
    </cfRule>
  </conditionalFormatting>
  <conditionalFormatting sqref="AI337">
    <cfRule type="expression" dxfId="13051" priority="3133">
      <formula>AND(IF(OR($Q337=1,$Q337=2),1,0),IF($X337&lt;=20,1,0))</formula>
    </cfRule>
    <cfRule type="expression" dxfId="13050" priority="3134">
      <formula>AND(IF($Q337=2,1,0),IF($X337&lt;30,1,0))</formula>
    </cfRule>
    <cfRule type="expression" dxfId="13049" priority="3135">
      <formula>AND(IF($Q337=3,1,0),IF($X337&lt;30,1,0))</formula>
    </cfRule>
    <cfRule type="expression" dxfId="13048" priority="3136">
      <formula>AND(IF($Q337=3,1,IF($Q337=4,1,0)),IF($F337&lt;=85,1,0))</formula>
    </cfRule>
  </conditionalFormatting>
  <conditionalFormatting sqref="AV338">
    <cfRule type="expression" dxfId="13047" priority="3131">
      <formula>AV338="X"</formula>
    </cfRule>
    <cfRule type="expression" dxfId="13046" priority="3132">
      <formula>AV338="후보"</formula>
    </cfRule>
  </conditionalFormatting>
  <conditionalFormatting sqref="AC338">
    <cfRule type="cellIs" dxfId="13045" priority="3129" operator="greaterThan">
      <formula>0.9</formula>
    </cfRule>
    <cfRule type="cellIs" dxfId="13044" priority="3130" operator="greaterThan">
      <formula>0.85</formula>
    </cfRule>
  </conditionalFormatting>
  <conditionalFormatting sqref="N338">
    <cfRule type="cellIs" dxfId="13043" priority="3127" operator="greaterThan">
      <formula>0.9</formula>
    </cfRule>
    <cfRule type="cellIs" dxfId="13042" priority="3128" operator="greaterThan">
      <formula>0.85</formula>
    </cfRule>
  </conditionalFormatting>
  <conditionalFormatting sqref="E338">
    <cfRule type="expression" dxfId="13041" priority="3123">
      <formula>AND(IF(OR($Q338=1,$Q338=2),1,0),IF($X338&lt;=20,1,0))</formula>
    </cfRule>
    <cfRule type="expression" dxfId="13040" priority="3124">
      <formula>AND(IF($Q338=2,1,0),IF($X338&lt;30,1,0))</formula>
    </cfRule>
    <cfRule type="expression" dxfId="13039" priority="3125">
      <formula>AND(IF($Q338=3,1,0),IF($X338&lt;30,1,0))</formula>
    </cfRule>
    <cfRule type="expression" dxfId="13038" priority="3126">
      <formula>AND(IF($Q338=3,1,IF($Q338=4,1,0)),IF($F338&lt;=85,1,0))</formula>
    </cfRule>
  </conditionalFormatting>
  <conditionalFormatting sqref="X338">
    <cfRule type="expression" dxfId="13037" priority="3119">
      <formula>AND(IF(OR($Q338=1,$Q338=2),1,0),IF($X338&lt;=20,1,0))</formula>
    </cfRule>
    <cfRule type="expression" dxfId="13036" priority="3120">
      <formula>AND(IF($Q338=2,1,0),IF($X338&lt;30,1,0))</formula>
    </cfRule>
    <cfRule type="expression" dxfId="13035" priority="3121">
      <formula>AND(IF($Q338=3,1,0),IF($X338&lt;30,1,0))</formula>
    </cfRule>
    <cfRule type="expression" dxfId="13034" priority="3122">
      <formula>AND(IF($Q338=3,1,IF($Q338=4,1,0)),IF($F338&lt;=85,1,0))</formula>
    </cfRule>
  </conditionalFormatting>
  <conditionalFormatting sqref="AI338">
    <cfRule type="expression" dxfId="13033" priority="3115">
      <formula>AND(IF(OR($Q338=1,$Q338=2),1,0),IF($X338&lt;=20,1,0))</formula>
    </cfRule>
    <cfRule type="expression" dxfId="13032" priority="3116">
      <formula>AND(IF($Q338=2,1,0),IF($X338&lt;30,1,0))</formula>
    </cfRule>
    <cfRule type="expression" dxfId="13031" priority="3117">
      <formula>AND(IF($Q338=3,1,0),IF($X338&lt;30,1,0))</formula>
    </cfRule>
    <cfRule type="expression" dxfId="13030" priority="3118">
      <formula>AND(IF($Q338=3,1,IF($Q338=4,1,0)),IF($F338&lt;=85,1,0))</formula>
    </cfRule>
  </conditionalFormatting>
  <conditionalFormatting sqref="AV339">
    <cfRule type="expression" dxfId="13029" priority="3113">
      <formula>AV339="X"</formula>
    </cfRule>
    <cfRule type="expression" dxfId="13028" priority="3114">
      <formula>AV339="후보"</formula>
    </cfRule>
  </conditionalFormatting>
  <conditionalFormatting sqref="AC339">
    <cfRule type="cellIs" dxfId="13027" priority="3111" operator="greaterThan">
      <formula>0.9</formula>
    </cfRule>
    <cfRule type="cellIs" dxfId="13026" priority="3112" operator="greaterThan">
      <formula>0.85</formula>
    </cfRule>
  </conditionalFormatting>
  <conditionalFormatting sqref="N339">
    <cfRule type="cellIs" dxfId="13025" priority="3109" operator="greaterThan">
      <formula>0.9</formula>
    </cfRule>
    <cfRule type="cellIs" dxfId="13024" priority="3110" operator="greaterThan">
      <formula>0.85</formula>
    </cfRule>
  </conditionalFormatting>
  <conditionalFormatting sqref="E339">
    <cfRule type="expression" dxfId="13023" priority="3105">
      <formula>AND(IF(OR($Q339=1,$Q339=2),1,0),IF($X339&lt;=20,1,0))</formula>
    </cfRule>
    <cfRule type="expression" dxfId="13022" priority="3106">
      <formula>AND(IF($Q339=2,1,0),IF($X339&lt;30,1,0))</formula>
    </cfRule>
    <cfRule type="expression" dxfId="13021" priority="3107">
      <formula>AND(IF($Q339=3,1,0),IF($X339&lt;30,1,0))</formula>
    </cfRule>
    <cfRule type="expression" dxfId="13020" priority="3108">
      <formula>AND(IF($Q339=3,1,IF($Q339=4,1,0)),IF($F339&lt;=85,1,0))</formula>
    </cfRule>
  </conditionalFormatting>
  <conditionalFormatting sqref="X339">
    <cfRule type="expression" dxfId="13019" priority="3101">
      <formula>AND(IF(OR($Q339=1,$Q339=2),1,0),IF($X339&lt;=20,1,0))</formula>
    </cfRule>
    <cfRule type="expression" dxfId="13018" priority="3102">
      <formula>AND(IF($Q339=2,1,0),IF($X339&lt;30,1,0))</formula>
    </cfRule>
    <cfRule type="expression" dxfId="13017" priority="3103">
      <formula>AND(IF($Q339=3,1,0),IF($X339&lt;30,1,0))</formula>
    </cfRule>
    <cfRule type="expression" dxfId="13016" priority="3104">
      <formula>AND(IF($Q339=3,1,IF($Q339=4,1,0)),IF($F339&lt;=85,1,0))</formula>
    </cfRule>
  </conditionalFormatting>
  <conditionalFormatting sqref="AI339">
    <cfRule type="expression" dxfId="13015" priority="3097">
      <formula>AND(IF(OR($Q339=1,$Q339=2),1,0),IF($X339&lt;=20,1,0))</formula>
    </cfRule>
    <cfRule type="expression" dxfId="13014" priority="3098">
      <formula>AND(IF($Q339=2,1,0),IF($X339&lt;30,1,0))</formula>
    </cfRule>
    <cfRule type="expression" dxfId="13013" priority="3099">
      <formula>AND(IF($Q339=3,1,0),IF($X339&lt;30,1,0))</formula>
    </cfRule>
    <cfRule type="expression" dxfId="13012" priority="3100">
      <formula>AND(IF($Q339=3,1,IF($Q339=4,1,0)),IF($F339&lt;=85,1,0))</formula>
    </cfRule>
  </conditionalFormatting>
  <conditionalFormatting sqref="AV340">
    <cfRule type="expression" dxfId="13011" priority="3095">
      <formula>AV340="X"</formula>
    </cfRule>
    <cfRule type="expression" dxfId="13010" priority="3096">
      <formula>AV340="후보"</formula>
    </cfRule>
  </conditionalFormatting>
  <conditionalFormatting sqref="AC340">
    <cfRule type="cellIs" dxfId="13009" priority="3093" operator="greaterThan">
      <formula>0.9</formula>
    </cfRule>
    <cfRule type="cellIs" dxfId="13008" priority="3094" operator="greaterThan">
      <formula>0.85</formula>
    </cfRule>
  </conditionalFormatting>
  <conditionalFormatting sqref="N340">
    <cfRule type="cellIs" dxfId="13007" priority="3091" operator="greaterThan">
      <formula>0.9</formula>
    </cfRule>
    <cfRule type="cellIs" dxfId="13006" priority="3092" operator="greaterThan">
      <formula>0.85</formula>
    </cfRule>
  </conditionalFormatting>
  <conditionalFormatting sqref="E340">
    <cfRule type="expression" dxfId="13005" priority="3087">
      <formula>AND(IF(OR($Q340=1,$Q340=2),1,0),IF($X340&lt;=20,1,0))</formula>
    </cfRule>
    <cfRule type="expression" dxfId="13004" priority="3088">
      <formula>AND(IF($Q340=2,1,0),IF($X340&lt;30,1,0))</formula>
    </cfRule>
    <cfRule type="expression" dxfId="13003" priority="3089">
      <formula>AND(IF($Q340=3,1,0),IF($X340&lt;30,1,0))</formula>
    </cfRule>
    <cfRule type="expression" dxfId="13002" priority="3090">
      <formula>AND(IF($Q340=3,1,IF($Q340=4,1,0)),IF($F340&lt;=85,1,0))</formula>
    </cfRule>
  </conditionalFormatting>
  <conditionalFormatting sqref="X340">
    <cfRule type="expression" dxfId="13001" priority="3083">
      <formula>AND(IF(OR($Q340=1,$Q340=2),1,0),IF($X340&lt;=20,1,0))</formula>
    </cfRule>
    <cfRule type="expression" dxfId="13000" priority="3084">
      <formula>AND(IF($Q340=2,1,0),IF($X340&lt;30,1,0))</formula>
    </cfRule>
    <cfRule type="expression" dxfId="12999" priority="3085">
      <formula>AND(IF($Q340=3,1,0),IF($X340&lt;30,1,0))</formula>
    </cfRule>
    <cfRule type="expression" dxfId="12998" priority="3086">
      <formula>AND(IF($Q340=3,1,IF($Q340=4,1,0)),IF($F340&lt;=85,1,0))</formula>
    </cfRule>
  </conditionalFormatting>
  <conditionalFormatting sqref="AI340">
    <cfRule type="expression" dxfId="12997" priority="3079">
      <formula>AND(IF(OR($Q340=1,$Q340=2),1,0),IF($X340&lt;=20,1,0))</formula>
    </cfRule>
    <cfRule type="expression" dxfId="12996" priority="3080">
      <formula>AND(IF($Q340=2,1,0),IF($X340&lt;30,1,0))</formula>
    </cfRule>
    <cfRule type="expression" dxfId="12995" priority="3081">
      <formula>AND(IF($Q340=3,1,0),IF($X340&lt;30,1,0))</formula>
    </cfRule>
    <cfRule type="expression" dxfId="12994" priority="3082">
      <formula>AND(IF($Q340=3,1,IF($Q340=4,1,0)),IF($F340&lt;=85,1,0))</formula>
    </cfRule>
  </conditionalFormatting>
  <conditionalFormatting sqref="AV341">
    <cfRule type="expression" dxfId="12993" priority="3077">
      <formula>AV341="X"</formula>
    </cfRule>
    <cfRule type="expression" dxfId="12992" priority="3078">
      <formula>AV341="후보"</formula>
    </cfRule>
  </conditionalFormatting>
  <conditionalFormatting sqref="AC341">
    <cfRule type="cellIs" dxfId="12991" priority="3075" operator="greaterThan">
      <formula>0.9</formula>
    </cfRule>
    <cfRule type="cellIs" dxfId="12990" priority="3076" operator="greaterThan">
      <formula>0.85</formula>
    </cfRule>
  </conditionalFormatting>
  <conditionalFormatting sqref="N341">
    <cfRule type="cellIs" dxfId="12989" priority="3073" operator="greaterThan">
      <formula>0.9</formula>
    </cfRule>
    <cfRule type="cellIs" dxfId="12988" priority="3074" operator="greaterThan">
      <formula>0.85</formula>
    </cfRule>
  </conditionalFormatting>
  <conditionalFormatting sqref="E341">
    <cfRule type="expression" dxfId="12987" priority="3069">
      <formula>AND(IF(OR($Q341=1,$Q341=2),1,0),IF($X341&lt;=20,1,0))</formula>
    </cfRule>
    <cfRule type="expression" dxfId="12986" priority="3070">
      <formula>AND(IF($Q341=2,1,0),IF($X341&lt;30,1,0))</formula>
    </cfRule>
    <cfRule type="expression" dxfId="12985" priority="3071">
      <formula>AND(IF($Q341=3,1,0),IF($X341&lt;30,1,0))</formula>
    </cfRule>
    <cfRule type="expression" dxfId="12984" priority="3072">
      <formula>AND(IF($Q341=3,1,IF($Q341=4,1,0)),IF($F341&lt;=85,1,0))</formula>
    </cfRule>
  </conditionalFormatting>
  <conditionalFormatting sqref="X341">
    <cfRule type="expression" dxfId="12983" priority="3065">
      <formula>AND(IF(OR($Q341=1,$Q341=2),1,0),IF($X341&lt;=20,1,0))</formula>
    </cfRule>
    <cfRule type="expression" dxfId="12982" priority="3066">
      <formula>AND(IF($Q341=2,1,0),IF($X341&lt;30,1,0))</formula>
    </cfRule>
    <cfRule type="expression" dxfId="12981" priority="3067">
      <formula>AND(IF($Q341=3,1,0),IF($X341&lt;30,1,0))</formula>
    </cfRule>
    <cfRule type="expression" dxfId="12980" priority="3068">
      <formula>AND(IF($Q341=3,1,IF($Q341=4,1,0)),IF($F341&lt;=85,1,0))</formula>
    </cfRule>
  </conditionalFormatting>
  <conditionalFormatting sqref="AI341">
    <cfRule type="expression" dxfId="12979" priority="3061">
      <formula>AND(IF(OR($Q341=1,$Q341=2),1,0),IF($X341&lt;=20,1,0))</formula>
    </cfRule>
    <cfRule type="expression" dxfId="12978" priority="3062">
      <formula>AND(IF($Q341=2,1,0),IF($X341&lt;30,1,0))</formula>
    </cfRule>
    <cfRule type="expression" dxfId="12977" priority="3063">
      <formula>AND(IF($Q341=3,1,0),IF($X341&lt;30,1,0))</formula>
    </cfRule>
    <cfRule type="expression" dxfId="12976" priority="3064">
      <formula>AND(IF($Q341=3,1,IF($Q341=4,1,0)),IF($F341&lt;=85,1,0))</formula>
    </cfRule>
  </conditionalFormatting>
  <conditionalFormatting sqref="AV342">
    <cfRule type="expression" dxfId="12975" priority="3059">
      <formula>AV342="X"</formula>
    </cfRule>
    <cfRule type="expression" dxfId="12974" priority="3060">
      <formula>AV342="후보"</formula>
    </cfRule>
  </conditionalFormatting>
  <conditionalFormatting sqref="AC342">
    <cfRule type="cellIs" dxfId="12973" priority="3057" operator="greaterThan">
      <formula>0.9</formula>
    </cfRule>
    <cfRule type="cellIs" dxfId="12972" priority="3058" operator="greaterThan">
      <formula>0.85</formula>
    </cfRule>
  </conditionalFormatting>
  <conditionalFormatting sqref="N342">
    <cfRule type="cellIs" dxfId="12971" priority="3055" operator="greaterThan">
      <formula>0.9</formula>
    </cfRule>
    <cfRule type="cellIs" dxfId="12970" priority="3056" operator="greaterThan">
      <formula>0.85</formula>
    </cfRule>
  </conditionalFormatting>
  <conditionalFormatting sqref="E342">
    <cfRule type="expression" dxfId="12969" priority="3051">
      <formula>AND(IF(OR($Q342=1,$Q342=2),1,0),IF($X342&lt;=20,1,0))</formula>
    </cfRule>
    <cfRule type="expression" dxfId="12968" priority="3052">
      <formula>AND(IF($Q342=2,1,0),IF($X342&lt;30,1,0))</formula>
    </cfRule>
    <cfRule type="expression" dxfId="12967" priority="3053">
      <formula>AND(IF($Q342=3,1,0),IF($X342&lt;30,1,0))</formula>
    </cfRule>
    <cfRule type="expression" dxfId="12966" priority="3054">
      <formula>AND(IF($Q342=3,1,IF($Q342=4,1,0)),IF($F342&lt;=85,1,0))</formula>
    </cfRule>
  </conditionalFormatting>
  <conditionalFormatting sqref="X342">
    <cfRule type="expression" dxfId="12965" priority="3047">
      <formula>AND(IF(OR($Q342=1,$Q342=2),1,0),IF($X342&lt;=20,1,0))</formula>
    </cfRule>
    <cfRule type="expression" dxfId="12964" priority="3048">
      <formula>AND(IF($Q342=2,1,0),IF($X342&lt;30,1,0))</formula>
    </cfRule>
    <cfRule type="expression" dxfId="12963" priority="3049">
      <formula>AND(IF($Q342=3,1,0),IF($X342&lt;30,1,0))</formula>
    </cfRule>
    <cfRule type="expression" dxfId="12962" priority="3050">
      <formula>AND(IF($Q342=3,1,IF($Q342=4,1,0)),IF($F342&lt;=85,1,0))</formula>
    </cfRule>
  </conditionalFormatting>
  <conditionalFormatting sqref="AI342">
    <cfRule type="expression" dxfId="12961" priority="3043">
      <formula>AND(IF(OR($Q342=1,$Q342=2),1,0),IF($X342&lt;=20,1,0))</formula>
    </cfRule>
    <cfRule type="expression" dxfId="12960" priority="3044">
      <formula>AND(IF($Q342=2,1,0),IF($X342&lt;30,1,0))</formula>
    </cfRule>
    <cfRule type="expression" dxfId="12959" priority="3045">
      <formula>AND(IF($Q342=3,1,0),IF($X342&lt;30,1,0))</formula>
    </cfRule>
    <cfRule type="expression" dxfId="12958" priority="3046">
      <formula>AND(IF($Q342=3,1,IF($Q342=4,1,0)),IF($F342&lt;=85,1,0))</formula>
    </cfRule>
  </conditionalFormatting>
  <conditionalFormatting sqref="AV343">
    <cfRule type="expression" dxfId="12957" priority="3041">
      <formula>AV343="X"</formula>
    </cfRule>
    <cfRule type="expression" dxfId="12956" priority="3042">
      <formula>AV343="후보"</formula>
    </cfRule>
  </conditionalFormatting>
  <conditionalFormatting sqref="AC343">
    <cfRule type="cellIs" dxfId="12955" priority="3039" operator="greaterThan">
      <formula>0.9</formula>
    </cfRule>
    <cfRule type="cellIs" dxfId="12954" priority="3040" operator="greaterThan">
      <formula>0.85</formula>
    </cfRule>
  </conditionalFormatting>
  <conditionalFormatting sqref="N343">
    <cfRule type="cellIs" dxfId="12953" priority="3037" operator="greaterThan">
      <formula>0.9</formula>
    </cfRule>
    <cfRule type="cellIs" dxfId="12952" priority="3038" operator="greaterThan">
      <formula>0.85</formula>
    </cfRule>
  </conditionalFormatting>
  <conditionalFormatting sqref="E343">
    <cfRule type="expression" dxfId="12951" priority="3033">
      <formula>AND(IF(OR($Q343=1,$Q343=2),1,0),IF($X343&lt;=20,1,0))</formula>
    </cfRule>
    <cfRule type="expression" dxfId="12950" priority="3034">
      <formula>AND(IF($Q343=2,1,0),IF($X343&lt;30,1,0))</formula>
    </cfRule>
    <cfRule type="expression" dxfId="12949" priority="3035">
      <formula>AND(IF($Q343=3,1,0),IF($X343&lt;30,1,0))</formula>
    </cfRule>
    <cfRule type="expression" dxfId="12948" priority="3036">
      <formula>AND(IF($Q343=3,1,IF($Q343=4,1,0)),IF($F343&lt;=85,1,0))</formula>
    </cfRule>
  </conditionalFormatting>
  <conditionalFormatting sqref="X343">
    <cfRule type="expression" dxfId="12947" priority="3029">
      <formula>AND(IF(OR($Q343=1,$Q343=2),1,0),IF($X343&lt;=20,1,0))</formula>
    </cfRule>
    <cfRule type="expression" dxfId="12946" priority="3030">
      <formula>AND(IF($Q343=2,1,0),IF($X343&lt;30,1,0))</formula>
    </cfRule>
    <cfRule type="expression" dxfId="12945" priority="3031">
      <formula>AND(IF($Q343=3,1,0),IF($X343&lt;30,1,0))</formula>
    </cfRule>
    <cfRule type="expression" dxfId="12944" priority="3032">
      <formula>AND(IF($Q343=3,1,IF($Q343=4,1,0)),IF($F343&lt;=85,1,0))</formula>
    </cfRule>
  </conditionalFormatting>
  <conditionalFormatting sqref="AI343">
    <cfRule type="expression" dxfId="12943" priority="3025">
      <formula>AND(IF(OR($Q343=1,$Q343=2),1,0),IF($X343&lt;=20,1,0))</formula>
    </cfRule>
    <cfRule type="expression" dxfId="12942" priority="3026">
      <formula>AND(IF($Q343=2,1,0),IF($X343&lt;30,1,0))</formula>
    </cfRule>
    <cfRule type="expression" dxfId="12941" priority="3027">
      <formula>AND(IF($Q343=3,1,0),IF($X343&lt;30,1,0))</formula>
    </cfRule>
    <cfRule type="expression" dxfId="12940" priority="3028">
      <formula>AND(IF($Q343=3,1,IF($Q343=4,1,0)),IF($F343&lt;=85,1,0))</formula>
    </cfRule>
  </conditionalFormatting>
  <conditionalFormatting sqref="AV344">
    <cfRule type="expression" dxfId="12939" priority="3023">
      <formula>AV344="X"</formula>
    </cfRule>
    <cfRule type="expression" dxfId="12938" priority="3024">
      <formula>AV344="후보"</formula>
    </cfRule>
  </conditionalFormatting>
  <conditionalFormatting sqref="AC344">
    <cfRule type="cellIs" dxfId="12937" priority="3021" operator="greaterThan">
      <formula>0.9</formula>
    </cfRule>
    <cfRule type="cellIs" dxfId="12936" priority="3022" operator="greaterThan">
      <formula>0.85</formula>
    </cfRule>
  </conditionalFormatting>
  <conditionalFormatting sqref="N344">
    <cfRule type="cellIs" dxfId="12935" priority="3019" operator="greaterThan">
      <formula>0.9</formula>
    </cfRule>
    <cfRule type="cellIs" dxfId="12934" priority="3020" operator="greaterThan">
      <formula>0.85</formula>
    </cfRule>
  </conditionalFormatting>
  <conditionalFormatting sqref="E344">
    <cfRule type="expression" dxfId="12933" priority="3015">
      <formula>AND(IF(OR($Q344=1,$Q344=2),1,0),IF($X344&lt;=20,1,0))</formula>
    </cfRule>
    <cfRule type="expression" dxfId="12932" priority="3016">
      <formula>AND(IF($Q344=2,1,0),IF($X344&lt;30,1,0))</formula>
    </cfRule>
    <cfRule type="expression" dxfId="12931" priority="3017">
      <formula>AND(IF($Q344=3,1,0),IF($X344&lt;30,1,0))</formula>
    </cfRule>
    <cfRule type="expression" dxfId="12930" priority="3018">
      <formula>AND(IF($Q344=3,1,IF($Q344=4,1,0)),IF($F344&lt;=85,1,0))</formula>
    </cfRule>
  </conditionalFormatting>
  <conditionalFormatting sqref="X344">
    <cfRule type="expression" dxfId="12929" priority="3011">
      <formula>AND(IF(OR($Q344=1,$Q344=2),1,0),IF($X344&lt;=20,1,0))</formula>
    </cfRule>
    <cfRule type="expression" dxfId="12928" priority="3012">
      <formula>AND(IF($Q344=2,1,0),IF($X344&lt;30,1,0))</formula>
    </cfRule>
    <cfRule type="expression" dxfId="12927" priority="3013">
      <formula>AND(IF($Q344=3,1,0),IF($X344&lt;30,1,0))</formula>
    </cfRule>
    <cfRule type="expression" dxfId="12926" priority="3014">
      <formula>AND(IF($Q344=3,1,IF($Q344=4,1,0)),IF($F344&lt;=85,1,0))</formula>
    </cfRule>
  </conditionalFormatting>
  <conditionalFormatting sqref="AI344">
    <cfRule type="expression" dxfId="12925" priority="3007">
      <formula>AND(IF(OR($Q344=1,$Q344=2),1,0),IF($X344&lt;=20,1,0))</formula>
    </cfRule>
    <cfRule type="expression" dxfId="12924" priority="3008">
      <formula>AND(IF($Q344=2,1,0),IF($X344&lt;30,1,0))</formula>
    </cfRule>
    <cfRule type="expression" dxfId="12923" priority="3009">
      <formula>AND(IF($Q344=3,1,0),IF($X344&lt;30,1,0))</formula>
    </cfRule>
    <cfRule type="expression" dxfId="12922" priority="3010">
      <formula>AND(IF($Q344=3,1,IF($Q344=4,1,0)),IF($F344&lt;=85,1,0))</formula>
    </cfRule>
  </conditionalFormatting>
  <conditionalFormatting sqref="AV345">
    <cfRule type="expression" dxfId="12921" priority="3005">
      <formula>AV345="X"</formula>
    </cfRule>
    <cfRule type="expression" dxfId="12920" priority="3006">
      <formula>AV345="후보"</formula>
    </cfRule>
  </conditionalFormatting>
  <conditionalFormatting sqref="AC345">
    <cfRule type="cellIs" dxfId="12919" priority="3003" operator="greaterThan">
      <formula>0.9</formula>
    </cfRule>
    <cfRule type="cellIs" dxfId="12918" priority="3004" operator="greaterThan">
      <formula>0.85</formula>
    </cfRule>
  </conditionalFormatting>
  <conditionalFormatting sqref="N345">
    <cfRule type="cellIs" dxfId="12917" priority="3001" operator="greaterThan">
      <formula>0.9</formula>
    </cfRule>
    <cfRule type="cellIs" dxfId="12916" priority="3002" operator="greaterThan">
      <formula>0.85</formula>
    </cfRule>
  </conditionalFormatting>
  <conditionalFormatting sqref="E345">
    <cfRule type="expression" dxfId="12915" priority="2997">
      <formula>AND(IF(OR($Q345=1,$Q345=2),1,0),IF($X345&lt;=20,1,0))</formula>
    </cfRule>
    <cfRule type="expression" dxfId="12914" priority="2998">
      <formula>AND(IF($Q345=2,1,0),IF($X345&lt;30,1,0))</formula>
    </cfRule>
    <cfRule type="expression" dxfId="12913" priority="2999">
      <formula>AND(IF($Q345=3,1,0),IF($X345&lt;30,1,0))</formula>
    </cfRule>
    <cfRule type="expression" dxfId="12912" priority="3000">
      <formula>AND(IF($Q345=3,1,IF($Q345=4,1,0)),IF($F345&lt;=85,1,0))</formula>
    </cfRule>
  </conditionalFormatting>
  <conditionalFormatting sqref="X345">
    <cfRule type="expression" dxfId="12911" priority="2993">
      <formula>AND(IF(OR($Q345=1,$Q345=2),1,0),IF($X345&lt;=20,1,0))</formula>
    </cfRule>
    <cfRule type="expression" dxfId="12910" priority="2994">
      <formula>AND(IF($Q345=2,1,0),IF($X345&lt;30,1,0))</formula>
    </cfRule>
    <cfRule type="expression" dxfId="12909" priority="2995">
      <formula>AND(IF($Q345=3,1,0),IF($X345&lt;30,1,0))</formula>
    </cfRule>
    <cfRule type="expression" dxfId="12908" priority="2996">
      <formula>AND(IF($Q345=3,1,IF($Q345=4,1,0)),IF($F345&lt;=85,1,0))</formula>
    </cfRule>
  </conditionalFormatting>
  <conditionalFormatting sqref="AI345">
    <cfRule type="expression" dxfId="12907" priority="2989">
      <formula>AND(IF(OR($Q345=1,$Q345=2),1,0),IF($X345&lt;=20,1,0))</formula>
    </cfRule>
    <cfRule type="expression" dxfId="12906" priority="2990">
      <formula>AND(IF($Q345=2,1,0),IF($X345&lt;30,1,0))</formula>
    </cfRule>
    <cfRule type="expression" dxfId="12905" priority="2991">
      <formula>AND(IF($Q345=3,1,0),IF($X345&lt;30,1,0))</formula>
    </cfRule>
    <cfRule type="expression" dxfId="12904" priority="2992">
      <formula>AND(IF($Q345=3,1,IF($Q345=4,1,0)),IF($F345&lt;=85,1,0))</formula>
    </cfRule>
  </conditionalFormatting>
  <conditionalFormatting sqref="AV346">
    <cfRule type="expression" dxfId="12903" priority="2987">
      <formula>AV346="X"</formula>
    </cfRule>
    <cfRule type="expression" dxfId="12902" priority="2988">
      <formula>AV346="후보"</formula>
    </cfRule>
  </conditionalFormatting>
  <conditionalFormatting sqref="AC346">
    <cfRule type="cellIs" dxfId="12901" priority="2985" operator="greaterThan">
      <formula>0.9</formula>
    </cfRule>
    <cfRule type="cellIs" dxfId="12900" priority="2986" operator="greaterThan">
      <formula>0.85</formula>
    </cfRule>
  </conditionalFormatting>
  <conditionalFormatting sqref="N346">
    <cfRule type="cellIs" dxfId="12899" priority="2983" operator="greaterThan">
      <formula>0.9</formula>
    </cfRule>
    <cfRule type="cellIs" dxfId="12898" priority="2984" operator="greaterThan">
      <formula>0.85</formula>
    </cfRule>
  </conditionalFormatting>
  <conditionalFormatting sqref="E346">
    <cfRule type="expression" dxfId="12897" priority="2979">
      <formula>AND(IF(OR($Q346=1,$Q346=2),1,0),IF($X346&lt;=20,1,0))</formula>
    </cfRule>
    <cfRule type="expression" dxfId="12896" priority="2980">
      <formula>AND(IF($Q346=2,1,0),IF($X346&lt;30,1,0))</formula>
    </cfRule>
    <cfRule type="expression" dxfId="12895" priority="2981">
      <formula>AND(IF($Q346=3,1,0),IF($X346&lt;30,1,0))</formula>
    </cfRule>
    <cfRule type="expression" dxfId="12894" priority="2982">
      <formula>AND(IF($Q346=3,1,IF($Q346=4,1,0)),IF($F346&lt;=85,1,0))</formula>
    </cfRule>
  </conditionalFormatting>
  <conditionalFormatting sqref="X346">
    <cfRule type="expression" dxfId="12893" priority="2975">
      <formula>AND(IF(OR($Q346=1,$Q346=2),1,0),IF($X346&lt;=20,1,0))</formula>
    </cfRule>
    <cfRule type="expression" dxfId="12892" priority="2976">
      <formula>AND(IF($Q346=2,1,0),IF($X346&lt;30,1,0))</formula>
    </cfRule>
    <cfRule type="expression" dxfId="12891" priority="2977">
      <formula>AND(IF($Q346=3,1,0),IF($X346&lt;30,1,0))</formula>
    </cfRule>
    <cfRule type="expression" dxfId="12890" priority="2978">
      <formula>AND(IF($Q346=3,1,IF($Q346=4,1,0)),IF($F346&lt;=85,1,0))</formula>
    </cfRule>
  </conditionalFormatting>
  <conditionalFormatting sqref="AI346">
    <cfRule type="expression" dxfId="12889" priority="2971">
      <formula>AND(IF(OR($Q346=1,$Q346=2),1,0),IF($X346&lt;=20,1,0))</formula>
    </cfRule>
    <cfRule type="expression" dxfId="12888" priority="2972">
      <formula>AND(IF($Q346=2,1,0),IF($X346&lt;30,1,0))</formula>
    </cfRule>
    <cfRule type="expression" dxfId="12887" priority="2973">
      <formula>AND(IF($Q346=3,1,0),IF($X346&lt;30,1,0))</formula>
    </cfRule>
    <cfRule type="expression" dxfId="12886" priority="2974">
      <formula>AND(IF($Q346=3,1,IF($Q346=4,1,0)),IF($F346&lt;=85,1,0))</formula>
    </cfRule>
  </conditionalFormatting>
  <conditionalFormatting sqref="AV347">
    <cfRule type="expression" dxfId="12885" priority="2969">
      <formula>AV347="X"</formula>
    </cfRule>
    <cfRule type="expression" dxfId="12884" priority="2970">
      <formula>AV347="후보"</formula>
    </cfRule>
  </conditionalFormatting>
  <conditionalFormatting sqref="AC347">
    <cfRule type="cellIs" dxfId="12883" priority="2967" operator="greaterThan">
      <formula>0.9</formula>
    </cfRule>
    <cfRule type="cellIs" dxfId="12882" priority="2968" operator="greaterThan">
      <formula>0.85</formula>
    </cfRule>
  </conditionalFormatting>
  <conditionalFormatting sqref="N347">
    <cfRule type="cellIs" dxfId="12881" priority="2965" operator="greaterThan">
      <formula>0.9</formula>
    </cfRule>
    <cfRule type="cellIs" dxfId="12880" priority="2966" operator="greaterThan">
      <formula>0.85</formula>
    </cfRule>
  </conditionalFormatting>
  <conditionalFormatting sqref="E347">
    <cfRule type="expression" dxfId="12879" priority="2961">
      <formula>AND(IF(OR($Q347=1,$Q347=2),1,0),IF($X347&lt;=20,1,0))</formula>
    </cfRule>
    <cfRule type="expression" dxfId="12878" priority="2962">
      <formula>AND(IF($Q347=2,1,0),IF($X347&lt;30,1,0))</formula>
    </cfRule>
    <cfRule type="expression" dxfId="12877" priority="2963">
      <formula>AND(IF($Q347=3,1,0),IF($X347&lt;30,1,0))</formula>
    </cfRule>
    <cfRule type="expression" dxfId="12876" priority="2964">
      <formula>AND(IF($Q347=3,1,IF($Q347=4,1,0)),IF($F347&lt;=85,1,0))</formula>
    </cfRule>
  </conditionalFormatting>
  <conditionalFormatting sqref="X347">
    <cfRule type="expression" dxfId="12875" priority="2957">
      <formula>AND(IF(OR($Q347=1,$Q347=2),1,0),IF($X347&lt;=20,1,0))</formula>
    </cfRule>
    <cfRule type="expression" dxfId="12874" priority="2958">
      <formula>AND(IF($Q347=2,1,0),IF($X347&lt;30,1,0))</formula>
    </cfRule>
    <cfRule type="expression" dxfId="12873" priority="2959">
      <formula>AND(IF($Q347=3,1,0),IF($X347&lt;30,1,0))</formula>
    </cfRule>
    <cfRule type="expression" dxfId="12872" priority="2960">
      <formula>AND(IF($Q347=3,1,IF($Q347=4,1,0)),IF($F347&lt;=85,1,0))</formula>
    </cfRule>
  </conditionalFormatting>
  <conditionalFormatting sqref="AI347">
    <cfRule type="expression" dxfId="12871" priority="2953">
      <formula>AND(IF(OR($Q347=1,$Q347=2),1,0),IF($X347&lt;=20,1,0))</formula>
    </cfRule>
    <cfRule type="expression" dxfId="12870" priority="2954">
      <formula>AND(IF($Q347=2,1,0),IF($X347&lt;30,1,0))</formula>
    </cfRule>
    <cfRule type="expression" dxfId="12869" priority="2955">
      <formula>AND(IF($Q347=3,1,0),IF($X347&lt;30,1,0))</formula>
    </cfRule>
    <cfRule type="expression" dxfId="12868" priority="2956">
      <formula>AND(IF($Q347=3,1,IF($Q347=4,1,0)),IF($F347&lt;=85,1,0))</formula>
    </cfRule>
  </conditionalFormatting>
  <conditionalFormatting sqref="AV348">
    <cfRule type="expression" dxfId="12867" priority="2951">
      <formula>AV348="X"</formula>
    </cfRule>
    <cfRule type="expression" dxfId="12866" priority="2952">
      <formula>AV348="후보"</formula>
    </cfRule>
  </conditionalFormatting>
  <conditionalFormatting sqref="AC348">
    <cfRule type="cellIs" dxfId="12865" priority="2949" operator="greaterThan">
      <formula>0.9</formula>
    </cfRule>
    <cfRule type="cellIs" dxfId="12864" priority="2950" operator="greaterThan">
      <formula>0.85</formula>
    </cfRule>
  </conditionalFormatting>
  <conditionalFormatting sqref="N348">
    <cfRule type="cellIs" dxfId="12863" priority="2947" operator="greaterThan">
      <formula>0.9</formula>
    </cfRule>
    <cfRule type="cellIs" dxfId="12862" priority="2948" operator="greaterThan">
      <formula>0.85</formula>
    </cfRule>
  </conditionalFormatting>
  <conditionalFormatting sqref="E348">
    <cfRule type="expression" dxfId="12861" priority="2943">
      <formula>AND(IF(OR($Q348=1,$Q348=2),1,0),IF($X348&lt;=20,1,0))</formula>
    </cfRule>
    <cfRule type="expression" dxfId="12860" priority="2944">
      <formula>AND(IF($Q348=2,1,0),IF($X348&lt;30,1,0))</formula>
    </cfRule>
    <cfRule type="expression" dxfId="12859" priority="2945">
      <formula>AND(IF($Q348=3,1,0),IF($X348&lt;30,1,0))</formula>
    </cfRule>
    <cfRule type="expression" dxfId="12858" priority="2946">
      <formula>AND(IF($Q348=3,1,IF($Q348=4,1,0)),IF($F348&lt;=85,1,0))</formula>
    </cfRule>
  </conditionalFormatting>
  <conditionalFormatting sqref="X348">
    <cfRule type="expression" dxfId="12857" priority="2939">
      <formula>AND(IF(OR($Q348=1,$Q348=2),1,0),IF($X348&lt;=20,1,0))</formula>
    </cfRule>
    <cfRule type="expression" dxfId="12856" priority="2940">
      <formula>AND(IF($Q348=2,1,0),IF($X348&lt;30,1,0))</formula>
    </cfRule>
    <cfRule type="expression" dxfId="12855" priority="2941">
      <formula>AND(IF($Q348=3,1,0),IF($X348&lt;30,1,0))</formula>
    </cfRule>
    <cfRule type="expression" dxfId="12854" priority="2942">
      <formula>AND(IF($Q348=3,1,IF($Q348=4,1,0)),IF($F348&lt;=85,1,0))</formula>
    </cfRule>
  </conditionalFormatting>
  <conditionalFormatting sqref="AI348">
    <cfRule type="expression" dxfId="12853" priority="2935">
      <formula>AND(IF(OR($Q348=1,$Q348=2),1,0),IF($X348&lt;=20,1,0))</formula>
    </cfRule>
    <cfRule type="expression" dxfId="12852" priority="2936">
      <formula>AND(IF($Q348=2,1,0),IF($X348&lt;30,1,0))</formula>
    </cfRule>
    <cfRule type="expression" dxfId="12851" priority="2937">
      <formula>AND(IF($Q348=3,1,0),IF($X348&lt;30,1,0))</formula>
    </cfRule>
    <cfRule type="expression" dxfId="12850" priority="2938">
      <formula>AND(IF($Q348=3,1,IF($Q348=4,1,0)),IF($F348&lt;=85,1,0))</formula>
    </cfRule>
  </conditionalFormatting>
  <conditionalFormatting sqref="AV349">
    <cfRule type="expression" dxfId="12849" priority="2933">
      <formula>AV349="X"</formula>
    </cfRule>
    <cfRule type="expression" dxfId="12848" priority="2934">
      <formula>AV349="후보"</formula>
    </cfRule>
  </conditionalFormatting>
  <conditionalFormatting sqref="AC349">
    <cfRule type="cellIs" dxfId="12847" priority="2931" operator="greaterThan">
      <formula>0.9</formula>
    </cfRule>
    <cfRule type="cellIs" dxfId="12846" priority="2932" operator="greaterThan">
      <formula>0.85</formula>
    </cfRule>
  </conditionalFormatting>
  <conditionalFormatting sqref="N349">
    <cfRule type="cellIs" dxfId="12845" priority="2929" operator="greaterThan">
      <formula>0.9</formula>
    </cfRule>
    <cfRule type="cellIs" dxfId="12844" priority="2930" operator="greaterThan">
      <formula>0.85</formula>
    </cfRule>
  </conditionalFormatting>
  <conditionalFormatting sqref="E349">
    <cfRule type="expression" dxfId="12843" priority="2925">
      <formula>AND(IF(OR($Q349=1,$Q349=2),1,0),IF($X349&lt;=20,1,0))</formula>
    </cfRule>
    <cfRule type="expression" dxfId="12842" priority="2926">
      <formula>AND(IF($Q349=2,1,0),IF($X349&lt;30,1,0))</formula>
    </cfRule>
    <cfRule type="expression" dxfId="12841" priority="2927">
      <formula>AND(IF($Q349=3,1,0),IF($X349&lt;30,1,0))</formula>
    </cfRule>
    <cfRule type="expression" dxfId="12840" priority="2928">
      <formula>AND(IF($Q349=3,1,IF($Q349=4,1,0)),IF($F349&lt;=85,1,0))</formula>
    </cfRule>
  </conditionalFormatting>
  <conditionalFormatting sqref="X349">
    <cfRule type="expression" dxfId="12839" priority="2921">
      <formula>AND(IF(OR($Q349=1,$Q349=2),1,0),IF($X349&lt;=20,1,0))</formula>
    </cfRule>
    <cfRule type="expression" dxfId="12838" priority="2922">
      <formula>AND(IF($Q349=2,1,0),IF($X349&lt;30,1,0))</formula>
    </cfRule>
    <cfRule type="expression" dxfId="12837" priority="2923">
      <formula>AND(IF($Q349=3,1,0),IF($X349&lt;30,1,0))</formula>
    </cfRule>
    <cfRule type="expression" dxfId="12836" priority="2924">
      <formula>AND(IF($Q349=3,1,IF($Q349=4,1,0)),IF($F349&lt;=85,1,0))</formula>
    </cfRule>
  </conditionalFormatting>
  <conditionalFormatting sqref="AI349">
    <cfRule type="expression" dxfId="12835" priority="2917">
      <formula>AND(IF(OR($Q349=1,$Q349=2),1,0),IF($X349&lt;=20,1,0))</formula>
    </cfRule>
    <cfRule type="expression" dxfId="12834" priority="2918">
      <formula>AND(IF($Q349=2,1,0),IF($X349&lt;30,1,0))</formula>
    </cfRule>
    <cfRule type="expression" dxfId="12833" priority="2919">
      <formula>AND(IF($Q349=3,1,0),IF($X349&lt;30,1,0))</formula>
    </cfRule>
    <cfRule type="expression" dxfId="12832" priority="2920">
      <formula>AND(IF($Q349=3,1,IF($Q349=4,1,0)),IF($F349&lt;=85,1,0))</formula>
    </cfRule>
  </conditionalFormatting>
  <conditionalFormatting sqref="AV350">
    <cfRule type="expression" dxfId="12831" priority="2915">
      <formula>AV350="X"</formula>
    </cfRule>
    <cfRule type="expression" dxfId="12830" priority="2916">
      <formula>AV350="후보"</formula>
    </cfRule>
  </conditionalFormatting>
  <conditionalFormatting sqref="AC350">
    <cfRule type="cellIs" dxfId="12829" priority="2913" operator="greaterThan">
      <formula>0.9</formula>
    </cfRule>
    <cfRule type="cellIs" dxfId="12828" priority="2914" operator="greaterThan">
      <formula>0.85</formula>
    </cfRule>
  </conditionalFormatting>
  <conditionalFormatting sqref="N350">
    <cfRule type="cellIs" dxfId="12827" priority="2911" operator="greaterThan">
      <formula>0.9</formula>
    </cfRule>
    <cfRule type="cellIs" dxfId="12826" priority="2912" operator="greaterThan">
      <formula>0.85</formula>
    </cfRule>
  </conditionalFormatting>
  <conditionalFormatting sqref="E350">
    <cfRule type="expression" dxfId="12825" priority="2907">
      <formula>AND(IF(OR($Q350=1,$Q350=2),1,0),IF($X350&lt;=20,1,0))</formula>
    </cfRule>
    <cfRule type="expression" dxfId="12824" priority="2908">
      <formula>AND(IF($Q350=2,1,0),IF($X350&lt;30,1,0))</formula>
    </cfRule>
    <cfRule type="expression" dxfId="12823" priority="2909">
      <formula>AND(IF($Q350=3,1,0),IF($X350&lt;30,1,0))</formula>
    </cfRule>
    <cfRule type="expression" dxfId="12822" priority="2910">
      <formula>AND(IF($Q350=3,1,IF($Q350=4,1,0)),IF($F350&lt;=85,1,0))</formula>
    </cfRule>
  </conditionalFormatting>
  <conditionalFormatting sqref="X350">
    <cfRule type="expression" dxfId="12821" priority="2903">
      <formula>AND(IF(OR($Q350=1,$Q350=2),1,0),IF($X350&lt;=20,1,0))</formula>
    </cfRule>
    <cfRule type="expression" dxfId="12820" priority="2904">
      <formula>AND(IF($Q350=2,1,0),IF($X350&lt;30,1,0))</formula>
    </cfRule>
    <cfRule type="expression" dxfId="12819" priority="2905">
      <formula>AND(IF($Q350=3,1,0),IF($X350&lt;30,1,0))</formula>
    </cfRule>
    <cfRule type="expression" dxfId="12818" priority="2906">
      <formula>AND(IF($Q350=3,1,IF($Q350=4,1,0)),IF($F350&lt;=85,1,0))</formula>
    </cfRule>
  </conditionalFormatting>
  <conditionalFormatting sqref="AI350">
    <cfRule type="expression" dxfId="12817" priority="2899">
      <formula>AND(IF(OR($Q350=1,$Q350=2),1,0),IF($X350&lt;=20,1,0))</formula>
    </cfRule>
    <cfRule type="expression" dxfId="12816" priority="2900">
      <formula>AND(IF($Q350=2,1,0),IF($X350&lt;30,1,0))</formula>
    </cfRule>
    <cfRule type="expression" dxfId="12815" priority="2901">
      <formula>AND(IF($Q350=3,1,0),IF($X350&lt;30,1,0))</formula>
    </cfRule>
    <cfRule type="expression" dxfId="12814" priority="2902">
      <formula>AND(IF($Q350=3,1,IF($Q350=4,1,0)),IF($F350&lt;=85,1,0))</formula>
    </cfRule>
  </conditionalFormatting>
  <conditionalFormatting sqref="AV351">
    <cfRule type="expression" dxfId="12813" priority="2897">
      <formula>AV351="X"</formula>
    </cfRule>
    <cfRule type="expression" dxfId="12812" priority="2898">
      <formula>AV351="후보"</formula>
    </cfRule>
  </conditionalFormatting>
  <conditionalFormatting sqref="AC351">
    <cfRule type="cellIs" dxfId="12811" priority="2895" operator="greaterThan">
      <formula>0.9</formula>
    </cfRule>
    <cfRule type="cellIs" dxfId="12810" priority="2896" operator="greaterThan">
      <formula>0.85</formula>
    </cfRule>
  </conditionalFormatting>
  <conditionalFormatting sqref="N351">
    <cfRule type="cellIs" dxfId="12809" priority="2893" operator="greaterThan">
      <formula>0.9</formula>
    </cfRule>
    <cfRule type="cellIs" dxfId="12808" priority="2894" operator="greaterThan">
      <formula>0.85</formula>
    </cfRule>
  </conditionalFormatting>
  <conditionalFormatting sqref="E351">
    <cfRule type="expression" dxfId="12807" priority="2889">
      <formula>AND(IF(OR($Q351=1,$Q351=2),1,0),IF($X351&lt;=20,1,0))</formula>
    </cfRule>
    <cfRule type="expression" dxfId="12806" priority="2890">
      <formula>AND(IF($Q351=2,1,0),IF($X351&lt;30,1,0))</formula>
    </cfRule>
    <cfRule type="expression" dxfId="12805" priority="2891">
      <formula>AND(IF($Q351=3,1,0),IF($X351&lt;30,1,0))</formula>
    </cfRule>
    <cfRule type="expression" dxfId="12804" priority="2892">
      <formula>AND(IF($Q351=3,1,IF($Q351=4,1,0)),IF($F351&lt;=85,1,0))</formula>
    </cfRule>
  </conditionalFormatting>
  <conditionalFormatting sqref="X351">
    <cfRule type="expression" dxfId="12803" priority="2885">
      <formula>AND(IF(OR($Q351=1,$Q351=2),1,0),IF($X351&lt;=20,1,0))</formula>
    </cfRule>
    <cfRule type="expression" dxfId="12802" priority="2886">
      <formula>AND(IF($Q351=2,1,0),IF($X351&lt;30,1,0))</formula>
    </cfRule>
    <cfRule type="expression" dxfId="12801" priority="2887">
      <formula>AND(IF($Q351=3,1,0),IF($X351&lt;30,1,0))</formula>
    </cfRule>
    <cfRule type="expression" dxfId="12800" priority="2888">
      <formula>AND(IF($Q351=3,1,IF($Q351=4,1,0)),IF($F351&lt;=85,1,0))</formula>
    </cfRule>
  </conditionalFormatting>
  <conditionalFormatting sqref="AI351">
    <cfRule type="expression" dxfId="12799" priority="2881">
      <formula>AND(IF(OR($Q351=1,$Q351=2),1,0),IF($X351&lt;=20,1,0))</formula>
    </cfRule>
    <cfRule type="expression" dxfId="12798" priority="2882">
      <formula>AND(IF($Q351=2,1,0),IF($X351&lt;30,1,0))</formula>
    </cfRule>
    <cfRule type="expression" dxfId="12797" priority="2883">
      <formula>AND(IF($Q351=3,1,0),IF($X351&lt;30,1,0))</formula>
    </cfRule>
    <cfRule type="expression" dxfId="12796" priority="2884">
      <formula>AND(IF($Q351=3,1,IF($Q351=4,1,0)),IF($F351&lt;=85,1,0))</formula>
    </cfRule>
  </conditionalFormatting>
  <conditionalFormatting sqref="AV352">
    <cfRule type="expression" dxfId="12795" priority="2879">
      <formula>AV352="X"</formula>
    </cfRule>
    <cfRule type="expression" dxfId="12794" priority="2880">
      <formula>AV352="후보"</formula>
    </cfRule>
  </conditionalFormatting>
  <conditionalFormatting sqref="AC352">
    <cfRule type="cellIs" dxfId="12793" priority="2877" operator="greaterThan">
      <formula>0.9</formula>
    </cfRule>
    <cfRule type="cellIs" dxfId="12792" priority="2878" operator="greaterThan">
      <formula>0.85</formula>
    </cfRule>
  </conditionalFormatting>
  <conditionalFormatting sqref="N352">
    <cfRule type="cellIs" dxfId="12791" priority="2875" operator="greaterThan">
      <formula>0.9</formula>
    </cfRule>
    <cfRule type="cellIs" dxfId="12790" priority="2876" operator="greaterThan">
      <formula>0.85</formula>
    </cfRule>
  </conditionalFormatting>
  <conditionalFormatting sqref="E352">
    <cfRule type="expression" dxfId="12789" priority="2871">
      <formula>AND(IF(OR($Q352=1,$Q352=2),1,0),IF($X352&lt;=20,1,0))</formula>
    </cfRule>
    <cfRule type="expression" dxfId="12788" priority="2872">
      <formula>AND(IF($Q352=2,1,0),IF($X352&lt;30,1,0))</formula>
    </cfRule>
    <cfRule type="expression" dxfId="12787" priority="2873">
      <formula>AND(IF($Q352=3,1,0),IF($X352&lt;30,1,0))</formula>
    </cfRule>
    <cfRule type="expression" dxfId="12786" priority="2874">
      <formula>AND(IF($Q352=3,1,IF($Q352=4,1,0)),IF($F352&lt;=85,1,0))</formula>
    </cfRule>
  </conditionalFormatting>
  <conditionalFormatting sqref="X352">
    <cfRule type="expression" dxfId="12785" priority="2867">
      <formula>AND(IF(OR($Q352=1,$Q352=2),1,0),IF($X352&lt;=20,1,0))</formula>
    </cfRule>
    <cfRule type="expression" dxfId="12784" priority="2868">
      <formula>AND(IF($Q352=2,1,0),IF($X352&lt;30,1,0))</formula>
    </cfRule>
    <cfRule type="expression" dxfId="12783" priority="2869">
      <formula>AND(IF($Q352=3,1,0),IF($X352&lt;30,1,0))</formula>
    </cfRule>
    <cfRule type="expression" dxfId="12782" priority="2870">
      <formula>AND(IF($Q352=3,1,IF($Q352=4,1,0)),IF($F352&lt;=85,1,0))</formula>
    </cfRule>
  </conditionalFormatting>
  <conditionalFormatting sqref="AI352">
    <cfRule type="expression" dxfId="12781" priority="2863">
      <formula>AND(IF(OR($Q352=1,$Q352=2),1,0),IF($X352&lt;=20,1,0))</formula>
    </cfRule>
    <cfRule type="expression" dxfId="12780" priority="2864">
      <formula>AND(IF($Q352=2,1,0),IF($X352&lt;30,1,0))</formula>
    </cfRule>
    <cfRule type="expression" dxfId="12779" priority="2865">
      <formula>AND(IF($Q352=3,1,0),IF($X352&lt;30,1,0))</formula>
    </cfRule>
    <cfRule type="expression" dxfId="12778" priority="2866">
      <formula>AND(IF($Q352=3,1,IF($Q352=4,1,0)),IF($F352&lt;=85,1,0))</formula>
    </cfRule>
  </conditionalFormatting>
  <conditionalFormatting sqref="AV353">
    <cfRule type="expression" dxfId="12777" priority="2861">
      <formula>AV353="X"</formula>
    </cfRule>
    <cfRule type="expression" dxfId="12776" priority="2862">
      <formula>AV353="후보"</formula>
    </cfRule>
  </conditionalFormatting>
  <conditionalFormatting sqref="AC353">
    <cfRule type="cellIs" dxfId="12775" priority="2859" operator="greaterThan">
      <formula>0.9</formula>
    </cfRule>
    <cfRule type="cellIs" dxfId="12774" priority="2860" operator="greaterThan">
      <formula>0.85</formula>
    </cfRule>
  </conditionalFormatting>
  <conditionalFormatting sqref="N353">
    <cfRule type="cellIs" dxfId="12773" priority="2857" operator="greaterThan">
      <formula>0.9</formula>
    </cfRule>
    <cfRule type="cellIs" dxfId="12772" priority="2858" operator="greaterThan">
      <formula>0.85</formula>
    </cfRule>
  </conditionalFormatting>
  <conditionalFormatting sqref="E353">
    <cfRule type="expression" dxfId="12771" priority="2853">
      <formula>AND(IF(OR($Q353=1,$Q353=2),1,0),IF($X353&lt;=20,1,0))</formula>
    </cfRule>
    <cfRule type="expression" dxfId="12770" priority="2854">
      <formula>AND(IF($Q353=2,1,0),IF($X353&lt;30,1,0))</formula>
    </cfRule>
    <cfRule type="expression" dxfId="12769" priority="2855">
      <formula>AND(IF($Q353=3,1,0),IF($X353&lt;30,1,0))</formula>
    </cfRule>
    <cfRule type="expression" dxfId="12768" priority="2856">
      <formula>AND(IF($Q353=3,1,IF($Q353=4,1,0)),IF($F353&lt;=85,1,0))</formula>
    </cfRule>
  </conditionalFormatting>
  <conditionalFormatting sqref="X353">
    <cfRule type="expression" dxfId="12767" priority="2849">
      <formula>AND(IF(OR($Q353=1,$Q353=2),1,0),IF($X353&lt;=20,1,0))</formula>
    </cfRule>
    <cfRule type="expression" dxfId="12766" priority="2850">
      <formula>AND(IF($Q353=2,1,0),IF($X353&lt;30,1,0))</formula>
    </cfRule>
    <cfRule type="expression" dxfId="12765" priority="2851">
      <formula>AND(IF($Q353=3,1,0),IF($X353&lt;30,1,0))</formula>
    </cfRule>
    <cfRule type="expression" dxfId="12764" priority="2852">
      <formula>AND(IF($Q353=3,1,IF($Q353=4,1,0)),IF($F353&lt;=85,1,0))</formula>
    </cfRule>
  </conditionalFormatting>
  <conditionalFormatting sqref="AI353">
    <cfRule type="expression" dxfId="12763" priority="2845">
      <formula>AND(IF(OR($Q353=1,$Q353=2),1,0),IF($X353&lt;=20,1,0))</formula>
    </cfRule>
    <cfRule type="expression" dxfId="12762" priority="2846">
      <formula>AND(IF($Q353=2,1,0),IF($X353&lt;30,1,0))</formula>
    </cfRule>
    <cfRule type="expression" dxfId="12761" priority="2847">
      <formula>AND(IF($Q353=3,1,0),IF($X353&lt;30,1,0))</formula>
    </cfRule>
    <cfRule type="expression" dxfId="12760" priority="2848">
      <formula>AND(IF($Q353=3,1,IF($Q353=4,1,0)),IF($F353&lt;=85,1,0))</formula>
    </cfRule>
  </conditionalFormatting>
  <conditionalFormatting sqref="AV354">
    <cfRule type="expression" dxfId="12759" priority="2843">
      <formula>AV354="X"</formula>
    </cfRule>
    <cfRule type="expression" dxfId="12758" priority="2844">
      <formula>AV354="후보"</formula>
    </cfRule>
  </conditionalFormatting>
  <conditionalFormatting sqref="AC354">
    <cfRule type="cellIs" dxfId="12757" priority="2841" operator="greaterThan">
      <formula>0.9</formula>
    </cfRule>
    <cfRule type="cellIs" dxfId="12756" priority="2842" operator="greaterThan">
      <formula>0.85</formula>
    </cfRule>
  </conditionalFormatting>
  <conditionalFormatting sqref="N354">
    <cfRule type="cellIs" dxfId="12755" priority="2839" operator="greaterThan">
      <formula>0.9</formula>
    </cfRule>
    <cfRule type="cellIs" dxfId="12754" priority="2840" operator="greaterThan">
      <formula>0.85</formula>
    </cfRule>
  </conditionalFormatting>
  <conditionalFormatting sqref="E354">
    <cfRule type="expression" dxfId="12753" priority="2835">
      <formula>AND(IF(OR($Q354=1,$Q354=2),1,0),IF($X354&lt;=20,1,0))</formula>
    </cfRule>
    <cfRule type="expression" dxfId="12752" priority="2836">
      <formula>AND(IF($Q354=2,1,0),IF($X354&lt;30,1,0))</formula>
    </cfRule>
    <cfRule type="expression" dxfId="12751" priority="2837">
      <formula>AND(IF($Q354=3,1,0),IF($X354&lt;30,1,0))</formula>
    </cfRule>
    <cfRule type="expression" dxfId="12750" priority="2838">
      <formula>AND(IF($Q354=3,1,IF($Q354=4,1,0)),IF($F354&lt;=85,1,0))</formula>
    </cfRule>
  </conditionalFormatting>
  <conditionalFormatting sqref="X354">
    <cfRule type="expression" dxfId="12749" priority="2831">
      <formula>AND(IF(OR($Q354=1,$Q354=2),1,0),IF($X354&lt;=20,1,0))</formula>
    </cfRule>
    <cfRule type="expression" dxfId="12748" priority="2832">
      <formula>AND(IF($Q354=2,1,0),IF($X354&lt;30,1,0))</formula>
    </cfRule>
    <cfRule type="expression" dxfId="12747" priority="2833">
      <formula>AND(IF($Q354=3,1,0),IF($X354&lt;30,1,0))</formula>
    </cfRule>
    <cfRule type="expression" dxfId="12746" priority="2834">
      <formula>AND(IF($Q354=3,1,IF($Q354=4,1,0)),IF($F354&lt;=85,1,0))</formula>
    </cfRule>
  </conditionalFormatting>
  <conditionalFormatting sqref="AI354">
    <cfRule type="expression" dxfId="12745" priority="2827">
      <formula>AND(IF(OR($Q354=1,$Q354=2),1,0),IF($X354&lt;=20,1,0))</formula>
    </cfRule>
    <cfRule type="expression" dxfId="12744" priority="2828">
      <formula>AND(IF($Q354=2,1,0),IF($X354&lt;30,1,0))</formula>
    </cfRule>
    <cfRule type="expression" dxfId="12743" priority="2829">
      <formula>AND(IF($Q354=3,1,0),IF($X354&lt;30,1,0))</formula>
    </cfRule>
    <cfRule type="expression" dxfId="12742" priority="2830">
      <formula>AND(IF($Q354=3,1,IF($Q354=4,1,0)),IF($F354&lt;=85,1,0))</formula>
    </cfRule>
  </conditionalFormatting>
  <conditionalFormatting sqref="AV355">
    <cfRule type="expression" dxfId="12741" priority="2825">
      <formula>AV355="X"</formula>
    </cfRule>
    <cfRule type="expression" dxfId="12740" priority="2826">
      <formula>AV355="후보"</formula>
    </cfRule>
  </conditionalFormatting>
  <conditionalFormatting sqref="AC355">
    <cfRule type="cellIs" dxfId="12739" priority="2823" operator="greaterThan">
      <formula>0.9</formula>
    </cfRule>
    <cfRule type="cellIs" dxfId="12738" priority="2824" operator="greaterThan">
      <formula>0.85</formula>
    </cfRule>
  </conditionalFormatting>
  <conditionalFormatting sqref="N355">
    <cfRule type="cellIs" dxfId="12737" priority="2821" operator="greaterThan">
      <formula>0.9</formula>
    </cfRule>
    <cfRule type="cellIs" dxfId="12736" priority="2822" operator="greaterThan">
      <formula>0.85</formula>
    </cfRule>
  </conditionalFormatting>
  <conditionalFormatting sqref="E355">
    <cfRule type="expression" dxfId="12735" priority="2817">
      <formula>AND(IF(OR($Q355=1,$Q355=2),1,0),IF($X355&lt;=20,1,0))</formula>
    </cfRule>
    <cfRule type="expression" dxfId="12734" priority="2818">
      <formula>AND(IF($Q355=2,1,0),IF($X355&lt;30,1,0))</formula>
    </cfRule>
    <cfRule type="expression" dxfId="12733" priority="2819">
      <formula>AND(IF($Q355=3,1,0),IF($X355&lt;30,1,0))</formula>
    </cfRule>
    <cfRule type="expression" dxfId="12732" priority="2820">
      <formula>AND(IF($Q355=3,1,IF($Q355=4,1,0)),IF($F355&lt;=85,1,0))</formula>
    </cfRule>
  </conditionalFormatting>
  <conditionalFormatting sqref="X355">
    <cfRule type="expression" dxfId="12731" priority="2813">
      <formula>AND(IF(OR($Q355=1,$Q355=2),1,0),IF($X355&lt;=20,1,0))</formula>
    </cfRule>
    <cfRule type="expression" dxfId="12730" priority="2814">
      <formula>AND(IF($Q355=2,1,0),IF($X355&lt;30,1,0))</formula>
    </cfRule>
    <cfRule type="expression" dxfId="12729" priority="2815">
      <formula>AND(IF($Q355=3,1,0),IF($X355&lt;30,1,0))</formula>
    </cfRule>
    <cfRule type="expression" dxfId="12728" priority="2816">
      <formula>AND(IF($Q355=3,1,IF($Q355=4,1,0)),IF($F355&lt;=85,1,0))</formula>
    </cfRule>
  </conditionalFormatting>
  <conditionalFormatting sqref="AI355">
    <cfRule type="expression" dxfId="12727" priority="2809">
      <formula>AND(IF(OR($Q355=1,$Q355=2),1,0),IF($X355&lt;=20,1,0))</formula>
    </cfRule>
    <cfRule type="expression" dxfId="12726" priority="2810">
      <formula>AND(IF($Q355=2,1,0),IF($X355&lt;30,1,0))</formula>
    </cfRule>
    <cfRule type="expression" dxfId="12725" priority="2811">
      <formula>AND(IF($Q355=3,1,0),IF($X355&lt;30,1,0))</formula>
    </cfRule>
    <cfRule type="expression" dxfId="12724" priority="2812">
      <formula>AND(IF($Q355=3,1,IF($Q355=4,1,0)),IF($F355&lt;=85,1,0))</formula>
    </cfRule>
  </conditionalFormatting>
  <conditionalFormatting sqref="AV356">
    <cfRule type="expression" dxfId="12723" priority="2807">
      <formula>AV356="X"</formula>
    </cfRule>
    <cfRule type="expression" dxfId="12722" priority="2808">
      <formula>AV356="후보"</formula>
    </cfRule>
  </conditionalFormatting>
  <conditionalFormatting sqref="AC356">
    <cfRule type="cellIs" dxfId="12721" priority="2805" operator="greaterThan">
      <formula>0.9</formula>
    </cfRule>
    <cfRule type="cellIs" dxfId="12720" priority="2806" operator="greaterThan">
      <formula>0.85</formula>
    </cfRule>
  </conditionalFormatting>
  <conditionalFormatting sqref="N356">
    <cfRule type="cellIs" dxfId="12719" priority="2803" operator="greaterThan">
      <formula>0.9</formula>
    </cfRule>
    <cfRule type="cellIs" dxfId="12718" priority="2804" operator="greaterThan">
      <formula>0.85</formula>
    </cfRule>
  </conditionalFormatting>
  <conditionalFormatting sqref="E356">
    <cfRule type="expression" dxfId="12717" priority="2799">
      <formula>AND(IF(OR($Q356=1,$Q356=2),1,0),IF($X356&lt;=20,1,0))</formula>
    </cfRule>
    <cfRule type="expression" dxfId="12716" priority="2800">
      <formula>AND(IF($Q356=2,1,0),IF($X356&lt;30,1,0))</formula>
    </cfRule>
    <cfRule type="expression" dxfId="12715" priority="2801">
      <formula>AND(IF($Q356=3,1,0),IF($X356&lt;30,1,0))</formula>
    </cfRule>
    <cfRule type="expression" dxfId="12714" priority="2802">
      <formula>AND(IF($Q356=3,1,IF($Q356=4,1,0)),IF($F356&lt;=85,1,0))</formula>
    </cfRule>
  </conditionalFormatting>
  <conditionalFormatting sqref="X356">
    <cfRule type="expression" dxfId="12713" priority="2795">
      <formula>AND(IF(OR($Q356=1,$Q356=2),1,0),IF($X356&lt;=20,1,0))</formula>
    </cfRule>
    <cfRule type="expression" dxfId="12712" priority="2796">
      <formula>AND(IF($Q356=2,1,0),IF($X356&lt;30,1,0))</formula>
    </cfRule>
    <cfRule type="expression" dxfId="12711" priority="2797">
      <formula>AND(IF($Q356=3,1,0),IF($X356&lt;30,1,0))</formula>
    </cfRule>
    <cfRule type="expression" dxfId="12710" priority="2798">
      <formula>AND(IF($Q356=3,1,IF($Q356=4,1,0)),IF($F356&lt;=85,1,0))</formula>
    </cfRule>
  </conditionalFormatting>
  <conditionalFormatting sqref="AI356">
    <cfRule type="expression" dxfId="12709" priority="2791">
      <formula>AND(IF(OR($Q356=1,$Q356=2),1,0),IF($X356&lt;=20,1,0))</formula>
    </cfRule>
    <cfRule type="expression" dxfId="12708" priority="2792">
      <formula>AND(IF($Q356=2,1,0),IF($X356&lt;30,1,0))</formula>
    </cfRule>
    <cfRule type="expression" dxfId="12707" priority="2793">
      <formula>AND(IF($Q356=3,1,0),IF($X356&lt;30,1,0))</formula>
    </cfRule>
    <cfRule type="expression" dxfId="12706" priority="2794">
      <formula>AND(IF($Q356=3,1,IF($Q356=4,1,0)),IF($F356&lt;=85,1,0))</formula>
    </cfRule>
  </conditionalFormatting>
  <conditionalFormatting sqref="AV357">
    <cfRule type="expression" dxfId="12705" priority="2789">
      <formula>AV357="X"</formula>
    </cfRule>
    <cfRule type="expression" dxfId="12704" priority="2790">
      <formula>AV357="후보"</formula>
    </cfRule>
  </conditionalFormatting>
  <conditionalFormatting sqref="AC357">
    <cfRule type="cellIs" dxfId="12703" priority="2787" operator="greaterThan">
      <formula>0.9</formula>
    </cfRule>
    <cfRule type="cellIs" dxfId="12702" priority="2788" operator="greaterThan">
      <formula>0.85</formula>
    </cfRule>
  </conditionalFormatting>
  <conditionalFormatting sqref="N357">
    <cfRule type="cellIs" dxfId="12701" priority="2785" operator="greaterThan">
      <formula>0.9</formula>
    </cfRule>
    <cfRule type="cellIs" dxfId="12700" priority="2786" operator="greaterThan">
      <formula>0.85</formula>
    </cfRule>
  </conditionalFormatting>
  <conditionalFormatting sqref="E357">
    <cfRule type="expression" dxfId="12699" priority="2781">
      <formula>AND(IF(OR($Q357=1,$Q357=2),1,0),IF($X357&lt;=20,1,0))</formula>
    </cfRule>
    <cfRule type="expression" dxfId="12698" priority="2782">
      <formula>AND(IF($Q357=2,1,0),IF($X357&lt;30,1,0))</formula>
    </cfRule>
    <cfRule type="expression" dxfId="12697" priority="2783">
      <formula>AND(IF($Q357=3,1,0),IF($X357&lt;30,1,0))</formula>
    </cfRule>
    <cfRule type="expression" dxfId="12696" priority="2784">
      <formula>AND(IF($Q357=3,1,IF($Q357=4,1,0)),IF($F357&lt;=85,1,0))</formula>
    </cfRule>
  </conditionalFormatting>
  <conditionalFormatting sqref="X357">
    <cfRule type="expression" dxfId="12695" priority="2777">
      <formula>AND(IF(OR($Q357=1,$Q357=2),1,0),IF($X357&lt;=20,1,0))</formula>
    </cfRule>
    <cfRule type="expression" dxfId="12694" priority="2778">
      <formula>AND(IF($Q357=2,1,0),IF($X357&lt;30,1,0))</formula>
    </cfRule>
    <cfRule type="expression" dxfId="12693" priority="2779">
      <formula>AND(IF($Q357=3,1,0),IF($X357&lt;30,1,0))</formula>
    </cfRule>
    <cfRule type="expression" dxfId="12692" priority="2780">
      <formula>AND(IF($Q357=3,1,IF($Q357=4,1,0)),IF($F357&lt;=85,1,0))</formula>
    </cfRule>
  </conditionalFormatting>
  <conditionalFormatting sqref="AI357">
    <cfRule type="expression" dxfId="12691" priority="2773">
      <formula>AND(IF(OR($Q357=1,$Q357=2),1,0),IF($X357&lt;=20,1,0))</formula>
    </cfRule>
    <cfRule type="expression" dxfId="12690" priority="2774">
      <formula>AND(IF($Q357=2,1,0),IF($X357&lt;30,1,0))</formula>
    </cfRule>
    <cfRule type="expression" dxfId="12689" priority="2775">
      <formula>AND(IF($Q357=3,1,0),IF($X357&lt;30,1,0))</formula>
    </cfRule>
    <cfRule type="expression" dxfId="12688" priority="2776">
      <formula>AND(IF($Q357=3,1,IF($Q357=4,1,0)),IF($F357&lt;=85,1,0))</formula>
    </cfRule>
  </conditionalFormatting>
  <conditionalFormatting sqref="AV358">
    <cfRule type="expression" dxfId="12687" priority="2771">
      <formula>AV358="X"</formula>
    </cfRule>
    <cfRule type="expression" dxfId="12686" priority="2772">
      <formula>AV358="후보"</formula>
    </cfRule>
  </conditionalFormatting>
  <conditionalFormatting sqref="AC358">
    <cfRule type="cellIs" dxfId="12685" priority="2769" operator="greaterThan">
      <formula>0.9</formula>
    </cfRule>
    <cfRule type="cellIs" dxfId="12684" priority="2770" operator="greaterThan">
      <formula>0.85</formula>
    </cfRule>
  </conditionalFormatting>
  <conditionalFormatting sqref="N358">
    <cfRule type="cellIs" dxfId="12683" priority="2767" operator="greaterThan">
      <formula>0.9</formula>
    </cfRule>
    <cfRule type="cellIs" dxfId="12682" priority="2768" operator="greaterThan">
      <formula>0.85</formula>
    </cfRule>
  </conditionalFormatting>
  <conditionalFormatting sqref="E358">
    <cfRule type="expression" dxfId="12681" priority="2763">
      <formula>AND(IF(OR($Q358=1,$Q358=2),1,0),IF($X358&lt;=20,1,0))</formula>
    </cfRule>
    <cfRule type="expression" dxfId="12680" priority="2764">
      <formula>AND(IF($Q358=2,1,0),IF($X358&lt;30,1,0))</formula>
    </cfRule>
    <cfRule type="expression" dxfId="12679" priority="2765">
      <formula>AND(IF($Q358=3,1,0),IF($X358&lt;30,1,0))</formula>
    </cfRule>
    <cfRule type="expression" dxfId="12678" priority="2766">
      <formula>AND(IF($Q358=3,1,IF($Q358=4,1,0)),IF($F358&lt;=85,1,0))</formula>
    </cfRule>
  </conditionalFormatting>
  <conditionalFormatting sqref="X358">
    <cfRule type="expression" dxfId="12677" priority="2759">
      <formula>AND(IF(OR($Q358=1,$Q358=2),1,0),IF($X358&lt;=20,1,0))</formula>
    </cfRule>
    <cfRule type="expression" dxfId="12676" priority="2760">
      <formula>AND(IF($Q358=2,1,0),IF($X358&lt;30,1,0))</formula>
    </cfRule>
    <cfRule type="expression" dxfId="12675" priority="2761">
      <formula>AND(IF($Q358=3,1,0),IF($X358&lt;30,1,0))</formula>
    </cfRule>
    <cfRule type="expression" dxfId="12674" priority="2762">
      <formula>AND(IF($Q358=3,1,IF($Q358=4,1,0)),IF($F358&lt;=85,1,0))</formula>
    </cfRule>
  </conditionalFormatting>
  <conditionalFormatting sqref="AI358">
    <cfRule type="expression" dxfId="12673" priority="2755">
      <formula>AND(IF(OR($Q358=1,$Q358=2),1,0),IF($X358&lt;=20,1,0))</formula>
    </cfRule>
    <cfRule type="expression" dxfId="12672" priority="2756">
      <formula>AND(IF($Q358=2,1,0),IF($X358&lt;30,1,0))</formula>
    </cfRule>
    <cfRule type="expression" dxfId="12671" priority="2757">
      <formula>AND(IF($Q358=3,1,0),IF($X358&lt;30,1,0))</formula>
    </cfRule>
    <cfRule type="expression" dxfId="12670" priority="2758">
      <formula>AND(IF($Q358=3,1,IF($Q358=4,1,0)),IF($F358&lt;=85,1,0))</formula>
    </cfRule>
  </conditionalFormatting>
  <conditionalFormatting sqref="AV359">
    <cfRule type="expression" dxfId="12669" priority="2753">
      <formula>AV359="X"</formula>
    </cfRule>
    <cfRule type="expression" dxfId="12668" priority="2754">
      <formula>AV359="후보"</formula>
    </cfRule>
  </conditionalFormatting>
  <conditionalFormatting sqref="AC359">
    <cfRule type="cellIs" dxfId="12667" priority="2751" operator="greaterThan">
      <formula>0.9</formula>
    </cfRule>
    <cfRule type="cellIs" dxfId="12666" priority="2752" operator="greaterThan">
      <formula>0.85</formula>
    </cfRule>
  </conditionalFormatting>
  <conditionalFormatting sqref="N359">
    <cfRule type="cellIs" dxfId="12665" priority="2749" operator="greaterThan">
      <formula>0.9</formula>
    </cfRule>
    <cfRule type="cellIs" dxfId="12664" priority="2750" operator="greaterThan">
      <formula>0.85</formula>
    </cfRule>
  </conditionalFormatting>
  <conditionalFormatting sqref="E359">
    <cfRule type="expression" dxfId="12663" priority="2745">
      <formula>AND(IF(OR($Q359=1,$Q359=2),1,0),IF($X359&lt;=20,1,0))</formula>
    </cfRule>
    <cfRule type="expression" dxfId="12662" priority="2746">
      <formula>AND(IF($Q359=2,1,0),IF($X359&lt;30,1,0))</formula>
    </cfRule>
    <cfRule type="expression" dxfId="12661" priority="2747">
      <formula>AND(IF($Q359=3,1,0),IF($X359&lt;30,1,0))</formula>
    </cfRule>
    <cfRule type="expression" dxfId="12660" priority="2748">
      <formula>AND(IF($Q359=3,1,IF($Q359=4,1,0)),IF($F359&lt;=85,1,0))</formula>
    </cfRule>
  </conditionalFormatting>
  <conditionalFormatting sqref="X359">
    <cfRule type="expression" dxfId="12659" priority="2741">
      <formula>AND(IF(OR($Q359=1,$Q359=2),1,0),IF($X359&lt;=20,1,0))</formula>
    </cfRule>
    <cfRule type="expression" dxfId="12658" priority="2742">
      <formula>AND(IF($Q359=2,1,0),IF($X359&lt;30,1,0))</formula>
    </cfRule>
    <cfRule type="expression" dxfId="12657" priority="2743">
      <formula>AND(IF($Q359=3,1,0),IF($X359&lt;30,1,0))</formula>
    </cfRule>
    <cfRule type="expression" dxfId="12656" priority="2744">
      <formula>AND(IF($Q359=3,1,IF($Q359=4,1,0)),IF($F359&lt;=85,1,0))</formula>
    </cfRule>
  </conditionalFormatting>
  <conditionalFormatting sqref="AI359">
    <cfRule type="expression" dxfId="12655" priority="2737">
      <formula>AND(IF(OR($Q359=1,$Q359=2),1,0),IF($X359&lt;=20,1,0))</formula>
    </cfRule>
    <cfRule type="expression" dxfId="12654" priority="2738">
      <formula>AND(IF($Q359=2,1,0),IF($X359&lt;30,1,0))</formula>
    </cfRule>
    <cfRule type="expression" dxfId="12653" priority="2739">
      <formula>AND(IF($Q359=3,1,0),IF($X359&lt;30,1,0))</formula>
    </cfRule>
    <cfRule type="expression" dxfId="12652" priority="2740">
      <formula>AND(IF($Q359=3,1,IF($Q359=4,1,0)),IF($F359&lt;=85,1,0))</formula>
    </cfRule>
  </conditionalFormatting>
  <conditionalFormatting sqref="AV360">
    <cfRule type="expression" dxfId="12651" priority="2735">
      <formula>AV360="X"</formula>
    </cfRule>
    <cfRule type="expression" dxfId="12650" priority="2736">
      <formula>AV360="후보"</formula>
    </cfRule>
  </conditionalFormatting>
  <conditionalFormatting sqref="AC360">
    <cfRule type="cellIs" dxfId="12649" priority="2733" operator="greaterThan">
      <formula>0.9</formula>
    </cfRule>
    <cfRule type="cellIs" dxfId="12648" priority="2734" operator="greaterThan">
      <formula>0.85</formula>
    </cfRule>
  </conditionalFormatting>
  <conditionalFormatting sqref="N360">
    <cfRule type="cellIs" dxfId="12647" priority="2731" operator="greaterThan">
      <formula>0.9</formula>
    </cfRule>
    <cfRule type="cellIs" dxfId="12646" priority="2732" operator="greaterThan">
      <formula>0.85</formula>
    </cfRule>
  </conditionalFormatting>
  <conditionalFormatting sqref="E360">
    <cfRule type="expression" dxfId="12645" priority="2727">
      <formula>AND(IF(OR($Q360=1,$Q360=2),1,0),IF($X360&lt;=20,1,0))</formula>
    </cfRule>
    <cfRule type="expression" dxfId="12644" priority="2728">
      <formula>AND(IF($Q360=2,1,0),IF($X360&lt;30,1,0))</formula>
    </cfRule>
    <cfRule type="expression" dxfId="12643" priority="2729">
      <formula>AND(IF($Q360=3,1,0),IF($X360&lt;30,1,0))</formula>
    </cfRule>
    <cfRule type="expression" dxfId="12642" priority="2730">
      <formula>AND(IF($Q360=3,1,IF($Q360=4,1,0)),IF($F360&lt;=85,1,0))</formula>
    </cfRule>
  </conditionalFormatting>
  <conditionalFormatting sqref="X360">
    <cfRule type="expression" dxfId="12641" priority="2723">
      <formula>AND(IF(OR($Q360=1,$Q360=2),1,0),IF($X360&lt;=20,1,0))</formula>
    </cfRule>
    <cfRule type="expression" dxfId="12640" priority="2724">
      <formula>AND(IF($Q360=2,1,0),IF($X360&lt;30,1,0))</formula>
    </cfRule>
    <cfRule type="expression" dxfId="12639" priority="2725">
      <formula>AND(IF($Q360=3,1,0),IF($X360&lt;30,1,0))</formula>
    </cfRule>
    <cfRule type="expression" dxfId="12638" priority="2726">
      <formula>AND(IF($Q360=3,1,IF($Q360=4,1,0)),IF($F360&lt;=85,1,0))</formula>
    </cfRule>
  </conditionalFormatting>
  <conditionalFormatting sqref="AI360">
    <cfRule type="expression" dxfId="12637" priority="2719">
      <formula>AND(IF(OR($Q360=1,$Q360=2),1,0),IF($X360&lt;=20,1,0))</formula>
    </cfRule>
    <cfRule type="expression" dxfId="12636" priority="2720">
      <formula>AND(IF($Q360=2,1,0),IF($X360&lt;30,1,0))</formula>
    </cfRule>
    <cfRule type="expression" dxfId="12635" priority="2721">
      <formula>AND(IF($Q360=3,1,0),IF($X360&lt;30,1,0))</formula>
    </cfRule>
    <cfRule type="expression" dxfId="12634" priority="2722">
      <formula>AND(IF($Q360=3,1,IF($Q360=4,1,0)),IF($F360&lt;=85,1,0))</formula>
    </cfRule>
  </conditionalFormatting>
  <conditionalFormatting sqref="AV361">
    <cfRule type="expression" dxfId="12633" priority="2717">
      <formula>AV361="X"</formula>
    </cfRule>
    <cfRule type="expression" dxfId="12632" priority="2718">
      <formula>AV361="후보"</formula>
    </cfRule>
  </conditionalFormatting>
  <conditionalFormatting sqref="AC361">
    <cfRule type="cellIs" dxfId="12631" priority="2715" operator="greaterThan">
      <formula>0.9</formula>
    </cfRule>
    <cfRule type="cellIs" dxfId="12630" priority="2716" operator="greaterThan">
      <formula>0.85</formula>
    </cfRule>
  </conditionalFormatting>
  <conditionalFormatting sqref="N361">
    <cfRule type="cellIs" dxfId="12629" priority="2713" operator="greaterThan">
      <formula>0.9</formula>
    </cfRule>
    <cfRule type="cellIs" dxfId="12628" priority="2714" operator="greaterThan">
      <formula>0.85</formula>
    </cfRule>
  </conditionalFormatting>
  <conditionalFormatting sqref="E361">
    <cfRule type="expression" dxfId="12627" priority="2709">
      <formula>AND(IF(OR($Q361=1,$Q361=2),1,0),IF($X361&lt;=20,1,0))</formula>
    </cfRule>
    <cfRule type="expression" dxfId="12626" priority="2710">
      <formula>AND(IF($Q361=2,1,0),IF($X361&lt;30,1,0))</formula>
    </cfRule>
    <cfRule type="expression" dxfId="12625" priority="2711">
      <formula>AND(IF($Q361=3,1,0),IF($X361&lt;30,1,0))</formula>
    </cfRule>
    <cfRule type="expression" dxfId="12624" priority="2712">
      <formula>AND(IF($Q361=3,1,IF($Q361=4,1,0)),IF($F361&lt;=85,1,0))</formula>
    </cfRule>
  </conditionalFormatting>
  <conditionalFormatting sqref="X361">
    <cfRule type="expression" dxfId="12623" priority="2705">
      <formula>AND(IF(OR($Q361=1,$Q361=2),1,0),IF($X361&lt;=20,1,0))</formula>
    </cfRule>
    <cfRule type="expression" dxfId="12622" priority="2706">
      <formula>AND(IF($Q361=2,1,0),IF($X361&lt;30,1,0))</formula>
    </cfRule>
    <cfRule type="expression" dxfId="12621" priority="2707">
      <formula>AND(IF($Q361=3,1,0),IF($X361&lt;30,1,0))</formula>
    </cfRule>
    <cfRule type="expression" dxfId="12620" priority="2708">
      <formula>AND(IF($Q361=3,1,IF($Q361=4,1,0)),IF($F361&lt;=85,1,0))</formula>
    </cfRule>
  </conditionalFormatting>
  <conditionalFormatting sqref="AI361">
    <cfRule type="expression" dxfId="12619" priority="2701">
      <formula>AND(IF(OR($Q361=1,$Q361=2),1,0),IF($X361&lt;=20,1,0))</formula>
    </cfRule>
    <cfRule type="expression" dxfId="12618" priority="2702">
      <formula>AND(IF($Q361=2,1,0),IF($X361&lt;30,1,0))</formula>
    </cfRule>
    <cfRule type="expression" dxfId="12617" priority="2703">
      <formula>AND(IF($Q361=3,1,0),IF($X361&lt;30,1,0))</formula>
    </cfRule>
    <cfRule type="expression" dxfId="12616" priority="2704">
      <formula>AND(IF($Q361=3,1,IF($Q361=4,1,0)),IF($F361&lt;=85,1,0))</formula>
    </cfRule>
  </conditionalFormatting>
  <conditionalFormatting sqref="AV362">
    <cfRule type="expression" dxfId="12615" priority="2699">
      <formula>AV362="X"</formula>
    </cfRule>
    <cfRule type="expression" dxfId="12614" priority="2700">
      <formula>AV362="후보"</formula>
    </cfRule>
  </conditionalFormatting>
  <conditionalFormatting sqref="AC362">
    <cfRule type="cellIs" dxfId="12613" priority="2697" operator="greaterThan">
      <formula>0.9</formula>
    </cfRule>
    <cfRule type="cellIs" dxfId="12612" priority="2698" operator="greaterThan">
      <formula>0.85</formula>
    </cfRule>
  </conditionalFormatting>
  <conditionalFormatting sqref="N362">
    <cfRule type="cellIs" dxfId="12611" priority="2695" operator="greaterThan">
      <formula>0.9</formula>
    </cfRule>
    <cfRule type="cellIs" dxfId="12610" priority="2696" operator="greaterThan">
      <formula>0.85</formula>
    </cfRule>
  </conditionalFormatting>
  <conditionalFormatting sqref="E362">
    <cfRule type="expression" dxfId="12609" priority="2691">
      <formula>AND(IF(OR($Q362=1,$Q362=2),1,0),IF($X362&lt;=20,1,0))</formula>
    </cfRule>
    <cfRule type="expression" dxfId="12608" priority="2692">
      <formula>AND(IF($Q362=2,1,0),IF($X362&lt;30,1,0))</formula>
    </cfRule>
    <cfRule type="expression" dxfId="12607" priority="2693">
      <formula>AND(IF($Q362=3,1,0),IF($X362&lt;30,1,0))</formula>
    </cfRule>
    <cfRule type="expression" dxfId="12606" priority="2694">
      <formula>AND(IF($Q362=3,1,IF($Q362=4,1,0)),IF($F362&lt;=85,1,0))</formula>
    </cfRule>
  </conditionalFormatting>
  <conditionalFormatting sqref="X362">
    <cfRule type="expression" dxfId="12605" priority="2687">
      <formula>AND(IF(OR($Q362=1,$Q362=2),1,0),IF($X362&lt;=20,1,0))</formula>
    </cfRule>
    <cfRule type="expression" dxfId="12604" priority="2688">
      <formula>AND(IF($Q362=2,1,0),IF($X362&lt;30,1,0))</formula>
    </cfRule>
    <cfRule type="expression" dxfId="12603" priority="2689">
      <formula>AND(IF($Q362=3,1,0),IF($X362&lt;30,1,0))</formula>
    </cfRule>
    <cfRule type="expression" dxfId="12602" priority="2690">
      <formula>AND(IF($Q362=3,1,IF($Q362=4,1,0)),IF($F362&lt;=85,1,0))</formula>
    </cfRule>
  </conditionalFormatting>
  <conditionalFormatting sqref="AI362">
    <cfRule type="expression" dxfId="12601" priority="2683">
      <formula>AND(IF(OR($Q362=1,$Q362=2),1,0),IF($X362&lt;=20,1,0))</formula>
    </cfRule>
    <cfRule type="expression" dxfId="12600" priority="2684">
      <formula>AND(IF($Q362=2,1,0),IF($X362&lt;30,1,0))</formula>
    </cfRule>
    <cfRule type="expression" dxfId="12599" priority="2685">
      <formula>AND(IF($Q362=3,1,0),IF($X362&lt;30,1,0))</formula>
    </cfRule>
    <cfRule type="expression" dxfId="12598" priority="2686">
      <formula>AND(IF($Q362=3,1,IF($Q362=4,1,0)),IF($F362&lt;=85,1,0))</formula>
    </cfRule>
  </conditionalFormatting>
  <conditionalFormatting sqref="AV363">
    <cfRule type="expression" dxfId="12597" priority="2681">
      <formula>AV363="X"</formula>
    </cfRule>
    <cfRule type="expression" dxfId="12596" priority="2682">
      <formula>AV363="후보"</formula>
    </cfRule>
  </conditionalFormatting>
  <conditionalFormatting sqref="AC363">
    <cfRule type="cellIs" dxfId="12595" priority="2679" operator="greaterThan">
      <formula>0.9</formula>
    </cfRule>
    <cfRule type="cellIs" dxfId="12594" priority="2680" operator="greaterThan">
      <formula>0.85</formula>
    </cfRule>
  </conditionalFormatting>
  <conditionalFormatting sqref="N363">
    <cfRule type="cellIs" dxfId="12593" priority="2677" operator="greaterThan">
      <formula>0.9</formula>
    </cfRule>
    <cfRule type="cellIs" dxfId="12592" priority="2678" operator="greaterThan">
      <formula>0.85</formula>
    </cfRule>
  </conditionalFormatting>
  <conditionalFormatting sqref="E363">
    <cfRule type="expression" dxfId="12591" priority="2673">
      <formula>AND(IF(OR($Q363=1,$Q363=2),1,0),IF($X363&lt;=20,1,0))</formula>
    </cfRule>
    <cfRule type="expression" dxfId="12590" priority="2674">
      <formula>AND(IF($Q363=2,1,0),IF($X363&lt;30,1,0))</formula>
    </cfRule>
    <cfRule type="expression" dxfId="12589" priority="2675">
      <formula>AND(IF($Q363=3,1,0),IF($X363&lt;30,1,0))</formula>
    </cfRule>
    <cfRule type="expression" dxfId="12588" priority="2676">
      <formula>AND(IF($Q363=3,1,IF($Q363=4,1,0)),IF($F363&lt;=85,1,0))</formula>
    </cfRule>
  </conditionalFormatting>
  <conditionalFormatting sqref="X363">
    <cfRule type="expression" dxfId="12587" priority="2669">
      <formula>AND(IF(OR($Q363=1,$Q363=2),1,0),IF($X363&lt;=20,1,0))</formula>
    </cfRule>
    <cfRule type="expression" dxfId="12586" priority="2670">
      <formula>AND(IF($Q363=2,1,0),IF($X363&lt;30,1,0))</formula>
    </cfRule>
    <cfRule type="expression" dxfId="12585" priority="2671">
      <formula>AND(IF($Q363=3,1,0),IF($X363&lt;30,1,0))</formula>
    </cfRule>
    <cfRule type="expression" dxfId="12584" priority="2672">
      <formula>AND(IF($Q363=3,1,IF($Q363=4,1,0)),IF($F363&lt;=85,1,0))</formula>
    </cfRule>
  </conditionalFormatting>
  <conditionalFormatting sqref="AI363">
    <cfRule type="expression" dxfId="12583" priority="2665">
      <formula>AND(IF(OR($Q363=1,$Q363=2),1,0),IF($X363&lt;=20,1,0))</formula>
    </cfRule>
    <cfRule type="expression" dxfId="12582" priority="2666">
      <formula>AND(IF($Q363=2,1,0),IF($X363&lt;30,1,0))</formula>
    </cfRule>
    <cfRule type="expression" dxfId="12581" priority="2667">
      <formula>AND(IF($Q363=3,1,0),IF($X363&lt;30,1,0))</formula>
    </cfRule>
    <cfRule type="expression" dxfId="12580" priority="2668">
      <formula>AND(IF($Q363=3,1,IF($Q363=4,1,0)),IF($F363&lt;=85,1,0))</formula>
    </cfRule>
  </conditionalFormatting>
  <conditionalFormatting sqref="AV364">
    <cfRule type="expression" dxfId="12579" priority="2663">
      <formula>AV364="X"</formula>
    </cfRule>
    <cfRule type="expression" dxfId="12578" priority="2664">
      <formula>AV364="후보"</formula>
    </cfRule>
  </conditionalFormatting>
  <conditionalFormatting sqref="AC364">
    <cfRule type="cellIs" dxfId="12577" priority="2661" operator="greaterThan">
      <formula>0.9</formula>
    </cfRule>
    <cfRule type="cellIs" dxfId="12576" priority="2662" operator="greaterThan">
      <formula>0.85</formula>
    </cfRule>
  </conditionalFormatting>
  <conditionalFormatting sqref="N364">
    <cfRule type="cellIs" dxfId="12575" priority="2659" operator="greaterThan">
      <formula>0.9</formula>
    </cfRule>
    <cfRule type="cellIs" dxfId="12574" priority="2660" operator="greaterThan">
      <formula>0.85</formula>
    </cfRule>
  </conditionalFormatting>
  <conditionalFormatting sqref="E364">
    <cfRule type="expression" dxfId="12573" priority="2655">
      <formula>AND(IF(OR($Q364=1,$Q364=2),1,0),IF($X364&lt;=20,1,0))</formula>
    </cfRule>
    <cfRule type="expression" dxfId="12572" priority="2656">
      <formula>AND(IF($Q364=2,1,0),IF($X364&lt;30,1,0))</formula>
    </cfRule>
    <cfRule type="expression" dxfId="12571" priority="2657">
      <formula>AND(IF($Q364=3,1,0),IF($X364&lt;30,1,0))</formula>
    </cfRule>
    <cfRule type="expression" dxfId="12570" priority="2658">
      <formula>AND(IF($Q364=3,1,IF($Q364=4,1,0)),IF($F364&lt;=85,1,0))</formula>
    </cfRule>
  </conditionalFormatting>
  <conditionalFormatting sqref="X364">
    <cfRule type="expression" dxfId="12569" priority="2651">
      <formula>AND(IF(OR($Q364=1,$Q364=2),1,0),IF($X364&lt;=20,1,0))</formula>
    </cfRule>
    <cfRule type="expression" dxfId="12568" priority="2652">
      <formula>AND(IF($Q364=2,1,0),IF($X364&lt;30,1,0))</formula>
    </cfRule>
    <cfRule type="expression" dxfId="12567" priority="2653">
      <formula>AND(IF($Q364=3,1,0),IF($X364&lt;30,1,0))</formula>
    </cfRule>
    <cfRule type="expression" dxfId="12566" priority="2654">
      <formula>AND(IF($Q364=3,1,IF($Q364=4,1,0)),IF($F364&lt;=85,1,0))</formula>
    </cfRule>
  </conditionalFormatting>
  <conditionalFormatting sqref="AI364">
    <cfRule type="expression" dxfId="12565" priority="2647">
      <formula>AND(IF(OR($Q364=1,$Q364=2),1,0),IF($X364&lt;=20,1,0))</formula>
    </cfRule>
    <cfRule type="expression" dxfId="12564" priority="2648">
      <formula>AND(IF($Q364=2,1,0),IF($X364&lt;30,1,0))</formula>
    </cfRule>
    <cfRule type="expression" dxfId="12563" priority="2649">
      <formula>AND(IF($Q364=3,1,0),IF($X364&lt;30,1,0))</formula>
    </cfRule>
    <cfRule type="expression" dxfId="12562" priority="2650">
      <formula>AND(IF($Q364=3,1,IF($Q364=4,1,0)),IF($F364&lt;=85,1,0))</formula>
    </cfRule>
  </conditionalFormatting>
  <conditionalFormatting sqref="AV365">
    <cfRule type="expression" dxfId="12561" priority="2645">
      <formula>AV365="X"</formula>
    </cfRule>
    <cfRule type="expression" dxfId="12560" priority="2646">
      <formula>AV365="후보"</formula>
    </cfRule>
  </conditionalFormatting>
  <conditionalFormatting sqref="AC365">
    <cfRule type="cellIs" dxfId="12559" priority="2643" operator="greaterThan">
      <formula>0.9</formula>
    </cfRule>
    <cfRule type="cellIs" dxfId="12558" priority="2644" operator="greaterThan">
      <formula>0.85</formula>
    </cfRule>
  </conditionalFormatting>
  <conditionalFormatting sqref="N365">
    <cfRule type="cellIs" dxfId="12557" priority="2641" operator="greaterThan">
      <formula>0.9</formula>
    </cfRule>
    <cfRule type="cellIs" dxfId="12556" priority="2642" operator="greaterThan">
      <formula>0.85</formula>
    </cfRule>
  </conditionalFormatting>
  <conditionalFormatting sqref="E365">
    <cfRule type="expression" dxfId="12555" priority="2637">
      <formula>AND(IF(OR($Q365=1,$Q365=2),1,0),IF($X365&lt;=20,1,0))</formula>
    </cfRule>
    <cfRule type="expression" dxfId="12554" priority="2638">
      <formula>AND(IF($Q365=2,1,0),IF($X365&lt;30,1,0))</formula>
    </cfRule>
    <cfRule type="expression" dxfId="12553" priority="2639">
      <formula>AND(IF($Q365=3,1,0),IF($X365&lt;30,1,0))</formula>
    </cfRule>
    <cfRule type="expression" dxfId="12552" priority="2640">
      <formula>AND(IF($Q365=3,1,IF($Q365=4,1,0)),IF($F365&lt;=85,1,0))</formula>
    </cfRule>
  </conditionalFormatting>
  <conditionalFormatting sqref="X365">
    <cfRule type="expression" dxfId="12551" priority="2633">
      <formula>AND(IF(OR($Q365=1,$Q365=2),1,0),IF($X365&lt;=20,1,0))</formula>
    </cfRule>
    <cfRule type="expression" dxfId="12550" priority="2634">
      <formula>AND(IF($Q365=2,1,0),IF($X365&lt;30,1,0))</formula>
    </cfRule>
    <cfRule type="expression" dxfId="12549" priority="2635">
      <formula>AND(IF($Q365=3,1,0),IF($X365&lt;30,1,0))</formula>
    </cfRule>
    <cfRule type="expression" dxfId="12548" priority="2636">
      <formula>AND(IF($Q365=3,1,IF($Q365=4,1,0)),IF($F365&lt;=85,1,0))</formula>
    </cfRule>
  </conditionalFormatting>
  <conditionalFormatting sqref="AI365">
    <cfRule type="expression" dxfId="12547" priority="2629">
      <formula>AND(IF(OR($Q365=1,$Q365=2),1,0),IF($X365&lt;=20,1,0))</formula>
    </cfRule>
    <cfRule type="expression" dxfId="12546" priority="2630">
      <formula>AND(IF($Q365=2,1,0),IF($X365&lt;30,1,0))</formula>
    </cfRule>
    <cfRule type="expression" dxfId="12545" priority="2631">
      <formula>AND(IF($Q365=3,1,0),IF($X365&lt;30,1,0))</formula>
    </cfRule>
    <cfRule type="expression" dxfId="12544" priority="2632">
      <formula>AND(IF($Q365=3,1,IF($Q365=4,1,0)),IF($F365&lt;=85,1,0))</formula>
    </cfRule>
  </conditionalFormatting>
  <conditionalFormatting sqref="AV366">
    <cfRule type="expression" dxfId="12543" priority="2627">
      <formula>AV366="X"</formula>
    </cfRule>
    <cfRule type="expression" dxfId="12542" priority="2628">
      <formula>AV366="후보"</formula>
    </cfRule>
  </conditionalFormatting>
  <conditionalFormatting sqref="AC366">
    <cfRule type="cellIs" dxfId="12541" priority="2625" operator="greaterThan">
      <formula>0.9</formula>
    </cfRule>
    <cfRule type="cellIs" dxfId="12540" priority="2626" operator="greaterThan">
      <formula>0.85</formula>
    </cfRule>
  </conditionalFormatting>
  <conditionalFormatting sqref="N366">
    <cfRule type="cellIs" dxfId="12539" priority="2623" operator="greaterThan">
      <formula>0.9</formula>
    </cfRule>
    <cfRule type="cellIs" dxfId="12538" priority="2624" operator="greaterThan">
      <formula>0.85</formula>
    </cfRule>
  </conditionalFormatting>
  <conditionalFormatting sqref="E366">
    <cfRule type="expression" dxfId="12537" priority="2619">
      <formula>AND(IF(OR($Q366=1,$Q366=2),1,0),IF($X366&lt;=20,1,0))</formula>
    </cfRule>
    <cfRule type="expression" dxfId="12536" priority="2620">
      <formula>AND(IF($Q366=2,1,0),IF($X366&lt;30,1,0))</formula>
    </cfRule>
    <cfRule type="expression" dxfId="12535" priority="2621">
      <formula>AND(IF($Q366=3,1,0),IF($X366&lt;30,1,0))</formula>
    </cfRule>
    <cfRule type="expression" dxfId="12534" priority="2622">
      <formula>AND(IF($Q366=3,1,IF($Q366=4,1,0)),IF($F366&lt;=85,1,0))</formula>
    </cfRule>
  </conditionalFormatting>
  <conditionalFormatting sqref="X366">
    <cfRule type="expression" dxfId="12533" priority="2615">
      <formula>AND(IF(OR($Q366=1,$Q366=2),1,0),IF($X366&lt;=20,1,0))</formula>
    </cfRule>
    <cfRule type="expression" dxfId="12532" priority="2616">
      <formula>AND(IF($Q366=2,1,0),IF($X366&lt;30,1,0))</formula>
    </cfRule>
    <cfRule type="expression" dxfId="12531" priority="2617">
      <formula>AND(IF($Q366=3,1,0),IF($X366&lt;30,1,0))</formula>
    </cfRule>
    <cfRule type="expression" dxfId="12530" priority="2618">
      <formula>AND(IF($Q366=3,1,IF($Q366=4,1,0)),IF($F366&lt;=85,1,0))</formula>
    </cfRule>
  </conditionalFormatting>
  <conditionalFormatting sqref="AI366">
    <cfRule type="expression" dxfId="12529" priority="2611">
      <formula>AND(IF(OR($Q366=1,$Q366=2),1,0),IF($X366&lt;=20,1,0))</formula>
    </cfRule>
    <cfRule type="expression" dxfId="12528" priority="2612">
      <formula>AND(IF($Q366=2,1,0),IF($X366&lt;30,1,0))</formula>
    </cfRule>
    <cfRule type="expression" dxfId="12527" priority="2613">
      <formula>AND(IF($Q366=3,1,0),IF($X366&lt;30,1,0))</formula>
    </cfRule>
    <cfRule type="expression" dxfId="12526" priority="2614">
      <formula>AND(IF($Q366=3,1,IF($Q366=4,1,0)),IF($F366&lt;=85,1,0))</formula>
    </cfRule>
  </conditionalFormatting>
  <conditionalFormatting sqref="AV367">
    <cfRule type="expression" dxfId="12525" priority="2609">
      <formula>AV367="X"</formula>
    </cfRule>
    <cfRule type="expression" dxfId="12524" priority="2610">
      <formula>AV367="후보"</formula>
    </cfRule>
  </conditionalFormatting>
  <conditionalFormatting sqref="AC367">
    <cfRule type="cellIs" dxfId="12523" priority="2607" operator="greaterThan">
      <formula>0.9</formula>
    </cfRule>
    <cfRule type="cellIs" dxfId="12522" priority="2608" operator="greaterThan">
      <formula>0.85</formula>
    </cfRule>
  </conditionalFormatting>
  <conditionalFormatting sqref="N367">
    <cfRule type="cellIs" dxfId="12521" priority="2605" operator="greaterThan">
      <formula>0.9</formula>
    </cfRule>
    <cfRule type="cellIs" dxfId="12520" priority="2606" operator="greaterThan">
      <formula>0.85</formula>
    </cfRule>
  </conditionalFormatting>
  <conditionalFormatting sqref="E367">
    <cfRule type="expression" dxfId="12519" priority="2601">
      <formula>AND(IF(OR($Q367=1,$Q367=2),1,0),IF($X367&lt;=20,1,0))</formula>
    </cfRule>
    <cfRule type="expression" dxfId="12518" priority="2602">
      <formula>AND(IF($Q367=2,1,0),IF($X367&lt;30,1,0))</formula>
    </cfRule>
    <cfRule type="expression" dxfId="12517" priority="2603">
      <formula>AND(IF($Q367=3,1,0),IF($X367&lt;30,1,0))</formula>
    </cfRule>
    <cfRule type="expression" dxfId="12516" priority="2604">
      <formula>AND(IF($Q367=3,1,IF($Q367=4,1,0)),IF($F367&lt;=85,1,0))</formula>
    </cfRule>
  </conditionalFormatting>
  <conditionalFormatting sqref="X367">
    <cfRule type="expression" dxfId="12515" priority="2597">
      <formula>AND(IF(OR($Q367=1,$Q367=2),1,0),IF($X367&lt;=20,1,0))</formula>
    </cfRule>
    <cfRule type="expression" dxfId="12514" priority="2598">
      <formula>AND(IF($Q367=2,1,0),IF($X367&lt;30,1,0))</formula>
    </cfRule>
    <cfRule type="expression" dxfId="12513" priority="2599">
      <formula>AND(IF($Q367=3,1,0),IF($X367&lt;30,1,0))</formula>
    </cfRule>
    <cfRule type="expression" dxfId="12512" priority="2600">
      <formula>AND(IF($Q367=3,1,IF($Q367=4,1,0)),IF($F367&lt;=85,1,0))</formula>
    </cfRule>
  </conditionalFormatting>
  <conditionalFormatting sqref="AI367">
    <cfRule type="expression" dxfId="12511" priority="2593">
      <formula>AND(IF(OR($Q367=1,$Q367=2),1,0),IF($X367&lt;=20,1,0))</formula>
    </cfRule>
    <cfRule type="expression" dxfId="12510" priority="2594">
      <formula>AND(IF($Q367=2,1,0),IF($X367&lt;30,1,0))</formula>
    </cfRule>
    <cfRule type="expression" dxfId="12509" priority="2595">
      <formula>AND(IF($Q367=3,1,0),IF($X367&lt;30,1,0))</formula>
    </cfRule>
    <cfRule type="expression" dxfId="12508" priority="2596">
      <formula>AND(IF($Q367=3,1,IF($Q367=4,1,0)),IF($F367&lt;=85,1,0))</formula>
    </cfRule>
  </conditionalFormatting>
  <conditionalFormatting sqref="AV368">
    <cfRule type="expression" dxfId="12507" priority="2591">
      <formula>AV368="X"</formula>
    </cfRule>
    <cfRule type="expression" dxfId="12506" priority="2592">
      <formula>AV368="후보"</formula>
    </cfRule>
  </conditionalFormatting>
  <conditionalFormatting sqref="AC368">
    <cfRule type="cellIs" dxfId="12505" priority="2589" operator="greaterThan">
      <formula>0.9</formula>
    </cfRule>
    <cfRule type="cellIs" dxfId="12504" priority="2590" operator="greaterThan">
      <formula>0.85</formula>
    </cfRule>
  </conditionalFormatting>
  <conditionalFormatting sqref="N368">
    <cfRule type="cellIs" dxfId="12503" priority="2587" operator="greaterThan">
      <formula>0.9</formula>
    </cfRule>
    <cfRule type="cellIs" dxfId="12502" priority="2588" operator="greaterThan">
      <formula>0.85</formula>
    </cfRule>
  </conditionalFormatting>
  <conditionalFormatting sqref="E368">
    <cfRule type="expression" dxfId="12501" priority="2583">
      <formula>AND(IF(OR($Q368=1,$Q368=2),1,0),IF($X368&lt;=20,1,0))</formula>
    </cfRule>
    <cfRule type="expression" dxfId="12500" priority="2584">
      <formula>AND(IF($Q368=2,1,0),IF($X368&lt;30,1,0))</formula>
    </cfRule>
    <cfRule type="expression" dxfId="12499" priority="2585">
      <formula>AND(IF($Q368=3,1,0),IF($X368&lt;30,1,0))</formula>
    </cfRule>
    <cfRule type="expression" dxfId="12498" priority="2586">
      <formula>AND(IF($Q368=3,1,IF($Q368=4,1,0)),IF($F368&lt;=85,1,0))</formula>
    </cfRule>
  </conditionalFormatting>
  <conditionalFormatting sqref="X368">
    <cfRule type="expression" dxfId="12497" priority="2579">
      <formula>AND(IF(OR($Q368=1,$Q368=2),1,0),IF($X368&lt;=20,1,0))</formula>
    </cfRule>
    <cfRule type="expression" dxfId="12496" priority="2580">
      <formula>AND(IF($Q368=2,1,0),IF($X368&lt;30,1,0))</formula>
    </cfRule>
    <cfRule type="expression" dxfId="12495" priority="2581">
      <formula>AND(IF($Q368=3,1,0),IF($X368&lt;30,1,0))</formula>
    </cfRule>
    <cfRule type="expression" dxfId="12494" priority="2582">
      <formula>AND(IF($Q368=3,1,IF($Q368=4,1,0)),IF($F368&lt;=85,1,0))</formula>
    </cfRule>
  </conditionalFormatting>
  <conditionalFormatting sqref="AI368">
    <cfRule type="expression" dxfId="12493" priority="2575">
      <formula>AND(IF(OR($Q368=1,$Q368=2),1,0),IF($X368&lt;=20,1,0))</formula>
    </cfRule>
    <cfRule type="expression" dxfId="12492" priority="2576">
      <formula>AND(IF($Q368=2,1,0),IF($X368&lt;30,1,0))</formula>
    </cfRule>
    <cfRule type="expression" dxfId="12491" priority="2577">
      <formula>AND(IF($Q368=3,1,0),IF($X368&lt;30,1,0))</formula>
    </cfRule>
    <cfRule type="expression" dxfId="12490" priority="2578">
      <formula>AND(IF($Q368=3,1,IF($Q368=4,1,0)),IF($F368&lt;=85,1,0))</formula>
    </cfRule>
  </conditionalFormatting>
  <conditionalFormatting sqref="AV369">
    <cfRule type="expression" dxfId="12489" priority="2573">
      <formula>AV369="X"</formula>
    </cfRule>
    <cfRule type="expression" dxfId="12488" priority="2574">
      <formula>AV369="후보"</formula>
    </cfRule>
  </conditionalFormatting>
  <conditionalFormatting sqref="AC369">
    <cfRule type="cellIs" dxfId="12487" priority="2571" operator="greaterThan">
      <formula>0.9</formula>
    </cfRule>
    <cfRule type="cellIs" dxfId="12486" priority="2572" operator="greaterThan">
      <formula>0.85</formula>
    </cfRule>
  </conditionalFormatting>
  <conditionalFormatting sqref="N369">
    <cfRule type="cellIs" dxfId="12485" priority="2569" operator="greaterThan">
      <formula>0.9</formula>
    </cfRule>
    <cfRule type="cellIs" dxfId="12484" priority="2570" operator="greaterThan">
      <formula>0.85</formula>
    </cfRule>
  </conditionalFormatting>
  <conditionalFormatting sqref="E369">
    <cfRule type="expression" dxfId="12483" priority="2565">
      <formula>AND(IF(OR($Q369=1,$Q369=2),1,0),IF($X369&lt;=20,1,0))</formula>
    </cfRule>
    <cfRule type="expression" dxfId="12482" priority="2566">
      <formula>AND(IF($Q369=2,1,0),IF($X369&lt;30,1,0))</formula>
    </cfRule>
    <cfRule type="expression" dxfId="12481" priority="2567">
      <formula>AND(IF($Q369=3,1,0),IF($X369&lt;30,1,0))</formula>
    </cfRule>
    <cfRule type="expression" dxfId="12480" priority="2568">
      <formula>AND(IF($Q369=3,1,IF($Q369=4,1,0)),IF($F369&lt;=85,1,0))</formula>
    </cfRule>
  </conditionalFormatting>
  <conditionalFormatting sqref="X369">
    <cfRule type="expression" dxfId="12479" priority="2561">
      <formula>AND(IF(OR($Q369=1,$Q369=2),1,0),IF($X369&lt;=20,1,0))</formula>
    </cfRule>
    <cfRule type="expression" dxfId="12478" priority="2562">
      <formula>AND(IF($Q369=2,1,0),IF($X369&lt;30,1,0))</formula>
    </cfRule>
    <cfRule type="expression" dxfId="12477" priority="2563">
      <formula>AND(IF($Q369=3,1,0),IF($X369&lt;30,1,0))</formula>
    </cfRule>
    <cfRule type="expression" dxfId="12476" priority="2564">
      <formula>AND(IF($Q369=3,1,IF($Q369=4,1,0)),IF($F369&lt;=85,1,0))</formula>
    </cfRule>
  </conditionalFormatting>
  <conditionalFormatting sqref="AI369">
    <cfRule type="expression" dxfId="12475" priority="2557">
      <formula>AND(IF(OR($Q369=1,$Q369=2),1,0),IF($X369&lt;=20,1,0))</formula>
    </cfRule>
    <cfRule type="expression" dxfId="12474" priority="2558">
      <formula>AND(IF($Q369=2,1,0),IF($X369&lt;30,1,0))</formula>
    </cfRule>
    <cfRule type="expression" dxfId="12473" priority="2559">
      <formula>AND(IF($Q369=3,1,0),IF($X369&lt;30,1,0))</formula>
    </cfRule>
    <cfRule type="expression" dxfId="12472" priority="2560">
      <formula>AND(IF($Q369=3,1,IF($Q369=4,1,0)),IF($F369&lt;=85,1,0))</formula>
    </cfRule>
  </conditionalFormatting>
  <conditionalFormatting sqref="AV370">
    <cfRule type="expression" dxfId="12471" priority="2555">
      <formula>AV370="X"</formula>
    </cfRule>
    <cfRule type="expression" dxfId="12470" priority="2556">
      <formula>AV370="후보"</formula>
    </cfRule>
  </conditionalFormatting>
  <conditionalFormatting sqref="AC370">
    <cfRule type="cellIs" dxfId="12469" priority="2553" operator="greaterThan">
      <formula>0.9</formula>
    </cfRule>
    <cfRule type="cellIs" dxfId="12468" priority="2554" operator="greaterThan">
      <formula>0.85</formula>
    </cfRule>
  </conditionalFormatting>
  <conditionalFormatting sqref="N370">
    <cfRule type="cellIs" dxfId="12467" priority="2551" operator="greaterThan">
      <formula>0.9</formula>
    </cfRule>
    <cfRule type="cellIs" dxfId="12466" priority="2552" operator="greaterThan">
      <formula>0.85</formula>
    </cfRule>
  </conditionalFormatting>
  <conditionalFormatting sqref="E370">
    <cfRule type="expression" dxfId="12465" priority="2547">
      <formula>AND(IF(OR($Q370=1,$Q370=2),1,0),IF($X370&lt;=20,1,0))</formula>
    </cfRule>
    <cfRule type="expression" dxfId="12464" priority="2548">
      <formula>AND(IF($Q370=2,1,0),IF($X370&lt;30,1,0))</formula>
    </cfRule>
    <cfRule type="expression" dxfId="12463" priority="2549">
      <formula>AND(IF($Q370=3,1,0),IF($X370&lt;30,1,0))</formula>
    </cfRule>
    <cfRule type="expression" dxfId="12462" priority="2550">
      <formula>AND(IF($Q370=3,1,IF($Q370=4,1,0)),IF($F370&lt;=85,1,0))</formula>
    </cfRule>
  </conditionalFormatting>
  <conditionalFormatting sqref="X370">
    <cfRule type="expression" dxfId="12461" priority="2543">
      <formula>AND(IF(OR($Q370=1,$Q370=2),1,0),IF($X370&lt;=20,1,0))</formula>
    </cfRule>
    <cfRule type="expression" dxfId="12460" priority="2544">
      <formula>AND(IF($Q370=2,1,0),IF($X370&lt;30,1,0))</formula>
    </cfRule>
    <cfRule type="expression" dxfId="12459" priority="2545">
      <formula>AND(IF($Q370=3,1,0),IF($X370&lt;30,1,0))</formula>
    </cfRule>
    <cfRule type="expression" dxfId="12458" priority="2546">
      <formula>AND(IF($Q370=3,1,IF($Q370=4,1,0)),IF($F370&lt;=85,1,0))</formula>
    </cfRule>
  </conditionalFormatting>
  <conditionalFormatting sqref="AI370">
    <cfRule type="expression" dxfId="12457" priority="2539">
      <formula>AND(IF(OR($Q370=1,$Q370=2),1,0),IF($X370&lt;=20,1,0))</formula>
    </cfRule>
    <cfRule type="expression" dxfId="12456" priority="2540">
      <formula>AND(IF($Q370=2,1,0),IF($X370&lt;30,1,0))</formula>
    </cfRule>
    <cfRule type="expression" dxfId="12455" priority="2541">
      <formula>AND(IF($Q370=3,1,0),IF($X370&lt;30,1,0))</formula>
    </cfRule>
    <cfRule type="expression" dxfId="12454" priority="2542">
      <formula>AND(IF($Q370=3,1,IF($Q370=4,1,0)),IF($F370&lt;=85,1,0))</formula>
    </cfRule>
  </conditionalFormatting>
  <conditionalFormatting sqref="AV371">
    <cfRule type="expression" dxfId="12453" priority="2537">
      <formula>AV371="X"</formula>
    </cfRule>
    <cfRule type="expression" dxfId="12452" priority="2538">
      <formula>AV371="후보"</formula>
    </cfRule>
  </conditionalFormatting>
  <conditionalFormatting sqref="AC371">
    <cfRule type="cellIs" dxfId="12451" priority="2535" operator="greaterThan">
      <formula>0.9</formula>
    </cfRule>
    <cfRule type="cellIs" dxfId="12450" priority="2536" operator="greaterThan">
      <formula>0.85</formula>
    </cfRule>
  </conditionalFormatting>
  <conditionalFormatting sqref="N371">
    <cfRule type="cellIs" dxfId="12449" priority="2533" operator="greaterThan">
      <formula>0.9</formula>
    </cfRule>
    <cfRule type="cellIs" dxfId="12448" priority="2534" operator="greaterThan">
      <formula>0.85</formula>
    </cfRule>
  </conditionalFormatting>
  <conditionalFormatting sqref="E371">
    <cfRule type="expression" dxfId="12447" priority="2529">
      <formula>AND(IF(OR($Q371=1,$Q371=2),1,0),IF($X371&lt;=20,1,0))</formula>
    </cfRule>
    <cfRule type="expression" dxfId="12446" priority="2530">
      <formula>AND(IF($Q371=2,1,0),IF($X371&lt;30,1,0))</formula>
    </cfRule>
    <cfRule type="expression" dxfId="12445" priority="2531">
      <formula>AND(IF($Q371=3,1,0),IF($X371&lt;30,1,0))</formula>
    </cfRule>
    <cfRule type="expression" dxfId="12444" priority="2532">
      <formula>AND(IF($Q371=3,1,IF($Q371=4,1,0)),IF($F371&lt;=85,1,0))</formula>
    </cfRule>
  </conditionalFormatting>
  <conditionalFormatting sqref="X371">
    <cfRule type="expression" dxfId="12443" priority="2525">
      <formula>AND(IF(OR($Q371=1,$Q371=2),1,0),IF($X371&lt;=20,1,0))</formula>
    </cfRule>
    <cfRule type="expression" dxfId="12442" priority="2526">
      <formula>AND(IF($Q371=2,1,0),IF($X371&lt;30,1,0))</formula>
    </cfRule>
    <cfRule type="expression" dxfId="12441" priority="2527">
      <formula>AND(IF($Q371=3,1,0),IF($X371&lt;30,1,0))</formula>
    </cfRule>
    <cfRule type="expression" dxfId="12440" priority="2528">
      <formula>AND(IF($Q371=3,1,IF($Q371=4,1,0)),IF($F371&lt;=85,1,0))</formula>
    </cfRule>
  </conditionalFormatting>
  <conditionalFormatting sqref="AI371">
    <cfRule type="expression" dxfId="12439" priority="2521">
      <formula>AND(IF(OR($Q371=1,$Q371=2),1,0),IF($X371&lt;=20,1,0))</formula>
    </cfRule>
    <cfRule type="expression" dxfId="12438" priority="2522">
      <formula>AND(IF($Q371=2,1,0),IF($X371&lt;30,1,0))</formula>
    </cfRule>
    <cfRule type="expression" dxfId="12437" priority="2523">
      <formula>AND(IF($Q371=3,1,0),IF($X371&lt;30,1,0))</formula>
    </cfRule>
    <cfRule type="expression" dxfId="12436" priority="2524">
      <formula>AND(IF($Q371=3,1,IF($Q371=4,1,0)),IF($F371&lt;=85,1,0))</formula>
    </cfRule>
  </conditionalFormatting>
  <conditionalFormatting sqref="AV372">
    <cfRule type="expression" dxfId="12435" priority="2519">
      <formula>AV372="X"</formula>
    </cfRule>
    <cfRule type="expression" dxfId="12434" priority="2520">
      <formula>AV372="후보"</formula>
    </cfRule>
  </conditionalFormatting>
  <conditionalFormatting sqref="AC372">
    <cfRule type="cellIs" dxfId="12433" priority="2517" operator="greaterThan">
      <formula>0.9</formula>
    </cfRule>
    <cfRule type="cellIs" dxfId="12432" priority="2518" operator="greaterThan">
      <formula>0.85</formula>
    </cfRule>
  </conditionalFormatting>
  <conditionalFormatting sqref="N372">
    <cfRule type="cellIs" dxfId="12431" priority="2515" operator="greaterThan">
      <formula>0.9</formula>
    </cfRule>
    <cfRule type="cellIs" dxfId="12430" priority="2516" operator="greaterThan">
      <formula>0.85</formula>
    </cfRule>
  </conditionalFormatting>
  <conditionalFormatting sqref="E372">
    <cfRule type="expression" dxfId="12429" priority="2511">
      <formula>AND(IF(OR($Q372=1,$Q372=2),1,0),IF($X372&lt;=20,1,0))</formula>
    </cfRule>
    <cfRule type="expression" dxfId="12428" priority="2512">
      <formula>AND(IF($Q372=2,1,0),IF($X372&lt;30,1,0))</formula>
    </cfRule>
    <cfRule type="expression" dxfId="12427" priority="2513">
      <formula>AND(IF($Q372=3,1,0),IF($X372&lt;30,1,0))</formula>
    </cfRule>
    <cfRule type="expression" dxfId="12426" priority="2514">
      <formula>AND(IF($Q372=3,1,IF($Q372=4,1,0)),IF($F372&lt;=85,1,0))</formula>
    </cfRule>
  </conditionalFormatting>
  <conditionalFormatting sqref="X372">
    <cfRule type="expression" dxfId="12425" priority="2507">
      <formula>AND(IF(OR($Q372=1,$Q372=2),1,0),IF($X372&lt;=20,1,0))</formula>
    </cfRule>
    <cfRule type="expression" dxfId="12424" priority="2508">
      <formula>AND(IF($Q372=2,1,0),IF($X372&lt;30,1,0))</formula>
    </cfRule>
    <cfRule type="expression" dxfId="12423" priority="2509">
      <formula>AND(IF($Q372=3,1,0),IF($X372&lt;30,1,0))</formula>
    </cfRule>
    <cfRule type="expression" dxfId="12422" priority="2510">
      <formula>AND(IF($Q372=3,1,IF($Q372=4,1,0)),IF($F372&lt;=85,1,0))</formula>
    </cfRule>
  </conditionalFormatting>
  <conditionalFormatting sqref="AI372">
    <cfRule type="expression" dxfId="12421" priority="2503">
      <formula>AND(IF(OR($Q372=1,$Q372=2),1,0),IF($X372&lt;=20,1,0))</formula>
    </cfRule>
    <cfRule type="expression" dxfId="12420" priority="2504">
      <formula>AND(IF($Q372=2,1,0),IF($X372&lt;30,1,0))</formula>
    </cfRule>
    <cfRule type="expression" dxfId="12419" priority="2505">
      <formula>AND(IF($Q372=3,1,0),IF($X372&lt;30,1,0))</formula>
    </cfRule>
    <cfRule type="expression" dxfId="12418" priority="2506">
      <formula>AND(IF($Q372=3,1,IF($Q372=4,1,0)),IF($F372&lt;=85,1,0))</formula>
    </cfRule>
  </conditionalFormatting>
  <conditionalFormatting sqref="AV373">
    <cfRule type="expression" dxfId="12417" priority="2501">
      <formula>AV373="X"</formula>
    </cfRule>
    <cfRule type="expression" dxfId="12416" priority="2502">
      <formula>AV373="후보"</formula>
    </cfRule>
  </conditionalFormatting>
  <conditionalFormatting sqref="AC373">
    <cfRule type="cellIs" dxfId="12415" priority="2499" operator="greaterThan">
      <formula>0.9</formula>
    </cfRule>
    <cfRule type="cellIs" dxfId="12414" priority="2500" operator="greaterThan">
      <formula>0.85</formula>
    </cfRule>
  </conditionalFormatting>
  <conditionalFormatting sqref="N373">
    <cfRule type="cellIs" dxfId="12413" priority="2497" operator="greaterThan">
      <formula>0.9</formula>
    </cfRule>
    <cfRule type="cellIs" dxfId="12412" priority="2498" operator="greaterThan">
      <formula>0.85</formula>
    </cfRule>
  </conditionalFormatting>
  <conditionalFormatting sqref="E373">
    <cfRule type="expression" dxfId="12411" priority="2493">
      <formula>AND(IF(OR($Q373=1,$Q373=2),1,0),IF($X373&lt;=20,1,0))</formula>
    </cfRule>
    <cfRule type="expression" dxfId="12410" priority="2494">
      <formula>AND(IF($Q373=2,1,0),IF($X373&lt;30,1,0))</formula>
    </cfRule>
    <cfRule type="expression" dxfId="12409" priority="2495">
      <formula>AND(IF($Q373=3,1,0),IF($X373&lt;30,1,0))</formula>
    </cfRule>
    <cfRule type="expression" dxfId="12408" priority="2496">
      <formula>AND(IF($Q373=3,1,IF($Q373=4,1,0)),IF($F373&lt;=85,1,0))</formula>
    </cfRule>
  </conditionalFormatting>
  <conditionalFormatting sqref="X373">
    <cfRule type="expression" dxfId="12407" priority="2489">
      <formula>AND(IF(OR($Q373=1,$Q373=2),1,0),IF($X373&lt;=20,1,0))</formula>
    </cfRule>
    <cfRule type="expression" dxfId="12406" priority="2490">
      <formula>AND(IF($Q373=2,1,0),IF($X373&lt;30,1,0))</formula>
    </cfRule>
    <cfRule type="expression" dxfId="12405" priority="2491">
      <formula>AND(IF($Q373=3,1,0),IF($X373&lt;30,1,0))</formula>
    </cfRule>
    <cfRule type="expression" dxfId="12404" priority="2492">
      <formula>AND(IF($Q373=3,1,IF($Q373=4,1,0)),IF($F373&lt;=85,1,0))</formula>
    </cfRule>
  </conditionalFormatting>
  <conditionalFormatting sqref="AI373">
    <cfRule type="expression" dxfId="12403" priority="2485">
      <formula>AND(IF(OR($Q373=1,$Q373=2),1,0),IF($X373&lt;=20,1,0))</formula>
    </cfRule>
    <cfRule type="expression" dxfId="12402" priority="2486">
      <formula>AND(IF($Q373=2,1,0),IF($X373&lt;30,1,0))</formula>
    </cfRule>
    <cfRule type="expression" dxfId="12401" priority="2487">
      <formula>AND(IF($Q373=3,1,0),IF($X373&lt;30,1,0))</formula>
    </cfRule>
    <cfRule type="expression" dxfId="12400" priority="2488">
      <formula>AND(IF($Q373=3,1,IF($Q373=4,1,0)),IF($F373&lt;=85,1,0))</formula>
    </cfRule>
  </conditionalFormatting>
  <conditionalFormatting sqref="AV374">
    <cfRule type="expression" dxfId="12399" priority="2483">
      <formula>AV374="X"</formula>
    </cfRule>
    <cfRule type="expression" dxfId="12398" priority="2484">
      <formula>AV374="후보"</formula>
    </cfRule>
  </conditionalFormatting>
  <conditionalFormatting sqref="AC374">
    <cfRule type="cellIs" dxfId="12397" priority="2481" operator="greaterThan">
      <formula>0.9</formula>
    </cfRule>
    <cfRule type="cellIs" dxfId="12396" priority="2482" operator="greaterThan">
      <formula>0.85</formula>
    </cfRule>
  </conditionalFormatting>
  <conditionalFormatting sqref="N374">
    <cfRule type="cellIs" dxfId="12395" priority="2479" operator="greaterThan">
      <formula>0.9</formula>
    </cfRule>
    <cfRule type="cellIs" dxfId="12394" priority="2480" operator="greaterThan">
      <formula>0.85</formula>
    </cfRule>
  </conditionalFormatting>
  <conditionalFormatting sqref="E374">
    <cfRule type="expression" dxfId="12393" priority="2475">
      <formula>AND(IF(OR($Q374=1,$Q374=2),1,0),IF($X374&lt;=20,1,0))</formula>
    </cfRule>
    <cfRule type="expression" dxfId="12392" priority="2476">
      <formula>AND(IF($Q374=2,1,0),IF($X374&lt;30,1,0))</formula>
    </cfRule>
    <cfRule type="expression" dxfId="12391" priority="2477">
      <formula>AND(IF($Q374=3,1,0),IF($X374&lt;30,1,0))</formula>
    </cfRule>
    <cfRule type="expression" dxfId="12390" priority="2478">
      <formula>AND(IF($Q374=3,1,IF($Q374=4,1,0)),IF($F374&lt;=85,1,0))</formula>
    </cfRule>
  </conditionalFormatting>
  <conditionalFormatting sqref="X374">
    <cfRule type="expression" dxfId="12389" priority="2471">
      <formula>AND(IF(OR($Q374=1,$Q374=2),1,0),IF($X374&lt;=20,1,0))</formula>
    </cfRule>
    <cfRule type="expression" dxfId="12388" priority="2472">
      <formula>AND(IF($Q374=2,1,0),IF($X374&lt;30,1,0))</formula>
    </cfRule>
    <cfRule type="expression" dxfId="12387" priority="2473">
      <formula>AND(IF($Q374=3,1,0),IF($X374&lt;30,1,0))</formula>
    </cfRule>
    <cfRule type="expression" dxfId="12386" priority="2474">
      <formula>AND(IF($Q374=3,1,IF($Q374=4,1,0)),IF($F374&lt;=85,1,0))</formula>
    </cfRule>
  </conditionalFormatting>
  <conditionalFormatting sqref="AI374">
    <cfRule type="expression" dxfId="12385" priority="2467">
      <formula>AND(IF(OR($Q374=1,$Q374=2),1,0),IF($X374&lt;=20,1,0))</formula>
    </cfRule>
    <cfRule type="expression" dxfId="12384" priority="2468">
      <formula>AND(IF($Q374=2,1,0),IF($X374&lt;30,1,0))</formula>
    </cfRule>
    <cfRule type="expression" dxfId="12383" priority="2469">
      <formula>AND(IF($Q374=3,1,0),IF($X374&lt;30,1,0))</formula>
    </cfRule>
    <cfRule type="expression" dxfId="12382" priority="2470">
      <formula>AND(IF($Q374=3,1,IF($Q374=4,1,0)),IF($F374&lt;=85,1,0))</formula>
    </cfRule>
  </conditionalFormatting>
  <conditionalFormatting sqref="AV375">
    <cfRule type="expression" dxfId="12381" priority="2465">
      <formula>AV375="X"</formula>
    </cfRule>
    <cfRule type="expression" dxfId="12380" priority="2466">
      <formula>AV375="후보"</formula>
    </cfRule>
  </conditionalFormatting>
  <conditionalFormatting sqref="AC375">
    <cfRule type="cellIs" dxfId="12379" priority="2463" operator="greaterThan">
      <formula>0.9</formula>
    </cfRule>
    <cfRule type="cellIs" dxfId="12378" priority="2464" operator="greaterThan">
      <formula>0.85</formula>
    </cfRule>
  </conditionalFormatting>
  <conditionalFormatting sqref="N375">
    <cfRule type="cellIs" dxfId="12377" priority="2461" operator="greaterThan">
      <formula>0.9</formula>
    </cfRule>
    <cfRule type="cellIs" dxfId="12376" priority="2462" operator="greaterThan">
      <formula>0.85</formula>
    </cfRule>
  </conditionalFormatting>
  <conditionalFormatting sqref="E375">
    <cfRule type="expression" dxfId="12375" priority="2457">
      <formula>AND(IF(OR($Q375=1,$Q375=2),1,0),IF($X375&lt;=20,1,0))</formula>
    </cfRule>
    <cfRule type="expression" dxfId="12374" priority="2458">
      <formula>AND(IF($Q375=2,1,0),IF($X375&lt;30,1,0))</formula>
    </cfRule>
    <cfRule type="expression" dxfId="12373" priority="2459">
      <formula>AND(IF($Q375=3,1,0),IF($X375&lt;30,1,0))</formula>
    </cfRule>
    <cfRule type="expression" dxfId="12372" priority="2460">
      <formula>AND(IF($Q375=3,1,IF($Q375=4,1,0)),IF($F375&lt;=85,1,0))</formula>
    </cfRule>
  </conditionalFormatting>
  <conditionalFormatting sqref="X375">
    <cfRule type="expression" dxfId="12371" priority="2453">
      <formula>AND(IF(OR($Q375=1,$Q375=2),1,0),IF($X375&lt;=20,1,0))</formula>
    </cfRule>
    <cfRule type="expression" dxfId="12370" priority="2454">
      <formula>AND(IF($Q375=2,1,0),IF($X375&lt;30,1,0))</formula>
    </cfRule>
    <cfRule type="expression" dxfId="12369" priority="2455">
      <formula>AND(IF($Q375=3,1,0),IF($X375&lt;30,1,0))</formula>
    </cfRule>
    <cfRule type="expression" dxfId="12368" priority="2456">
      <formula>AND(IF($Q375=3,1,IF($Q375=4,1,0)),IF($F375&lt;=85,1,0))</formula>
    </cfRule>
  </conditionalFormatting>
  <conditionalFormatting sqref="AI375">
    <cfRule type="expression" dxfId="12367" priority="2449">
      <formula>AND(IF(OR($Q375=1,$Q375=2),1,0),IF($X375&lt;=20,1,0))</formula>
    </cfRule>
    <cfRule type="expression" dxfId="12366" priority="2450">
      <formula>AND(IF($Q375=2,1,0),IF($X375&lt;30,1,0))</formula>
    </cfRule>
    <cfRule type="expression" dxfId="12365" priority="2451">
      <formula>AND(IF($Q375=3,1,0),IF($X375&lt;30,1,0))</formula>
    </cfRule>
    <cfRule type="expression" dxfId="12364" priority="2452">
      <formula>AND(IF($Q375=3,1,IF($Q375=4,1,0)),IF($F375&lt;=85,1,0))</formula>
    </cfRule>
  </conditionalFormatting>
  <conditionalFormatting sqref="AV376">
    <cfRule type="expression" dxfId="12363" priority="2447">
      <formula>AV376="X"</formula>
    </cfRule>
    <cfRule type="expression" dxfId="12362" priority="2448">
      <formula>AV376="후보"</formula>
    </cfRule>
  </conditionalFormatting>
  <conditionalFormatting sqref="AC376">
    <cfRule type="cellIs" dxfId="12361" priority="2445" operator="greaterThan">
      <formula>0.9</formula>
    </cfRule>
    <cfRule type="cellIs" dxfId="12360" priority="2446" operator="greaterThan">
      <formula>0.85</formula>
    </cfRule>
  </conditionalFormatting>
  <conditionalFormatting sqref="N376">
    <cfRule type="cellIs" dxfId="12359" priority="2443" operator="greaterThan">
      <formula>0.9</formula>
    </cfRule>
    <cfRule type="cellIs" dxfId="12358" priority="2444" operator="greaterThan">
      <formula>0.85</formula>
    </cfRule>
  </conditionalFormatting>
  <conditionalFormatting sqref="E376">
    <cfRule type="expression" dxfId="12357" priority="2439">
      <formula>AND(IF(OR($Q376=1,$Q376=2),1,0),IF($X376&lt;=20,1,0))</formula>
    </cfRule>
    <cfRule type="expression" dxfId="12356" priority="2440">
      <formula>AND(IF($Q376=2,1,0),IF($X376&lt;30,1,0))</formula>
    </cfRule>
    <cfRule type="expression" dxfId="12355" priority="2441">
      <formula>AND(IF($Q376=3,1,0),IF($X376&lt;30,1,0))</formula>
    </cfRule>
    <cfRule type="expression" dxfId="12354" priority="2442">
      <formula>AND(IF($Q376=3,1,IF($Q376=4,1,0)),IF($F376&lt;=85,1,0))</formula>
    </cfRule>
  </conditionalFormatting>
  <conditionalFormatting sqref="X376">
    <cfRule type="expression" dxfId="12353" priority="2435">
      <formula>AND(IF(OR($Q376=1,$Q376=2),1,0),IF($X376&lt;=20,1,0))</formula>
    </cfRule>
    <cfRule type="expression" dxfId="12352" priority="2436">
      <formula>AND(IF($Q376=2,1,0),IF($X376&lt;30,1,0))</formula>
    </cfRule>
    <cfRule type="expression" dxfId="12351" priority="2437">
      <formula>AND(IF($Q376=3,1,0),IF($X376&lt;30,1,0))</formula>
    </cfRule>
    <cfRule type="expression" dxfId="12350" priority="2438">
      <formula>AND(IF($Q376=3,1,IF($Q376=4,1,0)),IF($F376&lt;=85,1,0))</formula>
    </cfRule>
  </conditionalFormatting>
  <conditionalFormatting sqref="AI376">
    <cfRule type="expression" dxfId="12349" priority="2431">
      <formula>AND(IF(OR($Q376=1,$Q376=2),1,0),IF($X376&lt;=20,1,0))</formula>
    </cfRule>
    <cfRule type="expression" dxfId="12348" priority="2432">
      <formula>AND(IF($Q376=2,1,0),IF($X376&lt;30,1,0))</formula>
    </cfRule>
    <cfRule type="expression" dxfId="12347" priority="2433">
      <formula>AND(IF($Q376=3,1,0),IF($X376&lt;30,1,0))</formula>
    </cfRule>
    <cfRule type="expression" dxfId="12346" priority="2434">
      <formula>AND(IF($Q376=3,1,IF($Q376=4,1,0)),IF($F376&lt;=85,1,0))</formula>
    </cfRule>
  </conditionalFormatting>
  <conditionalFormatting sqref="AV377">
    <cfRule type="expression" dxfId="12345" priority="2429">
      <formula>AV377="X"</formula>
    </cfRule>
    <cfRule type="expression" dxfId="12344" priority="2430">
      <formula>AV377="후보"</formula>
    </cfRule>
  </conditionalFormatting>
  <conditionalFormatting sqref="AC377">
    <cfRule type="cellIs" dxfId="12343" priority="2427" operator="greaterThan">
      <formula>0.9</formula>
    </cfRule>
    <cfRule type="cellIs" dxfId="12342" priority="2428" operator="greaterThan">
      <formula>0.85</formula>
    </cfRule>
  </conditionalFormatting>
  <conditionalFormatting sqref="N377">
    <cfRule type="cellIs" dxfId="12341" priority="2425" operator="greaterThan">
      <formula>0.9</formula>
    </cfRule>
    <cfRule type="cellIs" dxfId="12340" priority="2426" operator="greaterThan">
      <formula>0.85</formula>
    </cfRule>
  </conditionalFormatting>
  <conditionalFormatting sqref="E377">
    <cfRule type="expression" dxfId="12339" priority="2421">
      <formula>AND(IF(OR($Q377=1,$Q377=2),1,0),IF($X377&lt;=20,1,0))</formula>
    </cfRule>
    <cfRule type="expression" dxfId="12338" priority="2422">
      <formula>AND(IF($Q377=2,1,0),IF($X377&lt;30,1,0))</formula>
    </cfRule>
    <cfRule type="expression" dxfId="12337" priority="2423">
      <formula>AND(IF($Q377=3,1,0),IF($X377&lt;30,1,0))</formula>
    </cfRule>
    <cfRule type="expression" dxfId="12336" priority="2424">
      <formula>AND(IF($Q377=3,1,IF($Q377=4,1,0)),IF($F377&lt;=85,1,0))</formula>
    </cfRule>
  </conditionalFormatting>
  <conditionalFormatting sqref="X377">
    <cfRule type="expression" dxfId="12335" priority="2417">
      <formula>AND(IF(OR($Q377=1,$Q377=2),1,0),IF($X377&lt;=20,1,0))</formula>
    </cfRule>
    <cfRule type="expression" dxfId="12334" priority="2418">
      <formula>AND(IF($Q377=2,1,0),IF($X377&lt;30,1,0))</formula>
    </cfRule>
    <cfRule type="expression" dxfId="12333" priority="2419">
      <formula>AND(IF($Q377=3,1,0),IF($X377&lt;30,1,0))</formula>
    </cfRule>
    <cfRule type="expression" dxfId="12332" priority="2420">
      <formula>AND(IF($Q377=3,1,IF($Q377=4,1,0)),IF($F377&lt;=85,1,0))</formula>
    </cfRule>
  </conditionalFormatting>
  <conditionalFormatting sqref="AI377">
    <cfRule type="expression" dxfId="12331" priority="2413">
      <formula>AND(IF(OR($Q377=1,$Q377=2),1,0),IF($X377&lt;=20,1,0))</formula>
    </cfRule>
    <cfRule type="expression" dxfId="12330" priority="2414">
      <formula>AND(IF($Q377=2,1,0),IF($X377&lt;30,1,0))</formula>
    </cfRule>
    <cfRule type="expression" dxfId="12329" priority="2415">
      <formula>AND(IF($Q377=3,1,0),IF($X377&lt;30,1,0))</formula>
    </cfRule>
    <cfRule type="expression" dxfId="12328" priority="2416">
      <formula>AND(IF($Q377=3,1,IF($Q377=4,1,0)),IF($F377&lt;=85,1,0))</formula>
    </cfRule>
  </conditionalFormatting>
  <conditionalFormatting sqref="AV378">
    <cfRule type="expression" dxfId="12327" priority="2411">
      <formula>AV378="X"</formula>
    </cfRule>
    <cfRule type="expression" dxfId="12326" priority="2412">
      <formula>AV378="후보"</formula>
    </cfRule>
  </conditionalFormatting>
  <conditionalFormatting sqref="AC378">
    <cfRule type="cellIs" dxfId="12325" priority="2409" operator="greaterThan">
      <formula>0.9</formula>
    </cfRule>
    <cfRule type="cellIs" dxfId="12324" priority="2410" operator="greaterThan">
      <formula>0.85</formula>
    </cfRule>
  </conditionalFormatting>
  <conditionalFormatting sqref="N378">
    <cfRule type="cellIs" dxfId="12323" priority="2407" operator="greaterThan">
      <formula>0.9</formula>
    </cfRule>
    <cfRule type="cellIs" dxfId="12322" priority="2408" operator="greaterThan">
      <formula>0.85</formula>
    </cfRule>
  </conditionalFormatting>
  <conditionalFormatting sqref="E378">
    <cfRule type="expression" dxfId="12321" priority="2403">
      <formula>AND(IF(OR($Q378=1,$Q378=2),1,0),IF($X378&lt;=20,1,0))</formula>
    </cfRule>
    <cfRule type="expression" dxfId="12320" priority="2404">
      <formula>AND(IF($Q378=2,1,0),IF($X378&lt;30,1,0))</formula>
    </cfRule>
    <cfRule type="expression" dxfId="12319" priority="2405">
      <formula>AND(IF($Q378=3,1,0),IF($X378&lt;30,1,0))</formula>
    </cfRule>
    <cfRule type="expression" dxfId="12318" priority="2406">
      <formula>AND(IF($Q378=3,1,IF($Q378=4,1,0)),IF($F378&lt;=85,1,0))</formula>
    </cfRule>
  </conditionalFormatting>
  <conditionalFormatting sqref="X378">
    <cfRule type="expression" dxfId="12317" priority="2399">
      <formula>AND(IF(OR($Q378=1,$Q378=2),1,0),IF($X378&lt;=20,1,0))</formula>
    </cfRule>
    <cfRule type="expression" dxfId="12316" priority="2400">
      <formula>AND(IF($Q378=2,1,0),IF($X378&lt;30,1,0))</formula>
    </cfRule>
    <cfRule type="expression" dxfId="12315" priority="2401">
      <formula>AND(IF($Q378=3,1,0),IF($X378&lt;30,1,0))</formula>
    </cfRule>
    <cfRule type="expression" dxfId="12314" priority="2402">
      <formula>AND(IF($Q378=3,1,IF($Q378=4,1,0)),IF($F378&lt;=85,1,0))</formula>
    </cfRule>
  </conditionalFormatting>
  <conditionalFormatting sqref="AI378">
    <cfRule type="expression" dxfId="12313" priority="2395">
      <formula>AND(IF(OR($Q378=1,$Q378=2),1,0),IF($X378&lt;=20,1,0))</formula>
    </cfRule>
    <cfRule type="expression" dxfId="12312" priority="2396">
      <formula>AND(IF($Q378=2,1,0),IF($X378&lt;30,1,0))</formula>
    </cfRule>
    <cfRule type="expression" dxfId="12311" priority="2397">
      <formula>AND(IF($Q378=3,1,0),IF($X378&lt;30,1,0))</formula>
    </cfRule>
    <cfRule type="expression" dxfId="12310" priority="2398">
      <formula>AND(IF($Q378=3,1,IF($Q378=4,1,0)),IF($F378&lt;=85,1,0))</formula>
    </cfRule>
  </conditionalFormatting>
  <conditionalFormatting sqref="AV379">
    <cfRule type="expression" dxfId="12309" priority="2393">
      <formula>AV379="X"</formula>
    </cfRule>
    <cfRule type="expression" dxfId="12308" priority="2394">
      <formula>AV379="후보"</formula>
    </cfRule>
  </conditionalFormatting>
  <conditionalFormatting sqref="AC379">
    <cfRule type="cellIs" dxfId="12307" priority="2391" operator="greaterThan">
      <formula>0.9</formula>
    </cfRule>
    <cfRule type="cellIs" dxfId="12306" priority="2392" operator="greaterThan">
      <formula>0.85</formula>
    </cfRule>
  </conditionalFormatting>
  <conditionalFormatting sqref="N379">
    <cfRule type="cellIs" dxfId="12305" priority="2389" operator="greaterThan">
      <formula>0.9</formula>
    </cfRule>
    <cfRule type="cellIs" dxfId="12304" priority="2390" operator="greaterThan">
      <formula>0.85</formula>
    </cfRule>
  </conditionalFormatting>
  <conditionalFormatting sqref="E379">
    <cfRule type="expression" dxfId="12303" priority="2385">
      <formula>AND(IF(OR($Q379=1,$Q379=2),1,0),IF($X379&lt;=20,1,0))</formula>
    </cfRule>
    <cfRule type="expression" dxfId="12302" priority="2386">
      <formula>AND(IF($Q379=2,1,0),IF($X379&lt;30,1,0))</formula>
    </cfRule>
    <cfRule type="expression" dxfId="12301" priority="2387">
      <formula>AND(IF($Q379=3,1,0),IF($X379&lt;30,1,0))</formula>
    </cfRule>
    <cfRule type="expression" dxfId="12300" priority="2388">
      <formula>AND(IF($Q379=3,1,IF($Q379=4,1,0)),IF($F379&lt;=85,1,0))</formula>
    </cfRule>
  </conditionalFormatting>
  <conditionalFormatting sqref="X379">
    <cfRule type="expression" dxfId="12299" priority="2381">
      <formula>AND(IF(OR($Q379=1,$Q379=2),1,0),IF($X379&lt;=20,1,0))</formula>
    </cfRule>
    <cfRule type="expression" dxfId="12298" priority="2382">
      <formula>AND(IF($Q379=2,1,0),IF($X379&lt;30,1,0))</formula>
    </cfRule>
    <cfRule type="expression" dxfId="12297" priority="2383">
      <formula>AND(IF($Q379=3,1,0),IF($X379&lt;30,1,0))</formula>
    </cfRule>
    <cfRule type="expression" dxfId="12296" priority="2384">
      <formula>AND(IF($Q379=3,1,IF($Q379=4,1,0)),IF($F379&lt;=85,1,0))</formula>
    </cfRule>
  </conditionalFormatting>
  <conditionalFormatting sqref="AI379">
    <cfRule type="expression" dxfId="12295" priority="2377">
      <formula>AND(IF(OR($Q379=1,$Q379=2),1,0),IF($X379&lt;=20,1,0))</formula>
    </cfRule>
    <cfRule type="expression" dxfId="12294" priority="2378">
      <formula>AND(IF($Q379=2,1,0),IF($X379&lt;30,1,0))</formula>
    </cfRule>
    <cfRule type="expression" dxfId="12293" priority="2379">
      <formula>AND(IF($Q379=3,1,0),IF($X379&lt;30,1,0))</formula>
    </cfRule>
    <cfRule type="expression" dxfId="12292" priority="2380">
      <formula>AND(IF($Q379=3,1,IF($Q379=4,1,0)),IF($F379&lt;=85,1,0))</formula>
    </cfRule>
  </conditionalFormatting>
  <conditionalFormatting sqref="AV380">
    <cfRule type="expression" dxfId="12291" priority="2375">
      <formula>AV380="X"</formula>
    </cfRule>
    <cfRule type="expression" dxfId="12290" priority="2376">
      <formula>AV380="후보"</formula>
    </cfRule>
  </conditionalFormatting>
  <conditionalFormatting sqref="AC380">
    <cfRule type="cellIs" dxfId="12289" priority="2373" operator="greaterThan">
      <formula>0.9</formula>
    </cfRule>
    <cfRule type="cellIs" dxfId="12288" priority="2374" operator="greaterThan">
      <formula>0.85</formula>
    </cfRule>
  </conditionalFormatting>
  <conditionalFormatting sqref="N380">
    <cfRule type="cellIs" dxfId="12287" priority="2371" operator="greaterThan">
      <formula>0.9</formula>
    </cfRule>
    <cfRule type="cellIs" dxfId="12286" priority="2372" operator="greaterThan">
      <formula>0.85</formula>
    </cfRule>
  </conditionalFormatting>
  <conditionalFormatting sqref="E380">
    <cfRule type="expression" dxfId="12285" priority="2367">
      <formula>AND(IF(OR($Q380=1,$Q380=2),1,0),IF($X380&lt;=20,1,0))</formula>
    </cfRule>
    <cfRule type="expression" dxfId="12284" priority="2368">
      <formula>AND(IF($Q380=2,1,0),IF($X380&lt;30,1,0))</formula>
    </cfRule>
    <cfRule type="expression" dxfId="12283" priority="2369">
      <formula>AND(IF($Q380=3,1,0),IF($X380&lt;30,1,0))</formula>
    </cfRule>
    <cfRule type="expression" dxfId="12282" priority="2370">
      <formula>AND(IF($Q380=3,1,IF($Q380=4,1,0)),IF($F380&lt;=85,1,0))</formula>
    </cfRule>
  </conditionalFormatting>
  <conditionalFormatting sqref="X380">
    <cfRule type="expression" dxfId="12281" priority="2363">
      <formula>AND(IF(OR($Q380=1,$Q380=2),1,0),IF($X380&lt;=20,1,0))</formula>
    </cfRule>
    <cfRule type="expression" dxfId="12280" priority="2364">
      <formula>AND(IF($Q380=2,1,0),IF($X380&lt;30,1,0))</formula>
    </cfRule>
    <cfRule type="expression" dxfId="12279" priority="2365">
      <formula>AND(IF($Q380=3,1,0),IF($X380&lt;30,1,0))</formula>
    </cfRule>
    <cfRule type="expression" dxfId="12278" priority="2366">
      <formula>AND(IF($Q380=3,1,IF($Q380=4,1,0)),IF($F380&lt;=85,1,0))</formula>
    </cfRule>
  </conditionalFormatting>
  <conditionalFormatting sqref="AI380">
    <cfRule type="expression" dxfId="12277" priority="2359">
      <formula>AND(IF(OR($Q380=1,$Q380=2),1,0),IF($X380&lt;=20,1,0))</formula>
    </cfRule>
    <cfRule type="expression" dxfId="12276" priority="2360">
      <formula>AND(IF($Q380=2,1,0),IF($X380&lt;30,1,0))</formula>
    </cfRule>
    <cfRule type="expression" dxfId="12275" priority="2361">
      <formula>AND(IF($Q380=3,1,0),IF($X380&lt;30,1,0))</formula>
    </cfRule>
    <cfRule type="expression" dxfId="12274" priority="2362">
      <formula>AND(IF($Q380=3,1,IF($Q380=4,1,0)),IF($F380&lt;=85,1,0))</formula>
    </cfRule>
  </conditionalFormatting>
  <conditionalFormatting sqref="AV381">
    <cfRule type="expression" dxfId="12273" priority="2357">
      <formula>AV381="X"</formula>
    </cfRule>
    <cfRule type="expression" dxfId="12272" priority="2358">
      <formula>AV381="후보"</formula>
    </cfRule>
  </conditionalFormatting>
  <conditionalFormatting sqref="AC381">
    <cfRule type="cellIs" dxfId="12271" priority="2355" operator="greaterThan">
      <formula>0.9</formula>
    </cfRule>
    <cfRule type="cellIs" dxfId="12270" priority="2356" operator="greaterThan">
      <formula>0.85</formula>
    </cfRule>
  </conditionalFormatting>
  <conditionalFormatting sqref="N381">
    <cfRule type="cellIs" dxfId="12269" priority="2353" operator="greaterThan">
      <formula>0.9</formula>
    </cfRule>
    <cfRule type="cellIs" dxfId="12268" priority="2354" operator="greaterThan">
      <formula>0.85</formula>
    </cfRule>
  </conditionalFormatting>
  <conditionalFormatting sqref="E381">
    <cfRule type="expression" dxfId="12267" priority="2349">
      <formula>AND(IF(OR($Q381=1,$Q381=2),1,0),IF($X381&lt;=20,1,0))</formula>
    </cfRule>
    <cfRule type="expression" dxfId="12266" priority="2350">
      <formula>AND(IF($Q381=2,1,0),IF($X381&lt;30,1,0))</formula>
    </cfRule>
    <cfRule type="expression" dxfId="12265" priority="2351">
      <formula>AND(IF($Q381=3,1,0),IF($X381&lt;30,1,0))</formula>
    </cfRule>
    <cfRule type="expression" dxfId="12264" priority="2352">
      <formula>AND(IF($Q381=3,1,IF($Q381=4,1,0)),IF($F381&lt;=85,1,0))</formula>
    </cfRule>
  </conditionalFormatting>
  <conditionalFormatting sqref="X381">
    <cfRule type="expression" dxfId="12263" priority="2345">
      <formula>AND(IF(OR($Q381=1,$Q381=2),1,0),IF($X381&lt;=20,1,0))</formula>
    </cfRule>
    <cfRule type="expression" dxfId="12262" priority="2346">
      <formula>AND(IF($Q381=2,1,0),IF($X381&lt;30,1,0))</formula>
    </cfRule>
    <cfRule type="expression" dxfId="12261" priority="2347">
      <formula>AND(IF($Q381=3,1,0),IF($X381&lt;30,1,0))</formula>
    </cfRule>
    <cfRule type="expression" dxfId="12260" priority="2348">
      <formula>AND(IF($Q381=3,1,IF($Q381=4,1,0)),IF($F381&lt;=85,1,0))</formula>
    </cfRule>
  </conditionalFormatting>
  <conditionalFormatting sqref="AI381">
    <cfRule type="expression" dxfId="12259" priority="2341">
      <formula>AND(IF(OR($Q381=1,$Q381=2),1,0),IF($X381&lt;=20,1,0))</formula>
    </cfRule>
    <cfRule type="expression" dxfId="12258" priority="2342">
      <formula>AND(IF($Q381=2,1,0),IF($X381&lt;30,1,0))</formula>
    </cfRule>
    <cfRule type="expression" dxfId="12257" priority="2343">
      <formula>AND(IF($Q381=3,1,0),IF($X381&lt;30,1,0))</formula>
    </cfRule>
    <cfRule type="expression" dxfId="12256" priority="2344">
      <formula>AND(IF($Q381=3,1,IF($Q381=4,1,0)),IF($F381&lt;=85,1,0))</formula>
    </cfRule>
  </conditionalFormatting>
  <conditionalFormatting sqref="AV382">
    <cfRule type="expression" dxfId="12255" priority="2339">
      <formula>AV382="X"</formula>
    </cfRule>
    <cfRule type="expression" dxfId="12254" priority="2340">
      <formula>AV382="후보"</formula>
    </cfRule>
  </conditionalFormatting>
  <conditionalFormatting sqref="AC382">
    <cfRule type="cellIs" dxfId="12253" priority="2337" operator="greaterThan">
      <formula>0.9</formula>
    </cfRule>
    <cfRule type="cellIs" dxfId="12252" priority="2338" operator="greaterThan">
      <formula>0.85</formula>
    </cfRule>
  </conditionalFormatting>
  <conditionalFormatting sqref="N382">
    <cfRule type="cellIs" dxfId="12251" priority="2335" operator="greaterThan">
      <formula>0.9</formula>
    </cfRule>
    <cfRule type="cellIs" dxfId="12250" priority="2336" operator="greaterThan">
      <formula>0.85</formula>
    </cfRule>
  </conditionalFormatting>
  <conditionalFormatting sqref="E382">
    <cfRule type="expression" dxfId="12249" priority="2331">
      <formula>AND(IF(OR($Q382=1,$Q382=2),1,0),IF($X382&lt;=20,1,0))</formula>
    </cfRule>
    <cfRule type="expression" dxfId="12248" priority="2332">
      <formula>AND(IF($Q382=2,1,0),IF($X382&lt;30,1,0))</formula>
    </cfRule>
    <cfRule type="expression" dxfId="12247" priority="2333">
      <formula>AND(IF($Q382=3,1,0),IF($X382&lt;30,1,0))</formula>
    </cfRule>
    <cfRule type="expression" dxfId="12246" priority="2334">
      <formula>AND(IF($Q382=3,1,IF($Q382=4,1,0)),IF($F382&lt;=85,1,0))</formula>
    </cfRule>
  </conditionalFormatting>
  <conditionalFormatting sqref="X382">
    <cfRule type="expression" dxfId="12245" priority="2327">
      <formula>AND(IF(OR($Q382=1,$Q382=2),1,0),IF($X382&lt;=20,1,0))</formula>
    </cfRule>
    <cfRule type="expression" dxfId="12244" priority="2328">
      <formula>AND(IF($Q382=2,1,0),IF($X382&lt;30,1,0))</formula>
    </cfRule>
    <cfRule type="expression" dxfId="12243" priority="2329">
      <formula>AND(IF($Q382=3,1,0),IF($X382&lt;30,1,0))</formula>
    </cfRule>
    <cfRule type="expression" dxfId="12242" priority="2330">
      <formula>AND(IF($Q382=3,1,IF($Q382=4,1,0)),IF($F382&lt;=85,1,0))</formula>
    </cfRule>
  </conditionalFormatting>
  <conditionalFormatting sqref="AI382">
    <cfRule type="expression" dxfId="12241" priority="2323">
      <formula>AND(IF(OR($Q382=1,$Q382=2),1,0),IF($X382&lt;=20,1,0))</formula>
    </cfRule>
    <cfRule type="expression" dxfId="12240" priority="2324">
      <formula>AND(IF($Q382=2,1,0),IF($X382&lt;30,1,0))</formula>
    </cfRule>
    <cfRule type="expression" dxfId="12239" priority="2325">
      <formula>AND(IF($Q382=3,1,0),IF($X382&lt;30,1,0))</formula>
    </cfRule>
    <cfRule type="expression" dxfId="12238" priority="2326">
      <formula>AND(IF($Q382=3,1,IF($Q382=4,1,0)),IF($F382&lt;=85,1,0))</formula>
    </cfRule>
  </conditionalFormatting>
  <conditionalFormatting sqref="AV383">
    <cfRule type="expression" dxfId="12237" priority="2321">
      <formula>AV383="X"</formula>
    </cfRule>
    <cfRule type="expression" dxfId="12236" priority="2322">
      <formula>AV383="후보"</formula>
    </cfRule>
  </conditionalFormatting>
  <conditionalFormatting sqref="AC383">
    <cfRule type="cellIs" dxfId="12235" priority="2319" operator="greaterThan">
      <formula>0.9</formula>
    </cfRule>
    <cfRule type="cellIs" dxfId="12234" priority="2320" operator="greaterThan">
      <formula>0.85</formula>
    </cfRule>
  </conditionalFormatting>
  <conditionalFormatting sqref="N383">
    <cfRule type="cellIs" dxfId="12233" priority="2317" operator="greaterThan">
      <formula>0.9</formula>
    </cfRule>
    <cfRule type="cellIs" dxfId="12232" priority="2318" operator="greaterThan">
      <formula>0.85</formula>
    </cfRule>
  </conditionalFormatting>
  <conditionalFormatting sqref="E383">
    <cfRule type="expression" dxfId="12231" priority="2313">
      <formula>AND(IF(OR($Q383=1,$Q383=2),1,0),IF($X383&lt;=20,1,0))</formula>
    </cfRule>
    <cfRule type="expression" dxfId="12230" priority="2314">
      <formula>AND(IF($Q383=2,1,0),IF($X383&lt;30,1,0))</formula>
    </cfRule>
    <cfRule type="expression" dxfId="12229" priority="2315">
      <formula>AND(IF($Q383=3,1,0),IF($X383&lt;30,1,0))</formula>
    </cfRule>
    <cfRule type="expression" dxfId="12228" priority="2316">
      <formula>AND(IF($Q383=3,1,IF($Q383=4,1,0)),IF($F383&lt;=85,1,0))</formula>
    </cfRule>
  </conditionalFormatting>
  <conditionalFormatting sqref="X383">
    <cfRule type="expression" dxfId="12227" priority="2309">
      <formula>AND(IF(OR($Q383=1,$Q383=2),1,0),IF($X383&lt;=20,1,0))</formula>
    </cfRule>
    <cfRule type="expression" dxfId="12226" priority="2310">
      <formula>AND(IF($Q383=2,1,0),IF($X383&lt;30,1,0))</formula>
    </cfRule>
    <cfRule type="expression" dxfId="12225" priority="2311">
      <formula>AND(IF($Q383=3,1,0),IF($X383&lt;30,1,0))</formula>
    </cfRule>
    <cfRule type="expression" dxfId="12224" priority="2312">
      <formula>AND(IF($Q383=3,1,IF($Q383=4,1,0)),IF($F383&lt;=85,1,0))</formula>
    </cfRule>
  </conditionalFormatting>
  <conditionalFormatting sqref="AI383">
    <cfRule type="expression" dxfId="12223" priority="2305">
      <formula>AND(IF(OR($Q383=1,$Q383=2),1,0),IF($X383&lt;=20,1,0))</formula>
    </cfRule>
    <cfRule type="expression" dxfId="12222" priority="2306">
      <formula>AND(IF($Q383=2,1,0),IF($X383&lt;30,1,0))</formula>
    </cfRule>
    <cfRule type="expression" dxfId="12221" priority="2307">
      <formula>AND(IF($Q383=3,1,0),IF($X383&lt;30,1,0))</formula>
    </cfRule>
    <cfRule type="expression" dxfId="12220" priority="2308">
      <formula>AND(IF($Q383=3,1,IF($Q383=4,1,0)),IF($F383&lt;=85,1,0))</formula>
    </cfRule>
  </conditionalFormatting>
  <conditionalFormatting sqref="AV384">
    <cfRule type="expression" dxfId="12219" priority="2303">
      <formula>AV384="X"</formula>
    </cfRule>
    <cfRule type="expression" dxfId="12218" priority="2304">
      <formula>AV384="후보"</formula>
    </cfRule>
  </conditionalFormatting>
  <conditionalFormatting sqref="AC384">
    <cfRule type="cellIs" dxfId="12217" priority="2301" operator="greaterThan">
      <formula>0.9</formula>
    </cfRule>
    <cfRule type="cellIs" dxfId="12216" priority="2302" operator="greaterThan">
      <formula>0.85</formula>
    </cfRule>
  </conditionalFormatting>
  <conditionalFormatting sqref="N384">
    <cfRule type="cellIs" dxfId="12215" priority="2299" operator="greaterThan">
      <formula>0.9</formula>
    </cfRule>
    <cfRule type="cellIs" dxfId="12214" priority="2300" operator="greaterThan">
      <formula>0.85</formula>
    </cfRule>
  </conditionalFormatting>
  <conditionalFormatting sqref="E384">
    <cfRule type="expression" dxfId="12213" priority="2295">
      <formula>AND(IF(OR($Q384=1,$Q384=2),1,0),IF($X384&lt;=20,1,0))</formula>
    </cfRule>
    <cfRule type="expression" dxfId="12212" priority="2296">
      <formula>AND(IF($Q384=2,1,0),IF($X384&lt;30,1,0))</formula>
    </cfRule>
    <cfRule type="expression" dxfId="12211" priority="2297">
      <formula>AND(IF($Q384=3,1,0),IF($X384&lt;30,1,0))</formula>
    </cfRule>
    <cfRule type="expression" dxfId="12210" priority="2298">
      <formula>AND(IF($Q384=3,1,IF($Q384=4,1,0)),IF($F384&lt;=85,1,0))</formula>
    </cfRule>
  </conditionalFormatting>
  <conditionalFormatting sqref="X384">
    <cfRule type="expression" dxfId="12209" priority="2291">
      <formula>AND(IF(OR($Q384=1,$Q384=2),1,0),IF($X384&lt;=20,1,0))</formula>
    </cfRule>
    <cfRule type="expression" dxfId="12208" priority="2292">
      <formula>AND(IF($Q384=2,1,0),IF($X384&lt;30,1,0))</formula>
    </cfRule>
    <cfRule type="expression" dxfId="12207" priority="2293">
      <formula>AND(IF($Q384=3,1,0),IF($X384&lt;30,1,0))</formula>
    </cfRule>
    <cfRule type="expression" dxfId="12206" priority="2294">
      <formula>AND(IF($Q384=3,1,IF($Q384=4,1,0)),IF($F384&lt;=85,1,0))</formula>
    </cfRule>
  </conditionalFormatting>
  <conditionalFormatting sqref="AI384">
    <cfRule type="expression" dxfId="12205" priority="2287">
      <formula>AND(IF(OR($Q384=1,$Q384=2),1,0),IF($X384&lt;=20,1,0))</formula>
    </cfRule>
    <cfRule type="expression" dxfId="12204" priority="2288">
      <formula>AND(IF($Q384=2,1,0),IF($X384&lt;30,1,0))</formula>
    </cfRule>
    <cfRule type="expression" dxfId="12203" priority="2289">
      <formula>AND(IF($Q384=3,1,0),IF($X384&lt;30,1,0))</formula>
    </cfRule>
    <cfRule type="expression" dxfId="12202" priority="2290">
      <formula>AND(IF($Q384=3,1,IF($Q384=4,1,0)),IF($F384&lt;=85,1,0))</formula>
    </cfRule>
  </conditionalFormatting>
  <conditionalFormatting sqref="AV385">
    <cfRule type="expression" dxfId="12201" priority="2285">
      <formula>AV385="X"</formula>
    </cfRule>
    <cfRule type="expression" dxfId="12200" priority="2286">
      <formula>AV385="후보"</formula>
    </cfRule>
  </conditionalFormatting>
  <conditionalFormatting sqref="AC385">
    <cfRule type="cellIs" dxfId="12199" priority="2283" operator="greaterThan">
      <formula>0.9</formula>
    </cfRule>
    <cfRule type="cellIs" dxfId="12198" priority="2284" operator="greaterThan">
      <formula>0.85</formula>
    </cfRule>
  </conditionalFormatting>
  <conditionalFormatting sqref="N385">
    <cfRule type="cellIs" dxfId="12197" priority="2281" operator="greaterThan">
      <formula>0.9</formula>
    </cfRule>
    <cfRule type="cellIs" dxfId="12196" priority="2282" operator="greaterThan">
      <formula>0.85</formula>
    </cfRule>
  </conditionalFormatting>
  <conditionalFormatting sqref="E385">
    <cfRule type="expression" dxfId="12195" priority="2277">
      <formula>AND(IF(OR($Q385=1,$Q385=2),1,0),IF($X385&lt;=20,1,0))</formula>
    </cfRule>
    <cfRule type="expression" dxfId="12194" priority="2278">
      <formula>AND(IF($Q385=2,1,0),IF($X385&lt;30,1,0))</formula>
    </cfRule>
    <cfRule type="expression" dxfId="12193" priority="2279">
      <formula>AND(IF($Q385=3,1,0),IF($X385&lt;30,1,0))</formula>
    </cfRule>
    <cfRule type="expression" dxfId="12192" priority="2280">
      <formula>AND(IF($Q385=3,1,IF($Q385=4,1,0)),IF($F385&lt;=85,1,0))</formula>
    </cfRule>
  </conditionalFormatting>
  <conditionalFormatting sqref="X385">
    <cfRule type="expression" dxfId="12191" priority="2273">
      <formula>AND(IF(OR($Q385=1,$Q385=2),1,0),IF($X385&lt;=20,1,0))</formula>
    </cfRule>
    <cfRule type="expression" dxfId="12190" priority="2274">
      <formula>AND(IF($Q385=2,1,0),IF($X385&lt;30,1,0))</formula>
    </cfRule>
    <cfRule type="expression" dxfId="12189" priority="2275">
      <formula>AND(IF($Q385=3,1,0),IF($X385&lt;30,1,0))</formula>
    </cfRule>
    <cfRule type="expression" dxfId="12188" priority="2276">
      <formula>AND(IF($Q385=3,1,IF($Q385=4,1,0)),IF($F385&lt;=85,1,0))</formula>
    </cfRule>
  </conditionalFormatting>
  <conditionalFormatting sqref="AI385">
    <cfRule type="expression" dxfId="12187" priority="2269">
      <formula>AND(IF(OR($Q385=1,$Q385=2),1,0),IF($X385&lt;=20,1,0))</formula>
    </cfRule>
    <cfRule type="expression" dxfId="12186" priority="2270">
      <formula>AND(IF($Q385=2,1,0),IF($X385&lt;30,1,0))</formula>
    </cfRule>
    <cfRule type="expression" dxfId="12185" priority="2271">
      <formula>AND(IF($Q385=3,1,0),IF($X385&lt;30,1,0))</formula>
    </cfRule>
    <cfRule type="expression" dxfId="12184" priority="2272">
      <formula>AND(IF($Q385=3,1,IF($Q385=4,1,0)),IF($F385&lt;=85,1,0))</formula>
    </cfRule>
  </conditionalFormatting>
  <conditionalFormatting sqref="AV386">
    <cfRule type="expression" dxfId="12183" priority="2267">
      <formula>AV386="X"</formula>
    </cfRule>
    <cfRule type="expression" dxfId="12182" priority="2268">
      <formula>AV386="후보"</formula>
    </cfRule>
  </conditionalFormatting>
  <conditionalFormatting sqref="AC386">
    <cfRule type="cellIs" dxfId="12181" priority="2265" operator="greaterThan">
      <formula>0.9</formula>
    </cfRule>
    <cfRule type="cellIs" dxfId="12180" priority="2266" operator="greaterThan">
      <formula>0.85</formula>
    </cfRule>
  </conditionalFormatting>
  <conditionalFormatting sqref="N386">
    <cfRule type="cellIs" dxfId="12179" priority="2263" operator="greaterThan">
      <formula>0.9</formula>
    </cfRule>
    <cfRule type="cellIs" dxfId="12178" priority="2264" operator="greaterThan">
      <formula>0.85</formula>
    </cfRule>
  </conditionalFormatting>
  <conditionalFormatting sqref="E386">
    <cfRule type="expression" dxfId="12177" priority="2259">
      <formula>AND(IF(OR($Q386=1,$Q386=2),1,0),IF($X386&lt;=20,1,0))</formula>
    </cfRule>
    <cfRule type="expression" dxfId="12176" priority="2260">
      <formula>AND(IF($Q386=2,1,0),IF($X386&lt;30,1,0))</formula>
    </cfRule>
    <cfRule type="expression" dxfId="12175" priority="2261">
      <formula>AND(IF($Q386=3,1,0),IF($X386&lt;30,1,0))</formula>
    </cfRule>
    <cfRule type="expression" dxfId="12174" priority="2262">
      <formula>AND(IF($Q386=3,1,IF($Q386=4,1,0)),IF($F386&lt;=85,1,0))</formula>
    </cfRule>
  </conditionalFormatting>
  <conditionalFormatting sqref="X386">
    <cfRule type="expression" dxfId="12173" priority="2255">
      <formula>AND(IF(OR($Q386=1,$Q386=2),1,0),IF($X386&lt;=20,1,0))</formula>
    </cfRule>
    <cfRule type="expression" dxfId="12172" priority="2256">
      <formula>AND(IF($Q386=2,1,0),IF($X386&lt;30,1,0))</formula>
    </cfRule>
    <cfRule type="expression" dxfId="12171" priority="2257">
      <formula>AND(IF($Q386=3,1,0),IF($X386&lt;30,1,0))</formula>
    </cfRule>
    <cfRule type="expression" dxfId="12170" priority="2258">
      <formula>AND(IF($Q386=3,1,IF($Q386=4,1,0)),IF($F386&lt;=85,1,0))</formula>
    </cfRule>
  </conditionalFormatting>
  <conditionalFormatting sqref="AI386">
    <cfRule type="expression" dxfId="12169" priority="2251">
      <formula>AND(IF(OR($Q386=1,$Q386=2),1,0),IF($X386&lt;=20,1,0))</formula>
    </cfRule>
    <cfRule type="expression" dxfId="12168" priority="2252">
      <formula>AND(IF($Q386=2,1,0),IF($X386&lt;30,1,0))</formula>
    </cfRule>
    <cfRule type="expression" dxfId="12167" priority="2253">
      <formula>AND(IF($Q386=3,1,0),IF($X386&lt;30,1,0))</formula>
    </cfRule>
    <cfRule type="expression" dxfId="12166" priority="2254">
      <formula>AND(IF($Q386=3,1,IF($Q386=4,1,0)),IF($F386&lt;=85,1,0))</formula>
    </cfRule>
  </conditionalFormatting>
  <conditionalFormatting sqref="AV387">
    <cfRule type="expression" dxfId="12165" priority="2249">
      <formula>AV387="X"</formula>
    </cfRule>
    <cfRule type="expression" dxfId="12164" priority="2250">
      <formula>AV387="후보"</formula>
    </cfRule>
  </conditionalFormatting>
  <conditionalFormatting sqref="AC387">
    <cfRule type="cellIs" dxfId="12163" priority="2247" operator="greaterThan">
      <formula>0.9</formula>
    </cfRule>
    <cfRule type="cellIs" dxfId="12162" priority="2248" operator="greaterThan">
      <formula>0.85</formula>
    </cfRule>
  </conditionalFormatting>
  <conditionalFormatting sqref="N387">
    <cfRule type="cellIs" dxfId="12161" priority="2245" operator="greaterThan">
      <formula>0.9</formula>
    </cfRule>
    <cfRule type="cellIs" dxfId="12160" priority="2246" operator="greaterThan">
      <formula>0.85</formula>
    </cfRule>
  </conditionalFormatting>
  <conditionalFormatting sqref="E387">
    <cfRule type="expression" dxfId="12159" priority="2241">
      <formula>AND(IF(OR($Q387=1,$Q387=2),1,0),IF($X387&lt;=20,1,0))</formula>
    </cfRule>
    <cfRule type="expression" dxfId="12158" priority="2242">
      <formula>AND(IF($Q387=2,1,0),IF($X387&lt;30,1,0))</formula>
    </cfRule>
    <cfRule type="expression" dxfId="12157" priority="2243">
      <formula>AND(IF($Q387=3,1,0),IF($X387&lt;30,1,0))</formula>
    </cfRule>
    <cfRule type="expression" dxfId="12156" priority="2244">
      <formula>AND(IF($Q387=3,1,IF($Q387=4,1,0)),IF($F387&lt;=85,1,0))</formula>
    </cfRule>
  </conditionalFormatting>
  <conditionalFormatting sqref="X387">
    <cfRule type="expression" dxfId="12155" priority="2237">
      <formula>AND(IF(OR($Q387=1,$Q387=2),1,0),IF($X387&lt;=20,1,0))</formula>
    </cfRule>
    <cfRule type="expression" dxfId="12154" priority="2238">
      <formula>AND(IF($Q387=2,1,0),IF($X387&lt;30,1,0))</formula>
    </cfRule>
    <cfRule type="expression" dxfId="12153" priority="2239">
      <formula>AND(IF($Q387=3,1,0),IF($X387&lt;30,1,0))</formula>
    </cfRule>
    <cfRule type="expression" dxfId="12152" priority="2240">
      <formula>AND(IF($Q387=3,1,IF($Q387=4,1,0)),IF($F387&lt;=85,1,0))</formula>
    </cfRule>
  </conditionalFormatting>
  <conditionalFormatting sqref="AI387">
    <cfRule type="expression" dxfId="12151" priority="2233">
      <formula>AND(IF(OR($Q387=1,$Q387=2),1,0),IF($X387&lt;=20,1,0))</formula>
    </cfRule>
    <cfRule type="expression" dxfId="12150" priority="2234">
      <formula>AND(IF($Q387=2,1,0),IF($X387&lt;30,1,0))</formula>
    </cfRule>
    <cfRule type="expression" dxfId="12149" priority="2235">
      <formula>AND(IF($Q387=3,1,0),IF($X387&lt;30,1,0))</formula>
    </cfRule>
    <cfRule type="expression" dxfId="12148" priority="2236">
      <formula>AND(IF($Q387=3,1,IF($Q387=4,1,0)),IF($F387&lt;=85,1,0))</formula>
    </cfRule>
  </conditionalFormatting>
  <conditionalFormatting sqref="AV388">
    <cfRule type="expression" dxfId="12147" priority="2231">
      <formula>AV388="X"</formula>
    </cfRule>
    <cfRule type="expression" dxfId="12146" priority="2232">
      <formula>AV388="후보"</formula>
    </cfRule>
  </conditionalFormatting>
  <conditionalFormatting sqref="AC388">
    <cfRule type="cellIs" dxfId="12145" priority="2229" operator="greaterThan">
      <formula>0.9</formula>
    </cfRule>
    <cfRule type="cellIs" dxfId="12144" priority="2230" operator="greaterThan">
      <formula>0.85</formula>
    </cfRule>
  </conditionalFormatting>
  <conditionalFormatting sqref="N388">
    <cfRule type="cellIs" dxfId="12143" priority="2227" operator="greaterThan">
      <formula>0.9</formula>
    </cfRule>
    <cfRule type="cellIs" dxfId="12142" priority="2228" operator="greaterThan">
      <formula>0.85</formula>
    </cfRule>
  </conditionalFormatting>
  <conditionalFormatting sqref="E388">
    <cfRule type="expression" dxfId="12141" priority="2223">
      <formula>AND(IF(OR($Q388=1,$Q388=2),1,0),IF($X388&lt;=20,1,0))</formula>
    </cfRule>
    <cfRule type="expression" dxfId="12140" priority="2224">
      <formula>AND(IF($Q388=2,1,0),IF($X388&lt;30,1,0))</formula>
    </cfRule>
    <cfRule type="expression" dxfId="12139" priority="2225">
      <formula>AND(IF($Q388=3,1,0),IF($X388&lt;30,1,0))</formula>
    </cfRule>
    <cfRule type="expression" dxfId="12138" priority="2226">
      <formula>AND(IF($Q388=3,1,IF($Q388=4,1,0)),IF($F388&lt;=85,1,0))</formula>
    </cfRule>
  </conditionalFormatting>
  <conditionalFormatting sqref="X388">
    <cfRule type="expression" dxfId="12137" priority="2219">
      <formula>AND(IF(OR($Q388=1,$Q388=2),1,0),IF($X388&lt;=20,1,0))</formula>
    </cfRule>
    <cfRule type="expression" dxfId="12136" priority="2220">
      <formula>AND(IF($Q388=2,1,0),IF($X388&lt;30,1,0))</formula>
    </cfRule>
    <cfRule type="expression" dxfId="12135" priority="2221">
      <formula>AND(IF($Q388=3,1,0),IF($X388&lt;30,1,0))</formula>
    </cfRule>
    <cfRule type="expression" dxfId="12134" priority="2222">
      <formula>AND(IF($Q388=3,1,IF($Q388=4,1,0)),IF($F388&lt;=85,1,0))</formula>
    </cfRule>
  </conditionalFormatting>
  <conditionalFormatting sqref="AI388">
    <cfRule type="expression" dxfId="12133" priority="2215">
      <formula>AND(IF(OR($Q388=1,$Q388=2),1,0),IF($X388&lt;=20,1,0))</formula>
    </cfRule>
    <cfRule type="expression" dxfId="12132" priority="2216">
      <formula>AND(IF($Q388=2,1,0),IF($X388&lt;30,1,0))</formula>
    </cfRule>
    <cfRule type="expression" dxfId="12131" priority="2217">
      <formula>AND(IF($Q388=3,1,0),IF($X388&lt;30,1,0))</formula>
    </cfRule>
    <cfRule type="expression" dxfId="12130" priority="2218">
      <formula>AND(IF($Q388=3,1,IF($Q388=4,1,0)),IF($F388&lt;=85,1,0))</formula>
    </cfRule>
  </conditionalFormatting>
  <conditionalFormatting sqref="AV389">
    <cfRule type="expression" dxfId="12129" priority="2213">
      <formula>AV389="X"</formula>
    </cfRule>
    <cfRule type="expression" dxfId="12128" priority="2214">
      <formula>AV389="후보"</formula>
    </cfRule>
  </conditionalFormatting>
  <conditionalFormatting sqref="AC389">
    <cfRule type="cellIs" dxfId="12127" priority="2211" operator="greaterThan">
      <formula>0.9</formula>
    </cfRule>
    <cfRule type="cellIs" dxfId="12126" priority="2212" operator="greaterThan">
      <formula>0.85</formula>
    </cfRule>
  </conditionalFormatting>
  <conditionalFormatting sqref="N389">
    <cfRule type="cellIs" dxfId="12125" priority="2209" operator="greaterThan">
      <formula>0.9</formula>
    </cfRule>
    <cfRule type="cellIs" dxfId="12124" priority="2210" operator="greaterThan">
      <formula>0.85</formula>
    </cfRule>
  </conditionalFormatting>
  <conditionalFormatting sqref="E389">
    <cfRule type="expression" dxfId="12123" priority="2205">
      <formula>AND(IF(OR($Q389=1,$Q389=2),1,0),IF($X389&lt;=20,1,0))</formula>
    </cfRule>
    <cfRule type="expression" dxfId="12122" priority="2206">
      <formula>AND(IF($Q389=2,1,0),IF($X389&lt;30,1,0))</formula>
    </cfRule>
    <cfRule type="expression" dxfId="12121" priority="2207">
      <formula>AND(IF($Q389=3,1,0),IF($X389&lt;30,1,0))</formula>
    </cfRule>
    <cfRule type="expression" dxfId="12120" priority="2208">
      <formula>AND(IF($Q389=3,1,IF($Q389=4,1,0)),IF($F389&lt;=85,1,0))</formula>
    </cfRule>
  </conditionalFormatting>
  <conditionalFormatting sqref="X389">
    <cfRule type="expression" dxfId="12119" priority="2201">
      <formula>AND(IF(OR($Q389=1,$Q389=2),1,0),IF($X389&lt;=20,1,0))</formula>
    </cfRule>
    <cfRule type="expression" dxfId="12118" priority="2202">
      <formula>AND(IF($Q389=2,1,0),IF($X389&lt;30,1,0))</formula>
    </cfRule>
    <cfRule type="expression" dxfId="12117" priority="2203">
      <formula>AND(IF($Q389=3,1,0),IF($X389&lt;30,1,0))</formula>
    </cfRule>
    <cfRule type="expression" dxfId="12116" priority="2204">
      <formula>AND(IF($Q389=3,1,IF($Q389=4,1,0)),IF($F389&lt;=85,1,0))</formula>
    </cfRule>
  </conditionalFormatting>
  <conditionalFormatting sqref="AI389">
    <cfRule type="expression" dxfId="12115" priority="2197">
      <formula>AND(IF(OR($Q389=1,$Q389=2),1,0),IF($X389&lt;=20,1,0))</formula>
    </cfRule>
    <cfRule type="expression" dxfId="12114" priority="2198">
      <formula>AND(IF($Q389=2,1,0),IF($X389&lt;30,1,0))</formula>
    </cfRule>
    <cfRule type="expression" dxfId="12113" priority="2199">
      <formula>AND(IF($Q389=3,1,0),IF($X389&lt;30,1,0))</formula>
    </cfRule>
    <cfRule type="expression" dxfId="12112" priority="2200">
      <formula>AND(IF($Q389=3,1,IF($Q389=4,1,0)),IF($F389&lt;=85,1,0))</formula>
    </cfRule>
  </conditionalFormatting>
  <conditionalFormatting sqref="AV390">
    <cfRule type="expression" dxfId="12111" priority="2195">
      <formula>AV390="X"</formula>
    </cfRule>
    <cfRule type="expression" dxfId="12110" priority="2196">
      <formula>AV390="후보"</formula>
    </cfRule>
  </conditionalFormatting>
  <conditionalFormatting sqref="AC390">
    <cfRule type="cellIs" dxfId="12109" priority="2193" operator="greaterThan">
      <formula>0.9</formula>
    </cfRule>
    <cfRule type="cellIs" dxfId="12108" priority="2194" operator="greaterThan">
      <formula>0.85</formula>
    </cfRule>
  </conditionalFormatting>
  <conditionalFormatting sqref="N390">
    <cfRule type="cellIs" dxfId="12107" priority="2191" operator="greaterThan">
      <formula>0.9</formula>
    </cfRule>
    <cfRule type="cellIs" dxfId="12106" priority="2192" operator="greaterThan">
      <formula>0.85</formula>
    </cfRule>
  </conditionalFormatting>
  <conditionalFormatting sqref="E390">
    <cfRule type="expression" dxfId="12105" priority="2187">
      <formula>AND(IF(OR($Q390=1,$Q390=2),1,0),IF($X390&lt;=20,1,0))</formula>
    </cfRule>
    <cfRule type="expression" dxfId="12104" priority="2188">
      <formula>AND(IF($Q390=2,1,0),IF($X390&lt;30,1,0))</formula>
    </cfRule>
    <cfRule type="expression" dxfId="12103" priority="2189">
      <formula>AND(IF($Q390=3,1,0),IF($X390&lt;30,1,0))</formula>
    </cfRule>
    <cfRule type="expression" dxfId="12102" priority="2190">
      <formula>AND(IF($Q390=3,1,IF($Q390=4,1,0)),IF($F390&lt;=85,1,0))</formula>
    </cfRule>
  </conditionalFormatting>
  <conditionalFormatting sqref="X390">
    <cfRule type="expression" dxfId="12101" priority="2183">
      <formula>AND(IF(OR($Q390=1,$Q390=2),1,0),IF($X390&lt;=20,1,0))</formula>
    </cfRule>
    <cfRule type="expression" dxfId="12100" priority="2184">
      <formula>AND(IF($Q390=2,1,0),IF($X390&lt;30,1,0))</formula>
    </cfRule>
    <cfRule type="expression" dxfId="12099" priority="2185">
      <formula>AND(IF($Q390=3,1,0),IF($X390&lt;30,1,0))</formula>
    </cfRule>
    <cfRule type="expression" dxfId="12098" priority="2186">
      <formula>AND(IF($Q390=3,1,IF($Q390=4,1,0)),IF($F390&lt;=85,1,0))</formula>
    </cfRule>
  </conditionalFormatting>
  <conditionalFormatting sqref="AI390">
    <cfRule type="expression" dxfId="12097" priority="2179">
      <formula>AND(IF(OR($Q390=1,$Q390=2),1,0),IF($X390&lt;=20,1,0))</formula>
    </cfRule>
    <cfRule type="expression" dxfId="12096" priority="2180">
      <formula>AND(IF($Q390=2,1,0),IF($X390&lt;30,1,0))</formula>
    </cfRule>
    <cfRule type="expression" dxfId="12095" priority="2181">
      <formula>AND(IF($Q390=3,1,0),IF($X390&lt;30,1,0))</formula>
    </cfRule>
    <cfRule type="expression" dxfId="12094" priority="2182">
      <formula>AND(IF($Q390=3,1,IF($Q390=4,1,0)),IF($F390&lt;=85,1,0))</formula>
    </cfRule>
  </conditionalFormatting>
  <conditionalFormatting sqref="AV391">
    <cfRule type="expression" dxfId="12093" priority="2177">
      <formula>AV391="X"</formula>
    </cfRule>
    <cfRule type="expression" dxfId="12092" priority="2178">
      <formula>AV391="후보"</formula>
    </cfRule>
  </conditionalFormatting>
  <conditionalFormatting sqref="AC391">
    <cfRule type="cellIs" dxfId="12091" priority="2175" operator="greaterThan">
      <formula>0.9</formula>
    </cfRule>
    <cfRule type="cellIs" dxfId="12090" priority="2176" operator="greaterThan">
      <formula>0.85</formula>
    </cfRule>
  </conditionalFormatting>
  <conditionalFormatting sqref="N391">
    <cfRule type="cellIs" dxfId="12089" priority="2173" operator="greaterThan">
      <formula>0.9</formula>
    </cfRule>
    <cfRule type="cellIs" dxfId="12088" priority="2174" operator="greaterThan">
      <formula>0.85</formula>
    </cfRule>
  </conditionalFormatting>
  <conditionalFormatting sqref="E391">
    <cfRule type="expression" dxfId="12087" priority="2169">
      <formula>AND(IF(OR($Q391=1,$Q391=2),1,0),IF($X391&lt;=20,1,0))</formula>
    </cfRule>
    <cfRule type="expression" dxfId="12086" priority="2170">
      <formula>AND(IF($Q391=2,1,0),IF($X391&lt;30,1,0))</formula>
    </cfRule>
    <cfRule type="expression" dxfId="12085" priority="2171">
      <formula>AND(IF($Q391=3,1,0),IF($X391&lt;30,1,0))</formula>
    </cfRule>
    <cfRule type="expression" dxfId="12084" priority="2172">
      <formula>AND(IF($Q391=3,1,IF($Q391=4,1,0)),IF($F391&lt;=85,1,0))</formula>
    </cfRule>
  </conditionalFormatting>
  <conditionalFormatting sqref="X391">
    <cfRule type="expression" dxfId="12083" priority="2165">
      <formula>AND(IF(OR($Q391=1,$Q391=2),1,0),IF($X391&lt;=20,1,0))</formula>
    </cfRule>
    <cfRule type="expression" dxfId="12082" priority="2166">
      <formula>AND(IF($Q391=2,1,0),IF($X391&lt;30,1,0))</formula>
    </cfRule>
    <cfRule type="expression" dxfId="12081" priority="2167">
      <formula>AND(IF($Q391=3,1,0),IF($X391&lt;30,1,0))</formula>
    </cfRule>
    <cfRule type="expression" dxfId="12080" priority="2168">
      <formula>AND(IF($Q391=3,1,IF($Q391=4,1,0)),IF($F391&lt;=85,1,0))</formula>
    </cfRule>
  </conditionalFormatting>
  <conditionalFormatting sqref="AI391">
    <cfRule type="expression" dxfId="12079" priority="2161">
      <formula>AND(IF(OR($Q391=1,$Q391=2),1,0),IF($X391&lt;=20,1,0))</formula>
    </cfRule>
    <cfRule type="expression" dxfId="12078" priority="2162">
      <formula>AND(IF($Q391=2,1,0),IF($X391&lt;30,1,0))</formula>
    </cfRule>
    <cfRule type="expression" dxfId="12077" priority="2163">
      <formula>AND(IF($Q391=3,1,0),IF($X391&lt;30,1,0))</formula>
    </cfRule>
    <cfRule type="expression" dxfId="12076" priority="2164">
      <formula>AND(IF($Q391=3,1,IF($Q391=4,1,0)),IF($F391&lt;=85,1,0))</formula>
    </cfRule>
  </conditionalFormatting>
  <conditionalFormatting sqref="AV392">
    <cfRule type="expression" dxfId="12075" priority="2159">
      <formula>AV392="X"</formula>
    </cfRule>
    <cfRule type="expression" dxfId="12074" priority="2160">
      <formula>AV392="후보"</formula>
    </cfRule>
  </conditionalFormatting>
  <conditionalFormatting sqref="AC392">
    <cfRule type="cellIs" dxfId="12073" priority="2157" operator="greaterThan">
      <formula>0.9</formula>
    </cfRule>
    <cfRule type="cellIs" dxfId="12072" priority="2158" operator="greaterThan">
      <formula>0.85</formula>
    </cfRule>
  </conditionalFormatting>
  <conditionalFormatting sqref="N392">
    <cfRule type="cellIs" dxfId="12071" priority="2155" operator="greaterThan">
      <formula>0.9</formula>
    </cfRule>
    <cfRule type="cellIs" dxfId="12070" priority="2156" operator="greaterThan">
      <formula>0.85</formula>
    </cfRule>
  </conditionalFormatting>
  <conditionalFormatting sqref="E392">
    <cfRule type="expression" dxfId="12069" priority="2151">
      <formula>AND(IF(OR($Q392=1,$Q392=2),1,0),IF($X392&lt;=20,1,0))</formula>
    </cfRule>
    <cfRule type="expression" dxfId="12068" priority="2152">
      <formula>AND(IF($Q392=2,1,0),IF($X392&lt;30,1,0))</formula>
    </cfRule>
    <cfRule type="expression" dxfId="12067" priority="2153">
      <formula>AND(IF($Q392=3,1,0),IF($X392&lt;30,1,0))</formula>
    </cfRule>
    <cfRule type="expression" dxfId="12066" priority="2154">
      <formula>AND(IF($Q392=3,1,IF($Q392=4,1,0)),IF($F392&lt;=85,1,0))</formula>
    </cfRule>
  </conditionalFormatting>
  <conditionalFormatting sqref="X392">
    <cfRule type="expression" dxfId="12065" priority="2147">
      <formula>AND(IF(OR($Q392=1,$Q392=2),1,0),IF($X392&lt;=20,1,0))</formula>
    </cfRule>
    <cfRule type="expression" dxfId="12064" priority="2148">
      <formula>AND(IF($Q392=2,1,0),IF($X392&lt;30,1,0))</formula>
    </cfRule>
    <cfRule type="expression" dxfId="12063" priority="2149">
      <formula>AND(IF($Q392=3,1,0),IF($X392&lt;30,1,0))</formula>
    </cfRule>
    <cfRule type="expression" dxfId="12062" priority="2150">
      <formula>AND(IF($Q392=3,1,IF($Q392=4,1,0)),IF($F392&lt;=85,1,0))</formula>
    </cfRule>
  </conditionalFormatting>
  <conditionalFormatting sqref="AI392">
    <cfRule type="expression" dxfId="12061" priority="2143">
      <formula>AND(IF(OR($Q392=1,$Q392=2),1,0),IF($X392&lt;=20,1,0))</formula>
    </cfRule>
    <cfRule type="expression" dxfId="12060" priority="2144">
      <formula>AND(IF($Q392=2,1,0),IF($X392&lt;30,1,0))</formula>
    </cfRule>
    <cfRule type="expression" dxfId="12059" priority="2145">
      <formula>AND(IF($Q392=3,1,0),IF($X392&lt;30,1,0))</formula>
    </cfRule>
    <cfRule type="expression" dxfId="12058" priority="2146">
      <formula>AND(IF($Q392=3,1,IF($Q392=4,1,0)),IF($F392&lt;=85,1,0))</formula>
    </cfRule>
  </conditionalFormatting>
  <conditionalFormatting sqref="AV393">
    <cfRule type="expression" dxfId="12057" priority="2141">
      <formula>AV393="X"</formula>
    </cfRule>
    <cfRule type="expression" dxfId="12056" priority="2142">
      <formula>AV393="후보"</formula>
    </cfRule>
  </conditionalFormatting>
  <conditionalFormatting sqref="AC393">
    <cfRule type="cellIs" dxfId="12055" priority="2139" operator="greaterThan">
      <formula>0.9</formula>
    </cfRule>
    <cfRule type="cellIs" dxfId="12054" priority="2140" operator="greaterThan">
      <formula>0.85</formula>
    </cfRule>
  </conditionalFormatting>
  <conditionalFormatting sqref="N393">
    <cfRule type="cellIs" dxfId="12053" priority="2137" operator="greaterThan">
      <formula>0.9</formula>
    </cfRule>
    <cfRule type="cellIs" dxfId="12052" priority="2138" operator="greaterThan">
      <formula>0.85</formula>
    </cfRule>
  </conditionalFormatting>
  <conditionalFormatting sqref="E393">
    <cfRule type="expression" dxfId="12051" priority="2133">
      <formula>AND(IF(OR($Q393=1,$Q393=2),1,0),IF($X393&lt;=20,1,0))</formula>
    </cfRule>
    <cfRule type="expression" dxfId="12050" priority="2134">
      <formula>AND(IF($Q393=2,1,0),IF($X393&lt;30,1,0))</formula>
    </cfRule>
    <cfRule type="expression" dxfId="12049" priority="2135">
      <formula>AND(IF($Q393=3,1,0),IF($X393&lt;30,1,0))</formula>
    </cfRule>
    <cfRule type="expression" dxfId="12048" priority="2136">
      <formula>AND(IF($Q393=3,1,IF($Q393=4,1,0)),IF($F393&lt;=85,1,0))</formula>
    </cfRule>
  </conditionalFormatting>
  <conditionalFormatting sqref="X393">
    <cfRule type="expression" dxfId="12047" priority="2129">
      <formula>AND(IF(OR($Q393=1,$Q393=2),1,0),IF($X393&lt;=20,1,0))</formula>
    </cfRule>
    <cfRule type="expression" dxfId="12046" priority="2130">
      <formula>AND(IF($Q393=2,1,0),IF($X393&lt;30,1,0))</formula>
    </cfRule>
    <cfRule type="expression" dxfId="12045" priority="2131">
      <formula>AND(IF($Q393=3,1,0),IF($X393&lt;30,1,0))</formula>
    </cfRule>
    <cfRule type="expression" dxfId="12044" priority="2132">
      <formula>AND(IF($Q393=3,1,IF($Q393=4,1,0)),IF($F393&lt;=85,1,0))</formula>
    </cfRule>
  </conditionalFormatting>
  <conditionalFormatting sqref="AI393">
    <cfRule type="expression" dxfId="12043" priority="2125">
      <formula>AND(IF(OR($Q393=1,$Q393=2),1,0),IF($X393&lt;=20,1,0))</formula>
    </cfRule>
    <cfRule type="expression" dxfId="12042" priority="2126">
      <formula>AND(IF($Q393=2,1,0),IF($X393&lt;30,1,0))</formula>
    </cfRule>
    <cfRule type="expression" dxfId="12041" priority="2127">
      <formula>AND(IF($Q393=3,1,0),IF($X393&lt;30,1,0))</formula>
    </cfRule>
    <cfRule type="expression" dxfId="12040" priority="2128">
      <formula>AND(IF($Q393=3,1,IF($Q393=4,1,0)),IF($F393&lt;=85,1,0))</formula>
    </cfRule>
  </conditionalFormatting>
  <conditionalFormatting sqref="AV394">
    <cfRule type="expression" dxfId="12039" priority="2123">
      <formula>AV394="X"</formula>
    </cfRule>
    <cfRule type="expression" dxfId="12038" priority="2124">
      <formula>AV394="후보"</formula>
    </cfRule>
  </conditionalFormatting>
  <conditionalFormatting sqref="AC394">
    <cfRule type="cellIs" dxfId="12037" priority="2121" operator="greaterThan">
      <formula>0.9</formula>
    </cfRule>
    <cfRule type="cellIs" dxfId="12036" priority="2122" operator="greaterThan">
      <formula>0.85</formula>
    </cfRule>
  </conditionalFormatting>
  <conditionalFormatting sqref="N394">
    <cfRule type="cellIs" dxfId="12035" priority="2119" operator="greaterThan">
      <formula>0.9</formula>
    </cfRule>
    <cfRule type="cellIs" dxfId="12034" priority="2120" operator="greaterThan">
      <formula>0.85</formula>
    </cfRule>
  </conditionalFormatting>
  <conditionalFormatting sqref="E394">
    <cfRule type="expression" dxfId="12033" priority="2115">
      <formula>AND(IF(OR($Q394=1,$Q394=2),1,0),IF($X394&lt;=20,1,0))</formula>
    </cfRule>
    <cfRule type="expression" dxfId="12032" priority="2116">
      <formula>AND(IF($Q394=2,1,0),IF($X394&lt;30,1,0))</formula>
    </cfRule>
    <cfRule type="expression" dxfId="12031" priority="2117">
      <formula>AND(IF($Q394=3,1,0),IF($X394&lt;30,1,0))</formula>
    </cfRule>
    <cfRule type="expression" dxfId="12030" priority="2118">
      <formula>AND(IF($Q394=3,1,IF($Q394=4,1,0)),IF($F394&lt;=85,1,0))</formula>
    </cfRule>
  </conditionalFormatting>
  <conditionalFormatting sqref="X394">
    <cfRule type="expression" dxfId="12029" priority="2111">
      <formula>AND(IF(OR($Q394=1,$Q394=2),1,0),IF($X394&lt;=20,1,0))</formula>
    </cfRule>
    <cfRule type="expression" dxfId="12028" priority="2112">
      <formula>AND(IF($Q394=2,1,0),IF($X394&lt;30,1,0))</formula>
    </cfRule>
    <cfRule type="expression" dxfId="12027" priority="2113">
      <formula>AND(IF($Q394=3,1,0),IF($X394&lt;30,1,0))</formula>
    </cfRule>
    <cfRule type="expression" dxfId="12026" priority="2114">
      <formula>AND(IF($Q394=3,1,IF($Q394=4,1,0)),IF($F394&lt;=85,1,0))</formula>
    </cfRule>
  </conditionalFormatting>
  <conditionalFormatting sqref="AI394">
    <cfRule type="expression" dxfId="12025" priority="2107">
      <formula>AND(IF(OR($Q394=1,$Q394=2),1,0),IF($X394&lt;=20,1,0))</formula>
    </cfRule>
    <cfRule type="expression" dxfId="12024" priority="2108">
      <formula>AND(IF($Q394=2,1,0),IF($X394&lt;30,1,0))</formula>
    </cfRule>
    <cfRule type="expression" dxfId="12023" priority="2109">
      <formula>AND(IF($Q394=3,1,0),IF($X394&lt;30,1,0))</formula>
    </cfRule>
    <cfRule type="expression" dxfId="12022" priority="2110">
      <formula>AND(IF($Q394=3,1,IF($Q394=4,1,0)),IF($F394&lt;=85,1,0))</formula>
    </cfRule>
  </conditionalFormatting>
  <conditionalFormatting sqref="AV395">
    <cfRule type="expression" dxfId="12021" priority="2105">
      <formula>AV395="X"</formula>
    </cfRule>
    <cfRule type="expression" dxfId="12020" priority="2106">
      <formula>AV395="후보"</formula>
    </cfRule>
  </conditionalFormatting>
  <conditionalFormatting sqref="AC395">
    <cfRule type="cellIs" dxfId="12019" priority="2103" operator="greaterThan">
      <formula>0.9</formula>
    </cfRule>
    <cfRule type="cellIs" dxfId="12018" priority="2104" operator="greaterThan">
      <formula>0.85</formula>
    </cfRule>
  </conditionalFormatting>
  <conditionalFormatting sqref="N395">
    <cfRule type="cellIs" dxfId="12017" priority="2101" operator="greaterThan">
      <formula>0.9</formula>
    </cfRule>
    <cfRule type="cellIs" dxfId="12016" priority="2102" operator="greaterThan">
      <formula>0.85</formula>
    </cfRule>
  </conditionalFormatting>
  <conditionalFormatting sqref="E395">
    <cfRule type="expression" dxfId="12015" priority="2097">
      <formula>AND(IF(OR($Q395=1,$Q395=2),1,0),IF($X395&lt;=20,1,0))</formula>
    </cfRule>
    <cfRule type="expression" dxfId="12014" priority="2098">
      <formula>AND(IF($Q395=2,1,0),IF($X395&lt;30,1,0))</formula>
    </cfRule>
    <cfRule type="expression" dxfId="12013" priority="2099">
      <formula>AND(IF($Q395=3,1,0),IF($X395&lt;30,1,0))</formula>
    </cfRule>
    <cfRule type="expression" dxfId="12012" priority="2100">
      <formula>AND(IF($Q395=3,1,IF($Q395=4,1,0)),IF($F395&lt;=85,1,0))</formula>
    </cfRule>
  </conditionalFormatting>
  <conditionalFormatting sqref="X395">
    <cfRule type="expression" dxfId="12011" priority="2093">
      <formula>AND(IF(OR($Q395=1,$Q395=2),1,0),IF($X395&lt;=20,1,0))</formula>
    </cfRule>
    <cfRule type="expression" dxfId="12010" priority="2094">
      <formula>AND(IF($Q395=2,1,0),IF($X395&lt;30,1,0))</formula>
    </cfRule>
    <cfRule type="expression" dxfId="12009" priority="2095">
      <formula>AND(IF($Q395=3,1,0),IF($X395&lt;30,1,0))</formula>
    </cfRule>
    <cfRule type="expression" dxfId="12008" priority="2096">
      <formula>AND(IF($Q395=3,1,IF($Q395=4,1,0)),IF($F395&lt;=85,1,0))</formula>
    </cfRule>
  </conditionalFormatting>
  <conditionalFormatting sqref="AI395">
    <cfRule type="expression" dxfId="12007" priority="2089">
      <formula>AND(IF(OR($Q395=1,$Q395=2),1,0),IF($X395&lt;=20,1,0))</formula>
    </cfRule>
    <cfRule type="expression" dxfId="12006" priority="2090">
      <formula>AND(IF($Q395=2,1,0),IF($X395&lt;30,1,0))</formula>
    </cfRule>
    <cfRule type="expression" dxfId="12005" priority="2091">
      <formula>AND(IF($Q395=3,1,0),IF($X395&lt;30,1,0))</formula>
    </cfRule>
    <cfRule type="expression" dxfId="12004" priority="2092">
      <formula>AND(IF($Q395=3,1,IF($Q395=4,1,0)),IF($F395&lt;=85,1,0))</formula>
    </cfRule>
  </conditionalFormatting>
  <conditionalFormatting sqref="AV396">
    <cfRule type="expression" dxfId="12003" priority="2087">
      <formula>AV396="X"</formula>
    </cfRule>
    <cfRule type="expression" dxfId="12002" priority="2088">
      <formula>AV396="후보"</formula>
    </cfRule>
  </conditionalFormatting>
  <conditionalFormatting sqref="AC396">
    <cfRule type="cellIs" dxfId="12001" priority="2085" operator="greaterThan">
      <formula>0.9</formula>
    </cfRule>
    <cfRule type="cellIs" dxfId="12000" priority="2086" operator="greaterThan">
      <formula>0.85</formula>
    </cfRule>
  </conditionalFormatting>
  <conditionalFormatting sqref="N396">
    <cfRule type="cellIs" dxfId="11999" priority="2083" operator="greaterThan">
      <formula>0.9</formula>
    </cfRule>
    <cfRule type="cellIs" dxfId="11998" priority="2084" operator="greaterThan">
      <formula>0.85</formula>
    </cfRule>
  </conditionalFormatting>
  <conditionalFormatting sqref="E396">
    <cfRule type="expression" dxfId="11997" priority="2079">
      <formula>AND(IF(OR($Q396=1,$Q396=2),1,0),IF($X396&lt;=20,1,0))</formula>
    </cfRule>
    <cfRule type="expression" dxfId="11996" priority="2080">
      <formula>AND(IF($Q396=2,1,0),IF($X396&lt;30,1,0))</formula>
    </cfRule>
    <cfRule type="expression" dxfId="11995" priority="2081">
      <formula>AND(IF($Q396=3,1,0),IF($X396&lt;30,1,0))</formula>
    </cfRule>
    <cfRule type="expression" dxfId="11994" priority="2082">
      <formula>AND(IF($Q396=3,1,IF($Q396=4,1,0)),IF($F396&lt;=85,1,0))</formula>
    </cfRule>
  </conditionalFormatting>
  <conditionalFormatting sqref="X396">
    <cfRule type="expression" dxfId="11993" priority="2075">
      <formula>AND(IF(OR($Q396=1,$Q396=2),1,0),IF($X396&lt;=20,1,0))</formula>
    </cfRule>
    <cfRule type="expression" dxfId="11992" priority="2076">
      <formula>AND(IF($Q396=2,1,0),IF($X396&lt;30,1,0))</formula>
    </cfRule>
    <cfRule type="expression" dxfId="11991" priority="2077">
      <formula>AND(IF($Q396=3,1,0),IF($X396&lt;30,1,0))</formula>
    </cfRule>
    <cfRule type="expression" dxfId="11990" priority="2078">
      <formula>AND(IF($Q396=3,1,IF($Q396=4,1,0)),IF($F396&lt;=85,1,0))</formula>
    </cfRule>
  </conditionalFormatting>
  <conditionalFormatting sqref="AI396">
    <cfRule type="expression" dxfId="11989" priority="2071">
      <formula>AND(IF(OR($Q396=1,$Q396=2),1,0),IF($X396&lt;=20,1,0))</formula>
    </cfRule>
    <cfRule type="expression" dxfId="11988" priority="2072">
      <formula>AND(IF($Q396=2,1,0),IF($X396&lt;30,1,0))</formula>
    </cfRule>
    <cfRule type="expression" dxfId="11987" priority="2073">
      <formula>AND(IF($Q396=3,1,0),IF($X396&lt;30,1,0))</formula>
    </cfRule>
    <cfRule type="expression" dxfId="11986" priority="2074">
      <formula>AND(IF($Q396=3,1,IF($Q396=4,1,0)),IF($F396&lt;=85,1,0))</formula>
    </cfRule>
  </conditionalFormatting>
  <conditionalFormatting sqref="AV397">
    <cfRule type="expression" dxfId="11985" priority="2069">
      <formula>AV397="X"</formula>
    </cfRule>
    <cfRule type="expression" dxfId="11984" priority="2070">
      <formula>AV397="후보"</formula>
    </cfRule>
  </conditionalFormatting>
  <conditionalFormatting sqref="AC397">
    <cfRule type="cellIs" dxfId="11983" priority="2067" operator="greaterThan">
      <formula>0.9</formula>
    </cfRule>
    <cfRule type="cellIs" dxfId="11982" priority="2068" operator="greaterThan">
      <formula>0.85</formula>
    </cfRule>
  </conditionalFormatting>
  <conditionalFormatting sqref="N397">
    <cfRule type="cellIs" dxfId="11981" priority="2065" operator="greaterThan">
      <formula>0.9</formula>
    </cfRule>
    <cfRule type="cellIs" dxfId="11980" priority="2066" operator="greaterThan">
      <formula>0.85</formula>
    </cfRule>
  </conditionalFormatting>
  <conditionalFormatting sqref="E397">
    <cfRule type="expression" dxfId="11979" priority="2061">
      <formula>AND(IF(OR($Q397=1,$Q397=2),1,0),IF($X397&lt;=20,1,0))</formula>
    </cfRule>
    <cfRule type="expression" dxfId="11978" priority="2062">
      <formula>AND(IF($Q397=2,1,0),IF($X397&lt;30,1,0))</formula>
    </cfRule>
    <cfRule type="expression" dxfId="11977" priority="2063">
      <formula>AND(IF($Q397=3,1,0),IF($X397&lt;30,1,0))</formula>
    </cfRule>
    <cfRule type="expression" dxfId="11976" priority="2064">
      <formula>AND(IF($Q397=3,1,IF($Q397=4,1,0)),IF($F397&lt;=85,1,0))</formula>
    </cfRule>
  </conditionalFormatting>
  <conditionalFormatting sqref="X397">
    <cfRule type="expression" dxfId="11975" priority="2057">
      <formula>AND(IF(OR($Q397=1,$Q397=2),1,0),IF($X397&lt;=20,1,0))</formula>
    </cfRule>
    <cfRule type="expression" dxfId="11974" priority="2058">
      <formula>AND(IF($Q397=2,1,0),IF($X397&lt;30,1,0))</formula>
    </cfRule>
    <cfRule type="expression" dxfId="11973" priority="2059">
      <formula>AND(IF($Q397=3,1,0),IF($X397&lt;30,1,0))</formula>
    </cfRule>
    <cfRule type="expression" dxfId="11972" priority="2060">
      <formula>AND(IF($Q397=3,1,IF($Q397=4,1,0)),IF($F397&lt;=85,1,0))</formula>
    </cfRule>
  </conditionalFormatting>
  <conditionalFormatting sqref="AI397">
    <cfRule type="expression" dxfId="11971" priority="2053">
      <formula>AND(IF(OR($Q397=1,$Q397=2),1,0),IF($X397&lt;=20,1,0))</formula>
    </cfRule>
    <cfRule type="expression" dxfId="11970" priority="2054">
      <formula>AND(IF($Q397=2,1,0),IF($X397&lt;30,1,0))</formula>
    </cfRule>
    <cfRule type="expression" dxfId="11969" priority="2055">
      <formula>AND(IF($Q397=3,1,0),IF($X397&lt;30,1,0))</formula>
    </cfRule>
    <cfRule type="expression" dxfId="11968" priority="2056">
      <formula>AND(IF($Q397=3,1,IF($Q397=4,1,0)),IF($F397&lt;=85,1,0))</formula>
    </cfRule>
  </conditionalFormatting>
  <conditionalFormatting sqref="AV398">
    <cfRule type="expression" dxfId="11967" priority="2051">
      <formula>AV398="X"</formula>
    </cfRule>
    <cfRule type="expression" dxfId="11966" priority="2052">
      <formula>AV398="후보"</formula>
    </cfRule>
  </conditionalFormatting>
  <conditionalFormatting sqref="AC398">
    <cfRule type="cellIs" dxfId="11965" priority="2049" operator="greaterThan">
      <formula>0.9</formula>
    </cfRule>
    <cfRule type="cellIs" dxfId="11964" priority="2050" operator="greaterThan">
      <formula>0.85</formula>
    </cfRule>
  </conditionalFormatting>
  <conditionalFormatting sqref="N398">
    <cfRule type="cellIs" dxfId="11963" priority="2047" operator="greaterThan">
      <formula>0.9</formula>
    </cfRule>
    <cfRule type="cellIs" dxfId="11962" priority="2048" operator="greaterThan">
      <formula>0.85</formula>
    </cfRule>
  </conditionalFormatting>
  <conditionalFormatting sqref="E398">
    <cfRule type="expression" dxfId="11961" priority="2043">
      <formula>AND(IF(OR($Q398=1,$Q398=2),1,0),IF($X398&lt;=20,1,0))</formula>
    </cfRule>
    <cfRule type="expression" dxfId="11960" priority="2044">
      <formula>AND(IF($Q398=2,1,0),IF($X398&lt;30,1,0))</formula>
    </cfRule>
    <cfRule type="expression" dxfId="11959" priority="2045">
      <formula>AND(IF($Q398=3,1,0),IF($X398&lt;30,1,0))</formula>
    </cfRule>
    <cfRule type="expression" dxfId="11958" priority="2046">
      <formula>AND(IF($Q398=3,1,IF($Q398=4,1,0)),IF($F398&lt;=85,1,0))</formula>
    </cfRule>
  </conditionalFormatting>
  <conditionalFormatting sqref="X398">
    <cfRule type="expression" dxfId="11957" priority="2039">
      <formula>AND(IF(OR($Q398=1,$Q398=2),1,0),IF($X398&lt;=20,1,0))</formula>
    </cfRule>
    <cfRule type="expression" dxfId="11956" priority="2040">
      <formula>AND(IF($Q398=2,1,0),IF($X398&lt;30,1,0))</formula>
    </cfRule>
    <cfRule type="expression" dxfId="11955" priority="2041">
      <formula>AND(IF($Q398=3,1,0),IF($X398&lt;30,1,0))</formula>
    </cfRule>
    <cfRule type="expression" dxfId="11954" priority="2042">
      <formula>AND(IF($Q398=3,1,IF($Q398=4,1,0)),IF($F398&lt;=85,1,0))</formula>
    </cfRule>
  </conditionalFormatting>
  <conditionalFormatting sqref="AI398">
    <cfRule type="expression" dxfId="11953" priority="2035">
      <formula>AND(IF(OR($Q398=1,$Q398=2),1,0),IF($X398&lt;=20,1,0))</formula>
    </cfRule>
    <cfRule type="expression" dxfId="11952" priority="2036">
      <formula>AND(IF($Q398=2,1,0),IF($X398&lt;30,1,0))</formula>
    </cfRule>
    <cfRule type="expression" dxfId="11951" priority="2037">
      <formula>AND(IF($Q398=3,1,0),IF($X398&lt;30,1,0))</formula>
    </cfRule>
    <cfRule type="expression" dxfId="11950" priority="2038">
      <formula>AND(IF($Q398=3,1,IF($Q398=4,1,0)),IF($F398&lt;=85,1,0))</formula>
    </cfRule>
  </conditionalFormatting>
  <conditionalFormatting sqref="AV399">
    <cfRule type="expression" dxfId="11949" priority="2033">
      <formula>AV399="X"</formula>
    </cfRule>
    <cfRule type="expression" dxfId="11948" priority="2034">
      <formula>AV399="후보"</formula>
    </cfRule>
  </conditionalFormatting>
  <conditionalFormatting sqref="AC399">
    <cfRule type="cellIs" dxfId="11947" priority="2031" operator="greaterThan">
      <formula>0.9</formula>
    </cfRule>
    <cfRule type="cellIs" dxfId="11946" priority="2032" operator="greaterThan">
      <formula>0.85</formula>
    </cfRule>
  </conditionalFormatting>
  <conditionalFormatting sqref="N399">
    <cfRule type="cellIs" dxfId="11945" priority="2029" operator="greaterThan">
      <formula>0.9</formula>
    </cfRule>
    <cfRule type="cellIs" dxfId="11944" priority="2030" operator="greaterThan">
      <formula>0.85</formula>
    </cfRule>
  </conditionalFormatting>
  <conditionalFormatting sqref="E399">
    <cfRule type="expression" dxfId="11943" priority="2025">
      <formula>AND(IF(OR($Q399=1,$Q399=2),1,0),IF($X399&lt;=20,1,0))</formula>
    </cfRule>
    <cfRule type="expression" dxfId="11942" priority="2026">
      <formula>AND(IF($Q399=2,1,0),IF($X399&lt;30,1,0))</formula>
    </cfRule>
    <cfRule type="expression" dxfId="11941" priority="2027">
      <formula>AND(IF($Q399=3,1,0),IF($X399&lt;30,1,0))</formula>
    </cfRule>
    <cfRule type="expression" dxfId="11940" priority="2028">
      <formula>AND(IF($Q399=3,1,IF($Q399=4,1,0)),IF($F399&lt;=85,1,0))</formula>
    </cfRule>
  </conditionalFormatting>
  <conditionalFormatting sqref="X399">
    <cfRule type="expression" dxfId="11939" priority="2021">
      <formula>AND(IF(OR($Q399=1,$Q399=2),1,0),IF($X399&lt;=20,1,0))</formula>
    </cfRule>
    <cfRule type="expression" dxfId="11938" priority="2022">
      <formula>AND(IF($Q399=2,1,0),IF($X399&lt;30,1,0))</formula>
    </cfRule>
    <cfRule type="expression" dxfId="11937" priority="2023">
      <formula>AND(IF($Q399=3,1,0),IF($X399&lt;30,1,0))</formula>
    </cfRule>
    <cfRule type="expression" dxfId="11936" priority="2024">
      <formula>AND(IF($Q399=3,1,IF($Q399=4,1,0)),IF($F399&lt;=85,1,0))</formula>
    </cfRule>
  </conditionalFormatting>
  <conditionalFormatting sqref="AI399">
    <cfRule type="expression" dxfId="11935" priority="2017">
      <formula>AND(IF(OR($Q399=1,$Q399=2),1,0),IF($X399&lt;=20,1,0))</formula>
    </cfRule>
    <cfRule type="expression" dxfId="11934" priority="2018">
      <formula>AND(IF($Q399=2,1,0),IF($X399&lt;30,1,0))</formula>
    </cfRule>
    <cfRule type="expression" dxfId="11933" priority="2019">
      <formula>AND(IF($Q399=3,1,0),IF($X399&lt;30,1,0))</formula>
    </cfRule>
    <cfRule type="expression" dxfId="11932" priority="2020">
      <formula>AND(IF($Q399=3,1,IF($Q399=4,1,0)),IF($F399&lt;=85,1,0))</formula>
    </cfRule>
  </conditionalFormatting>
  <conditionalFormatting sqref="AV400">
    <cfRule type="expression" dxfId="11931" priority="2015">
      <formula>AV400="X"</formula>
    </cfRule>
    <cfRule type="expression" dxfId="11930" priority="2016">
      <formula>AV400="후보"</formula>
    </cfRule>
  </conditionalFormatting>
  <conditionalFormatting sqref="AC400">
    <cfRule type="cellIs" dxfId="11929" priority="2013" operator="greaterThan">
      <formula>0.9</formula>
    </cfRule>
    <cfRule type="cellIs" dxfId="11928" priority="2014" operator="greaterThan">
      <formula>0.85</formula>
    </cfRule>
  </conditionalFormatting>
  <conditionalFormatting sqref="N400">
    <cfRule type="cellIs" dxfId="11927" priority="2011" operator="greaterThan">
      <formula>0.9</formula>
    </cfRule>
    <cfRule type="cellIs" dxfId="11926" priority="2012" operator="greaterThan">
      <formula>0.85</formula>
    </cfRule>
  </conditionalFormatting>
  <conditionalFormatting sqref="E400">
    <cfRule type="expression" dxfId="11925" priority="2007">
      <formula>AND(IF(OR($Q400=1,$Q400=2),1,0),IF($X400&lt;=20,1,0))</formula>
    </cfRule>
    <cfRule type="expression" dxfId="11924" priority="2008">
      <formula>AND(IF($Q400=2,1,0),IF($X400&lt;30,1,0))</formula>
    </cfRule>
    <cfRule type="expression" dxfId="11923" priority="2009">
      <formula>AND(IF($Q400=3,1,0),IF($X400&lt;30,1,0))</formula>
    </cfRule>
    <cfRule type="expression" dxfId="11922" priority="2010">
      <formula>AND(IF($Q400=3,1,IF($Q400=4,1,0)),IF($F400&lt;=85,1,0))</formula>
    </cfRule>
  </conditionalFormatting>
  <conditionalFormatting sqref="X400">
    <cfRule type="expression" dxfId="11921" priority="2003">
      <formula>AND(IF(OR($Q400=1,$Q400=2),1,0),IF($X400&lt;=20,1,0))</formula>
    </cfRule>
    <cfRule type="expression" dxfId="11920" priority="2004">
      <formula>AND(IF($Q400=2,1,0),IF($X400&lt;30,1,0))</formula>
    </cfRule>
    <cfRule type="expression" dxfId="11919" priority="2005">
      <formula>AND(IF($Q400=3,1,0),IF($X400&lt;30,1,0))</formula>
    </cfRule>
    <cfRule type="expression" dxfId="11918" priority="2006">
      <formula>AND(IF($Q400=3,1,IF($Q400=4,1,0)),IF($F400&lt;=85,1,0))</formula>
    </cfRule>
  </conditionalFormatting>
  <conditionalFormatting sqref="AI400">
    <cfRule type="expression" dxfId="11917" priority="1999">
      <formula>AND(IF(OR($Q400=1,$Q400=2),1,0),IF($X400&lt;=20,1,0))</formula>
    </cfRule>
    <cfRule type="expression" dxfId="11916" priority="2000">
      <formula>AND(IF($Q400=2,1,0),IF($X400&lt;30,1,0))</formula>
    </cfRule>
    <cfRule type="expression" dxfId="11915" priority="2001">
      <formula>AND(IF($Q400=3,1,0),IF($X400&lt;30,1,0))</formula>
    </cfRule>
    <cfRule type="expression" dxfId="11914" priority="2002">
      <formula>AND(IF($Q400=3,1,IF($Q400=4,1,0)),IF($F400&lt;=85,1,0))</formula>
    </cfRule>
  </conditionalFormatting>
  <conditionalFormatting sqref="AV401">
    <cfRule type="expression" dxfId="11913" priority="1997">
      <formula>AV401="X"</formula>
    </cfRule>
    <cfRule type="expression" dxfId="11912" priority="1998">
      <formula>AV401="후보"</formula>
    </cfRule>
  </conditionalFormatting>
  <conditionalFormatting sqref="AC401">
    <cfRule type="cellIs" dxfId="11911" priority="1995" operator="greaterThan">
      <formula>0.9</formula>
    </cfRule>
    <cfRule type="cellIs" dxfId="11910" priority="1996" operator="greaterThan">
      <formula>0.85</formula>
    </cfRule>
  </conditionalFormatting>
  <conditionalFormatting sqref="N401">
    <cfRule type="cellIs" dxfId="11909" priority="1993" operator="greaterThan">
      <formula>0.9</formula>
    </cfRule>
    <cfRule type="cellIs" dxfId="11908" priority="1994" operator="greaterThan">
      <formula>0.85</formula>
    </cfRule>
  </conditionalFormatting>
  <conditionalFormatting sqref="E401">
    <cfRule type="expression" dxfId="11907" priority="1989">
      <formula>AND(IF(OR($Q401=1,$Q401=2),1,0),IF($X401&lt;=20,1,0))</formula>
    </cfRule>
    <cfRule type="expression" dxfId="11906" priority="1990">
      <formula>AND(IF($Q401=2,1,0),IF($X401&lt;30,1,0))</formula>
    </cfRule>
    <cfRule type="expression" dxfId="11905" priority="1991">
      <formula>AND(IF($Q401=3,1,0),IF($X401&lt;30,1,0))</formula>
    </cfRule>
    <cfRule type="expression" dxfId="11904" priority="1992">
      <formula>AND(IF($Q401=3,1,IF($Q401=4,1,0)),IF($F401&lt;=85,1,0))</formula>
    </cfRule>
  </conditionalFormatting>
  <conditionalFormatting sqref="X401">
    <cfRule type="expression" dxfId="11903" priority="1985">
      <formula>AND(IF(OR($Q401=1,$Q401=2),1,0),IF($X401&lt;=20,1,0))</formula>
    </cfRule>
    <cfRule type="expression" dxfId="11902" priority="1986">
      <formula>AND(IF($Q401=2,1,0),IF($X401&lt;30,1,0))</formula>
    </cfRule>
    <cfRule type="expression" dxfId="11901" priority="1987">
      <formula>AND(IF($Q401=3,1,0),IF($X401&lt;30,1,0))</formula>
    </cfRule>
    <cfRule type="expression" dxfId="11900" priority="1988">
      <formula>AND(IF($Q401=3,1,IF($Q401=4,1,0)),IF($F401&lt;=85,1,0))</formula>
    </cfRule>
  </conditionalFormatting>
  <conditionalFormatting sqref="AI401">
    <cfRule type="expression" dxfId="11899" priority="1981">
      <formula>AND(IF(OR($Q401=1,$Q401=2),1,0),IF($X401&lt;=20,1,0))</formula>
    </cfRule>
    <cfRule type="expression" dxfId="11898" priority="1982">
      <formula>AND(IF($Q401=2,1,0),IF($X401&lt;30,1,0))</formula>
    </cfRule>
    <cfRule type="expression" dxfId="11897" priority="1983">
      <formula>AND(IF($Q401=3,1,0),IF($X401&lt;30,1,0))</formula>
    </cfRule>
    <cfRule type="expression" dxfId="11896" priority="1984">
      <formula>AND(IF($Q401=3,1,IF($Q401=4,1,0)),IF($F401&lt;=85,1,0))</formula>
    </cfRule>
  </conditionalFormatting>
  <conditionalFormatting sqref="AV402">
    <cfRule type="expression" dxfId="11895" priority="1979">
      <formula>AV402="X"</formula>
    </cfRule>
    <cfRule type="expression" dxfId="11894" priority="1980">
      <formula>AV402="후보"</formula>
    </cfRule>
  </conditionalFormatting>
  <conditionalFormatting sqref="AC402">
    <cfRule type="cellIs" dxfId="11893" priority="1977" operator="greaterThan">
      <formula>0.9</formula>
    </cfRule>
    <cfRule type="cellIs" dxfId="11892" priority="1978" operator="greaterThan">
      <formula>0.85</formula>
    </cfRule>
  </conditionalFormatting>
  <conditionalFormatting sqref="N402">
    <cfRule type="cellIs" dxfId="11891" priority="1975" operator="greaterThan">
      <formula>0.9</formula>
    </cfRule>
    <cfRule type="cellIs" dxfId="11890" priority="1976" operator="greaterThan">
      <formula>0.85</formula>
    </cfRule>
  </conditionalFormatting>
  <conditionalFormatting sqref="E402">
    <cfRule type="expression" dxfId="11889" priority="1971">
      <formula>AND(IF(OR($Q402=1,$Q402=2),1,0),IF($X402&lt;=20,1,0))</formula>
    </cfRule>
    <cfRule type="expression" dxfId="11888" priority="1972">
      <formula>AND(IF($Q402=2,1,0),IF($X402&lt;30,1,0))</formula>
    </cfRule>
    <cfRule type="expression" dxfId="11887" priority="1973">
      <formula>AND(IF($Q402=3,1,0),IF($X402&lt;30,1,0))</formula>
    </cfRule>
    <cfRule type="expression" dxfId="11886" priority="1974">
      <formula>AND(IF($Q402=3,1,IF($Q402=4,1,0)),IF($F402&lt;=85,1,0))</formula>
    </cfRule>
  </conditionalFormatting>
  <conditionalFormatting sqref="X402">
    <cfRule type="expression" dxfId="11885" priority="1967">
      <formula>AND(IF(OR($Q402=1,$Q402=2),1,0),IF($X402&lt;=20,1,0))</formula>
    </cfRule>
    <cfRule type="expression" dxfId="11884" priority="1968">
      <formula>AND(IF($Q402=2,1,0),IF($X402&lt;30,1,0))</formula>
    </cfRule>
    <cfRule type="expression" dxfId="11883" priority="1969">
      <formula>AND(IF($Q402=3,1,0),IF($X402&lt;30,1,0))</formula>
    </cfRule>
    <cfRule type="expression" dxfId="11882" priority="1970">
      <formula>AND(IF($Q402=3,1,IF($Q402=4,1,0)),IF($F402&lt;=85,1,0))</formula>
    </cfRule>
  </conditionalFormatting>
  <conditionalFormatting sqref="AI402">
    <cfRule type="expression" dxfId="11881" priority="1963">
      <formula>AND(IF(OR($Q402=1,$Q402=2),1,0),IF($X402&lt;=20,1,0))</formula>
    </cfRule>
    <cfRule type="expression" dxfId="11880" priority="1964">
      <formula>AND(IF($Q402=2,1,0),IF($X402&lt;30,1,0))</formula>
    </cfRule>
    <cfRule type="expression" dxfId="11879" priority="1965">
      <formula>AND(IF($Q402=3,1,0),IF($X402&lt;30,1,0))</formula>
    </cfRule>
    <cfRule type="expression" dxfId="11878" priority="1966">
      <formula>AND(IF($Q402=3,1,IF($Q402=4,1,0)),IF($F402&lt;=85,1,0))</formula>
    </cfRule>
  </conditionalFormatting>
  <conditionalFormatting sqref="AV403">
    <cfRule type="expression" dxfId="11877" priority="1961">
      <formula>AV403="X"</formula>
    </cfRule>
    <cfRule type="expression" dxfId="11876" priority="1962">
      <formula>AV403="후보"</formula>
    </cfRule>
  </conditionalFormatting>
  <conditionalFormatting sqref="AC403">
    <cfRule type="cellIs" dxfId="11875" priority="1959" operator="greaterThan">
      <formula>0.9</formula>
    </cfRule>
    <cfRule type="cellIs" dxfId="11874" priority="1960" operator="greaterThan">
      <formula>0.85</formula>
    </cfRule>
  </conditionalFormatting>
  <conditionalFormatting sqref="N403">
    <cfRule type="cellIs" dxfId="11873" priority="1957" operator="greaterThan">
      <formula>0.9</formula>
    </cfRule>
    <cfRule type="cellIs" dxfId="11872" priority="1958" operator="greaterThan">
      <formula>0.85</formula>
    </cfRule>
  </conditionalFormatting>
  <conditionalFormatting sqref="E403">
    <cfRule type="expression" dxfId="11871" priority="1953">
      <formula>AND(IF(OR($Q403=1,$Q403=2),1,0),IF($X403&lt;=20,1,0))</formula>
    </cfRule>
    <cfRule type="expression" dxfId="11870" priority="1954">
      <formula>AND(IF($Q403=2,1,0),IF($X403&lt;30,1,0))</formula>
    </cfRule>
    <cfRule type="expression" dxfId="11869" priority="1955">
      <formula>AND(IF($Q403=3,1,0),IF($X403&lt;30,1,0))</formula>
    </cfRule>
    <cfRule type="expression" dxfId="11868" priority="1956">
      <formula>AND(IF($Q403=3,1,IF($Q403=4,1,0)),IF($F403&lt;=85,1,0))</formula>
    </cfRule>
  </conditionalFormatting>
  <conditionalFormatting sqref="X403">
    <cfRule type="expression" dxfId="11867" priority="1949">
      <formula>AND(IF(OR($Q403=1,$Q403=2),1,0),IF($X403&lt;=20,1,0))</formula>
    </cfRule>
    <cfRule type="expression" dxfId="11866" priority="1950">
      <formula>AND(IF($Q403=2,1,0),IF($X403&lt;30,1,0))</formula>
    </cfRule>
    <cfRule type="expression" dxfId="11865" priority="1951">
      <formula>AND(IF($Q403=3,1,0),IF($X403&lt;30,1,0))</formula>
    </cfRule>
    <cfRule type="expression" dxfId="11864" priority="1952">
      <formula>AND(IF($Q403=3,1,IF($Q403=4,1,0)),IF($F403&lt;=85,1,0))</formula>
    </cfRule>
  </conditionalFormatting>
  <conditionalFormatting sqref="AI403">
    <cfRule type="expression" dxfId="11863" priority="1945">
      <formula>AND(IF(OR($Q403=1,$Q403=2),1,0),IF($X403&lt;=20,1,0))</formula>
    </cfRule>
    <cfRule type="expression" dxfId="11862" priority="1946">
      <formula>AND(IF($Q403=2,1,0),IF($X403&lt;30,1,0))</formula>
    </cfRule>
    <cfRule type="expression" dxfId="11861" priority="1947">
      <formula>AND(IF($Q403=3,1,0),IF($X403&lt;30,1,0))</formula>
    </cfRule>
    <cfRule type="expression" dxfId="11860" priority="1948">
      <formula>AND(IF($Q403=3,1,IF($Q403=4,1,0)),IF($F403&lt;=85,1,0))</formula>
    </cfRule>
  </conditionalFormatting>
  <conditionalFormatting sqref="AV404">
    <cfRule type="expression" dxfId="11859" priority="1943">
      <formula>AV404="X"</formula>
    </cfRule>
    <cfRule type="expression" dxfId="11858" priority="1944">
      <formula>AV404="후보"</formula>
    </cfRule>
  </conditionalFormatting>
  <conditionalFormatting sqref="AC404">
    <cfRule type="cellIs" dxfId="11857" priority="1941" operator="greaterThan">
      <formula>0.9</formula>
    </cfRule>
    <cfRule type="cellIs" dxfId="11856" priority="1942" operator="greaterThan">
      <formula>0.85</formula>
    </cfRule>
  </conditionalFormatting>
  <conditionalFormatting sqref="N404">
    <cfRule type="cellIs" dxfId="11855" priority="1939" operator="greaterThan">
      <formula>0.9</formula>
    </cfRule>
    <cfRule type="cellIs" dxfId="11854" priority="1940" operator="greaterThan">
      <formula>0.85</formula>
    </cfRule>
  </conditionalFormatting>
  <conditionalFormatting sqref="E404">
    <cfRule type="expression" dxfId="11853" priority="1935">
      <formula>AND(IF(OR($Q404=1,$Q404=2),1,0),IF($X404&lt;=20,1,0))</formula>
    </cfRule>
    <cfRule type="expression" dxfId="11852" priority="1936">
      <formula>AND(IF($Q404=2,1,0),IF($X404&lt;30,1,0))</formula>
    </cfRule>
    <cfRule type="expression" dxfId="11851" priority="1937">
      <formula>AND(IF($Q404=3,1,0),IF($X404&lt;30,1,0))</formula>
    </cfRule>
    <cfRule type="expression" dxfId="11850" priority="1938">
      <formula>AND(IF($Q404=3,1,IF($Q404=4,1,0)),IF($F404&lt;=85,1,0))</formula>
    </cfRule>
  </conditionalFormatting>
  <conditionalFormatting sqref="X404">
    <cfRule type="expression" dxfId="11849" priority="1931">
      <formula>AND(IF(OR($Q404=1,$Q404=2),1,0),IF($X404&lt;=20,1,0))</formula>
    </cfRule>
    <cfRule type="expression" dxfId="11848" priority="1932">
      <formula>AND(IF($Q404=2,1,0),IF($X404&lt;30,1,0))</formula>
    </cfRule>
    <cfRule type="expression" dxfId="11847" priority="1933">
      <formula>AND(IF($Q404=3,1,0),IF($X404&lt;30,1,0))</formula>
    </cfRule>
    <cfRule type="expression" dxfId="11846" priority="1934">
      <formula>AND(IF($Q404=3,1,IF($Q404=4,1,0)),IF($F404&lt;=85,1,0))</formula>
    </cfRule>
  </conditionalFormatting>
  <conditionalFormatting sqref="AI404">
    <cfRule type="expression" dxfId="11845" priority="1927">
      <formula>AND(IF(OR($Q404=1,$Q404=2),1,0),IF($X404&lt;=20,1,0))</formula>
    </cfRule>
    <cfRule type="expression" dxfId="11844" priority="1928">
      <formula>AND(IF($Q404=2,1,0),IF($X404&lt;30,1,0))</formula>
    </cfRule>
    <cfRule type="expression" dxfId="11843" priority="1929">
      <formula>AND(IF($Q404=3,1,0),IF($X404&lt;30,1,0))</formula>
    </cfRule>
    <cfRule type="expression" dxfId="11842" priority="1930">
      <formula>AND(IF($Q404=3,1,IF($Q404=4,1,0)),IF($F404&lt;=85,1,0))</formula>
    </cfRule>
  </conditionalFormatting>
  <conditionalFormatting sqref="AV405">
    <cfRule type="expression" dxfId="11841" priority="1925">
      <formula>AV405="X"</formula>
    </cfRule>
    <cfRule type="expression" dxfId="11840" priority="1926">
      <formula>AV405="후보"</formula>
    </cfRule>
  </conditionalFormatting>
  <conditionalFormatting sqref="AC405">
    <cfRule type="cellIs" dxfId="11839" priority="1923" operator="greaterThan">
      <formula>0.9</formula>
    </cfRule>
    <cfRule type="cellIs" dxfId="11838" priority="1924" operator="greaterThan">
      <formula>0.85</formula>
    </cfRule>
  </conditionalFormatting>
  <conditionalFormatting sqref="N405">
    <cfRule type="cellIs" dxfId="11837" priority="1921" operator="greaterThan">
      <formula>0.9</formula>
    </cfRule>
    <cfRule type="cellIs" dxfId="11836" priority="1922" operator="greaterThan">
      <formula>0.85</formula>
    </cfRule>
  </conditionalFormatting>
  <conditionalFormatting sqref="E405">
    <cfRule type="expression" dxfId="11835" priority="1917">
      <formula>AND(IF(OR($Q405=1,$Q405=2),1,0),IF($X405&lt;=20,1,0))</formula>
    </cfRule>
    <cfRule type="expression" dxfId="11834" priority="1918">
      <formula>AND(IF($Q405=2,1,0),IF($X405&lt;30,1,0))</formula>
    </cfRule>
    <cfRule type="expression" dxfId="11833" priority="1919">
      <formula>AND(IF($Q405=3,1,0),IF($X405&lt;30,1,0))</formula>
    </cfRule>
    <cfRule type="expression" dxfId="11832" priority="1920">
      <formula>AND(IF($Q405=3,1,IF($Q405=4,1,0)),IF($F405&lt;=85,1,0))</formula>
    </cfRule>
  </conditionalFormatting>
  <conditionalFormatting sqref="X405">
    <cfRule type="expression" dxfId="11831" priority="1913">
      <formula>AND(IF(OR($Q405=1,$Q405=2),1,0),IF($X405&lt;=20,1,0))</formula>
    </cfRule>
    <cfRule type="expression" dxfId="11830" priority="1914">
      <formula>AND(IF($Q405=2,1,0),IF($X405&lt;30,1,0))</formula>
    </cfRule>
    <cfRule type="expression" dxfId="11829" priority="1915">
      <formula>AND(IF($Q405=3,1,0),IF($X405&lt;30,1,0))</formula>
    </cfRule>
    <cfRule type="expression" dxfId="11828" priority="1916">
      <formula>AND(IF($Q405=3,1,IF($Q405=4,1,0)),IF($F405&lt;=85,1,0))</formula>
    </cfRule>
  </conditionalFormatting>
  <conditionalFormatting sqref="AI405">
    <cfRule type="expression" dxfId="11827" priority="1909">
      <formula>AND(IF(OR($Q405=1,$Q405=2),1,0),IF($X405&lt;=20,1,0))</formula>
    </cfRule>
    <cfRule type="expression" dxfId="11826" priority="1910">
      <formula>AND(IF($Q405=2,1,0),IF($X405&lt;30,1,0))</formula>
    </cfRule>
    <cfRule type="expression" dxfId="11825" priority="1911">
      <formula>AND(IF($Q405=3,1,0),IF($X405&lt;30,1,0))</formula>
    </cfRule>
    <cfRule type="expression" dxfId="11824" priority="1912">
      <formula>AND(IF($Q405=3,1,IF($Q405=4,1,0)),IF($F405&lt;=85,1,0))</formula>
    </cfRule>
  </conditionalFormatting>
  <conditionalFormatting sqref="AV406">
    <cfRule type="expression" dxfId="11823" priority="1907">
      <formula>AV406="X"</formula>
    </cfRule>
    <cfRule type="expression" dxfId="11822" priority="1908">
      <formula>AV406="후보"</formula>
    </cfRule>
  </conditionalFormatting>
  <conditionalFormatting sqref="AC406">
    <cfRule type="cellIs" dxfId="11821" priority="1905" operator="greaterThan">
      <formula>0.9</formula>
    </cfRule>
    <cfRule type="cellIs" dxfId="11820" priority="1906" operator="greaterThan">
      <formula>0.85</formula>
    </cfRule>
  </conditionalFormatting>
  <conditionalFormatting sqref="N406">
    <cfRule type="cellIs" dxfId="11819" priority="1903" operator="greaterThan">
      <formula>0.9</formula>
    </cfRule>
    <cfRule type="cellIs" dxfId="11818" priority="1904" operator="greaterThan">
      <formula>0.85</formula>
    </cfRule>
  </conditionalFormatting>
  <conditionalFormatting sqref="E406">
    <cfRule type="expression" dxfId="11817" priority="1899">
      <formula>AND(IF(OR($Q406=1,$Q406=2),1,0),IF($X406&lt;=20,1,0))</formula>
    </cfRule>
    <cfRule type="expression" dxfId="11816" priority="1900">
      <formula>AND(IF($Q406=2,1,0),IF($X406&lt;30,1,0))</formula>
    </cfRule>
    <cfRule type="expression" dxfId="11815" priority="1901">
      <formula>AND(IF($Q406=3,1,0),IF($X406&lt;30,1,0))</formula>
    </cfRule>
    <cfRule type="expression" dxfId="11814" priority="1902">
      <formula>AND(IF($Q406=3,1,IF($Q406=4,1,0)),IF($F406&lt;=85,1,0))</formula>
    </cfRule>
  </conditionalFormatting>
  <conditionalFormatting sqref="X406">
    <cfRule type="expression" dxfId="11813" priority="1895">
      <formula>AND(IF(OR($Q406=1,$Q406=2),1,0),IF($X406&lt;=20,1,0))</formula>
    </cfRule>
    <cfRule type="expression" dxfId="11812" priority="1896">
      <formula>AND(IF($Q406=2,1,0),IF($X406&lt;30,1,0))</formula>
    </cfRule>
    <cfRule type="expression" dxfId="11811" priority="1897">
      <formula>AND(IF($Q406=3,1,0),IF($X406&lt;30,1,0))</formula>
    </cfRule>
    <cfRule type="expression" dxfId="11810" priority="1898">
      <formula>AND(IF($Q406=3,1,IF($Q406=4,1,0)),IF($F406&lt;=85,1,0))</formula>
    </cfRule>
  </conditionalFormatting>
  <conditionalFormatting sqref="AI406">
    <cfRule type="expression" dxfId="11809" priority="1891">
      <formula>AND(IF(OR($Q406=1,$Q406=2),1,0),IF($X406&lt;=20,1,0))</formula>
    </cfRule>
    <cfRule type="expression" dxfId="11808" priority="1892">
      <formula>AND(IF($Q406=2,1,0),IF($X406&lt;30,1,0))</formula>
    </cfRule>
    <cfRule type="expression" dxfId="11807" priority="1893">
      <formula>AND(IF($Q406=3,1,0),IF($X406&lt;30,1,0))</formula>
    </cfRule>
    <cfRule type="expression" dxfId="11806" priority="1894">
      <formula>AND(IF($Q406=3,1,IF($Q406=4,1,0)),IF($F406&lt;=85,1,0))</formula>
    </cfRule>
  </conditionalFormatting>
  <conditionalFormatting sqref="AV407">
    <cfRule type="expression" dxfId="11805" priority="1889">
      <formula>AV407="X"</formula>
    </cfRule>
    <cfRule type="expression" dxfId="11804" priority="1890">
      <formula>AV407="후보"</formula>
    </cfRule>
  </conditionalFormatting>
  <conditionalFormatting sqref="AC407">
    <cfRule type="cellIs" dxfId="11803" priority="1887" operator="greaterThan">
      <formula>0.9</formula>
    </cfRule>
    <cfRule type="cellIs" dxfId="11802" priority="1888" operator="greaterThan">
      <formula>0.85</formula>
    </cfRule>
  </conditionalFormatting>
  <conditionalFormatting sqref="N407">
    <cfRule type="cellIs" dxfId="11801" priority="1885" operator="greaterThan">
      <formula>0.9</formula>
    </cfRule>
    <cfRule type="cellIs" dxfId="11800" priority="1886" operator="greaterThan">
      <formula>0.85</formula>
    </cfRule>
  </conditionalFormatting>
  <conditionalFormatting sqref="E407">
    <cfRule type="expression" dxfId="11799" priority="1881">
      <formula>AND(IF(OR($Q407=1,$Q407=2),1,0),IF($X407&lt;=20,1,0))</formula>
    </cfRule>
    <cfRule type="expression" dxfId="11798" priority="1882">
      <formula>AND(IF($Q407=2,1,0),IF($X407&lt;30,1,0))</formula>
    </cfRule>
    <cfRule type="expression" dxfId="11797" priority="1883">
      <formula>AND(IF($Q407=3,1,0),IF($X407&lt;30,1,0))</formula>
    </cfRule>
    <cfRule type="expression" dxfId="11796" priority="1884">
      <formula>AND(IF($Q407=3,1,IF($Q407=4,1,0)),IF($F407&lt;=85,1,0))</formula>
    </cfRule>
  </conditionalFormatting>
  <conditionalFormatting sqref="X407">
    <cfRule type="expression" dxfId="11795" priority="1877">
      <formula>AND(IF(OR($Q407=1,$Q407=2),1,0),IF($X407&lt;=20,1,0))</formula>
    </cfRule>
    <cfRule type="expression" dxfId="11794" priority="1878">
      <formula>AND(IF($Q407=2,1,0),IF($X407&lt;30,1,0))</formula>
    </cfRule>
    <cfRule type="expression" dxfId="11793" priority="1879">
      <formula>AND(IF($Q407=3,1,0),IF($X407&lt;30,1,0))</formula>
    </cfRule>
    <cfRule type="expression" dxfId="11792" priority="1880">
      <formula>AND(IF($Q407=3,1,IF($Q407=4,1,0)),IF($F407&lt;=85,1,0))</formula>
    </cfRule>
  </conditionalFormatting>
  <conditionalFormatting sqref="AI407">
    <cfRule type="expression" dxfId="11791" priority="1873">
      <formula>AND(IF(OR($Q407=1,$Q407=2),1,0),IF($X407&lt;=20,1,0))</formula>
    </cfRule>
    <cfRule type="expression" dxfId="11790" priority="1874">
      <formula>AND(IF($Q407=2,1,0),IF($X407&lt;30,1,0))</formula>
    </cfRule>
    <cfRule type="expression" dxfId="11789" priority="1875">
      <formula>AND(IF($Q407=3,1,0),IF($X407&lt;30,1,0))</formula>
    </cfRule>
    <cfRule type="expression" dxfId="11788" priority="1876">
      <formula>AND(IF($Q407=3,1,IF($Q407=4,1,0)),IF($F407&lt;=85,1,0))</formula>
    </cfRule>
  </conditionalFormatting>
  <conditionalFormatting sqref="AV408">
    <cfRule type="expression" dxfId="11787" priority="1871">
      <formula>AV408="X"</formula>
    </cfRule>
    <cfRule type="expression" dxfId="11786" priority="1872">
      <formula>AV408="후보"</formula>
    </cfRule>
  </conditionalFormatting>
  <conditionalFormatting sqref="AC408">
    <cfRule type="cellIs" dxfId="11785" priority="1869" operator="greaterThan">
      <formula>0.9</formula>
    </cfRule>
    <cfRule type="cellIs" dxfId="11784" priority="1870" operator="greaterThan">
      <formula>0.85</formula>
    </cfRule>
  </conditionalFormatting>
  <conditionalFormatting sqref="N408">
    <cfRule type="cellIs" dxfId="11783" priority="1867" operator="greaterThan">
      <formula>0.9</formula>
    </cfRule>
    <cfRule type="cellIs" dxfId="11782" priority="1868" operator="greaterThan">
      <formula>0.85</formula>
    </cfRule>
  </conditionalFormatting>
  <conditionalFormatting sqref="E408">
    <cfRule type="expression" dxfId="11781" priority="1863">
      <formula>AND(IF(OR($Q408=1,$Q408=2),1,0),IF($X408&lt;=20,1,0))</formula>
    </cfRule>
    <cfRule type="expression" dxfId="11780" priority="1864">
      <formula>AND(IF($Q408=2,1,0),IF($X408&lt;30,1,0))</formula>
    </cfRule>
    <cfRule type="expression" dxfId="11779" priority="1865">
      <formula>AND(IF($Q408=3,1,0),IF($X408&lt;30,1,0))</formula>
    </cfRule>
    <cfRule type="expression" dxfId="11778" priority="1866">
      <formula>AND(IF($Q408=3,1,IF($Q408=4,1,0)),IF($F408&lt;=85,1,0))</formula>
    </cfRule>
  </conditionalFormatting>
  <conditionalFormatting sqref="X408">
    <cfRule type="expression" dxfId="11777" priority="1859">
      <formula>AND(IF(OR($Q408=1,$Q408=2),1,0),IF($X408&lt;=20,1,0))</formula>
    </cfRule>
    <cfRule type="expression" dxfId="11776" priority="1860">
      <formula>AND(IF($Q408=2,1,0),IF($X408&lt;30,1,0))</formula>
    </cfRule>
    <cfRule type="expression" dxfId="11775" priority="1861">
      <formula>AND(IF($Q408=3,1,0),IF($X408&lt;30,1,0))</formula>
    </cfRule>
    <cfRule type="expression" dxfId="11774" priority="1862">
      <formula>AND(IF($Q408=3,1,IF($Q408=4,1,0)),IF($F408&lt;=85,1,0))</formula>
    </cfRule>
  </conditionalFormatting>
  <conditionalFormatting sqref="AI408">
    <cfRule type="expression" dxfId="11773" priority="1855">
      <formula>AND(IF(OR($Q408=1,$Q408=2),1,0),IF($X408&lt;=20,1,0))</formula>
    </cfRule>
    <cfRule type="expression" dxfId="11772" priority="1856">
      <formula>AND(IF($Q408=2,1,0),IF($X408&lt;30,1,0))</formula>
    </cfRule>
    <cfRule type="expression" dxfId="11771" priority="1857">
      <formula>AND(IF($Q408=3,1,0),IF($X408&lt;30,1,0))</formula>
    </cfRule>
    <cfRule type="expression" dxfId="11770" priority="1858">
      <formula>AND(IF($Q408=3,1,IF($Q408=4,1,0)),IF($F408&lt;=85,1,0))</formula>
    </cfRule>
  </conditionalFormatting>
  <conditionalFormatting sqref="AV409">
    <cfRule type="expression" dxfId="11769" priority="1853">
      <formula>AV409="X"</formula>
    </cfRule>
    <cfRule type="expression" dxfId="11768" priority="1854">
      <formula>AV409="후보"</formula>
    </cfRule>
  </conditionalFormatting>
  <conditionalFormatting sqref="AC409">
    <cfRule type="cellIs" dxfId="11767" priority="1851" operator="greaterThan">
      <formula>0.9</formula>
    </cfRule>
    <cfRule type="cellIs" dxfId="11766" priority="1852" operator="greaterThan">
      <formula>0.85</formula>
    </cfRule>
  </conditionalFormatting>
  <conditionalFormatting sqref="N409">
    <cfRule type="cellIs" dxfId="11765" priority="1849" operator="greaterThan">
      <formula>0.9</formula>
    </cfRule>
    <cfRule type="cellIs" dxfId="11764" priority="1850" operator="greaterThan">
      <formula>0.85</formula>
    </cfRule>
  </conditionalFormatting>
  <conditionalFormatting sqref="E409">
    <cfRule type="expression" dxfId="11763" priority="1845">
      <formula>AND(IF(OR($Q409=1,$Q409=2),1,0),IF($X409&lt;=20,1,0))</formula>
    </cfRule>
    <cfRule type="expression" dxfId="11762" priority="1846">
      <formula>AND(IF($Q409=2,1,0),IF($X409&lt;30,1,0))</formula>
    </cfRule>
    <cfRule type="expression" dxfId="11761" priority="1847">
      <formula>AND(IF($Q409=3,1,0),IF($X409&lt;30,1,0))</formula>
    </cfRule>
    <cfRule type="expression" dxfId="11760" priority="1848">
      <formula>AND(IF($Q409=3,1,IF($Q409=4,1,0)),IF($F409&lt;=85,1,0))</formula>
    </cfRule>
  </conditionalFormatting>
  <conditionalFormatting sqref="X409">
    <cfRule type="expression" dxfId="11759" priority="1841">
      <formula>AND(IF(OR($Q409=1,$Q409=2),1,0),IF($X409&lt;=20,1,0))</formula>
    </cfRule>
    <cfRule type="expression" dxfId="11758" priority="1842">
      <formula>AND(IF($Q409=2,1,0),IF($X409&lt;30,1,0))</formula>
    </cfRule>
    <cfRule type="expression" dxfId="11757" priority="1843">
      <formula>AND(IF($Q409=3,1,0),IF($X409&lt;30,1,0))</formula>
    </cfRule>
    <cfRule type="expression" dxfId="11756" priority="1844">
      <formula>AND(IF($Q409=3,1,IF($Q409=4,1,0)),IF($F409&lt;=85,1,0))</formula>
    </cfRule>
  </conditionalFormatting>
  <conditionalFormatting sqref="AI409">
    <cfRule type="expression" dxfId="11755" priority="1837">
      <formula>AND(IF(OR($Q409=1,$Q409=2),1,0),IF($X409&lt;=20,1,0))</formula>
    </cfRule>
    <cfRule type="expression" dxfId="11754" priority="1838">
      <formula>AND(IF($Q409=2,1,0),IF($X409&lt;30,1,0))</formula>
    </cfRule>
    <cfRule type="expression" dxfId="11753" priority="1839">
      <formula>AND(IF($Q409=3,1,0),IF($X409&lt;30,1,0))</formula>
    </cfRule>
    <cfRule type="expression" dxfId="11752" priority="1840">
      <formula>AND(IF($Q409=3,1,IF($Q409=4,1,0)),IF($F409&lt;=85,1,0))</formula>
    </cfRule>
  </conditionalFormatting>
  <conditionalFormatting sqref="AV410">
    <cfRule type="expression" dxfId="11751" priority="1835">
      <formula>AV410="X"</formula>
    </cfRule>
    <cfRule type="expression" dxfId="11750" priority="1836">
      <formula>AV410="후보"</formula>
    </cfRule>
  </conditionalFormatting>
  <conditionalFormatting sqref="AC410">
    <cfRule type="cellIs" dxfId="11749" priority="1833" operator="greaterThan">
      <formula>0.9</formula>
    </cfRule>
    <cfRule type="cellIs" dxfId="11748" priority="1834" operator="greaterThan">
      <formula>0.85</formula>
    </cfRule>
  </conditionalFormatting>
  <conditionalFormatting sqref="N410">
    <cfRule type="cellIs" dxfId="11747" priority="1831" operator="greaterThan">
      <formula>0.9</formula>
    </cfRule>
    <cfRule type="cellIs" dxfId="11746" priority="1832" operator="greaterThan">
      <formula>0.85</formula>
    </cfRule>
  </conditionalFormatting>
  <conditionalFormatting sqref="E410">
    <cfRule type="expression" dxfId="11745" priority="1827">
      <formula>AND(IF(OR($Q410=1,$Q410=2),1,0),IF($X410&lt;=20,1,0))</formula>
    </cfRule>
    <cfRule type="expression" dxfId="11744" priority="1828">
      <formula>AND(IF($Q410=2,1,0),IF($X410&lt;30,1,0))</formula>
    </cfRule>
    <cfRule type="expression" dxfId="11743" priority="1829">
      <formula>AND(IF($Q410=3,1,0),IF($X410&lt;30,1,0))</formula>
    </cfRule>
    <cfRule type="expression" dxfId="11742" priority="1830">
      <formula>AND(IF($Q410=3,1,IF($Q410=4,1,0)),IF($F410&lt;=85,1,0))</formula>
    </cfRule>
  </conditionalFormatting>
  <conditionalFormatting sqref="X410">
    <cfRule type="expression" dxfId="11741" priority="1823">
      <formula>AND(IF(OR($Q410=1,$Q410=2),1,0),IF($X410&lt;=20,1,0))</formula>
    </cfRule>
    <cfRule type="expression" dxfId="11740" priority="1824">
      <formula>AND(IF($Q410=2,1,0),IF($X410&lt;30,1,0))</formula>
    </cfRule>
    <cfRule type="expression" dxfId="11739" priority="1825">
      <formula>AND(IF($Q410=3,1,0),IF($X410&lt;30,1,0))</formula>
    </cfRule>
    <cfRule type="expression" dxfId="11738" priority="1826">
      <formula>AND(IF($Q410=3,1,IF($Q410=4,1,0)),IF($F410&lt;=85,1,0))</formula>
    </cfRule>
  </conditionalFormatting>
  <conditionalFormatting sqref="AI410">
    <cfRule type="expression" dxfId="11737" priority="1819">
      <formula>AND(IF(OR($Q410=1,$Q410=2),1,0),IF($X410&lt;=20,1,0))</formula>
    </cfRule>
    <cfRule type="expression" dxfId="11736" priority="1820">
      <formula>AND(IF($Q410=2,1,0),IF($X410&lt;30,1,0))</formula>
    </cfRule>
    <cfRule type="expression" dxfId="11735" priority="1821">
      <formula>AND(IF($Q410=3,1,0),IF($X410&lt;30,1,0))</formula>
    </cfRule>
    <cfRule type="expression" dxfId="11734" priority="1822">
      <formula>AND(IF($Q410=3,1,IF($Q410=4,1,0)),IF($F410&lt;=85,1,0))</formula>
    </cfRule>
  </conditionalFormatting>
  <conditionalFormatting sqref="AV411">
    <cfRule type="expression" dxfId="11733" priority="1817">
      <formula>AV411="X"</formula>
    </cfRule>
    <cfRule type="expression" dxfId="11732" priority="1818">
      <formula>AV411="후보"</formula>
    </cfRule>
  </conditionalFormatting>
  <conditionalFormatting sqref="AC411">
    <cfRule type="cellIs" dxfId="11731" priority="1815" operator="greaterThan">
      <formula>0.9</formula>
    </cfRule>
    <cfRule type="cellIs" dxfId="11730" priority="1816" operator="greaterThan">
      <formula>0.85</formula>
    </cfRule>
  </conditionalFormatting>
  <conditionalFormatting sqref="N411">
    <cfRule type="cellIs" dxfId="11729" priority="1813" operator="greaterThan">
      <formula>0.9</formula>
    </cfRule>
    <cfRule type="cellIs" dxfId="11728" priority="1814" operator="greaterThan">
      <formula>0.85</formula>
    </cfRule>
  </conditionalFormatting>
  <conditionalFormatting sqref="E411">
    <cfRule type="expression" dxfId="11727" priority="1809">
      <formula>AND(IF(OR($Q411=1,$Q411=2),1,0),IF($X411&lt;=20,1,0))</formula>
    </cfRule>
    <cfRule type="expression" dxfId="11726" priority="1810">
      <formula>AND(IF($Q411=2,1,0),IF($X411&lt;30,1,0))</formula>
    </cfRule>
    <cfRule type="expression" dxfId="11725" priority="1811">
      <formula>AND(IF($Q411=3,1,0),IF($X411&lt;30,1,0))</formula>
    </cfRule>
    <cfRule type="expression" dxfId="11724" priority="1812">
      <formula>AND(IF($Q411=3,1,IF($Q411=4,1,0)),IF($F411&lt;=85,1,0))</formula>
    </cfRule>
  </conditionalFormatting>
  <conditionalFormatting sqref="X411">
    <cfRule type="expression" dxfId="11723" priority="1805">
      <formula>AND(IF(OR($Q411=1,$Q411=2),1,0),IF($X411&lt;=20,1,0))</formula>
    </cfRule>
    <cfRule type="expression" dxfId="11722" priority="1806">
      <formula>AND(IF($Q411=2,1,0),IF($X411&lt;30,1,0))</formula>
    </cfRule>
    <cfRule type="expression" dxfId="11721" priority="1807">
      <formula>AND(IF($Q411=3,1,0),IF($X411&lt;30,1,0))</formula>
    </cfRule>
    <cfRule type="expression" dxfId="11720" priority="1808">
      <formula>AND(IF($Q411=3,1,IF($Q411=4,1,0)),IF($F411&lt;=85,1,0))</formula>
    </cfRule>
  </conditionalFormatting>
  <conditionalFormatting sqref="AI411">
    <cfRule type="expression" dxfId="11719" priority="1801">
      <formula>AND(IF(OR($Q411=1,$Q411=2),1,0),IF($X411&lt;=20,1,0))</formula>
    </cfRule>
    <cfRule type="expression" dxfId="11718" priority="1802">
      <formula>AND(IF($Q411=2,1,0),IF($X411&lt;30,1,0))</formula>
    </cfRule>
    <cfRule type="expression" dxfId="11717" priority="1803">
      <formula>AND(IF($Q411=3,1,0),IF($X411&lt;30,1,0))</formula>
    </cfRule>
    <cfRule type="expression" dxfId="11716" priority="1804">
      <formula>AND(IF($Q411=3,1,IF($Q411=4,1,0)),IF($F411&lt;=85,1,0))</formula>
    </cfRule>
  </conditionalFormatting>
  <conditionalFormatting sqref="AV412">
    <cfRule type="expression" dxfId="11715" priority="1799">
      <formula>AV412="X"</formula>
    </cfRule>
    <cfRule type="expression" dxfId="11714" priority="1800">
      <formula>AV412="후보"</formula>
    </cfRule>
  </conditionalFormatting>
  <conditionalFormatting sqref="AC412">
    <cfRule type="cellIs" dxfId="11713" priority="1797" operator="greaterThan">
      <formula>0.9</formula>
    </cfRule>
    <cfRule type="cellIs" dxfId="11712" priority="1798" operator="greaterThan">
      <formula>0.85</formula>
    </cfRule>
  </conditionalFormatting>
  <conditionalFormatting sqref="N412">
    <cfRule type="cellIs" dxfId="11711" priority="1795" operator="greaterThan">
      <formula>0.9</formula>
    </cfRule>
    <cfRule type="cellIs" dxfId="11710" priority="1796" operator="greaterThan">
      <formula>0.85</formula>
    </cfRule>
  </conditionalFormatting>
  <conditionalFormatting sqref="E412">
    <cfRule type="expression" dxfId="11709" priority="1791">
      <formula>AND(IF(OR($Q412=1,$Q412=2),1,0),IF($X412&lt;=20,1,0))</formula>
    </cfRule>
    <cfRule type="expression" dxfId="11708" priority="1792">
      <formula>AND(IF($Q412=2,1,0),IF($X412&lt;30,1,0))</formula>
    </cfRule>
    <cfRule type="expression" dxfId="11707" priority="1793">
      <formula>AND(IF($Q412=3,1,0),IF($X412&lt;30,1,0))</formula>
    </cfRule>
    <cfRule type="expression" dxfId="11706" priority="1794">
      <formula>AND(IF($Q412=3,1,IF($Q412=4,1,0)),IF($F412&lt;=85,1,0))</formula>
    </cfRule>
  </conditionalFormatting>
  <conditionalFormatting sqref="X412">
    <cfRule type="expression" dxfId="11705" priority="1787">
      <formula>AND(IF(OR($Q412=1,$Q412=2),1,0),IF($X412&lt;=20,1,0))</formula>
    </cfRule>
    <cfRule type="expression" dxfId="11704" priority="1788">
      <formula>AND(IF($Q412=2,1,0),IF($X412&lt;30,1,0))</formula>
    </cfRule>
    <cfRule type="expression" dxfId="11703" priority="1789">
      <formula>AND(IF($Q412=3,1,0),IF($X412&lt;30,1,0))</formula>
    </cfRule>
    <cfRule type="expression" dxfId="11702" priority="1790">
      <formula>AND(IF($Q412=3,1,IF($Q412=4,1,0)),IF($F412&lt;=85,1,0))</formula>
    </cfRule>
  </conditionalFormatting>
  <conditionalFormatting sqref="AI412">
    <cfRule type="expression" dxfId="11701" priority="1783">
      <formula>AND(IF(OR($Q412=1,$Q412=2),1,0),IF($X412&lt;=20,1,0))</formula>
    </cfRule>
    <cfRule type="expression" dxfId="11700" priority="1784">
      <formula>AND(IF($Q412=2,1,0),IF($X412&lt;30,1,0))</formula>
    </cfRule>
    <cfRule type="expression" dxfId="11699" priority="1785">
      <formula>AND(IF($Q412=3,1,0),IF($X412&lt;30,1,0))</formula>
    </cfRule>
    <cfRule type="expression" dxfId="11698" priority="1786">
      <formula>AND(IF($Q412=3,1,IF($Q412=4,1,0)),IF($F412&lt;=85,1,0))</formula>
    </cfRule>
  </conditionalFormatting>
  <conditionalFormatting sqref="AV413">
    <cfRule type="expression" dxfId="11697" priority="1781">
      <formula>AV413="X"</formula>
    </cfRule>
    <cfRule type="expression" dxfId="11696" priority="1782">
      <formula>AV413="후보"</formula>
    </cfRule>
  </conditionalFormatting>
  <conditionalFormatting sqref="AC413">
    <cfRule type="cellIs" dxfId="11695" priority="1779" operator="greaterThan">
      <formula>0.9</formula>
    </cfRule>
    <cfRule type="cellIs" dxfId="11694" priority="1780" operator="greaterThan">
      <formula>0.85</formula>
    </cfRule>
  </conditionalFormatting>
  <conditionalFormatting sqref="N413">
    <cfRule type="cellIs" dxfId="11693" priority="1777" operator="greaterThan">
      <formula>0.9</formula>
    </cfRule>
    <cfRule type="cellIs" dxfId="11692" priority="1778" operator="greaterThan">
      <formula>0.85</formula>
    </cfRule>
  </conditionalFormatting>
  <conditionalFormatting sqref="E413">
    <cfRule type="expression" dxfId="11691" priority="1773">
      <formula>AND(IF(OR($Q413=1,$Q413=2),1,0),IF($X413&lt;=20,1,0))</formula>
    </cfRule>
    <cfRule type="expression" dxfId="11690" priority="1774">
      <formula>AND(IF($Q413=2,1,0),IF($X413&lt;30,1,0))</formula>
    </cfRule>
    <cfRule type="expression" dxfId="11689" priority="1775">
      <formula>AND(IF($Q413=3,1,0),IF($X413&lt;30,1,0))</formula>
    </cfRule>
    <cfRule type="expression" dxfId="11688" priority="1776">
      <formula>AND(IF($Q413=3,1,IF($Q413=4,1,0)),IF($F413&lt;=85,1,0))</formula>
    </cfRule>
  </conditionalFormatting>
  <conditionalFormatting sqref="X413">
    <cfRule type="expression" dxfId="11687" priority="1769">
      <formula>AND(IF(OR($Q413=1,$Q413=2),1,0),IF($X413&lt;=20,1,0))</formula>
    </cfRule>
    <cfRule type="expression" dxfId="11686" priority="1770">
      <formula>AND(IF($Q413=2,1,0),IF($X413&lt;30,1,0))</formula>
    </cfRule>
    <cfRule type="expression" dxfId="11685" priority="1771">
      <formula>AND(IF($Q413=3,1,0),IF($X413&lt;30,1,0))</formula>
    </cfRule>
    <cfRule type="expression" dxfId="11684" priority="1772">
      <formula>AND(IF($Q413=3,1,IF($Q413=4,1,0)),IF($F413&lt;=85,1,0))</formula>
    </cfRule>
  </conditionalFormatting>
  <conditionalFormatting sqref="AI413">
    <cfRule type="expression" dxfId="11683" priority="1765">
      <formula>AND(IF(OR($Q413=1,$Q413=2),1,0),IF($X413&lt;=20,1,0))</formula>
    </cfRule>
    <cfRule type="expression" dxfId="11682" priority="1766">
      <formula>AND(IF($Q413=2,1,0),IF($X413&lt;30,1,0))</formula>
    </cfRule>
    <cfRule type="expression" dxfId="11681" priority="1767">
      <formula>AND(IF($Q413=3,1,0),IF($X413&lt;30,1,0))</formula>
    </cfRule>
    <cfRule type="expression" dxfId="11680" priority="1768">
      <formula>AND(IF($Q413=3,1,IF($Q413=4,1,0)),IF($F413&lt;=85,1,0))</formula>
    </cfRule>
  </conditionalFormatting>
  <conditionalFormatting sqref="AV414">
    <cfRule type="expression" dxfId="11679" priority="1763">
      <formula>AV414="X"</formula>
    </cfRule>
    <cfRule type="expression" dxfId="11678" priority="1764">
      <formula>AV414="후보"</formula>
    </cfRule>
  </conditionalFormatting>
  <conditionalFormatting sqref="AC414">
    <cfRule type="cellIs" dxfId="11677" priority="1761" operator="greaterThan">
      <formula>0.9</formula>
    </cfRule>
    <cfRule type="cellIs" dxfId="11676" priority="1762" operator="greaterThan">
      <formula>0.85</formula>
    </cfRule>
  </conditionalFormatting>
  <conditionalFormatting sqref="N414">
    <cfRule type="cellIs" dxfId="11675" priority="1759" operator="greaterThan">
      <formula>0.9</formula>
    </cfRule>
    <cfRule type="cellIs" dxfId="11674" priority="1760" operator="greaterThan">
      <formula>0.85</formula>
    </cfRule>
  </conditionalFormatting>
  <conditionalFormatting sqref="E414">
    <cfRule type="expression" dxfId="11673" priority="1755">
      <formula>AND(IF(OR($Q414=1,$Q414=2),1,0),IF($X414&lt;=20,1,0))</formula>
    </cfRule>
    <cfRule type="expression" dxfId="11672" priority="1756">
      <formula>AND(IF($Q414=2,1,0),IF($X414&lt;30,1,0))</formula>
    </cfRule>
    <cfRule type="expression" dxfId="11671" priority="1757">
      <formula>AND(IF($Q414=3,1,0),IF($X414&lt;30,1,0))</formula>
    </cfRule>
    <cfRule type="expression" dxfId="11670" priority="1758">
      <formula>AND(IF($Q414=3,1,IF($Q414=4,1,0)),IF($F414&lt;=85,1,0))</formula>
    </cfRule>
  </conditionalFormatting>
  <conditionalFormatting sqref="X414">
    <cfRule type="expression" dxfId="11669" priority="1751">
      <formula>AND(IF(OR($Q414=1,$Q414=2),1,0),IF($X414&lt;=20,1,0))</formula>
    </cfRule>
    <cfRule type="expression" dxfId="11668" priority="1752">
      <formula>AND(IF($Q414=2,1,0),IF($X414&lt;30,1,0))</formula>
    </cfRule>
    <cfRule type="expression" dxfId="11667" priority="1753">
      <formula>AND(IF($Q414=3,1,0),IF($X414&lt;30,1,0))</formula>
    </cfRule>
    <cfRule type="expression" dxfId="11666" priority="1754">
      <formula>AND(IF($Q414=3,1,IF($Q414=4,1,0)),IF($F414&lt;=85,1,0))</formula>
    </cfRule>
  </conditionalFormatting>
  <conditionalFormatting sqref="AI414">
    <cfRule type="expression" dxfId="11665" priority="1747">
      <formula>AND(IF(OR($Q414=1,$Q414=2),1,0),IF($X414&lt;=20,1,0))</formula>
    </cfRule>
    <cfRule type="expression" dxfId="11664" priority="1748">
      <formula>AND(IF($Q414=2,1,0),IF($X414&lt;30,1,0))</formula>
    </cfRule>
    <cfRule type="expression" dxfId="11663" priority="1749">
      <formula>AND(IF($Q414=3,1,0),IF($X414&lt;30,1,0))</formula>
    </cfRule>
    <cfRule type="expression" dxfId="11662" priority="1750">
      <formula>AND(IF($Q414=3,1,IF($Q414=4,1,0)),IF($F414&lt;=85,1,0))</formula>
    </cfRule>
  </conditionalFormatting>
  <conditionalFormatting sqref="AV415">
    <cfRule type="expression" dxfId="11661" priority="1745">
      <formula>AV415="X"</formula>
    </cfRule>
    <cfRule type="expression" dxfId="11660" priority="1746">
      <formula>AV415="후보"</formula>
    </cfRule>
  </conditionalFormatting>
  <conditionalFormatting sqref="AC415">
    <cfRule type="cellIs" dxfId="11659" priority="1743" operator="greaterThan">
      <formula>0.9</formula>
    </cfRule>
    <cfRule type="cellIs" dxfId="11658" priority="1744" operator="greaterThan">
      <formula>0.85</formula>
    </cfRule>
  </conditionalFormatting>
  <conditionalFormatting sqref="N415">
    <cfRule type="cellIs" dxfId="11657" priority="1741" operator="greaterThan">
      <formula>0.9</formula>
    </cfRule>
    <cfRule type="cellIs" dxfId="11656" priority="1742" operator="greaterThan">
      <formula>0.85</formula>
    </cfRule>
  </conditionalFormatting>
  <conditionalFormatting sqref="E415">
    <cfRule type="expression" dxfId="11655" priority="1737">
      <formula>AND(IF(OR($Q415=1,$Q415=2),1,0),IF($X415&lt;=20,1,0))</formula>
    </cfRule>
    <cfRule type="expression" dxfId="11654" priority="1738">
      <formula>AND(IF($Q415=2,1,0),IF($X415&lt;30,1,0))</formula>
    </cfRule>
    <cfRule type="expression" dxfId="11653" priority="1739">
      <formula>AND(IF($Q415=3,1,0),IF($X415&lt;30,1,0))</formula>
    </cfRule>
    <cfRule type="expression" dxfId="11652" priority="1740">
      <formula>AND(IF($Q415=3,1,IF($Q415=4,1,0)),IF($F415&lt;=85,1,0))</formula>
    </cfRule>
  </conditionalFormatting>
  <conditionalFormatting sqref="X415">
    <cfRule type="expression" dxfId="11651" priority="1733">
      <formula>AND(IF(OR($Q415=1,$Q415=2),1,0),IF($X415&lt;=20,1,0))</formula>
    </cfRule>
    <cfRule type="expression" dxfId="11650" priority="1734">
      <formula>AND(IF($Q415=2,1,0),IF($X415&lt;30,1,0))</formula>
    </cfRule>
    <cfRule type="expression" dxfId="11649" priority="1735">
      <formula>AND(IF($Q415=3,1,0),IF($X415&lt;30,1,0))</formula>
    </cfRule>
    <cfRule type="expression" dxfId="11648" priority="1736">
      <formula>AND(IF($Q415=3,1,IF($Q415=4,1,0)),IF($F415&lt;=85,1,0))</formula>
    </cfRule>
  </conditionalFormatting>
  <conditionalFormatting sqref="AI415">
    <cfRule type="expression" dxfId="11647" priority="1729">
      <formula>AND(IF(OR($Q415=1,$Q415=2),1,0),IF($X415&lt;=20,1,0))</formula>
    </cfRule>
    <cfRule type="expression" dxfId="11646" priority="1730">
      <formula>AND(IF($Q415=2,1,0),IF($X415&lt;30,1,0))</formula>
    </cfRule>
    <cfRule type="expression" dxfId="11645" priority="1731">
      <formula>AND(IF($Q415=3,1,0),IF($X415&lt;30,1,0))</formula>
    </cfRule>
    <cfRule type="expression" dxfId="11644" priority="1732">
      <formula>AND(IF($Q415=3,1,IF($Q415=4,1,0)),IF($F415&lt;=85,1,0))</formula>
    </cfRule>
  </conditionalFormatting>
  <conditionalFormatting sqref="AV416">
    <cfRule type="expression" dxfId="11643" priority="1727">
      <formula>AV416="X"</formula>
    </cfRule>
    <cfRule type="expression" dxfId="11642" priority="1728">
      <formula>AV416="후보"</formula>
    </cfRule>
  </conditionalFormatting>
  <conditionalFormatting sqref="AC416">
    <cfRule type="cellIs" dxfId="11641" priority="1725" operator="greaterThan">
      <formula>0.9</formula>
    </cfRule>
    <cfRule type="cellIs" dxfId="11640" priority="1726" operator="greaterThan">
      <formula>0.85</formula>
    </cfRule>
  </conditionalFormatting>
  <conditionalFormatting sqref="N416">
    <cfRule type="cellIs" dxfId="11639" priority="1723" operator="greaterThan">
      <formula>0.9</formula>
    </cfRule>
    <cfRule type="cellIs" dxfId="11638" priority="1724" operator="greaterThan">
      <formula>0.85</formula>
    </cfRule>
  </conditionalFormatting>
  <conditionalFormatting sqref="E416">
    <cfRule type="expression" dxfId="11637" priority="1719">
      <formula>AND(IF(OR($Q416=1,$Q416=2),1,0),IF($X416&lt;=20,1,0))</formula>
    </cfRule>
    <cfRule type="expression" dxfId="11636" priority="1720">
      <formula>AND(IF($Q416=2,1,0),IF($X416&lt;30,1,0))</formula>
    </cfRule>
    <cfRule type="expression" dxfId="11635" priority="1721">
      <formula>AND(IF($Q416=3,1,0),IF($X416&lt;30,1,0))</formula>
    </cfRule>
    <cfRule type="expression" dxfId="11634" priority="1722">
      <formula>AND(IF($Q416=3,1,IF($Q416=4,1,0)),IF($F416&lt;=85,1,0))</formula>
    </cfRule>
  </conditionalFormatting>
  <conditionalFormatting sqref="X416">
    <cfRule type="expression" dxfId="11633" priority="1715">
      <formula>AND(IF(OR($Q416=1,$Q416=2),1,0),IF($X416&lt;=20,1,0))</formula>
    </cfRule>
    <cfRule type="expression" dxfId="11632" priority="1716">
      <formula>AND(IF($Q416=2,1,0),IF($X416&lt;30,1,0))</formula>
    </cfRule>
    <cfRule type="expression" dxfId="11631" priority="1717">
      <formula>AND(IF($Q416=3,1,0),IF($X416&lt;30,1,0))</formula>
    </cfRule>
    <cfRule type="expression" dxfId="11630" priority="1718">
      <formula>AND(IF($Q416=3,1,IF($Q416=4,1,0)),IF($F416&lt;=85,1,0))</formula>
    </cfRule>
  </conditionalFormatting>
  <conditionalFormatting sqref="AI416">
    <cfRule type="expression" dxfId="11629" priority="1711">
      <formula>AND(IF(OR($Q416=1,$Q416=2),1,0),IF($X416&lt;=20,1,0))</formula>
    </cfRule>
    <cfRule type="expression" dxfId="11628" priority="1712">
      <formula>AND(IF($Q416=2,1,0),IF($X416&lt;30,1,0))</formula>
    </cfRule>
    <cfRule type="expression" dxfId="11627" priority="1713">
      <formula>AND(IF($Q416=3,1,0),IF($X416&lt;30,1,0))</formula>
    </cfRule>
    <cfRule type="expression" dxfId="11626" priority="1714">
      <formula>AND(IF($Q416=3,1,IF($Q416=4,1,0)),IF($F416&lt;=85,1,0))</formula>
    </cfRule>
  </conditionalFormatting>
  <conditionalFormatting sqref="AV417">
    <cfRule type="expression" dxfId="11625" priority="1709">
      <formula>AV417="X"</formula>
    </cfRule>
    <cfRule type="expression" dxfId="11624" priority="1710">
      <formula>AV417="후보"</formula>
    </cfRule>
  </conditionalFormatting>
  <conditionalFormatting sqref="AC417">
    <cfRule type="cellIs" dxfId="11623" priority="1707" operator="greaterThan">
      <formula>0.9</formula>
    </cfRule>
    <cfRule type="cellIs" dxfId="11622" priority="1708" operator="greaterThan">
      <formula>0.85</formula>
    </cfRule>
  </conditionalFormatting>
  <conditionalFormatting sqref="N417">
    <cfRule type="cellIs" dxfId="11621" priority="1705" operator="greaterThan">
      <formula>0.9</formula>
    </cfRule>
    <cfRule type="cellIs" dxfId="11620" priority="1706" operator="greaterThan">
      <formula>0.85</formula>
    </cfRule>
  </conditionalFormatting>
  <conditionalFormatting sqref="E417">
    <cfRule type="expression" dxfId="11619" priority="1701">
      <formula>AND(IF(OR($Q417=1,$Q417=2),1,0),IF($X417&lt;=20,1,0))</formula>
    </cfRule>
    <cfRule type="expression" dxfId="11618" priority="1702">
      <formula>AND(IF($Q417=2,1,0),IF($X417&lt;30,1,0))</formula>
    </cfRule>
    <cfRule type="expression" dxfId="11617" priority="1703">
      <formula>AND(IF($Q417=3,1,0),IF($X417&lt;30,1,0))</formula>
    </cfRule>
    <cfRule type="expression" dxfId="11616" priority="1704">
      <formula>AND(IF($Q417=3,1,IF($Q417=4,1,0)),IF($F417&lt;=85,1,0))</formula>
    </cfRule>
  </conditionalFormatting>
  <conditionalFormatting sqref="X417">
    <cfRule type="expression" dxfId="11615" priority="1697">
      <formula>AND(IF(OR($Q417=1,$Q417=2),1,0),IF($X417&lt;=20,1,0))</formula>
    </cfRule>
    <cfRule type="expression" dxfId="11614" priority="1698">
      <formula>AND(IF($Q417=2,1,0),IF($X417&lt;30,1,0))</formula>
    </cfRule>
    <cfRule type="expression" dxfId="11613" priority="1699">
      <formula>AND(IF($Q417=3,1,0),IF($X417&lt;30,1,0))</formula>
    </cfRule>
    <cfRule type="expression" dxfId="11612" priority="1700">
      <formula>AND(IF($Q417=3,1,IF($Q417=4,1,0)),IF($F417&lt;=85,1,0))</formula>
    </cfRule>
  </conditionalFormatting>
  <conditionalFormatting sqref="AI417">
    <cfRule type="expression" dxfId="11611" priority="1693">
      <formula>AND(IF(OR($Q417=1,$Q417=2),1,0),IF($X417&lt;=20,1,0))</formula>
    </cfRule>
    <cfRule type="expression" dxfId="11610" priority="1694">
      <formula>AND(IF($Q417=2,1,0),IF($X417&lt;30,1,0))</formula>
    </cfRule>
    <cfRule type="expression" dxfId="11609" priority="1695">
      <formula>AND(IF($Q417=3,1,0),IF($X417&lt;30,1,0))</formula>
    </cfRule>
    <cfRule type="expression" dxfId="11608" priority="1696">
      <formula>AND(IF($Q417=3,1,IF($Q417=4,1,0)),IF($F417&lt;=85,1,0))</formula>
    </cfRule>
  </conditionalFormatting>
  <conditionalFormatting sqref="AV418">
    <cfRule type="expression" dxfId="11607" priority="1691">
      <formula>AV418="X"</formula>
    </cfRule>
    <cfRule type="expression" dxfId="11606" priority="1692">
      <formula>AV418="후보"</formula>
    </cfRule>
  </conditionalFormatting>
  <conditionalFormatting sqref="AC418">
    <cfRule type="cellIs" dxfId="11605" priority="1689" operator="greaterThan">
      <formula>0.9</formula>
    </cfRule>
    <cfRule type="cellIs" dxfId="11604" priority="1690" operator="greaterThan">
      <formula>0.85</formula>
    </cfRule>
  </conditionalFormatting>
  <conditionalFormatting sqref="N418">
    <cfRule type="cellIs" dxfId="11603" priority="1687" operator="greaterThan">
      <formula>0.9</formula>
    </cfRule>
    <cfRule type="cellIs" dxfId="11602" priority="1688" operator="greaterThan">
      <formula>0.85</formula>
    </cfRule>
  </conditionalFormatting>
  <conditionalFormatting sqref="E418">
    <cfRule type="expression" dxfId="11601" priority="1683">
      <formula>AND(IF(OR($Q418=1,$Q418=2),1,0),IF($X418&lt;=20,1,0))</formula>
    </cfRule>
    <cfRule type="expression" dxfId="11600" priority="1684">
      <formula>AND(IF($Q418=2,1,0),IF($X418&lt;30,1,0))</formula>
    </cfRule>
    <cfRule type="expression" dxfId="11599" priority="1685">
      <formula>AND(IF($Q418=3,1,0),IF($X418&lt;30,1,0))</formula>
    </cfRule>
    <cfRule type="expression" dxfId="11598" priority="1686">
      <formula>AND(IF($Q418=3,1,IF($Q418=4,1,0)),IF($F418&lt;=85,1,0))</formula>
    </cfRule>
  </conditionalFormatting>
  <conditionalFormatting sqref="X418">
    <cfRule type="expression" dxfId="11597" priority="1679">
      <formula>AND(IF(OR($Q418=1,$Q418=2),1,0),IF($X418&lt;=20,1,0))</formula>
    </cfRule>
    <cfRule type="expression" dxfId="11596" priority="1680">
      <formula>AND(IF($Q418=2,1,0),IF($X418&lt;30,1,0))</formula>
    </cfRule>
    <cfRule type="expression" dxfId="11595" priority="1681">
      <formula>AND(IF($Q418=3,1,0),IF($X418&lt;30,1,0))</formula>
    </cfRule>
    <cfRule type="expression" dxfId="11594" priority="1682">
      <formula>AND(IF($Q418=3,1,IF($Q418=4,1,0)),IF($F418&lt;=85,1,0))</formula>
    </cfRule>
  </conditionalFormatting>
  <conditionalFormatting sqref="AI418">
    <cfRule type="expression" dxfId="11593" priority="1675">
      <formula>AND(IF(OR($Q418=1,$Q418=2),1,0),IF($X418&lt;=20,1,0))</formula>
    </cfRule>
    <cfRule type="expression" dxfId="11592" priority="1676">
      <formula>AND(IF($Q418=2,1,0),IF($X418&lt;30,1,0))</formula>
    </cfRule>
    <cfRule type="expression" dxfId="11591" priority="1677">
      <formula>AND(IF($Q418=3,1,0),IF($X418&lt;30,1,0))</formula>
    </cfRule>
    <cfRule type="expression" dxfId="11590" priority="1678">
      <formula>AND(IF($Q418=3,1,IF($Q418=4,1,0)),IF($F418&lt;=85,1,0))</formula>
    </cfRule>
  </conditionalFormatting>
  <conditionalFormatting sqref="AV419">
    <cfRule type="expression" dxfId="11589" priority="1673">
      <formula>AV419="X"</formula>
    </cfRule>
    <cfRule type="expression" dxfId="11588" priority="1674">
      <formula>AV419="후보"</formula>
    </cfRule>
  </conditionalFormatting>
  <conditionalFormatting sqref="AC419">
    <cfRule type="cellIs" dxfId="11587" priority="1671" operator="greaterThan">
      <formula>0.9</formula>
    </cfRule>
    <cfRule type="cellIs" dxfId="11586" priority="1672" operator="greaterThan">
      <formula>0.85</formula>
    </cfRule>
  </conditionalFormatting>
  <conditionalFormatting sqref="N419">
    <cfRule type="cellIs" dxfId="11585" priority="1669" operator="greaterThan">
      <formula>0.9</formula>
    </cfRule>
    <cfRule type="cellIs" dxfId="11584" priority="1670" operator="greaterThan">
      <formula>0.85</formula>
    </cfRule>
  </conditionalFormatting>
  <conditionalFormatting sqref="E419">
    <cfRule type="expression" dxfId="11583" priority="1665">
      <formula>AND(IF(OR($Q419=1,$Q419=2),1,0),IF($X419&lt;=20,1,0))</formula>
    </cfRule>
    <cfRule type="expression" dxfId="11582" priority="1666">
      <formula>AND(IF($Q419=2,1,0),IF($X419&lt;30,1,0))</formula>
    </cfRule>
    <cfRule type="expression" dxfId="11581" priority="1667">
      <formula>AND(IF($Q419=3,1,0),IF($X419&lt;30,1,0))</formula>
    </cfRule>
    <cfRule type="expression" dxfId="11580" priority="1668">
      <formula>AND(IF($Q419=3,1,IF($Q419=4,1,0)),IF($F419&lt;=85,1,0))</formula>
    </cfRule>
  </conditionalFormatting>
  <conditionalFormatting sqref="X419">
    <cfRule type="expression" dxfId="11579" priority="1661">
      <formula>AND(IF(OR($Q419=1,$Q419=2),1,0),IF($X419&lt;=20,1,0))</formula>
    </cfRule>
    <cfRule type="expression" dxfId="11578" priority="1662">
      <formula>AND(IF($Q419=2,1,0),IF($X419&lt;30,1,0))</formula>
    </cfRule>
    <cfRule type="expression" dxfId="11577" priority="1663">
      <formula>AND(IF($Q419=3,1,0),IF($X419&lt;30,1,0))</formula>
    </cfRule>
    <cfRule type="expression" dxfId="11576" priority="1664">
      <formula>AND(IF($Q419=3,1,IF($Q419=4,1,0)),IF($F419&lt;=85,1,0))</formula>
    </cfRule>
  </conditionalFormatting>
  <conditionalFormatting sqref="AI419">
    <cfRule type="expression" dxfId="11575" priority="1657">
      <formula>AND(IF(OR($Q419=1,$Q419=2),1,0),IF($X419&lt;=20,1,0))</formula>
    </cfRule>
    <cfRule type="expression" dxfId="11574" priority="1658">
      <formula>AND(IF($Q419=2,1,0),IF($X419&lt;30,1,0))</formula>
    </cfRule>
    <cfRule type="expression" dxfId="11573" priority="1659">
      <formula>AND(IF($Q419=3,1,0),IF($X419&lt;30,1,0))</formula>
    </cfRule>
    <cfRule type="expression" dxfId="11572" priority="1660">
      <formula>AND(IF($Q419=3,1,IF($Q419=4,1,0)),IF($F419&lt;=85,1,0))</formula>
    </cfRule>
  </conditionalFormatting>
  <conditionalFormatting sqref="AV420">
    <cfRule type="expression" dxfId="11571" priority="1655">
      <formula>AV420="X"</formula>
    </cfRule>
    <cfRule type="expression" dxfId="11570" priority="1656">
      <formula>AV420="후보"</formula>
    </cfRule>
  </conditionalFormatting>
  <conditionalFormatting sqref="AC420">
    <cfRule type="cellIs" dxfId="11569" priority="1653" operator="greaterThan">
      <formula>0.9</formula>
    </cfRule>
    <cfRule type="cellIs" dxfId="11568" priority="1654" operator="greaterThan">
      <formula>0.85</formula>
    </cfRule>
  </conditionalFormatting>
  <conditionalFormatting sqref="N420">
    <cfRule type="cellIs" dxfId="11567" priority="1651" operator="greaterThan">
      <formula>0.9</formula>
    </cfRule>
    <cfRule type="cellIs" dxfId="11566" priority="1652" operator="greaterThan">
      <formula>0.85</formula>
    </cfRule>
  </conditionalFormatting>
  <conditionalFormatting sqref="E420">
    <cfRule type="expression" dxfId="11565" priority="1647">
      <formula>AND(IF(OR($Q420=1,$Q420=2),1,0),IF($X420&lt;=20,1,0))</formula>
    </cfRule>
    <cfRule type="expression" dxfId="11564" priority="1648">
      <formula>AND(IF($Q420=2,1,0),IF($X420&lt;30,1,0))</formula>
    </cfRule>
    <cfRule type="expression" dxfId="11563" priority="1649">
      <formula>AND(IF($Q420=3,1,0),IF($X420&lt;30,1,0))</formula>
    </cfRule>
    <cfRule type="expression" dxfId="11562" priority="1650">
      <formula>AND(IF($Q420=3,1,IF($Q420=4,1,0)),IF($F420&lt;=85,1,0))</formula>
    </cfRule>
  </conditionalFormatting>
  <conditionalFormatting sqref="X420">
    <cfRule type="expression" dxfId="11561" priority="1643">
      <formula>AND(IF(OR($Q420=1,$Q420=2),1,0),IF($X420&lt;=20,1,0))</formula>
    </cfRule>
    <cfRule type="expression" dxfId="11560" priority="1644">
      <formula>AND(IF($Q420=2,1,0),IF($X420&lt;30,1,0))</formula>
    </cfRule>
    <cfRule type="expression" dxfId="11559" priority="1645">
      <formula>AND(IF($Q420=3,1,0),IF($X420&lt;30,1,0))</formula>
    </cfRule>
    <cfRule type="expression" dxfId="11558" priority="1646">
      <formula>AND(IF($Q420=3,1,IF($Q420=4,1,0)),IF($F420&lt;=85,1,0))</formula>
    </cfRule>
  </conditionalFormatting>
  <conditionalFormatting sqref="AI420">
    <cfRule type="expression" dxfId="11557" priority="1639">
      <formula>AND(IF(OR($Q420=1,$Q420=2),1,0),IF($X420&lt;=20,1,0))</formula>
    </cfRule>
    <cfRule type="expression" dxfId="11556" priority="1640">
      <formula>AND(IF($Q420=2,1,0),IF($X420&lt;30,1,0))</formula>
    </cfRule>
    <cfRule type="expression" dxfId="11555" priority="1641">
      <formula>AND(IF($Q420=3,1,0),IF($X420&lt;30,1,0))</formula>
    </cfRule>
    <cfRule type="expression" dxfId="11554" priority="1642">
      <formula>AND(IF($Q420=3,1,IF($Q420=4,1,0)),IF($F420&lt;=85,1,0))</formula>
    </cfRule>
  </conditionalFormatting>
  <conditionalFormatting sqref="AV421">
    <cfRule type="expression" dxfId="11553" priority="1637">
      <formula>AV421="X"</formula>
    </cfRule>
    <cfRule type="expression" dxfId="11552" priority="1638">
      <formula>AV421="후보"</formula>
    </cfRule>
  </conditionalFormatting>
  <conditionalFormatting sqref="AC421">
    <cfRule type="cellIs" dxfId="11551" priority="1635" operator="greaterThan">
      <formula>0.9</formula>
    </cfRule>
    <cfRule type="cellIs" dxfId="11550" priority="1636" operator="greaterThan">
      <formula>0.85</formula>
    </cfRule>
  </conditionalFormatting>
  <conditionalFormatting sqref="N421">
    <cfRule type="cellIs" dxfId="11549" priority="1633" operator="greaterThan">
      <formula>0.9</formula>
    </cfRule>
    <cfRule type="cellIs" dxfId="11548" priority="1634" operator="greaterThan">
      <formula>0.85</formula>
    </cfRule>
  </conditionalFormatting>
  <conditionalFormatting sqref="E421">
    <cfRule type="expression" dxfId="11547" priority="1629">
      <formula>AND(IF(OR($Q421=1,$Q421=2),1,0),IF($X421&lt;=20,1,0))</formula>
    </cfRule>
    <cfRule type="expression" dxfId="11546" priority="1630">
      <formula>AND(IF($Q421=2,1,0),IF($X421&lt;30,1,0))</formula>
    </cfRule>
    <cfRule type="expression" dxfId="11545" priority="1631">
      <formula>AND(IF($Q421=3,1,0),IF($X421&lt;30,1,0))</formula>
    </cfRule>
    <cfRule type="expression" dxfId="11544" priority="1632">
      <formula>AND(IF($Q421=3,1,IF($Q421=4,1,0)),IF($F421&lt;=85,1,0))</formula>
    </cfRule>
  </conditionalFormatting>
  <conditionalFormatting sqref="X421">
    <cfRule type="expression" dxfId="11543" priority="1625">
      <formula>AND(IF(OR($Q421=1,$Q421=2),1,0),IF($X421&lt;=20,1,0))</formula>
    </cfRule>
    <cfRule type="expression" dxfId="11542" priority="1626">
      <formula>AND(IF($Q421=2,1,0),IF($X421&lt;30,1,0))</formula>
    </cfRule>
    <cfRule type="expression" dxfId="11541" priority="1627">
      <formula>AND(IF($Q421=3,1,0),IF($X421&lt;30,1,0))</formula>
    </cfRule>
    <cfRule type="expression" dxfId="11540" priority="1628">
      <formula>AND(IF($Q421=3,1,IF($Q421=4,1,0)),IF($F421&lt;=85,1,0))</formula>
    </cfRule>
  </conditionalFormatting>
  <conditionalFormatting sqref="AI421">
    <cfRule type="expression" dxfId="11539" priority="1621">
      <formula>AND(IF(OR($Q421=1,$Q421=2),1,0),IF($X421&lt;=20,1,0))</formula>
    </cfRule>
    <cfRule type="expression" dxfId="11538" priority="1622">
      <formula>AND(IF($Q421=2,1,0),IF($X421&lt;30,1,0))</formula>
    </cfRule>
    <cfRule type="expression" dxfId="11537" priority="1623">
      <formula>AND(IF($Q421=3,1,0),IF($X421&lt;30,1,0))</formula>
    </cfRule>
    <cfRule type="expression" dxfId="11536" priority="1624">
      <formula>AND(IF($Q421=3,1,IF($Q421=4,1,0)),IF($F421&lt;=85,1,0))</formula>
    </cfRule>
  </conditionalFormatting>
  <conditionalFormatting sqref="AV422">
    <cfRule type="expression" dxfId="11535" priority="1619">
      <formula>AV422="X"</formula>
    </cfRule>
    <cfRule type="expression" dxfId="11534" priority="1620">
      <formula>AV422="후보"</formula>
    </cfRule>
  </conditionalFormatting>
  <conditionalFormatting sqref="AC422">
    <cfRule type="cellIs" dxfId="11533" priority="1617" operator="greaterThan">
      <formula>0.9</formula>
    </cfRule>
    <cfRule type="cellIs" dxfId="11532" priority="1618" operator="greaterThan">
      <formula>0.85</formula>
    </cfRule>
  </conditionalFormatting>
  <conditionalFormatting sqref="N422">
    <cfRule type="cellIs" dxfId="11531" priority="1615" operator="greaterThan">
      <formula>0.9</formula>
    </cfRule>
    <cfRule type="cellIs" dxfId="11530" priority="1616" operator="greaterThan">
      <formula>0.85</formula>
    </cfRule>
  </conditionalFormatting>
  <conditionalFormatting sqref="E422">
    <cfRule type="expression" dxfId="11529" priority="1611">
      <formula>AND(IF(OR($Q422=1,$Q422=2),1,0),IF($X422&lt;=20,1,0))</formula>
    </cfRule>
    <cfRule type="expression" dxfId="11528" priority="1612">
      <formula>AND(IF($Q422=2,1,0),IF($X422&lt;30,1,0))</formula>
    </cfRule>
    <cfRule type="expression" dxfId="11527" priority="1613">
      <formula>AND(IF($Q422=3,1,0),IF($X422&lt;30,1,0))</formula>
    </cfRule>
    <cfRule type="expression" dxfId="11526" priority="1614">
      <formula>AND(IF($Q422=3,1,IF($Q422=4,1,0)),IF($F422&lt;=85,1,0))</formula>
    </cfRule>
  </conditionalFormatting>
  <conditionalFormatting sqref="X422">
    <cfRule type="expression" dxfId="11525" priority="1607">
      <formula>AND(IF(OR($Q422=1,$Q422=2),1,0),IF($X422&lt;=20,1,0))</formula>
    </cfRule>
    <cfRule type="expression" dxfId="11524" priority="1608">
      <formula>AND(IF($Q422=2,1,0),IF($X422&lt;30,1,0))</formula>
    </cfRule>
    <cfRule type="expression" dxfId="11523" priority="1609">
      <formula>AND(IF($Q422=3,1,0),IF($X422&lt;30,1,0))</formula>
    </cfRule>
    <cfRule type="expression" dxfId="11522" priority="1610">
      <formula>AND(IF($Q422=3,1,IF($Q422=4,1,0)),IF($F422&lt;=85,1,0))</formula>
    </cfRule>
  </conditionalFormatting>
  <conditionalFormatting sqref="AI422">
    <cfRule type="expression" dxfId="11521" priority="1603">
      <formula>AND(IF(OR($Q422=1,$Q422=2),1,0),IF($X422&lt;=20,1,0))</formula>
    </cfRule>
    <cfRule type="expression" dxfId="11520" priority="1604">
      <formula>AND(IF($Q422=2,1,0),IF($X422&lt;30,1,0))</formula>
    </cfRule>
    <cfRule type="expression" dxfId="11519" priority="1605">
      <formula>AND(IF($Q422=3,1,0),IF($X422&lt;30,1,0))</formula>
    </cfRule>
    <cfRule type="expression" dxfId="11518" priority="1606">
      <formula>AND(IF($Q422=3,1,IF($Q422=4,1,0)),IF($F422&lt;=85,1,0))</formula>
    </cfRule>
  </conditionalFormatting>
  <conditionalFormatting sqref="AV423">
    <cfRule type="expression" dxfId="11517" priority="1601">
      <formula>AV423="X"</formula>
    </cfRule>
    <cfRule type="expression" dxfId="11516" priority="1602">
      <formula>AV423="후보"</formula>
    </cfRule>
  </conditionalFormatting>
  <conditionalFormatting sqref="AC423">
    <cfRule type="cellIs" dxfId="11515" priority="1599" operator="greaterThan">
      <formula>0.9</formula>
    </cfRule>
    <cfRule type="cellIs" dxfId="11514" priority="1600" operator="greaterThan">
      <formula>0.85</formula>
    </cfRule>
  </conditionalFormatting>
  <conditionalFormatting sqref="N423">
    <cfRule type="cellIs" dxfId="11513" priority="1597" operator="greaterThan">
      <formula>0.9</formula>
    </cfRule>
    <cfRule type="cellIs" dxfId="11512" priority="1598" operator="greaterThan">
      <formula>0.85</formula>
    </cfRule>
  </conditionalFormatting>
  <conditionalFormatting sqref="E423">
    <cfRule type="expression" dxfId="11511" priority="1593">
      <formula>AND(IF(OR($Q423=1,$Q423=2),1,0),IF($X423&lt;=20,1,0))</formula>
    </cfRule>
    <cfRule type="expression" dxfId="11510" priority="1594">
      <formula>AND(IF($Q423=2,1,0),IF($X423&lt;30,1,0))</formula>
    </cfRule>
    <cfRule type="expression" dxfId="11509" priority="1595">
      <formula>AND(IF($Q423=3,1,0),IF($X423&lt;30,1,0))</formula>
    </cfRule>
    <cfRule type="expression" dxfId="11508" priority="1596">
      <formula>AND(IF($Q423=3,1,IF($Q423=4,1,0)),IF($F423&lt;=85,1,0))</formula>
    </cfRule>
  </conditionalFormatting>
  <conditionalFormatting sqref="X423">
    <cfRule type="expression" dxfId="11507" priority="1589">
      <formula>AND(IF(OR($Q423=1,$Q423=2),1,0),IF($X423&lt;=20,1,0))</formula>
    </cfRule>
    <cfRule type="expression" dxfId="11506" priority="1590">
      <formula>AND(IF($Q423=2,1,0),IF($X423&lt;30,1,0))</formula>
    </cfRule>
    <cfRule type="expression" dxfId="11505" priority="1591">
      <formula>AND(IF($Q423=3,1,0),IF($X423&lt;30,1,0))</formula>
    </cfRule>
    <cfRule type="expression" dxfId="11504" priority="1592">
      <formula>AND(IF($Q423=3,1,IF($Q423=4,1,0)),IF($F423&lt;=85,1,0))</formula>
    </cfRule>
  </conditionalFormatting>
  <conditionalFormatting sqref="AI423">
    <cfRule type="expression" dxfId="11503" priority="1585">
      <formula>AND(IF(OR($Q423=1,$Q423=2),1,0),IF($X423&lt;=20,1,0))</formula>
    </cfRule>
    <cfRule type="expression" dxfId="11502" priority="1586">
      <formula>AND(IF($Q423=2,1,0),IF($X423&lt;30,1,0))</formula>
    </cfRule>
    <cfRule type="expression" dxfId="11501" priority="1587">
      <formula>AND(IF($Q423=3,1,0),IF($X423&lt;30,1,0))</formula>
    </cfRule>
    <cfRule type="expression" dxfId="11500" priority="1588">
      <formula>AND(IF($Q423=3,1,IF($Q423=4,1,0)),IF($F423&lt;=85,1,0))</formula>
    </cfRule>
  </conditionalFormatting>
  <conditionalFormatting sqref="AV424">
    <cfRule type="expression" dxfId="11499" priority="1583">
      <formula>AV424="X"</formula>
    </cfRule>
    <cfRule type="expression" dxfId="11498" priority="1584">
      <formula>AV424="후보"</formula>
    </cfRule>
  </conditionalFormatting>
  <conditionalFormatting sqref="AC424">
    <cfRule type="cellIs" dxfId="11497" priority="1581" operator="greaterThan">
      <formula>0.9</formula>
    </cfRule>
    <cfRule type="cellIs" dxfId="11496" priority="1582" operator="greaterThan">
      <formula>0.85</formula>
    </cfRule>
  </conditionalFormatting>
  <conditionalFormatting sqref="N424">
    <cfRule type="cellIs" dxfId="11495" priority="1579" operator="greaterThan">
      <formula>0.9</formula>
    </cfRule>
    <cfRule type="cellIs" dxfId="11494" priority="1580" operator="greaterThan">
      <formula>0.85</formula>
    </cfRule>
  </conditionalFormatting>
  <conditionalFormatting sqref="E424">
    <cfRule type="expression" dxfId="11493" priority="1575">
      <formula>AND(IF(OR($Q424=1,$Q424=2),1,0),IF($X424&lt;=20,1,0))</formula>
    </cfRule>
    <cfRule type="expression" dxfId="11492" priority="1576">
      <formula>AND(IF($Q424=2,1,0),IF($X424&lt;30,1,0))</formula>
    </cfRule>
    <cfRule type="expression" dxfId="11491" priority="1577">
      <formula>AND(IF($Q424=3,1,0),IF($X424&lt;30,1,0))</formula>
    </cfRule>
    <cfRule type="expression" dxfId="11490" priority="1578">
      <formula>AND(IF($Q424=3,1,IF($Q424=4,1,0)),IF($F424&lt;=85,1,0))</formula>
    </cfRule>
  </conditionalFormatting>
  <conditionalFormatting sqref="X424">
    <cfRule type="expression" dxfId="11489" priority="1571">
      <formula>AND(IF(OR($Q424=1,$Q424=2),1,0),IF($X424&lt;=20,1,0))</formula>
    </cfRule>
    <cfRule type="expression" dxfId="11488" priority="1572">
      <formula>AND(IF($Q424=2,1,0),IF($X424&lt;30,1,0))</formula>
    </cfRule>
    <cfRule type="expression" dxfId="11487" priority="1573">
      <formula>AND(IF($Q424=3,1,0),IF($X424&lt;30,1,0))</formula>
    </cfRule>
    <cfRule type="expression" dxfId="11486" priority="1574">
      <formula>AND(IF($Q424=3,1,IF($Q424=4,1,0)),IF($F424&lt;=85,1,0))</formula>
    </cfRule>
  </conditionalFormatting>
  <conditionalFormatting sqref="AI424">
    <cfRule type="expression" dxfId="11485" priority="1567">
      <formula>AND(IF(OR($Q424=1,$Q424=2),1,0),IF($X424&lt;=20,1,0))</formula>
    </cfRule>
    <cfRule type="expression" dxfId="11484" priority="1568">
      <formula>AND(IF($Q424=2,1,0),IF($X424&lt;30,1,0))</formula>
    </cfRule>
    <cfRule type="expression" dxfId="11483" priority="1569">
      <formula>AND(IF($Q424=3,1,0),IF($X424&lt;30,1,0))</formula>
    </cfRule>
    <cfRule type="expression" dxfId="11482" priority="1570">
      <formula>AND(IF($Q424=3,1,IF($Q424=4,1,0)),IF($F424&lt;=85,1,0))</formula>
    </cfRule>
  </conditionalFormatting>
  <conditionalFormatting sqref="AV425">
    <cfRule type="expression" dxfId="11481" priority="1565">
      <formula>AV425="X"</formula>
    </cfRule>
    <cfRule type="expression" dxfId="11480" priority="1566">
      <formula>AV425="후보"</formula>
    </cfRule>
  </conditionalFormatting>
  <conditionalFormatting sqref="AC425">
    <cfRule type="cellIs" dxfId="11479" priority="1563" operator="greaterThan">
      <formula>0.9</formula>
    </cfRule>
    <cfRule type="cellIs" dxfId="11478" priority="1564" operator="greaterThan">
      <formula>0.85</formula>
    </cfRule>
  </conditionalFormatting>
  <conditionalFormatting sqref="N425">
    <cfRule type="cellIs" dxfId="11477" priority="1561" operator="greaterThan">
      <formula>0.9</formula>
    </cfRule>
    <cfRule type="cellIs" dxfId="11476" priority="1562" operator="greaterThan">
      <formula>0.85</formula>
    </cfRule>
  </conditionalFormatting>
  <conditionalFormatting sqref="E425">
    <cfRule type="expression" dxfId="11475" priority="1557">
      <formula>AND(IF(OR($Q425=1,$Q425=2),1,0),IF($X425&lt;=20,1,0))</formula>
    </cfRule>
    <cfRule type="expression" dxfId="11474" priority="1558">
      <formula>AND(IF($Q425=2,1,0),IF($X425&lt;30,1,0))</formula>
    </cfRule>
    <cfRule type="expression" dxfId="11473" priority="1559">
      <formula>AND(IF($Q425=3,1,0),IF($X425&lt;30,1,0))</formula>
    </cfRule>
    <cfRule type="expression" dxfId="11472" priority="1560">
      <formula>AND(IF($Q425=3,1,IF($Q425=4,1,0)),IF($F425&lt;=85,1,0))</formula>
    </cfRule>
  </conditionalFormatting>
  <conditionalFormatting sqref="X425">
    <cfRule type="expression" dxfId="11471" priority="1553">
      <formula>AND(IF(OR($Q425=1,$Q425=2),1,0),IF($X425&lt;=20,1,0))</formula>
    </cfRule>
    <cfRule type="expression" dxfId="11470" priority="1554">
      <formula>AND(IF($Q425=2,1,0),IF($X425&lt;30,1,0))</formula>
    </cfRule>
    <cfRule type="expression" dxfId="11469" priority="1555">
      <formula>AND(IF($Q425=3,1,0),IF($X425&lt;30,1,0))</formula>
    </cfRule>
    <cfRule type="expression" dxfId="11468" priority="1556">
      <formula>AND(IF($Q425=3,1,IF($Q425=4,1,0)),IF($F425&lt;=85,1,0))</formula>
    </cfRule>
  </conditionalFormatting>
  <conditionalFormatting sqref="AI425">
    <cfRule type="expression" dxfId="11467" priority="1549">
      <formula>AND(IF(OR($Q425=1,$Q425=2),1,0),IF($X425&lt;=20,1,0))</formula>
    </cfRule>
    <cfRule type="expression" dxfId="11466" priority="1550">
      <formula>AND(IF($Q425=2,1,0),IF($X425&lt;30,1,0))</formula>
    </cfRule>
    <cfRule type="expression" dxfId="11465" priority="1551">
      <formula>AND(IF($Q425=3,1,0),IF($X425&lt;30,1,0))</formula>
    </cfRule>
    <cfRule type="expression" dxfId="11464" priority="1552">
      <formula>AND(IF($Q425=3,1,IF($Q425=4,1,0)),IF($F425&lt;=85,1,0))</formula>
    </cfRule>
  </conditionalFormatting>
  <conditionalFormatting sqref="AV426">
    <cfRule type="expression" dxfId="11463" priority="1547">
      <formula>AV426="X"</formula>
    </cfRule>
    <cfRule type="expression" dxfId="11462" priority="1548">
      <formula>AV426="후보"</formula>
    </cfRule>
  </conditionalFormatting>
  <conditionalFormatting sqref="AC426">
    <cfRule type="cellIs" dxfId="11461" priority="1545" operator="greaterThan">
      <formula>0.9</formula>
    </cfRule>
    <cfRule type="cellIs" dxfId="11460" priority="1546" operator="greaterThan">
      <formula>0.85</formula>
    </cfRule>
  </conditionalFormatting>
  <conditionalFormatting sqref="N426">
    <cfRule type="cellIs" dxfId="11459" priority="1543" operator="greaterThan">
      <formula>0.9</formula>
    </cfRule>
    <cfRule type="cellIs" dxfId="11458" priority="1544" operator="greaterThan">
      <formula>0.85</formula>
    </cfRule>
  </conditionalFormatting>
  <conditionalFormatting sqref="E426">
    <cfRule type="expression" dxfId="11457" priority="1539">
      <formula>AND(IF(OR($Q426=1,$Q426=2),1,0),IF($X426&lt;=20,1,0))</formula>
    </cfRule>
    <cfRule type="expression" dxfId="11456" priority="1540">
      <formula>AND(IF($Q426=2,1,0),IF($X426&lt;30,1,0))</formula>
    </cfRule>
    <cfRule type="expression" dxfId="11455" priority="1541">
      <formula>AND(IF($Q426=3,1,0),IF($X426&lt;30,1,0))</formula>
    </cfRule>
    <cfRule type="expression" dxfId="11454" priority="1542">
      <formula>AND(IF($Q426=3,1,IF($Q426=4,1,0)),IF($F426&lt;=85,1,0))</formula>
    </cfRule>
  </conditionalFormatting>
  <conditionalFormatting sqref="X426">
    <cfRule type="expression" dxfId="11453" priority="1535">
      <formula>AND(IF(OR($Q426=1,$Q426=2),1,0),IF($X426&lt;=20,1,0))</formula>
    </cfRule>
    <cfRule type="expression" dxfId="11452" priority="1536">
      <formula>AND(IF($Q426=2,1,0),IF($X426&lt;30,1,0))</formula>
    </cfRule>
    <cfRule type="expression" dxfId="11451" priority="1537">
      <formula>AND(IF($Q426=3,1,0),IF($X426&lt;30,1,0))</formula>
    </cfRule>
    <cfRule type="expression" dxfId="11450" priority="1538">
      <formula>AND(IF($Q426=3,1,IF($Q426=4,1,0)),IF($F426&lt;=85,1,0))</formula>
    </cfRule>
  </conditionalFormatting>
  <conditionalFormatting sqref="AI426">
    <cfRule type="expression" dxfId="11449" priority="1531">
      <formula>AND(IF(OR($Q426=1,$Q426=2),1,0),IF($X426&lt;=20,1,0))</formula>
    </cfRule>
    <cfRule type="expression" dxfId="11448" priority="1532">
      <formula>AND(IF($Q426=2,1,0),IF($X426&lt;30,1,0))</formula>
    </cfRule>
    <cfRule type="expression" dxfId="11447" priority="1533">
      <formula>AND(IF($Q426=3,1,0),IF($X426&lt;30,1,0))</formula>
    </cfRule>
    <cfRule type="expression" dxfId="11446" priority="1534">
      <formula>AND(IF($Q426=3,1,IF($Q426=4,1,0)),IF($F426&lt;=85,1,0))</formula>
    </cfRule>
  </conditionalFormatting>
  <conditionalFormatting sqref="AV427">
    <cfRule type="expression" dxfId="11445" priority="1529">
      <formula>AV427="X"</formula>
    </cfRule>
    <cfRule type="expression" dxfId="11444" priority="1530">
      <formula>AV427="후보"</formula>
    </cfRule>
  </conditionalFormatting>
  <conditionalFormatting sqref="AC427">
    <cfRule type="cellIs" dxfId="11443" priority="1527" operator="greaterThan">
      <formula>0.9</formula>
    </cfRule>
    <cfRule type="cellIs" dxfId="11442" priority="1528" operator="greaterThan">
      <formula>0.85</formula>
    </cfRule>
  </conditionalFormatting>
  <conditionalFormatting sqref="N427">
    <cfRule type="cellIs" dxfId="11441" priority="1525" operator="greaterThan">
      <formula>0.9</formula>
    </cfRule>
    <cfRule type="cellIs" dxfId="11440" priority="1526" operator="greaterThan">
      <formula>0.85</formula>
    </cfRule>
  </conditionalFormatting>
  <conditionalFormatting sqref="E427">
    <cfRule type="expression" dxfId="11439" priority="1521">
      <formula>AND(IF(OR($Q427=1,$Q427=2),1,0),IF($X427&lt;=20,1,0))</formula>
    </cfRule>
    <cfRule type="expression" dxfId="11438" priority="1522">
      <formula>AND(IF($Q427=2,1,0),IF($X427&lt;30,1,0))</formula>
    </cfRule>
    <cfRule type="expression" dxfId="11437" priority="1523">
      <formula>AND(IF($Q427=3,1,0),IF($X427&lt;30,1,0))</formula>
    </cfRule>
    <cfRule type="expression" dxfId="11436" priority="1524">
      <formula>AND(IF($Q427=3,1,IF($Q427=4,1,0)),IF($F427&lt;=85,1,0))</formula>
    </cfRule>
  </conditionalFormatting>
  <conditionalFormatting sqref="X427">
    <cfRule type="expression" dxfId="11435" priority="1517">
      <formula>AND(IF(OR($Q427=1,$Q427=2),1,0),IF($X427&lt;=20,1,0))</formula>
    </cfRule>
    <cfRule type="expression" dxfId="11434" priority="1518">
      <formula>AND(IF($Q427=2,1,0),IF($X427&lt;30,1,0))</formula>
    </cfRule>
    <cfRule type="expression" dxfId="11433" priority="1519">
      <formula>AND(IF($Q427=3,1,0),IF($X427&lt;30,1,0))</formula>
    </cfRule>
    <cfRule type="expression" dxfId="11432" priority="1520">
      <formula>AND(IF($Q427=3,1,IF($Q427=4,1,0)),IF($F427&lt;=85,1,0))</formula>
    </cfRule>
  </conditionalFormatting>
  <conditionalFormatting sqref="AI427">
    <cfRule type="expression" dxfId="11431" priority="1513">
      <formula>AND(IF(OR($Q427=1,$Q427=2),1,0),IF($X427&lt;=20,1,0))</formula>
    </cfRule>
    <cfRule type="expression" dxfId="11430" priority="1514">
      <formula>AND(IF($Q427=2,1,0),IF($X427&lt;30,1,0))</formula>
    </cfRule>
    <cfRule type="expression" dxfId="11429" priority="1515">
      <formula>AND(IF($Q427=3,1,0),IF($X427&lt;30,1,0))</formula>
    </cfRule>
    <cfRule type="expression" dxfId="11428" priority="1516">
      <formula>AND(IF($Q427=3,1,IF($Q427=4,1,0)),IF($F427&lt;=85,1,0))</formula>
    </cfRule>
  </conditionalFormatting>
  <conditionalFormatting sqref="AV428">
    <cfRule type="expression" dxfId="11427" priority="1511">
      <formula>AV428="X"</formula>
    </cfRule>
    <cfRule type="expression" dxfId="11426" priority="1512">
      <formula>AV428="후보"</formula>
    </cfRule>
  </conditionalFormatting>
  <conditionalFormatting sqref="AC428">
    <cfRule type="cellIs" dxfId="11425" priority="1509" operator="greaterThan">
      <formula>0.9</formula>
    </cfRule>
    <cfRule type="cellIs" dxfId="11424" priority="1510" operator="greaterThan">
      <formula>0.85</formula>
    </cfRule>
  </conditionalFormatting>
  <conditionalFormatting sqref="N428">
    <cfRule type="cellIs" dxfId="11423" priority="1507" operator="greaterThan">
      <formula>0.9</formula>
    </cfRule>
    <cfRule type="cellIs" dxfId="11422" priority="1508" operator="greaterThan">
      <formula>0.85</formula>
    </cfRule>
  </conditionalFormatting>
  <conditionalFormatting sqref="E428">
    <cfRule type="expression" dxfId="11421" priority="1503">
      <formula>AND(IF(OR($Q428=1,$Q428=2),1,0),IF($X428&lt;=20,1,0))</formula>
    </cfRule>
    <cfRule type="expression" dxfId="11420" priority="1504">
      <formula>AND(IF($Q428=2,1,0),IF($X428&lt;30,1,0))</formula>
    </cfRule>
    <cfRule type="expression" dxfId="11419" priority="1505">
      <formula>AND(IF($Q428=3,1,0),IF($X428&lt;30,1,0))</formula>
    </cfRule>
    <cfRule type="expression" dxfId="11418" priority="1506">
      <formula>AND(IF($Q428=3,1,IF($Q428=4,1,0)),IF($F428&lt;=85,1,0))</formula>
    </cfRule>
  </conditionalFormatting>
  <conditionalFormatting sqref="X428">
    <cfRule type="expression" dxfId="11417" priority="1499">
      <formula>AND(IF(OR($Q428=1,$Q428=2),1,0),IF($X428&lt;=20,1,0))</formula>
    </cfRule>
    <cfRule type="expression" dxfId="11416" priority="1500">
      <formula>AND(IF($Q428=2,1,0),IF($X428&lt;30,1,0))</formula>
    </cfRule>
    <cfRule type="expression" dxfId="11415" priority="1501">
      <formula>AND(IF($Q428=3,1,0),IF($X428&lt;30,1,0))</formula>
    </cfRule>
    <cfRule type="expression" dxfId="11414" priority="1502">
      <formula>AND(IF($Q428=3,1,IF($Q428=4,1,0)),IF($F428&lt;=85,1,0))</formula>
    </cfRule>
  </conditionalFormatting>
  <conditionalFormatting sqref="AI428">
    <cfRule type="expression" dxfId="11413" priority="1495">
      <formula>AND(IF(OR($Q428=1,$Q428=2),1,0),IF($X428&lt;=20,1,0))</formula>
    </cfRule>
    <cfRule type="expression" dxfId="11412" priority="1496">
      <formula>AND(IF($Q428=2,1,0),IF($X428&lt;30,1,0))</formula>
    </cfRule>
    <cfRule type="expression" dxfId="11411" priority="1497">
      <formula>AND(IF($Q428=3,1,0),IF($X428&lt;30,1,0))</formula>
    </cfRule>
    <cfRule type="expression" dxfId="11410" priority="1498">
      <formula>AND(IF($Q428=3,1,IF($Q428=4,1,0)),IF($F428&lt;=85,1,0))</formula>
    </cfRule>
  </conditionalFormatting>
  <conditionalFormatting sqref="AV429">
    <cfRule type="expression" dxfId="11409" priority="1493">
      <formula>AV429="X"</formula>
    </cfRule>
    <cfRule type="expression" dxfId="11408" priority="1494">
      <formula>AV429="후보"</formula>
    </cfRule>
  </conditionalFormatting>
  <conditionalFormatting sqref="AC429">
    <cfRule type="cellIs" dxfId="11407" priority="1491" operator="greaterThan">
      <formula>0.9</formula>
    </cfRule>
    <cfRule type="cellIs" dxfId="11406" priority="1492" operator="greaterThan">
      <formula>0.85</formula>
    </cfRule>
  </conditionalFormatting>
  <conditionalFormatting sqref="N429">
    <cfRule type="cellIs" dxfId="11405" priority="1489" operator="greaterThan">
      <formula>0.9</formula>
    </cfRule>
    <cfRule type="cellIs" dxfId="11404" priority="1490" operator="greaterThan">
      <formula>0.85</formula>
    </cfRule>
  </conditionalFormatting>
  <conditionalFormatting sqref="E429">
    <cfRule type="expression" dxfId="11403" priority="1485">
      <formula>AND(IF(OR($Q429=1,$Q429=2),1,0),IF($X429&lt;=20,1,0))</formula>
    </cfRule>
    <cfRule type="expression" dxfId="11402" priority="1486">
      <formula>AND(IF($Q429=2,1,0),IF($X429&lt;30,1,0))</formula>
    </cfRule>
    <cfRule type="expression" dxfId="11401" priority="1487">
      <formula>AND(IF($Q429=3,1,0),IF($X429&lt;30,1,0))</formula>
    </cfRule>
    <cfRule type="expression" dxfId="11400" priority="1488">
      <formula>AND(IF($Q429=3,1,IF($Q429=4,1,0)),IF($F429&lt;=85,1,0))</formula>
    </cfRule>
  </conditionalFormatting>
  <conditionalFormatting sqref="X429">
    <cfRule type="expression" dxfId="11399" priority="1481">
      <formula>AND(IF(OR($Q429=1,$Q429=2),1,0),IF($X429&lt;=20,1,0))</formula>
    </cfRule>
    <cfRule type="expression" dxfId="11398" priority="1482">
      <formula>AND(IF($Q429=2,1,0),IF($X429&lt;30,1,0))</formula>
    </cfRule>
    <cfRule type="expression" dxfId="11397" priority="1483">
      <formula>AND(IF($Q429=3,1,0),IF($X429&lt;30,1,0))</formula>
    </cfRule>
    <cfRule type="expression" dxfId="11396" priority="1484">
      <formula>AND(IF($Q429=3,1,IF($Q429=4,1,0)),IF($F429&lt;=85,1,0))</formula>
    </cfRule>
  </conditionalFormatting>
  <conditionalFormatting sqref="AI429">
    <cfRule type="expression" dxfId="11395" priority="1477">
      <formula>AND(IF(OR($Q429=1,$Q429=2),1,0),IF($X429&lt;=20,1,0))</formula>
    </cfRule>
    <cfRule type="expression" dxfId="11394" priority="1478">
      <formula>AND(IF($Q429=2,1,0),IF($X429&lt;30,1,0))</formula>
    </cfRule>
    <cfRule type="expression" dxfId="11393" priority="1479">
      <formula>AND(IF($Q429=3,1,0),IF($X429&lt;30,1,0))</formula>
    </cfRule>
    <cfRule type="expression" dxfId="11392" priority="1480">
      <formula>AND(IF($Q429=3,1,IF($Q429=4,1,0)),IF($F429&lt;=85,1,0))</formula>
    </cfRule>
  </conditionalFormatting>
  <conditionalFormatting sqref="AV430">
    <cfRule type="expression" dxfId="11391" priority="1475">
      <formula>AV430="X"</formula>
    </cfRule>
    <cfRule type="expression" dxfId="11390" priority="1476">
      <formula>AV430="후보"</formula>
    </cfRule>
  </conditionalFormatting>
  <conditionalFormatting sqref="AC430">
    <cfRule type="cellIs" dxfId="11389" priority="1473" operator="greaterThan">
      <formula>0.9</formula>
    </cfRule>
    <cfRule type="cellIs" dxfId="11388" priority="1474" operator="greaterThan">
      <formula>0.85</formula>
    </cfRule>
  </conditionalFormatting>
  <conditionalFormatting sqref="N430">
    <cfRule type="cellIs" dxfId="11387" priority="1471" operator="greaterThan">
      <formula>0.9</formula>
    </cfRule>
    <cfRule type="cellIs" dxfId="11386" priority="1472" operator="greaterThan">
      <formula>0.85</formula>
    </cfRule>
  </conditionalFormatting>
  <conditionalFormatting sqref="E430">
    <cfRule type="expression" dxfId="11385" priority="1467">
      <formula>AND(IF(OR($Q430=1,$Q430=2),1,0),IF($X430&lt;=20,1,0))</formula>
    </cfRule>
    <cfRule type="expression" dxfId="11384" priority="1468">
      <formula>AND(IF($Q430=2,1,0),IF($X430&lt;30,1,0))</formula>
    </cfRule>
    <cfRule type="expression" dxfId="11383" priority="1469">
      <formula>AND(IF($Q430=3,1,0),IF($X430&lt;30,1,0))</formula>
    </cfRule>
    <cfRule type="expression" dxfId="11382" priority="1470">
      <formula>AND(IF($Q430=3,1,IF($Q430=4,1,0)),IF($F430&lt;=85,1,0))</formula>
    </cfRule>
  </conditionalFormatting>
  <conditionalFormatting sqref="X430">
    <cfRule type="expression" dxfId="11381" priority="1463">
      <formula>AND(IF(OR($Q430=1,$Q430=2),1,0),IF($X430&lt;=20,1,0))</formula>
    </cfRule>
    <cfRule type="expression" dxfId="11380" priority="1464">
      <formula>AND(IF($Q430=2,1,0),IF($X430&lt;30,1,0))</formula>
    </cfRule>
    <cfRule type="expression" dxfId="11379" priority="1465">
      <formula>AND(IF($Q430=3,1,0),IF($X430&lt;30,1,0))</formula>
    </cfRule>
    <cfRule type="expression" dxfId="11378" priority="1466">
      <formula>AND(IF($Q430=3,1,IF($Q430=4,1,0)),IF($F430&lt;=85,1,0))</formula>
    </cfRule>
  </conditionalFormatting>
  <conditionalFormatting sqref="AI430">
    <cfRule type="expression" dxfId="11377" priority="1459">
      <formula>AND(IF(OR($Q430=1,$Q430=2),1,0),IF($X430&lt;=20,1,0))</formula>
    </cfRule>
    <cfRule type="expression" dxfId="11376" priority="1460">
      <formula>AND(IF($Q430=2,1,0),IF($X430&lt;30,1,0))</formula>
    </cfRule>
    <cfRule type="expression" dxfId="11375" priority="1461">
      <formula>AND(IF($Q430=3,1,0),IF($X430&lt;30,1,0))</formula>
    </cfRule>
    <cfRule type="expression" dxfId="11374" priority="1462">
      <formula>AND(IF($Q430=3,1,IF($Q430=4,1,0)),IF($F430&lt;=85,1,0))</formula>
    </cfRule>
  </conditionalFormatting>
  <conditionalFormatting sqref="AV431">
    <cfRule type="expression" dxfId="11373" priority="1457">
      <formula>AV431="X"</formula>
    </cfRule>
    <cfRule type="expression" dxfId="11372" priority="1458">
      <formula>AV431="후보"</formula>
    </cfRule>
  </conditionalFormatting>
  <conditionalFormatting sqref="AC431">
    <cfRule type="cellIs" dxfId="11371" priority="1455" operator="greaterThan">
      <formula>0.9</formula>
    </cfRule>
    <cfRule type="cellIs" dxfId="11370" priority="1456" operator="greaterThan">
      <formula>0.85</formula>
    </cfRule>
  </conditionalFormatting>
  <conditionalFormatting sqref="N431">
    <cfRule type="cellIs" dxfId="11369" priority="1453" operator="greaterThan">
      <formula>0.9</formula>
    </cfRule>
    <cfRule type="cellIs" dxfId="11368" priority="1454" operator="greaterThan">
      <formula>0.85</formula>
    </cfRule>
  </conditionalFormatting>
  <conditionalFormatting sqref="E431">
    <cfRule type="expression" dxfId="11367" priority="1449">
      <formula>AND(IF(OR($Q431=1,$Q431=2),1,0),IF($X431&lt;=20,1,0))</formula>
    </cfRule>
    <cfRule type="expression" dxfId="11366" priority="1450">
      <formula>AND(IF($Q431=2,1,0),IF($X431&lt;30,1,0))</formula>
    </cfRule>
    <cfRule type="expression" dxfId="11365" priority="1451">
      <formula>AND(IF($Q431=3,1,0),IF($X431&lt;30,1,0))</formula>
    </cfRule>
    <cfRule type="expression" dxfId="11364" priority="1452">
      <formula>AND(IF($Q431=3,1,IF($Q431=4,1,0)),IF($F431&lt;=85,1,0))</formula>
    </cfRule>
  </conditionalFormatting>
  <conditionalFormatting sqref="X431">
    <cfRule type="expression" dxfId="11363" priority="1445">
      <formula>AND(IF(OR($Q431=1,$Q431=2),1,0),IF($X431&lt;=20,1,0))</formula>
    </cfRule>
    <cfRule type="expression" dxfId="11362" priority="1446">
      <formula>AND(IF($Q431=2,1,0),IF($X431&lt;30,1,0))</formula>
    </cfRule>
    <cfRule type="expression" dxfId="11361" priority="1447">
      <formula>AND(IF($Q431=3,1,0),IF($X431&lt;30,1,0))</formula>
    </cfRule>
    <cfRule type="expression" dxfId="11360" priority="1448">
      <formula>AND(IF($Q431=3,1,IF($Q431=4,1,0)),IF($F431&lt;=85,1,0))</formula>
    </cfRule>
  </conditionalFormatting>
  <conditionalFormatting sqref="AI431">
    <cfRule type="expression" dxfId="11359" priority="1441">
      <formula>AND(IF(OR($Q431=1,$Q431=2),1,0),IF($X431&lt;=20,1,0))</formula>
    </cfRule>
    <cfRule type="expression" dxfId="11358" priority="1442">
      <formula>AND(IF($Q431=2,1,0),IF($X431&lt;30,1,0))</formula>
    </cfRule>
    <cfRule type="expression" dxfId="11357" priority="1443">
      <formula>AND(IF($Q431=3,1,0),IF($X431&lt;30,1,0))</formula>
    </cfRule>
    <cfRule type="expression" dxfId="11356" priority="1444">
      <formula>AND(IF($Q431=3,1,IF($Q431=4,1,0)),IF($F431&lt;=85,1,0))</formula>
    </cfRule>
  </conditionalFormatting>
  <conditionalFormatting sqref="AV432">
    <cfRule type="expression" dxfId="11355" priority="1439">
      <formula>AV432="X"</formula>
    </cfRule>
    <cfRule type="expression" dxfId="11354" priority="1440">
      <formula>AV432="후보"</formula>
    </cfRule>
  </conditionalFormatting>
  <conditionalFormatting sqref="AC432">
    <cfRule type="cellIs" dxfId="11353" priority="1437" operator="greaterThan">
      <formula>0.9</formula>
    </cfRule>
    <cfRule type="cellIs" dxfId="11352" priority="1438" operator="greaterThan">
      <formula>0.85</formula>
    </cfRule>
  </conditionalFormatting>
  <conditionalFormatting sqref="N432">
    <cfRule type="cellIs" dxfId="11351" priority="1435" operator="greaterThan">
      <formula>0.9</formula>
    </cfRule>
    <cfRule type="cellIs" dxfId="11350" priority="1436" operator="greaterThan">
      <formula>0.85</formula>
    </cfRule>
  </conditionalFormatting>
  <conditionalFormatting sqref="E432">
    <cfRule type="expression" dxfId="11349" priority="1431">
      <formula>AND(IF(OR($Q432=1,$Q432=2),1,0),IF($X432&lt;=20,1,0))</formula>
    </cfRule>
    <cfRule type="expression" dxfId="11348" priority="1432">
      <formula>AND(IF($Q432=2,1,0),IF($X432&lt;30,1,0))</formula>
    </cfRule>
    <cfRule type="expression" dxfId="11347" priority="1433">
      <formula>AND(IF($Q432=3,1,0),IF($X432&lt;30,1,0))</formula>
    </cfRule>
    <cfRule type="expression" dxfId="11346" priority="1434">
      <formula>AND(IF($Q432=3,1,IF($Q432=4,1,0)),IF($F432&lt;=85,1,0))</formula>
    </cfRule>
  </conditionalFormatting>
  <conditionalFormatting sqref="X432">
    <cfRule type="expression" dxfId="11345" priority="1427">
      <formula>AND(IF(OR($Q432=1,$Q432=2),1,0),IF($X432&lt;=20,1,0))</formula>
    </cfRule>
    <cfRule type="expression" dxfId="11344" priority="1428">
      <formula>AND(IF($Q432=2,1,0),IF($X432&lt;30,1,0))</formula>
    </cfRule>
    <cfRule type="expression" dxfId="11343" priority="1429">
      <formula>AND(IF($Q432=3,1,0),IF($X432&lt;30,1,0))</formula>
    </cfRule>
    <cfRule type="expression" dxfId="11342" priority="1430">
      <formula>AND(IF($Q432=3,1,IF($Q432=4,1,0)),IF($F432&lt;=85,1,0))</formula>
    </cfRule>
  </conditionalFormatting>
  <conditionalFormatting sqref="AI432">
    <cfRule type="expression" dxfId="11341" priority="1423">
      <formula>AND(IF(OR($Q432=1,$Q432=2),1,0),IF($X432&lt;=20,1,0))</formula>
    </cfRule>
    <cfRule type="expression" dxfId="11340" priority="1424">
      <formula>AND(IF($Q432=2,1,0),IF($X432&lt;30,1,0))</formula>
    </cfRule>
    <cfRule type="expression" dxfId="11339" priority="1425">
      <formula>AND(IF($Q432=3,1,0),IF($X432&lt;30,1,0))</formula>
    </cfRule>
    <cfRule type="expression" dxfId="11338" priority="1426">
      <formula>AND(IF($Q432=3,1,IF($Q432=4,1,0)),IF($F432&lt;=85,1,0))</formula>
    </cfRule>
  </conditionalFormatting>
  <conditionalFormatting sqref="AV433">
    <cfRule type="expression" dxfId="11337" priority="1421">
      <formula>AV433="X"</formula>
    </cfRule>
    <cfRule type="expression" dxfId="11336" priority="1422">
      <formula>AV433="후보"</formula>
    </cfRule>
  </conditionalFormatting>
  <conditionalFormatting sqref="AC433">
    <cfRule type="cellIs" dxfId="11335" priority="1419" operator="greaterThan">
      <formula>0.9</formula>
    </cfRule>
    <cfRule type="cellIs" dxfId="11334" priority="1420" operator="greaterThan">
      <formula>0.85</formula>
    </cfRule>
  </conditionalFormatting>
  <conditionalFormatting sqref="N433">
    <cfRule type="cellIs" dxfId="11333" priority="1417" operator="greaterThan">
      <formula>0.9</formula>
    </cfRule>
    <cfRule type="cellIs" dxfId="11332" priority="1418" operator="greaterThan">
      <formula>0.85</formula>
    </cfRule>
  </conditionalFormatting>
  <conditionalFormatting sqref="E433">
    <cfRule type="expression" dxfId="11331" priority="1413">
      <formula>AND(IF(OR($Q433=1,$Q433=2),1,0),IF($X433&lt;=20,1,0))</formula>
    </cfRule>
    <cfRule type="expression" dxfId="11330" priority="1414">
      <formula>AND(IF($Q433=2,1,0),IF($X433&lt;30,1,0))</formula>
    </cfRule>
    <cfRule type="expression" dxfId="11329" priority="1415">
      <formula>AND(IF($Q433=3,1,0),IF($X433&lt;30,1,0))</formula>
    </cfRule>
    <cfRule type="expression" dxfId="11328" priority="1416">
      <formula>AND(IF($Q433=3,1,IF($Q433=4,1,0)),IF($F433&lt;=85,1,0))</formula>
    </cfRule>
  </conditionalFormatting>
  <conditionalFormatting sqref="X433">
    <cfRule type="expression" dxfId="11327" priority="1409">
      <formula>AND(IF(OR($Q433=1,$Q433=2),1,0),IF($X433&lt;=20,1,0))</formula>
    </cfRule>
    <cfRule type="expression" dxfId="11326" priority="1410">
      <formula>AND(IF($Q433=2,1,0),IF($X433&lt;30,1,0))</formula>
    </cfRule>
    <cfRule type="expression" dxfId="11325" priority="1411">
      <formula>AND(IF($Q433=3,1,0),IF($X433&lt;30,1,0))</formula>
    </cfRule>
    <cfRule type="expression" dxfId="11324" priority="1412">
      <formula>AND(IF($Q433=3,1,IF($Q433=4,1,0)),IF($F433&lt;=85,1,0))</formula>
    </cfRule>
  </conditionalFormatting>
  <conditionalFormatting sqref="AI433">
    <cfRule type="expression" dxfId="11323" priority="1405">
      <formula>AND(IF(OR($Q433=1,$Q433=2),1,0),IF($X433&lt;=20,1,0))</formula>
    </cfRule>
    <cfRule type="expression" dxfId="11322" priority="1406">
      <formula>AND(IF($Q433=2,1,0),IF($X433&lt;30,1,0))</formula>
    </cfRule>
    <cfRule type="expression" dxfId="11321" priority="1407">
      <formula>AND(IF($Q433=3,1,0),IF($X433&lt;30,1,0))</formula>
    </cfRule>
    <cfRule type="expression" dxfId="11320" priority="1408">
      <formula>AND(IF($Q433=3,1,IF($Q433=4,1,0)),IF($F433&lt;=85,1,0))</formula>
    </cfRule>
  </conditionalFormatting>
  <conditionalFormatting sqref="AV434">
    <cfRule type="expression" dxfId="11319" priority="1403">
      <formula>AV434="X"</formula>
    </cfRule>
    <cfRule type="expression" dxfId="11318" priority="1404">
      <formula>AV434="후보"</formula>
    </cfRule>
  </conditionalFormatting>
  <conditionalFormatting sqref="AC434">
    <cfRule type="cellIs" dxfId="11317" priority="1401" operator="greaterThan">
      <formula>0.9</formula>
    </cfRule>
    <cfRule type="cellIs" dxfId="11316" priority="1402" operator="greaterThan">
      <formula>0.85</formula>
    </cfRule>
  </conditionalFormatting>
  <conditionalFormatting sqref="N434">
    <cfRule type="cellIs" dxfId="11315" priority="1399" operator="greaterThan">
      <formula>0.9</formula>
    </cfRule>
    <cfRule type="cellIs" dxfId="11314" priority="1400" operator="greaterThan">
      <formula>0.85</formula>
    </cfRule>
  </conditionalFormatting>
  <conditionalFormatting sqref="E434">
    <cfRule type="expression" dxfId="11313" priority="1395">
      <formula>AND(IF(OR($Q434=1,$Q434=2),1,0),IF($X434&lt;=20,1,0))</formula>
    </cfRule>
    <cfRule type="expression" dxfId="11312" priority="1396">
      <formula>AND(IF($Q434=2,1,0),IF($X434&lt;30,1,0))</formula>
    </cfRule>
    <cfRule type="expression" dxfId="11311" priority="1397">
      <formula>AND(IF($Q434=3,1,0),IF($X434&lt;30,1,0))</formula>
    </cfRule>
    <cfRule type="expression" dxfId="11310" priority="1398">
      <formula>AND(IF($Q434=3,1,IF($Q434=4,1,0)),IF($F434&lt;=85,1,0))</formula>
    </cfRule>
  </conditionalFormatting>
  <conditionalFormatting sqref="X434">
    <cfRule type="expression" dxfId="11309" priority="1391">
      <formula>AND(IF(OR($Q434=1,$Q434=2),1,0),IF($X434&lt;=20,1,0))</formula>
    </cfRule>
    <cfRule type="expression" dxfId="11308" priority="1392">
      <formula>AND(IF($Q434=2,1,0),IF($X434&lt;30,1,0))</formula>
    </cfRule>
    <cfRule type="expression" dxfId="11307" priority="1393">
      <formula>AND(IF($Q434=3,1,0),IF($X434&lt;30,1,0))</formula>
    </cfRule>
    <cfRule type="expression" dxfId="11306" priority="1394">
      <formula>AND(IF($Q434=3,1,IF($Q434=4,1,0)),IF($F434&lt;=85,1,0))</formula>
    </cfRule>
  </conditionalFormatting>
  <conditionalFormatting sqref="AI434">
    <cfRule type="expression" dxfId="11305" priority="1387">
      <formula>AND(IF(OR($Q434=1,$Q434=2),1,0),IF($X434&lt;=20,1,0))</formula>
    </cfRule>
    <cfRule type="expression" dxfId="11304" priority="1388">
      <formula>AND(IF($Q434=2,1,0),IF($X434&lt;30,1,0))</formula>
    </cfRule>
    <cfRule type="expression" dxfId="11303" priority="1389">
      <formula>AND(IF($Q434=3,1,0),IF($X434&lt;30,1,0))</formula>
    </cfRule>
    <cfRule type="expression" dxfId="11302" priority="1390">
      <formula>AND(IF($Q434=3,1,IF($Q434=4,1,0)),IF($F434&lt;=85,1,0))</formula>
    </cfRule>
  </conditionalFormatting>
  <conditionalFormatting sqref="AV435">
    <cfRule type="expression" dxfId="11301" priority="1385">
      <formula>AV435="X"</formula>
    </cfRule>
    <cfRule type="expression" dxfId="11300" priority="1386">
      <formula>AV435="후보"</formula>
    </cfRule>
  </conditionalFormatting>
  <conditionalFormatting sqref="AC435">
    <cfRule type="cellIs" dxfId="11299" priority="1383" operator="greaterThan">
      <formula>0.9</formula>
    </cfRule>
    <cfRule type="cellIs" dxfId="11298" priority="1384" operator="greaterThan">
      <formula>0.85</formula>
    </cfRule>
  </conditionalFormatting>
  <conditionalFormatting sqref="N435">
    <cfRule type="cellIs" dxfId="11297" priority="1381" operator="greaterThan">
      <formula>0.9</formula>
    </cfRule>
    <cfRule type="cellIs" dxfId="11296" priority="1382" operator="greaterThan">
      <formula>0.85</formula>
    </cfRule>
  </conditionalFormatting>
  <conditionalFormatting sqref="E435">
    <cfRule type="expression" dxfId="11295" priority="1377">
      <formula>AND(IF(OR($Q435=1,$Q435=2),1,0),IF($X435&lt;=20,1,0))</formula>
    </cfRule>
    <cfRule type="expression" dxfId="11294" priority="1378">
      <formula>AND(IF($Q435=2,1,0),IF($X435&lt;30,1,0))</formula>
    </cfRule>
    <cfRule type="expression" dxfId="11293" priority="1379">
      <formula>AND(IF($Q435=3,1,0),IF($X435&lt;30,1,0))</formula>
    </cfRule>
    <cfRule type="expression" dxfId="11292" priority="1380">
      <formula>AND(IF($Q435=3,1,IF($Q435=4,1,0)),IF($F435&lt;=85,1,0))</formula>
    </cfRule>
  </conditionalFormatting>
  <conditionalFormatting sqref="X435">
    <cfRule type="expression" dxfId="11291" priority="1373">
      <formula>AND(IF(OR($Q435=1,$Q435=2),1,0),IF($X435&lt;=20,1,0))</formula>
    </cfRule>
    <cfRule type="expression" dxfId="11290" priority="1374">
      <formula>AND(IF($Q435=2,1,0),IF($X435&lt;30,1,0))</formula>
    </cfRule>
    <cfRule type="expression" dxfId="11289" priority="1375">
      <formula>AND(IF($Q435=3,1,0),IF($X435&lt;30,1,0))</formula>
    </cfRule>
    <cfRule type="expression" dxfId="11288" priority="1376">
      <formula>AND(IF($Q435=3,1,IF($Q435=4,1,0)),IF($F435&lt;=85,1,0))</formula>
    </cfRule>
  </conditionalFormatting>
  <conditionalFormatting sqref="AI435">
    <cfRule type="expression" dxfId="11287" priority="1369">
      <formula>AND(IF(OR($Q435=1,$Q435=2),1,0),IF($X435&lt;=20,1,0))</formula>
    </cfRule>
    <cfRule type="expression" dxfId="11286" priority="1370">
      <formula>AND(IF($Q435=2,1,0),IF($X435&lt;30,1,0))</formula>
    </cfRule>
    <cfRule type="expression" dxfId="11285" priority="1371">
      <formula>AND(IF($Q435=3,1,0),IF($X435&lt;30,1,0))</formula>
    </cfRule>
    <cfRule type="expression" dxfId="11284" priority="1372">
      <formula>AND(IF($Q435=3,1,IF($Q435=4,1,0)),IF($F435&lt;=85,1,0))</formula>
    </cfRule>
  </conditionalFormatting>
  <conditionalFormatting sqref="AV436">
    <cfRule type="expression" dxfId="11283" priority="1367">
      <formula>AV436="X"</formula>
    </cfRule>
    <cfRule type="expression" dxfId="11282" priority="1368">
      <formula>AV436="후보"</formula>
    </cfRule>
  </conditionalFormatting>
  <conditionalFormatting sqref="AC436">
    <cfRule type="cellIs" dxfId="11281" priority="1365" operator="greaterThan">
      <formula>0.9</formula>
    </cfRule>
    <cfRule type="cellIs" dxfId="11280" priority="1366" operator="greaterThan">
      <formula>0.85</formula>
    </cfRule>
  </conditionalFormatting>
  <conditionalFormatting sqref="N436">
    <cfRule type="cellIs" dxfId="11279" priority="1363" operator="greaterThan">
      <formula>0.9</formula>
    </cfRule>
    <cfRule type="cellIs" dxfId="11278" priority="1364" operator="greaterThan">
      <formula>0.85</formula>
    </cfRule>
  </conditionalFormatting>
  <conditionalFormatting sqref="E436">
    <cfRule type="expression" dxfId="11277" priority="1359">
      <formula>AND(IF(OR($Q436=1,$Q436=2),1,0),IF($X436&lt;=20,1,0))</formula>
    </cfRule>
    <cfRule type="expression" dxfId="11276" priority="1360">
      <formula>AND(IF($Q436=2,1,0),IF($X436&lt;30,1,0))</formula>
    </cfRule>
    <cfRule type="expression" dxfId="11275" priority="1361">
      <formula>AND(IF($Q436=3,1,0),IF($X436&lt;30,1,0))</formula>
    </cfRule>
    <cfRule type="expression" dxfId="11274" priority="1362">
      <formula>AND(IF($Q436=3,1,IF($Q436=4,1,0)),IF($F436&lt;=85,1,0))</formula>
    </cfRule>
  </conditionalFormatting>
  <conditionalFormatting sqref="X436">
    <cfRule type="expression" dxfId="11273" priority="1355">
      <formula>AND(IF(OR($Q436=1,$Q436=2),1,0),IF($X436&lt;=20,1,0))</formula>
    </cfRule>
    <cfRule type="expression" dxfId="11272" priority="1356">
      <formula>AND(IF($Q436=2,1,0),IF($X436&lt;30,1,0))</formula>
    </cfRule>
    <cfRule type="expression" dxfId="11271" priority="1357">
      <formula>AND(IF($Q436=3,1,0),IF($X436&lt;30,1,0))</formula>
    </cfRule>
    <cfRule type="expression" dxfId="11270" priority="1358">
      <formula>AND(IF($Q436=3,1,IF($Q436=4,1,0)),IF($F436&lt;=85,1,0))</formula>
    </cfRule>
  </conditionalFormatting>
  <conditionalFormatting sqref="AI436">
    <cfRule type="expression" dxfId="11269" priority="1351">
      <formula>AND(IF(OR($Q436=1,$Q436=2),1,0),IF($X436&lt;=20,1,0))</formula>
    </cfRule>
    <cfRule type="expression" dxfId="11268" priority="1352">
      <formula>AND(IF($Q436=2,1,0),IF($X436&lt;30,1,0))</formula>
    </cfRule>
    <cfRule type="expression" dxfId="11267" priority="1353">
      <formula>AND(IF($Q436=3,1,0),IF($X436&lt;30,1,0))</formula>
    </cfRule>
    <cfRule type="expression" dxfId="11266" priority="1354">
      <formula>AND(IF($Q436=3,1,IF($Q436=4,1,0)),IF($F436&lt;=85,1,0))</formula>
    </cfRule>
  </conditionalFormatting>
  <conditionalFormatting sqref="AV437">
    <cfRule type="expression" dxfId="11265" priority="1349">
      <formula>AV437="X"</formula>
    </cfRule>
    <cfRule type="expression" dxfId="11264" priority="1350">
      <formula>AV437="후보"</formula>
    </cfRule>
  </conditionalFormatting>
  <conditionalFormatting sqref="AC437">
    <cfRule type="cellIs" dxfId="11263" priority="1347" operator="greaterThan">
      <formula>0.9</formula>
    </cfRule>
    <cfRule type="cellIs" dxfId="11262" priority="1348" operator="greaterThan">
      <formula>0.85</formula>
    </cfRule>
  </conditionalFormatting>
  <conditionalFormatting sqref="N437">
    <cfRule type="cellIs" dxfId="11261" priority="1345" operator="greaterThan">
      <formula>0.9</formula>
    </cfRule>
    <cfRule type="cellIs" dxfId="11260" priority="1346" operator="greaterThan">
      <formula>0.85</formula>
    </cfRule>
  </conditionalFormatting>
  <conditionalFormatting sqref="E437">
    <cfRule type="expression" dxfId="11259" priority="1341">
      <formula>AND(IF(OR($Q437=1,$Q437=2),1,0),IF($X437&lt;=20,1,0))</formula>
    </cfRule>
    <cfRule type="expression" dxfId="11258" priority="1342">
      <formula>AND(IF($Q437=2,1,0),IF($X437&lt;30,1,0))</formula>
    </cfRule>
    <cfRule type="expression" dxfId="11257" priority="1343">
      <formula>AND(IF($Q437=3,1,0),IF($X437&lt;30,1,0))</formula>
    </cfRule>
    <cfRule type="expression" dxfId="11256" priority="1344">
      <formula>AND(IF($Q437=3,1,IF($Q437=4,1,0)),IF($F437&lt;=85,1,0))</formula>
    </cfRule>
  </conditionalFormatting>
  <conditionalFormatting sqref="X437">
    <cfRule type="expression" dxfId="11255" priority="1337">
      <formula>AND(IF(OR($Q437=1,$Q437=2),1,0),IF($X437&lt;=20,1,0))</formula>
    </cfRule>
    <cfRule type="expression" dxfId="11254" priority="1338">
      <formula>AND(IF($Q437=2,1,0),IF($X437&lt;30,1,0))</formula>
    </cfRule>
    <cfRule type="expression" dxfId="11253" priority="1339">
      <formula>AND(IF($Q437=3,1,0),IF($X437&lt;30,1,0))</formula>
    </cfRule>
    <cfRule type="expression" dxfId="11252" priority="1340">
      <formula>AND(IF($Q437=3,1,IF($Q437=4,1,0)),IF($F437&lt;=85,1,0))</formula>
    </cfRule>
  </conditionalFormatting>
  <conditionalFormatting sqref="AI437">
    <cfRule type="expression" dxfId="11251" priority="1333">
      <formula>AND(IF(OR($Q437=1,$Q437=2),1,0),IF($X437&lt;=20,1,0))</formula>
    </cfRule>
    <cfRule type="expression" dxfId="11250" priority="1334">
      <formula>AND(IF($Q437=2,1,0),IF($X437&lt;30,1,0))</formula>
    </cfRule>
    <cfRule type="expression" dxfId="11249" priority="1335">
      <formula>AND(IF($Q437=3,1,0),IF($X437&lt;30,1,0))</formula>
    </cfRule>
    <cfRule type="expression" dxfId="11248" priority="1336">
      <formula>AND(IF($Q437=3,1,IF($Q437=4,1,0)),IF($F437&lt;=85,1,0))</formula>
    </cfRule>
  </conditionalFormatting>
  <conditionalFormatting sqref="AV438">
    <cfRule type="expression" dxfId="11247" priority="1331">
      <formula>AV438="X"</formula>
    </cfRule>
    <cfRule type="expression" dxfId="11246" priority="1332">
      <formula>AV438="후보"</formula>
    </cfRule>
  </conditionalFormatting>
  <conditionalFormatting sqref="AC438">
    <cfRule type="cellIs" dxfId="11245" priority="1329" operator="greaterThan">
      <formula>0.9</formula>
    </cfRule>
    <cfRule type="cellIs" dxfId="11244" priority="1330" operator="greaterThan">
      <formula>0.85</formula>
    </cfRule>
  </conditionalFormatting>
  <conditionalFormatting sqref="N438">
    <cfRule type="cellIs" dxfId="11243" priority="1327" operator="greaterThan">
      <formula>0.9</formula>
    </cfRule>
    <cfRule type="cellIs" dxfId="11242" priority="1328" operator="greaterThan">
      <formula>0.85</formula>
    </cfRule>
  </conditionalFormatting>
  <conditionalFormatting sqref="E438">
    <cfRule type="expression" dxfId="11241" priority="1323">
      <formula>AND(IF(OR($Q438=1,$Q438=2),1,0),IF($X438&lt;=20,1,0))</formula>
    </cfRule>
    <cfRule type="expression" dxfId="11240" priority="1324">
      <formula>AND(IF($Q438=2,1,0),IF($X438&lt;30,1,0))</formula>
    </cfRule>
    <cfRule type="expression" dxfId="11239" priority="1325">
      <formula>AND(IF($Q438=3,1,0),IF($X438&lt;30,1,0))</formula>
    </cfRule>
    <cfRule type="expression" dxfId="11238" priority="1326">
      <formula>AND(IF($Q438=3,1,IF($Q438=4,1,0)),IF($F438&lt;=85,1,0))</formula>
    </cfRule>
  </conditionalFormatting>
  <conditionalFormatting sqref="X438">
    <cfRule type="expression" dxfId="11237" priority="1319">
      <formula>AND(IF(OR($Q438=1,$Q438=2),1,0),IF($X438&lt;=20,1,0))</formula>
    </cfRule>
    <cfRule type="expression" dxfId="11236" priority="1320">
      <formula>AND(IF($Q438=2,1,0),IF($X438&lt;30,1,0))</formula>
    </cfRule>
    <cfRule type="expression" dxfId="11235" priority="1321">
      <formula>AND(IF($Q438=3,1,0),IF($X438&lt;30,1,0))</formula>
    </cfRule>
    <cfRule type="expression" dxfId="11234" priority="1322">
      <formula>AND(IF($Q438=3,1,IF($Q438=4,1,0)),IF($F438&lt;=85,1,0))</formula>
    </cfRule>
  </conditionalFormatting>
  <conditionalFormatting sqref="AI438">
    <cfRule type="expression" dxfId="11233" priority="1315">
      <formula>AND(IF(OR($Q438=1,$Q438=2),1,0),IF($X438&lt;=20,1,0))</formula>
    </cfRule>
    <cfRule type="expression" dxfId="11232" priority="1316">
      <formula>AND(IF($Q438=2,1,0),IF($X438&lt;30,1,0))</formula>
    </cfRule>
    <cfRule type="expression" dxfId="11231" priority="1317">
      <formula>AND(IF($Q438=3,1,0),IF($X438&lt;30,1,0))</formula>
    </cfRule>
    <cfRule type="expression" dxfId="11230" priority="1318">
      <formula>AND(IF($Q438=3,1,IF($Q438=4,1,0)),IF($F438&lt;=85,1,0))</formula>
    </cfRule>
  </conditionalFormatting>
  <conditionalFormatting sqref="AV439">
    <cfRule type="expression" dxfId="11229" priority="1313">
      <formula>AV439="X"</formula>
    </cfRule>
    <cfRule type="expression" dxfId="11228" priority="1314">
      <formula>AV439="후보"</formula>
    </cfRule>
  </conditionalFormatting>
  <conditionalFormatting sqref="AC439">
    <cfRule type="cellIs" dxfId="11227" priority="1311" operator="greaterThan">
      <formula>0.9</formula>
    </cfRule>
    <cfRule type="cellIs" dxfId="11226" priority="1312" operator="greaterThan">
      <formula>0.85</formula>
    </cfRule>
  </conditionalFormatting>
  <conditionalFormatting sqref="N439">
    <cfRule type="cellIs" dxfId="11225" priority="1309" operator="greaterThan">
      <formula>0.9</formula>
    </cfRule>
    <cfRule type="cellIs" dxfId="11224" priority="1310" operator="greaterThan">
      <formula>0.85</formula>
    </cfRule>
  </conditionalFormatting>
  <conditionalFormatting sqref="E439">
    <cfRule type="expression" dxfId="11223" priority="1305">
      <formula>AND(IF(OR($Q439=1,$Q439=2),1,0),IF($X439&lt;=20,1,0))</formula>
    </cfRule>
    <cfRule type="expression" dxfId="11222" priority="1306">
      <formula>AND(IF($Q439=2,1,0),IF($X439&lt;30,1,0))</formula>
    </cfRule>
    <cfRule type="expression" dxfId="11221" priority="1307">
      <formula>AND(IF($Q439=3,1,0),IF($X439&lt;30,1,0))</formula>
    </cfRule>
    <cfRule type="expression" dxfId="11220" priority="1308">
      <formula>AND(IF($Q439=3,1,IF($Q439=4,1,0)),IF($F439&lt;=85,1,0))</formula>
    </cfRule>
  </conditionalFormatting>
  <conditionalFormatting sqref="X439">
    <cfRule type="expression" dxfId="11219" priority="1301">
      <formula>AND(IF(OR($Q439=1,$Q439=2),1,0),IF($X439&lt;=20,1,0))</formula>
    </cfRule>
    <cfRule type="expression" dxfId="11218" priority="1302">
      <formula>AND(IF($Q439=2,1,0),IF($X439&lt;30,1,0))</formula>
    </cfRule>
    <cfRule type="expression" dxfId="11217" priority="1303">
      <formula>AND(IF($Q439=3,1,0),IF($X439&lt;30,1,0))</formula>
    </cfRule>
    <cfRule type="expression" dxfId="11216" priority="1304">
      <formula>AND(IF($Q439=3,1,IF($Q439=4,1,0)),IF($F439&lt;=85,1,0))</formula>
    </cfRule>
  </conditionalFormatting>
  <conditionalFormatting sqref="AI439">
    <cfRule type="expression" dxfId="11215" priority="1297">
      <formula>AND(IF(OR($Q439=1,$Q439=2),1,0),IF($X439&lt;=20,1,0))</formula>
    </cfRule>
    <cfRule type="expression" dxfId="11214" priority="1298">
      <formula>AND(IF($Q439=2,1,0),IF($X439&lt;30,1,0))</formula>
    </cfRule>
    <cfRule type="expression" dxfId="11213" priority="1299">
      <formula>AND(IF($Q439=3,1,0),IF($X439&lt;30,1,0))</formula>
    </cfRule>
    <cfRule type="expression" dxfId="11212" priority="1300">
      <formula>AND(IF($Q439=3,1,IF($Q439=4,1,0)),IF($F439&lt;=85,1,0))</formula>
    </cfRule>
  </conditionalFormatting>
  <conditionalFormatting sqref="AV440">
    <cfRule type="expression" dxfId="11211" priority="1295">
      <formula>AV440="X"</formula>
    </cfRule>
    <cfRule type="expression" dxfId="11210" priority="1296">
      <formula>AV440="후보"</formula>
    </cfRule>
  </conditionalFormatting>
  <conditionalFormatting sqref="AC440">
    <cfRule type="cellIs" dxfId="11209" priority="1293" operator="greaterThan">
      <formula>0.9</formula>
    </cfRule>
    <cfRule type="cellIs" dxfId="11208" priority="1294" operator="greaterThan">
      <formula>0.85</formula>
    </cfRule>
  </conditionalFormatting>
  <conditionalFormatting sqref="N440">
    <cfRule type="cellIs" dxfId="11207" priority="1291" operator="greaterThan">
      <formula>0.9</formula>
    </cfRule>
    <cfRule type="cellIs" dxfId="11206" priority="1292" operator="greaterThan">
      <formula>0.85</formula>
    </cfRule>
  </conditionalFormatting>
  <conditionalFormatting sqref="E440">
    <cfRule type="expression" dxfId="11205" priority="1287">
      <formula>AND(IF(OR($Q440=1,$Q440=2),1,0),IF($X440&lt;=20,1,0))</formula>
    </cfRule>
    <cfRule type="expression" dxfId="11204" priority="1288">
      <formula>AND(IF($Q440=2,1,0),IF($X440&lt;30,1,0))</formula>
    </cfRule>
    <cfRule type="expression" dxfId="11203" priority="1289">
      <formula>AND(IF($Q440=3,1,0),IF($X440&lt;30,1,0))</formula>
    </cfRule>
    <cfRule type="expression" dxfId="11202" priority="1290">
      <formula>AND(IF($Q440=3,1,IF($Q440=4,1,0)),IF($F440&lt;=85,1,0))</formula>
    </cfRule>
  </conditionalFormatting>
  <conditionalFormatting sqref="X440">
    <cfRule type="expression" dxfId="11201" priority="1283">
      <formula>AND(IF(OR($Q440=1,$Q440=2),1,0),IF($X440&lt;=20,1,0))</formula>
    </cfRule>
    <cfRule type="expression" dxfId="11200" priority="1284">
      <formula>AND(IF($Q440=2,1,0),IF($X440&lt;30,1,0))</formula>
    </cfRule>
    <cfRule type="expression" dxfId="11199" priority="1285">
      <formula>AND(IF($Q440=3,1,0),IF($X440&lt;30,1,0))</formula>
    </cfRule>
    <cfRule type="expression" dxfId="11198" priority="1286">
      <formula>AND(IF($Q440=3,1,IF($Q440=4,1,0)),IF($F440&lt;=85,1,0))</formula>
    </cfRule>
  </conditionalFormatting>
  <conditionalFormatting sqref="AI440">
    <cfRule type="expression" dxfId="11197" priority="1279">
      <formula>AND(IF(OR($Q440=1,$Q440=2),1,0),IF($X440&lt;=20,1,0))</formula>
    </cfRule>
    <cfRule type="expression" dxfId="11196" priority="1280">
      <formula>AND(IF($Q440=2,1,0),IF($X440&lt;30,1,0))</formula>
    </cfRule>
    <cfRule type="expression" dxfId="11195" priority="1281">
      <formula>AND(IF($Q440=3,1,0),IF($X440&lt;30,1,0))</formula>
    </cfRule>
    <cfRule type="expression" dxfId="11194" priority="1282">
      <formula>AND(IF($Q440=3,1,IF($Q440=4,1,0)),IF($F440&lt;=85,1,0))</formula>
    </cfRule>
  </conditionalFormatting>
  <conditionalFormatting sqref="AV441">
    <cfRule type="expression" dxfId="11193" priority="1277">
      <formula>AV441="X"</formula>
    </cfRule>
    <cfRule type="expression" dxfId="11192" priority="1278">
      <formula>AV441="후보"</formula>
    </cfRule>
  </conditionalFormatting>
  <conditionalFormatting sqref="AC441">
    <cfRule type="cellIs" dxfId="11191" priority="1275" operator="greaterThan">
      <formula>0.9</formula>
    </cfRule>
    <cfRule type="cellIs" dxfId="11190" priority="1276" operator="greaterThan">
      <formula>0.85</formula>
    </cfRule>
  </conditionalFormatting>
  <conditionalFormatting sqref="N441">
    <cfRule type="cellIs" dxfId="11189" priority="1273" operator="greaterThan">
      <formula>0.9</formula>
    </cfRule>
    <cfRule type="cellIs" dxfId="11188" priority="1274" operator="greaterThan">
      <formula>0.85</formula>
    </cfRule>
  </conditionalFormatting>
  <conditionalFormatting sqref="E441">
    <cfRule type="expression" dxfId="11187" priority="1269">
      <formula>AND(IF(OR($Q441=1,$Q441=2),1,0),IF($X441&lt;=20,1,0))</formula>
    </cfRule>
    <cfRule type="expression" dxfId="11186" priority="1270">
      <formula>AND(IF($Q441=2,1,0),IF($X441&lt;30,1,0))</formula>
    </cfRule>
    <cfRule type="expression" dxfId="11185" priority="1271">
      <formula>AND(IF($Q441=3,1,0),IF($X441&lt;30,1,0))</formula>
    </cfRule>
    <cfRule type="expression" dxfId="11184" priority="1272">
      <formula>AND(IF($Q441=3,1,IF($Q441=4,1,0)),IF($F441&lt;=85,1,0))</formula>
    </cfRule>
  </conditionalFormatting>
  <conditionalFormatting sqref="X441">
    <cfRule type="expression" dxfId="11183" priority="1265">
      <formula>AND(IF(OR($Q441=1,$Q441=2),1,0),IF($X441&lt;=20,1,0))</formula>
    </cfRule>
    <cfRule type="expression" dxfId="11182" priority="1266">
      <formula>AND(IF($Q441=2,1,0),IF($X441&lt;30,1,0))</formula>
    </cfRule>
    <cfRule type="expression" dxfId="11181" priority="1267">
      <formula>AND(IF($Q441=3,1,0),IF($X441&lt;30,1,0))</formula>
    </cfRule>
    <cfRule type="expression" dxfId="11180" priority="1268">
      <formula>AND(IF($Q441=3,1,IF($Q441=4,1,0)),IF($F441&lt;=85,1,0))</formula>
    </cfRule>
  </conditionalFormatting>
  <conditionalFormatting sqref="AI441">
    <cfRule type="expression" dxfId="11179" priority="1261">
      <formula>AND(IF(OR($Q441=1,$Q441=2),1,0),IF($X441&lt;=20,1,0))</formula>
    </cfRule>
    <cfRule type="expression" dxfId="11178" priority="1262">
      <formula>AND(IF($Q441=2,1,0),IF($X441&lt;30,1,0))</formula>
    </cfRule>
    <cfRule type="expression" dxfId="11177" priority="1263">
      <formula>AND(IF($Q441=3,1,0),IF($X441&lt;30,1,0))</formula>
    </cfRule>
    <cfRule type="expression" dxfId="11176" priority="1264">
      <formula>AND(IF($Q441=3,1,IF($Q441=4,1,0)),IF($F441&lt;=85,1,0))</formula>
    </cfRule>
  </conditionalFormatting>
  <conditionalFormatting sqref="AV442">
    <cfRule type="expression" dxfId="11175" priority="1259">
      <formula>AV442="X"</formula>
    </cfRule>
    <cfRule type="expression" dxfId="11174" priority="1260">
      <formula>AV442="후보"</formula>
    </cfRule>
  </conditionalFormatting>
  <conditionalFormatting sqref="AC442">
    <cfRule type="cellIs" dxfId="11173" priority="1257" operator="greaterThan">
      <formula>0.9</formula>
    </cfRule>
    <cfRule type="cellIs" dxfId="11172" priority="1258" operator="greaterThan">
      <formula>0.85</formula>
    </cfRule>
  </conditionalFormatting>
  <conditionalFormatting sqref="N442">
    <cfRule type="cellIs" dxfId="11171" priority="1255" operator="greaterThan">
      <formula>0.9</formula>
    </cfRule>
    <cfRule type="cellIs" dxfId="11170" priority="1256" operator="greaterThan">
      <formula>0.85</formula>
    </cfRule>
  </conditionalFormatting>
  <conditionalFormatting sqref="E442">
    <cfRule type="expression" dxfId="11169" priority="1251">
      <formula>AND(IF(OR($Q442=1,$Q442=2),1,0),IF($X442&lt;=20,1,0))</formula>
    </cfRule>
    <cfRule type="expression" dxfId="11168" priority="1252">
      <formula>AND(IF($Q442=2,1,0),IF($X442&lt;30,1,0))</formula>
    </cfRule>
    <cfRule type="expression" dxfId="11167" priority="1253">
      <formula>AND(IF($Q442=3,1,0),IF($X442&lt;30,1,0))</formula>
    </cfRule>
    <cfRule type="expression" dxfId="11166" priority="1254">
      <formula>AND(IF($Q442=3,1,IF($Q442=4,1,0)),IF($F442&lt;=85,1,0))</formula>
    </cfRule>
  </conditionalFormatting>
  <conditionalFormatting sqref="X442">
    <cfRule type="expression" dxfId="11165" priority="1247">
      <formula>AND(IF(OR($Q442=1,$Q442=2),1,0),IF($X442&lt;=20,1,0))</formula>
    </cfRule>
    <cfRule type="expression" dxfId="11164" priority="1248">
      <formula>AND(IF($Q442=2,1,0),IF($X442&lt;30,1,0))</formula>
    </cfRule>
    <cfRule type="expression" dxfId="11163" priority="1249">
      <formula>AND(IF($Q442=3,1,0),IF($X442&lt;30,1,0))</formula>
    </cfRule>
    <cfRule type="expression" dxfId="11162" priority="1250">
      <formula>AND(IF($Q442=3,1,IF($Q442=4,1,0)),IF($F442&lt;=85,1,0))</formula>
    </cfRule>
  </conditionalFormatting>
  <conditionalFormatting sqref="AI442">
    <cfRule type="expression" dxfId="11161" priority="1243">
      <formula>AND(IF(OR($Q442=1,$Q442=2),1,0),IF($X442&lt;=20,1,0))</formula>
    </cfRule>
    <cfRule type="expression" dxfId="11160" priority="1244">
      <formula>AND(IF($Q442=2,1,0),IF($X442&lt;30,1,0))</formula>
    </cfRule>
    <cfRule type="expression" dxfId="11159" priority="1245">
      <formula>AND(IF($Q442=3,1,0),IF($X442&lt;30,1,0))</formula>
    </cfRule>
    <cfRule type="expression" dxfId="11158" priority="1246">
      <formula>AND(IF($Q442=3,1,IF($Q442=4,1,0)),IF($F442&lt;=85,1,0))</formula>
    </cfRule>
  </conditionalFormatting>
  <conditionalFormatting sqref="AV443">
    <cfRule type="expression" dxfId="11157" priority="1241">
      <formula>AV443="X"</formula>
    </cfRule>
    <cfRule type="expression" dxfId="11156" priority="1242">
      <formula>AV443="후보"</formula>
    </cfRule>
  </conditionalFormatting>
  <conditionalFormatting sqref="AC443">
    <cfRule type="cellIs" dxfId="11155" priority="1239" operator="greaterThan">
      <formula>0.9</formula>
    </cfRule>
    <cfRule type="cellIs" dxfId="11154" priority="1240" operator="greaterThan">
      <formula>0.85</formula>
    </cfRule>
  </conditionalFormatting>
  <conditionalFormatting sqref="N443">
    <cfRule type="cellIs" dxfId="11153" priority="1237" operator="greaterThan">
      <formula>0.9</formula>
    </cfRule>
    <cfRule type="cellIs" dxfId="11152" priority="1238" operator="greaterThan">
      <formula>0.85</formula>
    </cfRule>
  </conditionalFormatting>
  <conditionalFormatting sqref="E443">
    <cfRule type="expression" dxfId="11151" priority="1233">
      <formula>AND(IF(OR($Q443=1,$Q443=2),1,0),IF($X443&lt;=20,1,0))</formula>
    </cfRule>
    <cfRule type="expression" dxfId="11150" priority="1234">
      <formula>AND(IF($Q443=2,1,0),IF($X443&lt;30,1,0))</formula>
    </cfRule>
    <cfRule type="expression" dxfId="11149" priority="1235">
      <formula>AND(IF($Q443=3,1,0),IF($X443&lt;30,1,0))</formula>
    </cfRule>
    <cfRule type="expression" dxfId="11148" priority="1236">
      <formula>AND(IF($Q443=3,1,IF($Q443=4,1,0)),IF($F443&lt;=85,1,0))</formula>
    </cfRule>
  </conditionalFormatting>
  <conditionalFormatting sqref="X443">
    <cfRule type="expression" dxfId="11147" priority="1229">
      <formula>AND(IF(OR($Q443=1,$Q443=2),1,0),IF($X443&lt;=20,1,0))</formula>
    </cfRule>
    <cfRule type="expression" dxfId="11146" priority="1230">
      <formula>AND(IF($Q443=2,1,0),IF($X443&lt;30,1,0))</formula>
    </cfRule>
    <cfRule type="expression" dxfId="11145" priority="1231">
      <formula>AND(IF($Q443=3,1,0),IF($X443&lt;30,1,0))</formula>
    </cfRule>
    <cfRule type="expression" dxfId="11144" priority="1232">
      <formula>AND(IF($Q443=3,1,IF($Q443=4,1,0)),IF($F443&lt;=85,1,0))</formula>
    </cfRule>
  </conditionalFormatting>
  <conditionalFormatting sqref="AI443">
    <cfRule type="expression" dxfId="11143" priority="1225">
      <formula>AND(IF(OR($Q443=1,$Q443=2),1,0),IF($X443&lt;=20,1,0))</formula>
    </cfRule>
    <cfRule type="expression" dxfId="11142" priority="1226">
      <formula>AND(IF($Q443=2,1,0),IF($X443&lt;30,1,0))</formula>
    </cfRule>
    <cfRule type="expression" dxfId="11141" priority="1227">
      <formula>AND(IF($Q443=3,1,0),IF($X443&lt;30,1,0))</formula>
    </cfRule>
    <cfRule type="expression" dxfId="11140" priority="1228">
      <formula>AND(IF($Q443=3,1,IF($Q443=4,1,0)),IF($F443&lt;=85,1,0))</formula>
    </cfRule>
  </conditionalFormatting>
  <conditionalFormatting sqref="AV444">
    <cfRule type="expression" dxfId="11139" priority="1223">
      <formula>AV444="X"</formula>
    </cfRule>
    <cfRule type="expression" dxfId="11138" priority="1224">
      <formula>AV444="후보"</formula>
    </cfRule>
  </conditionalFormatting>
  <conditionalFormatting sqref="AC444">
    <cfRule type="cellIs" dxfId="11137" priority="1221" operator="greaterThan">
      <formula>0.9</formula>
    </cfRule>
    <cfRule type="cellIs" dxfId="11136" priority="1222" operator="greaterThan">
      <formula>0.85</formula>
    </cfRule>
  </conditionalFormatting>
  <conditionalFormatting sqref="N444">
    <cfRule type="cellIs" dxfId="11135" priority="1219" operator="greaterThan">
      <formula>0.9</formula>
    </cfRule>
    <cfRule type="cellIs" dxfId="11134" priority="1220" operator="greaterThan">
      <formula>0.85</formula>
    </cfRule>
  </conditionalFormatting>
  <conditionalFormatting sqref="E444">
    <cfRule type="expression" dxfId="11133" priority="1215">
      <formula>AND(IF(OR($Q444=1,$Q444=2),1,0),IF($X444&lt;=20,1,0))</formula>
    </cfRule>
    <cfRule type="expression" dxfId="11132" priority="1216">
      <formula>AND(IF($Q444=2,1,0),IF($X444&lt;30,1,0))</formula>
    </cfRule>
    <cfRule type="expression" dxfId="11131" priority="1217">
      <formula>AND(IF($Q444=3,1,0),IF($X444&lt;30,1,0))</formula>
    </cfRule>
    <cfRule type="expression" dxfId="11130" priority="1218">
      <formula>AND(IF($Q444=3,1,IF($Q444=4,1,0)),IF($F444&lt;=85,1,0))</formula>
    </cfRule>
  </conditionalFormatting>
  <conditionalFormatting sqref="X444">
    <cfRule type="expression" dxfId="11129" priority="1211">
      <formula>AND(IF(OR($Q444=1,$Q444=2),1,0),IF($X444&lt;=20,1,0))</formula>
    </cfRule>
    <cfRule type="expression" dxfId="11128" priority="1212">
      <formula>AND(IF($Q444=2,1,0),IF($X444&lt;30,1,0))</formula>
    </cfRule>
    <cfRule type="expression" dxfId="11127" priority="1213">
      <formula>AND(IF($Q444=3,1,0),IF($X444&lt;30,1,0))</formula>
    </cfRule>
    <cfRule type="expression" dxfId="11126" priority="1214">
      <formula>AND(IF($Q444=3,1,IF($Q444=4,1,0)),IF($F444&lt;=85,1,0))</formula>
    </cfRule>
  </conditionalFormatting>
  <conditionalFormatting sqref="AI444">
    <cfRule type="expression" dxfId="11125" priority="1207">
      <formula>AND(IF(OR($Q444=1,$Q444=2),1,0),IF($X444&lt;=20,1,0))</formula>
    </cfRule>
    <cfRule type="expression" dxfId="11124" priority="1208">
      <formula>AND(IF($Q444=2,1,0),IF($X444&lt;30,1,0))</formula>
    </cfRule>
    <cfRule type="expression" dxfId="11123" priority="1209">
      <formula>AND(IF($Q444=3,1,0),IF($X444&lt;30,1,0))</formula>
    </cfRule>
    <cfRule type="expression" dxfId="11122" priority="1210">
      <formula>AND(IF($Q444=3,1,IF($Q444=4,1,0)),IF($F444&lt;=85,1,0))</formula>
    </cfRule>
  </conditionalFormatting>
  <conditionalFormatting sqref="AV445">
    <cfRule type="expression" dxfId="11121" priority="1205">
      <formula>AV445="X"</formula>
    </cfRule>
    <cfRule type="expression" dxfId="11120" priority="1206">
      <formula>AV445="후보"</formula>
    </cfRule>
  </conditionalFormatting>
  <conditionalFormatting sqref="AC445">
    <cfRule type="cellIs" dxfId="11119" priority="1203" operator="greaterThan">
      <formula>0.9</formula>
    </cfRule>
    <cfRule type="cellIs" dxfId="11118" priority="1204" operator="greaterThan">
      <formula>0.85</formula>
    </cfRule>
  </conditionalFormatting>
  <conditionalFormatting sqref="N445">
    <cfRule type="cellIs" dxfId="11117" priority="1201" operator="greaterThan">
      <formula>0.9</formula>
    </cfRule>
    <cfRule type="cellIs" dxfId="11116" priority="1202" operator="greaterThan">
      <formula>0.85</formula>
    </cfRule>
  </conditionalFormatting>
  <conditionalFormatting sqref="E445">
    <cfRule type="expression" dxfId="11115" priority="1197">
      <formula>AND(IF(OR($Q445=1,$Q445=2),1,0),IF($X445&lt;=20,1,0))</formula>
    </cfRule>
    <cfRule type="expression" dxfId="11114" priority="1198">
      <formula>AND(IF($Q445=2,1,0),IF($X445&lt;30,1,0))</formula>
    </cfRule>
    <cfRule type="expression" dxfId="11113" priority="1199">
      <formula>AND(IF($Q445=3,1,0),IF($X445&lt;30,1,0))</formula>
    </cfRule>
    <cfRule type="expression" dxfId="11112" priority="1200">
      <formula>AND(IF($Q445=3,1,IF($Q445=4,1,0)),IF($F445&lt;=85,1,0))</formula>
    </cfRule>
  </conditionalFormatting>
  <conditionalFormatting sqref="X445">
    <cfRule type="expression" dxfId="11111" priority="1193">
      <formula>AND(IF(OR($Q445=1,$Q445=2),1,0),IF($X445&lt;=20,1,0))</formula>
    </cfRule>
    <cfRule type="expression" dxfId="11110" priority="1194">
      <formula>AND(IF($Q445=2,1,0),IF($X445&lt;30,1,0))</formula>
    </cfRule>
    <cfRule type="expression" dxfId="11109" priority="1195">
      <formula>AND(IF($Q445=3,1,0),IF($X445&lt;30,1,0))</formula>
    </cfRule>
    <cfRule type="expression" dxfId="11108" priority="1196">
      <formula>AND(IF($Q445=3,1,IF($Q445=4,1,0)),IF($F445&lt;=85,1,0))</formula>
    </cfRule>
  </conditionalFormatting>
  <conditionalFormatting sqref="AI445">
    <cfRule type="expression" dxfId="11107" priority="1189">
      <formula>AND(IF(OR($Q445=1,$Q445=2),1,0),IF($X445&lt;=20,1,0))</formula>
    </cfRule>
    <cfRule type="expression" dxfId="11106" priority="1190">
      <formula>AND(IF($Q445=2,1,0),IF($X445&lt;30,1,0))</formula>
    </cfRule>
    <cfRule type="expression" dxfId="11105" priority="1191">
      <formula>AND(IF($Q445=3,1,0),IF($X445&lt;30,1,0))</formula>
    </cfRule>
    <cfRule type="expression" dxfId="11104" priority="1192">
      <formula>AND(IF($Q445=3,1,IF($Q445=4,1,0)),IF($F445&lt;=85,1,0))</formula>
    </cfRule>
  </conditionalFormatting>
  <conditionalFormatting sqref="AV446">
    <cfRule type="expression" dxfId="11103" priority="1187">
      <formula>AV446="X"</formula>
    </cfRule>
    <cfRule type="expression" dxfId="11102" priority="1188">
      <formula>AV446="후보"</formula>
    </cfRule>
  </conditionalFormatting>
  <conditionalFormatting sqref="AC446">
    <cfRule type="cellIs" dxfId="11101" priority="1185" operator="greaterThan">
      <formula>0.9</formula>
    </cfRule>
    <cfRule type="cellIs" dxfId="11100" priority="1186" operator="greaterThan">
      <formula>0.85</formula>
    </cfRule>
  </conditionalFormatting>
  <conditionalFormatting sqref="N446">
    <cfRule type="cellIs" dxfId="11099" priority="1183" operator="greaterThan">
      <formula>0.9</formula>
    </cfRule>
    <cfRule type="cellIs" dxfId="11098" priority="1184" operator="greaterThan">
      <formula>0.85</formula>
    </cfRule>
  </conditionalFormatting>
  <conditionalFormatting sqref="E446">
    <cfRule type="expression" dxfId="11097" priority="1179">
      <formula>AND(IF(OR($Q446=1,$Q446=2),1,0),IF($X446&lt;=20,1,0))</formula>
    </cfRule>
    <cfRule type="expression" dxfId="11096" priority="1180">
      <formula>AND(IF($Q446=2,1,0),IF($X446&lt;30,1,0))</formula>
    </cfRule>
    <cfRule type="expression" dxfId="11095" priority="1181">
      <formula>AND(IF($Q446=3,1,0),IF($X446&lt;30,1,0))</formula>
    </cfRule>
    <cfRule type="expression" dxfId="11094" priority="1182">
      <formula>AND(IF($Q446=3,1,IF($Q446=4,1,0)),IF($F446&lt;=85,1,0))</formula>
    </cfRule>
  </conditionalFormatting>
  <conditionalFormatting sqref="X446">
    <cfRule type="expression" dxfId="11093" priority="1175">
      <formula>AND(IF(OR($Q446=1,$Q446=2),1,0),IF($X446&lt;=20,1,0))</formula>
    </cfRule>
    <cfRule type="expression" dxfId="11092" priority="1176">
      <formula>AND(IF($Q446=2,1,0),IF($X446&lt;30,1,0))</formula>
    </cfRule>
    <cfRule type="expression" dxfId="11091" priority="1177">
      <formula>AND(IF($Q446=3,1,0),IF($X446&lt;30,1,0))</formula>
    </cfRule>
    <cfRule type="expression" dxfId="11090" priority="1178">
      <formula>AND(IF($Q446=3,1,IF($Q446=4,1,0)),IF($F446&lt;=85,1,0))</formula>
    </cfRule>
  </conditionalFormatting>
  <conditionalFormatting sqref="AI446">
    <cfRule type="expression" dxfId="11089" priority="1171">
      <formula>AND(IF(OR($Q446=1,$Q446=2),1,0),IF($X446&lt;=20,1,0))</formula>
    </cfRule>
    <cfRule type="expression" dxfId="11088" priority="1172">
      <formula>AND(IF($Q446=2,1,0),IF($X446&lt;30,1,0))</formula>
    </cfRule>
    <cfRule type="expression" dxfId="11087" priority="1173">
      <formula>AND(IF($Q446=3,1,0),IF($X446&lt;30,1,0))</formula>
    </cfRule>
    <cfRule type="expression" dxfId="11086" priority="1174">
      <formula>AND(IF($Q446=3,1,IF($Q446=4,1,0)),IF($F446&lt;=85,1,0))</formula>
    </cfRule>
  </conditionalFormatting>
  <conditionalFormatting sqref="AV447">
    <cfRule type="expression" dxfId="11085" priority="1169">
      <formula>AV447="X"</formula>
    </cfRule>
    <cfRule type="expression" dxfId="11084" priority="1170">
      <formula>AV447="후보"</formula>
    </cfRule>
  </conditionalFormatting>
  <conditionalFormatting sqref="AC447">
    <cfRule type="cellIs" dxfId="11083" priority="1167" operator="greaterThan">
      <formula>0.9</formula>
    </cfRule>
    <cfRule type="cellIs" dxfId="11082" priority="1168" operator="greaterThan">
      <formula>0.85</formula>
    </cfRule>
  </conditionalFormatting>
  <conditionalFormatting sqref="N447">
    <cfRule type="cellIs" dxfId="11081" priority="1165" operator="greaterThan">
      <formula>0.9</formula>
    </cfRule>
    <cfRule type="cellIs" dxfId="11080" priority="1166" operator="greaterThan">
      <formula>0.85</formula>
    </cfRule>
  </conditionalFormatting>
  <conditionalFormatting sqref="E447">
    <cfRule type="expression" dxfId="11079" priority="1161">
      <formula>AND(IF(OR($Q447=1,$Q447=2),1,0),IF($X447&lt;=20,1,0))</formula>
    </cfRule>
    <cfRule type="expression" dxfId="11078" priority="1162">
      <formula>AND(IF($Q447=2,1,0),IF($X447&lt;30,1,0))</formula>
    </cfRule>
    <cfRule type="expression" dxfId="11077" priority="1163">
      <formula>AND(IF($Q447=3,1,0),IF($X447&lt;30,1,0))</formula>
    </cfRule>
    <cfRule type="expression" dxfId="11076" priority="1164">
      <formula>AND(IF($Q447=3,1,IF($Q447=4,1,0)),IF($F447&lt;=85,1,0))</formula>
    </cfRule>
  </conditionalFormatting>
  <conditionalFormatting sqref="X447">
    <cfRule type="expression" dxfId="11075" priority="1157">
      <formula>AND(IF(OR($Q447=1,$Q447=2),1,0),IF($X447&lt;=20,1,0))</formula>
    </cfRule>
    <cfRule type="expression" dxfId="11074" priority="1158">
      <formula>AND(IF($Q447=2,1,0),IF($X447&lt;30,1,0))</formula>
    </cfRule>
    <cfRule type="expression" dxfId="11073" priority="1159">
      <formula>AND(IF($Q447=3,1,0),IF($X447&lt;30,1,0))</formula>
    </cfRule>
    <cfRule type="expression" dxfId="11072" priority="1160">
      <formula>AND(IF($Q447=3,1,IF($Q447=4,1,0)),IF($F447&lt;=85,1,0))</formula>
    </cfRule>
  </conditionalFormatting>
  <conditionalFormatting sqref="AI447">
    <cfRule type="expression" dxfId="11071" priority="1153">
      <formula>AND(IF(OR($Q447=1,$Q447=2),1,0),IF($X447&lt;=20,1,0))</formula>
    </cfRule>
    <cfRule type="expression" dxfId="11070" priority="1154">
      <formula>AND(IF($Q447=2,1,0),IF($X447&lt;30,1,0))</formula>
    </cfRule>
    <cfRule type="expression" dxfId="11069" priority="1155">
      <formula>AND(IF($Q447=3,1,0),IF($X447&lt;30,1,0))</formula>
    </cfRule>
    <cfRule type="expression" dxfId="11068" priority="1156">
      <formula>AND(IF($Q447=3,1,IF($Q447=4,1,0)),IF($F447&lt;=85,1,0))</formula>
    </cfRule>
  </conditionalFormatting>
  <conditionalFormatting sqref="AV448">
    <cfRule type="expression" dxfId="11067" priority="1151">
      <formula>AV448="X"</formula>
    </cfRule>
    <cfRule type="expression" dxfId="11066" priority="1152">
      <formula>AV448="후보"</formula>
    </cfRule>
  </conditionalFormatting>
  <conditionalFormatting sqref="AC448">
    <cfRule type="cellIs" dxfId="11065" priority="1149" operator="greaterThan">
      <formula>0.9</formula>
    </cfRule>
    <cfRule type="cellIs" dxfId="11064" priority="1150" operator="greaterThan">
      <formula>0.85</formula>
    </cfRule>
  </conditionalFormatting>
  <conditionalFormatting sqref="N448">
    <cfRule type="cellIs" dxfId="11063" priority="1147" operator="greaterThan">
      <formula>0.9</formula>
    </cfRule>
    <cfRule type="cellIs" dxfId="11062" priority="1148" operator="greaterThan">
      <formula>0.85</formula>
    </cfRule>
  </conditionalFormatting>
  <conditionalFormatting sqref="E448">
    <cfRule type="expression" dxfId="11061" priority="1143">
      <formula>AND(IF(OR($Q448=1,$Q448=2),1,0),IF($X448&lt;=20,1,0))</formula>
    </cfRule>
    <cfRule type="expression" dxfId="11060" priority="1144">
      <formula>AND(IF($Q448=2,1,0),IF($X448&lt;30,1,0))</formula>
    </cfRule>
    <cfRule type="expression" dxfId="11059" priority="1145">
      <formula>AND(IF($Q448=3,1,0),IF($X448&lt;30,1,0))</formula>
    </cfRule>
    <cfRule type="expression" dxfId="11058" priority="1146">
      <formula>AND(IF($Q448=3,1,IF($Q448=4,1,0)),IF($F448&lt;=85,1,0))</formula>
    </cfRule>
  </conditionalFormatting>
  <conditionalFormatting sqref="X448">
    <cfRule type="expression" dxfId="11057" priority="1139">
      <formula>AND(IF(OR($Q448=1,$Q448=2),1,0),IF($X448&lt;=20,1,0))</formula>
    </cfRule>
    <cfRule type="expression" dxfId="11056" priority="1140">
      <formula>AND(IF($Q448=2,1,0),IF($X448&lt;30,1,0))</formula>
    </cfRule>
    <cfRule type="expression" dxfId="11055" priority="1141">
      <formula>AND(IF($Q448=3,1,0),IF($X448&lt;30,1,0))</formula>
    </cfRule>
    <cfRule type="expression" dxfId="11054" priority="1142">
      <formula>AND(IF($Q448=3,1,IF($Q448=4,1,0)),IF($F448&lt;=85,1,0))</formula>
    </cfRule>
  </conditionalFormatting>
  <conditionalFormatting sqref="AI448">
    <cfRule type="expression" dxfId="11053" priority="1135">
      <formula>AND(IF(OR($Q448=1,$Q448=2),1,0),IF($X448&lt;=20,1,0))</formula>
    </cfRule>
    <cfRule type="expression" dxfId="11052" priority="1136">
      <formula>AND(IF($Q448=2,1,0),IF($X448&lt;30,1,0))</formula>
    </cfRule>
    <cfRule type="expression" dxfId="11051" priority="1137">
      <formula>AND(IF($Q448=3,1,0),IF($X448&lt;30,1,0))</formula>
    </cfRule>
    <cfRule type="expression" dxfId="11050" priority="1138">
      <formula>AND(IF($Q448=3,1,IF($Q448=4,1,0)),IF($F448&lt;=85,1,0))</formula>
    </cfRule>
  </conditionalFormatting>
  <conditionalFormatting sqref="AV449">
    <cfRule type="expression" dxfId="11049" priority="1133">
      <formula>AV449="X"</formula>
    </cfRule>
    <cfRule type="expression" dxfId="11048" priority="1134">
      <formula>AV449="후보"</formula>
    </cfRule>
  </conditionalFormatting>
  <conditionalFormatting sqref="AC449">
    <cfRule type="cellIs" dxfId="11047" priority="1131" operator="greaterThan">
      <formula>0.9</formula>
    </cfRule>
    <cfRule type="cellIs" dxfId="11046" priority="1132" operator="greaterThan">
      <formula>0.85</formula>
    </cfRule>
  </conditionalFormatting>
  <conditionalFormatting sqref="N449">
    <cfRule type="cellIs" dxfId="11045" priority="1129" operator="greaterThan">
      <formula>0.9</formula>
    </cfRule>
    <cfRule type="cellIs" dxfId="11044" priority="1130" operator="greaterThan">
      <formula>0.85</formula>
    </cfRule>
  </conditionalFormatting>
  <conditionalFormatting sqref="E449">
    <cfRule type="expression" dxfId="11043" priority="1125">
      <formula>AND(IF(OR($Q449=1,$Q449=2),1,0),IF($X449&lt;=20,1,0))</formula>
    </cfRule>
    <cfRule type="expression" dxfId="11042" priority="1126">
      <formula>AND(IF($Q449=2,1,0),IF($X449&lt;30,1,0))</formula>
    </cfRule>
    <cfRule type="expression" dxfId="11041" priority="1127">
      <formula>AND(IF($Q449=3,1,0),IF($X449&lt;30,1,0))</formula>
    </cfRule>
    <cfRule type="expression" dxfId="11040" priority="1128">
      <formula>AND(IF($Q449=3,1,IF($Q449=4,1,0)),IF($F449&lt;=85,1,0))</formula>
    </cfRule>
  </conditionalFormatting>
  <conditionalFormatting sqref="X449">
    <cfRule type="expression" dxfId="11039" priority="1121">
      <formula>AND(IF(OR($Q449=1,$Q449=2),1,0),IF($X449&lt;=20,1,0))</formula>
    </cfRule>
    <cfRule type="expression" dxfId="11038" priority="1122">
      <formula>AND(IF($Q449=2,1,0),IF($X449&lt;30,1,0))</formula>
    </cfRule>
    <cfRule type="expression" dxfId="11037" priority="1123">
      <formula>AND(IF($Q449=3,1,0),IF($X449&lt;30,1,0))</formula>
    </cfRule>
    <cfRule type="expression" dxfId="11036" priority="1124">
      <formula>AND(IF($Q449=3,1,IF($Q449=4,1,0)),IF($F449&lt;=85,1,0))</formula>
    </cfRule>
  </conditionalFormatting>
  <conditionalFormatting sqref="AI449">
    <cfRule type="expression" dxfId="11035" priority="1117">
      <formula>AND(IF(OR($Q449=1,$Q449=2),1,0),IF($X449&lt;=20,1,0))</formula>
    </cfRule>
    <cfRule type="expression" dxfId="11034" priority="1118">
      <formula>AND(IF($Q449=2,1,0),IF($X449&lt;30,1,0))</formula>
    </cfRule>
    <cfRule type="expression" dxfId="11033" priority="1119">
      <formula>AND(IF($Q449=3,1,0),IF($X449&lt;30,1,0))</formula>
    </cfRule>
    <cfRule type="expression" dxfId="11032" priority="1120">
      <formula>AND(IF($Q449=3,1,IF($Q449=4,1,0)),IF($F449&lt;=85,1,0))</formula>
    </cfRule>
  </conditionalFormatting>
  <conditionalFormatting sqref="AV450">
    <cfRule type="expression" dxfId="11031" priority="1115">
      <formula>AV450="X"</formula>
    </cfRule>
    <cfRule type="expression" dxfId="11030" priority="1116">
      <formula>AV450="후보"</formula>
    </cfRule>
  </conditionalFormatting>
  <conditionalFormatting sqref="AC450">
    <cfRule type="cellIs" dxfId="11029" priority="1113" operator="greaterThan">
      <formula>0.9</formula>
    </cfRule>
    <cfRule type="cellIs" dxfId="11028" priority="1114" operator="greaterThan">
      <formula>0.85</formula>
    </cfRule>
  </conditionalFormatting>
  <conditionalFormatting sqref="N450">
    <cfRule type="cellIs" dxfId="11027" priority="1111" operator="greaterThan">
      <formula>0.9</formula>
    </cfRule>
    <cfRule type="cellIs" dxfId="11026" priority="1112" operator="greaterThan">
      <formula>0.85</formula>
    </cfRule>
  </conditionalFormatting>
  <conditionalFormatting sqref="E450">
    <cfRule type="expression" dxfId="11025" priority="1107">
      <formula>AND(IF(OR($Q450=1,$Q450=2),1,0),IF($X450&lt;=20,1,0))</formula>
    </cfRule>
    <cfRule type="expression" dxfId="11024" priority="1108">
      <formula>AND(IF($Q450=2,1,0),IF($X450&lt;30,1,0))</formula>
    </cfRule>
    <cfRule type="expression" dxfId="11023" priority="1109">
      <formula>AND(IF($Q450=3,1,0),IF($X450&lt;30,1,0))</formula>
    </cfRule>
    <cfRule type="expression" dxfId="11022" priority="1110">
      <formula>AND(IF($Q450=3,1,IF($Q450=4,1,0)),IF($F450&lt;=85,1,0))</formula>
    </cfRule>
  </conditionalFormatting>
  <conditionalFormatting sqref="X450">
    <cfRule type="expression" dxfId="11021" priority="1103">
      <formula>AND(IF(OR($Q450=1,$Q450=2),1,0),IF($X450&lt;=20,1,0))</formula>
    </cfRule>
    <cfRule type="expression" dxfId="11020" priority="1104">
      <formula>AND(IF($Q450=2,1,0),IF($X450&lt;30,1,0))</formula>
    </cfRule>
    <cfRule type="expression" dxfId="11019" priority="1105">
      <formula>AND(IF($Q450=3,1,0),IF($X450&lt;30,1,0))</formula>
    </cfRule>
    <cfRule type="expression" dxfId="11018" priority="1106">
      <formula>AND(IF($Q450=3,1,IF($Q450=4,1,0)),IF($F450&lt;=85,1,0))</formula>
    </cfRule>
  </conditionalFormatting>
  <conditionalFormatting sqref="AI450">
    <cfRule type="expression" dxfId="11017" priority="1099">
      <formula>AND(IF(OR($Q450=1,$Q450=2),1,0),IF($X450&lt;=20,1,0))</formula>
    </cfRule>
    <cfRule type="expression" dxfId="11016" priority="1100">
      <formula>AND(IF($Q450=2,1,0),IF($X450&lt;30,1,0))</formula>
    </cfRule>
    <cfRule type="expression" dxfId="11015" priority="1101">
      <formula>AND(IF($Q450=3,1,0),IF($X450&lt;30,1,0))</formula>
    </cfRule>
    <cfRule type="expression" dxfId="11014" priority="1102">
      <formula>AND(IF($Q450=3,1,IF($Q450=4,1,0)),IF($F450&lt;=85,1,0))</formula>
    </cfRule>
  </conditionalFormatting>
  <conditionalFormatting sqref="AV451">
    <cfRule type="expression" dxfId="11013" priority="1097">
      <formula>AV451="X"</formula>
    </cfRule>
    <cfRule type="expression" dxfId="11012" priority="1098">
      <formula>AV451="후보"</formula>
    </cfRule>
  </conditionalFormatting>
  <conditionalFormatting sqref="AC451">
    <cfRule type="cellIs" dxfId="11011" priority="1095" operator="greaterThan">
      <formula>0.9</formula>
    </cfRule>
    <cfRule type="cellIs" dxfId="11010" priority="1096" operator="greaterThan">
      <formula>0.85</formula>
    </cfRule>
  </conditionalFormatting>
  <conditionalFormatting sqref="N451">
    <cfRule type="cellIs" dxfId="11009" priority="1093" operator="greaterThan">
      <formula>0.9</formula>
    </cfRule>
    <cfRule type="cellIs" dxfId="11008" priority="1094" operator="greaterThan">
      <formula>0.85</formula>
    </cfRule>
  </conditionalFormatting>
  <conditionalFormatting sqref="E451">
    <cfRule type="expression" dxfId="11007" priority="1089">
      <formula>AND(IF(OR($Q451=1,$Q451=2),1,0),IF($X451&lt;=20,1,0))</formula>
    </cfRule>
    <cfRule type="expression" dxfId="11006" priority="1090">
      <formula>AND(IF($Q451=2,1,0),IF($X451&lt;30,1,0))</formula>
    </cfRule>
    <cfRule type="expression" dxfId="11005" priority="1091">
      <formula>AND(IF($Q451=3,1,0),IF($X451&lt;30,1,0))</formula>
    </cfRule>
    <cfRule type="expression" dxfId="11004" priority="1092">
      <formula>AND(IF($Q451=3,1,IF($Q451=4,1,0)),IF($F451&lt;=85,1,0))</formula>
    </cfRule>
  </conditionalFormatting>
  <conditionalFormatting sqref="X451">
    <cfRule type="expression" dxfId="11003" priority="1085">
      <formula>AND(IF(OR($Q451=1,$Q451=2),1,0),IF($X451&lt;=20,1,0))</formula>
    </cfRule>
    <cfRule type="expression" dxfId="11002" priority="1086">
      <formula>AND(IF($Q451=2,1,0),IF($X451&lt;30,1,0))</formula>
    </cfRule>
    <cfRule type="expression" dxfId="11001" priority="1087">
      <formula>AND(IF($Q451=3,1,0),IF($X451&lt;30,1,0))</formula>
    </cfRule>
    <cfRule type="expression" dxfId="11000" priority="1088">
      <formula>AND(IF($Q451=3,1,IF($Q451=4,1,0)),IF($F451&lt;=85,1,0))</formula>
    </cfRule>
  </conditionalFormatting>
  <conditionalFormatting sqref="AI451">
    <cfRule type="expression" dxfId="10999" priority="1081">
      <formula>AND(IF(OR($Q451=1,$Q451=2),1,0),IF($X451&lt;=20,1,0))</formula>
    </cfRule>
    <cfRule type="expression" dxfId="10998" priority="1082">
      <formula>AND(IF($Q451=2,1,0),IF($X451&lt;30,1,0))</formula>
    </cfRule>
    <cfRule type="expression" dxfId="10997" priority="1083">
      <formula>AND(IF($Q451=3,1,0),IF($X451&lt;30,1,0))</formula>
    </cfRule>
    <cfRule type="expression" dxfId="10996" priority="1084">
      <formula>AND(IF($Q451=3,1,IF($Q451=4,1,0)),IF($F451&lt;=85,1,0))</formula>
    </cfRule>
  </conditionalFormatting>
  <conditionalFormatting sqref="AV452">
    <cfRule type="expression" dxfId="10995" priority="1079">
      <formula>AV452="X"</formula>
    </cfRule>
    <cfRule type="expression" dxfId="10994" priority="1080">
      <formula>AV452="후보"</formula>
    </cfRule>
  </conditionalFormatting>
  <conditionalFormatting sqref="AC452">
    <cfRule type="cellIs" dxfId="10993" priority="1077" operator="greaterThan">
      <formula>0.9</formula>
    </cfRule>
    <cfRule type="cellIs" dxfId="10992" priority="1078" operator="greaterThan">
      <formula>0.85</formula>
    </cfRule>
  </conditionalFormatting>
  <conditionalFormatting sqref="N452">
    <cfRule type="cellIs" dxfId="10991" priority="1075" operator="greaterThan">
      <formula>0.9</formula>
    </cfRule>
    <cfRule type="cellIs" dxfId="10990" priority="1076" operator="greaterThan">
      <formula>0.85</formula>
    </cfRule>
  </conditionalFormatting>
  <conditionalFormatting sqref="E452">
    <cfRule type="expression" dxfId="10989" priority="1071">
      <formula>AND(IF(OR($Q452=1,$Q452=2),1,0),IF($X452&lt;=20,1,0))</formula>
    </cfRule>
    <cfRule type="expression" dxfId="10988" priority="1072">
      <formula>AND(IF($Q452=2,1,0),IF($X452&lt;30,1,0))</formula>
    </cfRule>
    <cfRule type="expression" dxfId="10987" priority="1073">
      <formula>AND(IF($Q452=3,1,0),IF($X452&lt;30,1,0))</formula>
    </cfRule>
    <cfRule type="expression" dxfId="10986" priority="1074">
      <formula>AND(IF($Q452=3,1,IF($Q452=4,1,0)),IF($F452&lt;=85,1,0))</formula>
    </cfRule>
  </conditionalFormatting>
  <conditionalFormatting sqref="X452">
    <cfRule type="expression" dxfId="10985" priority="1067">
      <formula>AND(IF(OR($Q452=1,$Q452=2),1,0),IF($X452&lt;=20,1,0))</formula>
    </cfRule>
    <cfRule type="expression" dxfId="10984" priority="1068">
      <formula>AND(IF($Q452=2,1,0),IF($X452&lt;30,1,0))</formula>
    </cfRule>
    <cfRule type="expression" dxfId="10983" priority="1069">
      <formula>AND(IF($Q452=3,1,0),IF($X452&lt;30,1,0))</formula>
    </cfRule>
    <cfRule type="expression" dxfId="10982" priority="1070">
      <formula>AND(IF($Q452=3,1,IF($Q452=4,1,0)),IF($F452&lt;=85,1,0))</formula>
    </cfRule>
  </conditionalFormatting>
  <conditionalFormatting sqref="AI452">
    <cfRule type="expression" dxfId="10981" priority="1063">
      <formula>AND(IF(OR($Q452=1,$Q452=2),1,0),IF($X452&lt;=20,1,0))</formula>
    </cfRule>
    <cfRule type="expression" dxfId="10980" priority="1064">
      <formula>AND(IF($Q452=2,1,0),IF($X452&lt;30,1,0))</formula>
    </cfRule>
    <cfRule type="expression" dxfId="10979" priority="1065">
      <formula>AND(IF($Q452=3,1,0),IF($X452&lt;30,1,0))</formula>
    </cfRule>
    <cfRule type="expression" dxfId="10978" priority="1066">
      <formula>AND(IF($Q452=3,1,IF($Q452=4,1,0)),IF($F452&lt;=85,1,0))</formula>
    </cfRule>
  </conditionalFormatting>
  <conditionalFormatting sqref="AV453">
    <cfRule type="expression" dxfId="10977" priority="1061">
      <formula>AV453="X"</formula>
    </cfRule>
    <cfRule type="expression" dxfId="10976" priority="1062">
      <formula>AV453="후보"</formula>
    </cfRule>
  </conditionalFormatting>
  <conditionalFormatting sqref="AC453">
    <cfRule type="cellIs" dxfId="10975" priority="1059" operator="greaterThan">
      <formula>0.9</formula>
    </cfRule>
    <cfRule type="cellIs" dxfId="10974" priority="1060" operator="greaterThan">
      <formula>0.85</formula>
    </cfRule>
  </conditionalFormatting>
  <conditionalFormatting sqref="N453">
    <cfRule type="cellIs" dxfId="10973" priority="1057" operator="greaterThan">
      <formula>0.9</formula>
    </cfRule>
    <cfRule type="cellIs" dxfId="10972" priority="1058" operator="greaterThan">
      <formula>0.85</formula>
    </cfRule>
  </conditionalFormatting>
  <conditionalFormatting sqref="E453">
    <cfRule type="expression" dxfId="10971" priority="1053">
      <formula>AND(IF(OR($Q453=1,$Q453=2),1,0),IF($X453&lt;=20,1,0))</formula>
    </cfRule>
    <cfRule type="expression" dxfId="10970" priority="1054">
      <formula>AND(IF($Q453=2,1,0),IF($X453&lt;30,1,0))</formula>
    </cfRule>
    <cfRule type="expression" dxfId="10969" priority="1055">
      <formula>AND(IF($Q453=3,1,0),IF($X453&lt;30,1,0))</formula>
    </cfRule>
    <cfRule type="expression" dxfId="10968" priority="1056">
      <formula>AND(IF($Q453=3,1,IF($Q453=4,1,0)),IF($F453&lt;=85,1,0))</formula>
    </cfRule>
  </conditionalFormatting>
  <conditionalFormatting sqref="X453">
    <cfRule type="expression" dxfId="10967" priority="1049">
      <formula>AND(IF(OR($Q453=1,$Q453=2),1,0),IF($X453&lt;=20,1,0))</formula>
    </cfRule>
    <cfRule type="expression" dxfId="10966" priority="1050">
      <formula>AND(IF($Q453=2,1,0),IF($X453&lt;30,1,0))</formula>
    </cfRule>
    <cfRule type="expression" dxfId="10965" priority="1051">
      <formula>AND(IF($Q453=3,1,0),IF($X453&lt;30,1,0))</formula>
    </cfRule>
    <cfRule type="expression" dxfId="10964" priority="1052">
      <formula>AND(IF($Q453=3,1,IF($Q453=4,1,0)),IF($F453&lt;=85,1,0))</formula>
    </cfRule>
  </conditionalFormatting>
  <conditionalFormatting sqref="AI453">
    <cfRule type="expression" dxfId="10963" priority="1045">
      <formula>AND(IF(OR($Q453=1,$Q453=2),1,0),IF($X453&lt;=20,1,0))</formula>
    </cfRule>
    <cfRule type="expression" dxfId="10962" priority="1046">
      <formula>AND(IF($Q453=2,1,0),IF($X453&lt;30,1,0))</formula>
    </cfRule>
    <cfRule type="expression" dxfId="10961" priority="1047">
      <formula>AND(IF($Q453=3,1,0),IF($X453&lt;30,1,0))</formula>
    </cfRule>
    <cfRule type="expression" dxfId="10960" priority="1048">
      <formula>AND(IF($Q453=3,1,IF($Q453=4,1,0)),IF($F453&lt;=85,1,0))</formula>
    </cfRule>
  </conditionalFormatting>
  <conditionalFormatting sqref="AV454">
    <cfRule type="expression" dxfId="10959" priority="1043">
      <formula>AV454="X"</formula>
    </cfRule>
    <cfRule type="expression" dxfId="10958" priority="1044">
      <formula>AV454="후보"</formula>
    </cfRule>
  </conditionalFormatting>
  <conditionalFormatting sqref="AC454">
    <cfRule type="cellIs" dxfId="10957" priority="1041" operator="greaterThan">
      <formula>0.9</formula>
    </cfRule>
    <cfRule type="cellIs" dxfId="10956" priority="1042" operator="greaterThan">
      <formula>0.85</formula>
    </cfRule>
  </conditionalFormatting>
  <conditionalFormatting sqref="N454">
    <cfRule type="cellIs" dxfId="10955" priority="1039" operator="greaterThan">
      <formula>0.9</formula>
    </cfRule>
    <cfRule type="cellIs" dxfId="10954" priority="1040" operator="greaterThan">
      <formula>0.85</formula>
    </cfRule>
  </conditionalFormatting>
  <conditionalFormatting sqref="E454">
    <cfRule type="expression" dxfId="10953" priority="1035">
      <formula>AND(IF(OR($Q454=1,$Q454=2),1,0),IF($X454&lt;=20,1,0))</formula>
    </cfRule>
    <cfRule type="expression" dxfId="10952" priority="1036">
      <formula>AND(IF($Q454=2,1,0),IF($X454&lt;30,1,0))</formula>
    </cfRule>
    <cfRule type="expression" dxfId="10951" priority="1037">
      <formula>AND(IF($Q454=3,1,0),IF($X454&lt;30,1,0))</formula>
    </cfRule>
    <cfRule type="expression" dxfId="10950" priority="1038">
      <formula>AND(IF($Q454=3,1,IF($Q454=4,1,0)),IF($F454&lt;=85,1,0))</formula>
    </cfRule>
  </conditionalFormatting>
  <conditionalFormatting sqref="X454">
    <cfRule type="expression" dxfId="10949" priority="1031">
      <formula>AND(IF(OR($Q454=1,$Q454=2),1,0),IF($X454&lt;=20,1,0))</formula>
    </cfRule>
    <cfRule type="expression" dxfId="10948" priority="1032">
      <formula>AND(IF($Q454=2,1,0),IF($X454&lt;30,1,0))</formula>
    </cfRule>
    <cfRule type="expression" dxfId="10947" priority="1033">
      <formula>AND(IF($Q454=3,1,0),IF($X454&lt;30,1,0))</formula>
    </cfRule>
    <cfRule type="expression" dxfId="10946" priority="1034">
      <formula>AND(IF($Q454=3,1,IF($Q454=4,1,0)),IF($F454&lt;=85,1,0))</formula>
    </cfRule>
  </conditionalFormatting>
  <conditionalFormatting sqref="AI454">
    <cfRule type="expression" dxfId="10945" priority="1027">
      <formula>AND(IF(OR($Q454=1,$Q454=2),1,0),IF($X454&lt;=20,1,0))</formula>
    </cfRule>
    <cfRule type="expression" dxfId="10944" priority="1028">
      <formula>AND(IF($Q454=2,1,0),IF($X454&lt;30,1,0))</formula>
    </cfRule>
    <cfRule type="expression" dxfId="10943" priority="1029">
      <formula>AND(IF($Q454=3,1,0),IF($X454&lt;30,1,0))</formula>
    </cfRule>
    <cfRule type="expression" dxfId="10942" priority="1030">
      <formula>AND(IF($Q454=3,1,IF($Q454=4,1,0)),IF($F454&lt;=85,1,0))</formula>
    </cfRule>
  </conditionalFormatting>
  <conditionalFormatting sqref="AV455">
    <cfRule type="expression" dxfId="10941" priority="1025">
      <formula>AV455="X"</formula>
    </cfRule>
    <cfRule type="expression" dxfId="10940" priority="1026">
      <formula>AV455="후보"</formula>
    </cfRule>
  </conditionalFormatting>
  <conditionalFormatting sqref="AC455">
    <cfRule type="cellIs" dxfId="10939" priority="1023" operator="greaterThan">
      <formula>0.9</formula>
    </cfRule>
    <cfRule type="cellIs" dxfId="10938" priority="1024" operator="greaterThan">
      <formula>0.85</formula>
    </cfRule>
  </conditionalFormatting>
  <conditionalFormatting sqref="N455">
    <cfRule type="cellIs" dxfId="10937" priority="1021" operator="greaterThan">
      <formula>0.9</formula>
    </cfRule>
    <cfRule type="cellIs" dxfId="10936" priority="1022" operator="greaterThan">
      <formula>0.85</formula>
    </cfRule>
  </conditionalFormatting>
  <conditionalFormatting sqref="E455">
    <cfRule type="expression" dxfId="10935" priority="1017">
      <formula>AND(IF(OR($Q455=1,$Q455=2),1,0),IF($X455&lt;=20,1,0))</formula>
    </cfRule>
    <cfRule type="expression" dxfId="10934" priority="1018">
      <formula>AND(IF($Q455=2,1,0),IF($X455&lt;30,1,0))</formula>
    </cfRule>
    <cfRule type="expression" dxfId="10933" priority="1019">
      <formula>AND(IF($Q455=3,1,0),IF($X455&lt;30,1,0))</formula>
    </cfRule>
    <cfRule type="expression" dxfId="10932" priority="1020">
      <formula>AND(IF($Q455=3,1,IF($Q455=4,1,0)),IF($F455&lt;=85,1,0))</formula>
    </cfRule>
  </conditionalFormatting>
  <conditionalFormatting sqref="X455">
    <cfRule type="expression" dxfId="10931" priority="1013">
      <formula>AND(IF(OR($Q455=1,$Q455=2),1,0),IF($X455&lt;=20,1,0))</formula>
    </cfRule>
    <cfRule type="expression" dxfId="10930" priority="1014">
      <formula>AND(IF($Q455=2,1,0),IF($X455&lt;30,1,0))</formula>
    </cfRule>
    <cfRule type="expression" dxfId="10929" priority="1015">
      <formula>AND(IF($Q455=3,1,0),IF($X455&lt;30,1,0))</formula>
    </cfRule>
    <cfRule type="expression" dxfId="10928" priority="1016">
      <formula>AND(IF($Q455=3,1,IF($Q455=4,1,0)),IF($F455&lt;=85,1,0))</formula>
    </cfRule>
  </conditionalFormatting>
  <conditionalFormatting sqref="AI455">
    <cfRule type="expression" dxfId="10927" priority="1009">
      <formula>AND(IF(OR($Q455=1,$Q455=2),1,0),IF($X455&lt;=20,1,0))</formula>
    </cfRule>
    <cfRule type="expression" dxfId="10926" priority="1010">
      <formula>AND(IF($Q455=2,1,0),IF($X455&lt;30,1,0))</formula>
    </cfRule>
    <cfRule type="expression" dxfId="10925" priority="1011">
      <formula>AND(IF($Q455=3,1,0),IF($X455&lt;30,1,0))</formula>
    </cfRule>
    <cfRule type="expression" dxfId="10924" priority="1012">
      <formula>AND(IF($Q455=3,1,IF($Q455=4,1,0)),IF($F455&lt;=85,1,0))</formula>
    </cfRule>
  </conditionalFormatting>
  <conditionalFormatting sqref="AV456">
    <cfRule type="expression" dxfId="10923" priority="1007">
      <formula>AV456="X"</formula>
    </cfRule>
    <cfRule type="expression" dxfId="10922" priority="1008">
      <formula>AV456="후보"</formula>
    </cfRule>
  </conditionalFormatting>
  <conditionalFormatting sqref="AC456">
    <cfRule type="cellIs" dxfId="10921" priority="1005" operator="greaterThan">
      <formula>0.9</formula>
    </cfRule>
    <cfRule type="cellIs" dxfId="10920" priority="1006" operator="greaterThan">
      <formula>0.85</formula>
    </cfRule>
  </conditionalFormatting>
  <conditionalFormatting sqref="N456">
    <cfRule type="cellIs" dxfId="10919" priority="1003" operator="greaterThan">
      <formula>0.9</formula>
    </cfRule>
    <cfRule type="cellIs" dxfId="10918" priority="1004" operator="greaterThan">
      <formula>0.85</formula>
    </cfRule>
  </conditionalFormatting>
  <conditionalFormatting sqref="E456">
    <cfRule type="expression" dxfId="10917" priority="999">
      <formula>AND(IF(OR($Q456=1,$Q456=2),1,0),IF($X456&lt;=20,1,0))</formula>
    </cfRule>
    <cfRule type="expression" dxfId="10916" priority="1000">
      <formula>AND(IF($Q456=2,1,0),IF($X456&lt;30,1,0))</formula>
    </cfRule>
    <cfRule type="expression" dxfId="10915" priority="1001">
      <formula>AND(IF($Q456=3,1,0),IF($X456&lt;30,1,0))</formula>
    </cfRule>
    <cfRule type="expression" dxfId="10914" priority="1002">
      <formula>AND(IF($Q456=3,1,IF($Q456=4,1,0)),IF($F456&lt;=85,1,0))</formula>
    </cfRule>
  </conditionalFormatting>
  <conditionalFormatting sqref="X456">
    <cfRule type="expression" dxfId="10913" priority="995">
      <formula>AND(IF(OR($Q456=1,$Q456=2),1,0),IF($X456&lt;=20,1,0))</formula>
    </cfRule>
    <cfRule type="expression" dxfId="10912" priority="996">
      <formula>AND(IF($Q456=2,1,0),IF($X456&lt;30,1,0))</formula>
    </cfRule>
    <cfRule type="expression" dxfId="10911" priority="997">
      <formula>AND(IF($Q456=3,1,0),IF($X456&lt;30,1,0))</formula>
    </cfRule>
    <cfRule type="expression" dxfId="10910" priority="998">
      <formula>AND(IF($Q456=3,1,IF($Q456=4,1,0)),IF($F456&lt;=85,1,0))</formula>
    </cfRule>
  </conditionalFormatting>
  <conditionalFormatting sqref="AI456">
    <cfRule type="expression" dxfId="10909" priority="991">
      <formula>AND(IF(OR($Q456=1,$Q456=2),1,0),IF($X456&lt;=20,1,0))</formula>
    </cfRule>
    <cfRule type="expression" dxfId="10908" priority="992">
      <formula>AND(IF($Q456=2,1,0),IF($X456&lt;30,1,0))</formula>
    </cfRule>
    <cfRule type="expression" dxfId="10907" priority="993">
      <formula>AND(IF($Q456=3,1,0),IF($X456&lt;30,1,0))</formula>
    </cfRule>
    <cfRule type="expression" dxfId="10906" priority="994">
      <formula>AND(IF($Q456=3,1,IF($Q456=4,1,0)),IF($F456&lt;=85,1,0))</formula>
    </cfRule>
  </conditionalFormatting>
  <conditionalFormatting sqref="AV457">
    <cfRule type="expression" dxfId="10905" priority="989">
      <formula>AV457="X"</formula>
    </cfRule>
    <cfRule type="expression" dxfId="10904" priority="990">
      <formula>AV457="후보"</formula>
    </cfRule>
  </conditionalFormatting>
  <conditionalFormatting sqref="AC457">
    <cfRule type="cellIs" dxfId="10903" priority="987" operator="greaterThan">
      <formula>0.9</formula>
    </cfRule>
    <cfRule type="cellIs" dxfId="10902" priority="988" operator="greaterThan">
      <formula>0.85</formula>
    </cfRule>
  </conditionalFormatting>
  <conditionalFormatting sqref="N457">
    <cfRule type="cellIs" dxfId="10901" priority="985" operator="greaterThan">
      <formula>0.9</formula>
    </cfRule>
    <cfRule type="cellIs" dxfId="10900" priority="986" operator="greaterThan">
      <formula>0.85</formula>
    </cfRule>
  </conditionalFormatting>
  <conditionalFormatting sqref="E457">
    <cfRule type="expression" dxfId="10899" priority="981">
      <formula>AND(IF(OR($Q457=1,$Q457=2),1,0),IF($X457&lt;=20,1,0))</formula>
    </cfRule>
    <cfRule type="expression" dxfId="10898" priority="982">
      <formula>AND(IF($Q457=2,1,0),IF($X457&lt;30,1,0))</formula>
    </cfRule>
    <cfRule type="expression" dxfId="10897" priority="983">
      <formula>AND(IF($Q457=3,1,0),IF($X457&lt;30,1,0))</formula>
    </cfRule>
    <cfRule type="expression" dxfId="10896" priority="984">
      <formula>AND(IF($Q457=3,1,IF($Q457=4,1,0)),IF($F457&lt;=85,1,0))</formula>
    </cfRule>
  </conditionalFormatting>
  <conditionalFormatting sqref="X457">
    <cfRule type="expression" dxfId="10895" priority="977">
      <formula>AND(IF(OR($Q457=1,$Q457=2),1,0),IF($X457&lt;=20,1,0))</formula>
    </cfRule>
    <cfRule type="expression" dxfId="10894" priority="978">
      <formula>AND(IF($Q457=2,1,0),IF($X457&lt;30,1,0))</formula>
    </cfRule>
    <cfRule type="expression" dxfId="10893" priority="979">
      <formula>AND(IF($Q457=3,1,0),IF($X457&lt;30,1,0))</formula>
    </cfRule>
    <cfRule type="expression" dxfId="10892" priority="980">
      <formula>AND(IF($Q457=3,1,IF($Q457=4,1,0)),IF($F457&lt;=85,1,0))</formula>
    </cfRule>
  </conditionalFormatting>
  <conditionalFormatting sqref="AI457">
    <cfRule type="expression" dxfId="10891" priority="973">
      <formula>AND(IF(OR($Q457=1,$Q457=2),1,0),IF($X457&lt;=20,1,0))</formula>
    </cfRule>
    <cfRule type="expression" dxfId="10890" priority="974">
      <formula>AND(IF($Q457=2,1,0),IF($X457&lt;30,1,0))</formula>
    </cfRule>
    <cfRule type="expression" dxfId="10889" priority="975">
      <formula>AND(IF($Q457=3,1,0),IF($X457&lt;30,1,0))</formula>
    </cfRule>
    <cfRule type="expression" dxfId="10888" priority="976">
      <formula>AND(IF($Q457=3,1,IF($Q457=4,1,0)),IF($F457&lt;=85,1,0))</formula>
    </cfRule>
  </conditionalFormatting>
  <conditionalFormatting sqref="AV458">
    <cfRule type="expression" dxfId="10887" priority="971">
      <formula>AV458="X"</formula>
    </cfRule>
    <cfRule type="expression" dxfId="10886" priority="972">
      <formula>AV458="후보"</formula>
    </cfRule>
  </conditionalFormatting>
  <conditionalFormatting sqref="AC458">
    <cfRule type="cellIs" dxfId="10885" priority="969" operator="greaterThan">
      <formula>0.9</formula>
    </cfRule>
    <cfRule type="cellIs" dxfId="10884" priority="970" operator="greaterThan">
      <formula>0.85</formula>
    </cfRule>
  </conditionalFormatting>
  <conditionalFormatting sqref="N458">
    <cfRule type="cellIs" dxfId="10883" priority="967" operator="greaterThan">
      <formula>0.9</formula>
    </cfRule>
    <cfRule type="cellIs" dxfId="10882" priority="968" operator="greaterThan">
      <formula>0.85</formula>
    </cfRule>
  </conditionalFormatting>
  <conditionalFormatting sqref="E458">
    <cfRule type="expression" dxfId="10881" priority="963">
      <formula>AND(IF(OR($Q458=1,$Q458=2),1,0),IF($X458&lt;=20,1,0))</formula>
    </cfRule>
    <cfRule type="expression" dxfId="10880" priority="964">
      <formula>AND(IF($Q458=2,1,0),IF($X458&lt;30,1,0))</formula>
    </cfRule>
    <cfRule type="expression" dxfId="10879" priority="965">
      <formula>AND(IF($Q458=3,1,0),IF($X458&lt;30,1,0))</formula>
    </cfRule>
    <cfRule type="expression" dxfId="10878" priority="966">
      <formula>AND(IF($Q458=3,1,IF($Q458=4,1,0)),IF($F458&lt;=85,1,0))</formula>
    </cfRule>
  </conditionalFormatting>
  <conditionalFormatting sqref="X458">
    <cfRule type="expression" dxfId="10877" priority="959">
      <formula>AND(IF(OR($Q458=1,$Q458=2),1,0),IF($X458&lt;=20,1,0))</formula>
    </cfRule>
    <cfRule type="expression" dxfId="10876" priority="960">
      <formula>AND(IF($Q458=2,1,0),IF($X458&lt;30,1,0))</formula>
    </cfRule>
    <cfRule type="expression" dxfId="10875" priority="961">
      <formula>AND(IF($Q458=3,1,0),IF($X458&lt;30,1,0))</formula>
    </cfRule>
    <cfRule type="expression" dxfId="10874" priority="962">
      <formula>AND(IF($Q458=3,1,IF($Q458=4,1,0)),IF($F458&lt;=85,1,0))</formula>
    </cfRule>
  </conditionalFormatting>
  <conditionalFormatting sqref="AI458">
    <cfRule type="expression" dxfId="10873" priority="955">
      <formula>AND(IF(OR($Q458=1,$Q458=2),1,0),IF($X458&lt;=20,1,0))</formula>
    </cfRule>
    <cfRule type="expression" dxfId="10872" priority="956">
      <formula>AND(IF($Q458=2,1,0),IF($X458&lt;30,1,0))</formula>
    </cfRule>
    <cfRule type="expression" dxfId="10871" priority="957">
      <formula>AND(IF($Q458=3,1,0),IF($X458&lt;30,1,0))</formula>
    </cfRule>
    <cfRule type="expression" dxfId="10870" priority="958">
      <formula>AND(IF($Q458=3,1,IF($Q458=4,1,0)),IF($F458&lt;=85,1,0))</formula>
    </cfRule>
  </conditionalFormatting>
  <conditionalFormatting sqref="AV459">
    <cfRule type="expression" dxfId="10869" priority="953">
      <formula>AV459="X"</formula>
    </cfRule>
    <cfRule type="expression" dxfId="10868" priority="954">
      <formula>AV459="후보"</formula>
    </cfRule>
  </conditionalFormatting>
  <conditionalFormatting sqref="AC459">
    <cfRule type="cellIs" dxfId="10867" priority="951" operator="greaterThan">
      <formula>0.9</formula>
    </cfRule>
    <cfRule type="cellIs" dxfId="10866" priority="952" operator="greaterThan">
      <formula>0.85</formula>
    </cfRule>
  </conditionalFormatting>
  <conditionalFormatting sqref="N459">
    <cfRule type="cellIs" dxfId="10865" priority="949" operator="greaterThan">
      <formula>0.9</formula>
    </cfRule>
    <cfRule type="cellIs" dxfId="10864" priority="950" operator="greaterThan">
      <formula>0.85</formula>
    </cfRule>
  </conditionalFormatting>
  <conditionalFormatting sqref="E459">
    <cfRule type="expression" dxfId="10863" priority="945">
      <formula>AND(IF(OR($Q459=1,$Q459=2),1,0),IF($X459&lt;=20,1,0))</formula>
    </cfRule>
    <cfRule type="expression" dxfId="10862" priority="946">
      <formula>AND(IF($Q459=2,1,0),IF($X459&lt;30,1,0))</formula>
    </cfRule>
    <cfRule type="expression" dxfId="10861" priority="947">
      <formula>AND(IF($Q459=3,1,0),IF($X459&lt;30,1,0))</formula>
    </cfRule>
    <cfRule type="expression" dxfId="10860" priority="948">
      <formula>AND(IF($Q459=3,1,IF($Q459=4,1,0)),IF($F459&lt;=85,1,0))</formula>
    </cfRule>
  </conditionalFormatting>
  <conditionalFormatting sqref="X459">
    <cfRule type="expression" dxfId="10859" priority="941">
      <formula>AND(IF(OR($Q459=1,$Q459=2),1,0),IF($X459&lt;=20,1,0))</formula>
    </cfRule>
    <cfRule type="expression" dxfId="10858" priority="942">
      <formula>AND(IF($Q459=2,1,0),IF($X459&lt;30,1,0))</formula>
    </cfRule>
    <cfRule type="expression" dxfId="10857" priority="943">
      <formula>AND(IF($Q459=3,1,0),IF($X459&lt;30,1,0))</formula>
    </cfRule>
    <cfRule type="expression" dxfId="10856" priority="944">
      <formula>AND(IF($Q459=3,1,IF($Q459=4,1,0)),IF($F459&lt;=85,1,0))</formula>
    </cfRule>
  </conditionalFormatting>
  <conditionalFormatting sqref="AI459">
    <cfRule type="expression" dxfId="10855" priority="937">
      <formula>AND(IF(OR($Q459=1,$Q459=2),1,0),IF($X459&lt;=20,1,0))</formula>
    </cfRule>
    <cfRule type="expression" dxfId="10854" priority="938">
      <formula>AND(IF($Q459=2,1,0),IF($X459&lt;30,1,0))</formula>
    </cfRule>
    <cfRule type="expression" dxfId="10853" priority="939">
      <formula>AND(IF($Q459=3,1,0),IF($X459&lt;30,1,0))</formula>
    </cfRule>
    <cfRule type="expression" dxfId="10852" priority="940">
      <formula>AND(IF($Q459=3,1,IF($Q459=4,1,0)),IF($F459&lt;=85,1,0))</formula>
    </cfRule>
  </conditionalFormatting>
  <conditionalFormatting sqref="AV460">
    <cfRule type="expression" dxfId="10851" priority="935">
      <formula>AV460="X"</formula>
    </cfRule>
    <cfRule type="expression" dxfId="10850" priority="936">
      <formula>AV460="후보"</formula>
    </cfRule>
  </conditionalFormatting>
  <conditionalFormatting sqref="AC460">
    <cfRule type="cellIs" dxfId="10849" priority="933" operator="greaterThan">
      <formula>0.9</formula>
    </cfRule>
    <cfRule type="cellIs" dxfId="10848" priority="934" operator="greaterThan">
      <formula>0.85</formula>
    </cfRule>
  </conditionalFormatting>
  <conditionalFormatting sqref="N460">
    <cfRule type="cellIs" dxfId="10847" priority="931" operator="greaterThan">
      <formula>0.9</formula>
    </cfRule>
    <cfRule type="cellIs" dxfId="10846" priority="932" operator="greaterThan">
      <formula>0.85</formula>
    </cfRule>
  </conditionalFormatting>
  <conditionalFormatting sqref="E460">
    <cfRule type="expression" dxfId="10845" priority="927">
      <formula>AND(IF(OR($Q460=1,$Q460=2),1,0),IF($X460&lt;=20,1,0))</formula>
    </cfRule>
    <cfRule type="expression" dxfId="10844" priority="928">
      <formula>AND(IF($Q460=2,1,0),IF($X460&lt;30,1,0))</formula>
    </cfRule>
    <cfRule type="expression" dxfId="10843" priority="929">
      <formula>AND(IF($Q460=3,1,0),IF($X460&lt;30,1,0))</formula>
    </cfRule>
    <cfRule type="expression" dxfId="10842" priority="930">
      <formula>AND(IF($Q460=3,1,IF($Q460=4,1,0)),IF($F460&lt;=85,1,0))</formula>
    </cfRule>
  </conditionalFormatting>
  <conditionalFormatting sqref="X460">
    <cfRule type="expression" dxfId="10841" priority="923">
      <formula>AND(IF(OR($Q460=1,$Q460=2),1,0),IF($X460&lt;=20,1,0))</formula>
    </cfRule>
    <cfRule type="expression" dxfId="10840" priority="924">
      <formula>AND(IF($Q460=2,1,0),IF($X460&lt;30,1,0))</formula>
    </cfRule>
    <cfRule type="expression" dxfId="10839" priority="925">
      <formula>AND(IF($Q460=3,1,0),IF($X460&lt;30,1,0))</formula>
    </cfRule>
    <cfRule type="expression" dxfId="10838" priority="926">
      <formula>AND(IF($Q460=3,1,IF($Q460=4,1,0)),IF($F460&lt;=85,1,0))</formula>
    </cfRule>
  </conditionalFormatting>
  <conditionalFormatting sqref="AI460">
    <cfRule type="expression" dxfId="10837" priority="919">
      <formula>AND(IF(OR($Q460=1,$Q460=2),1,0),IF($X460&lt;=20,1,0))</formula>
    </cfRule>
    <cfRule type="expression" dxfId="10836" priority="920">
      <formula>AND(IF($Q460=2,1,0),IF($X460&lt;30,1,0))</formula>
    </cfRule>
    <cfRule type="expression" dxfId="10835" priority="921">
      <formula>AND(IF($Q460=3,1,0),IF($X460&lt;30,1,0))</formula>
    </cfRule>
    <cfRule type="expression" dxfId="10834" priority="922">
      <formula>AND(IF($Q460=3,1,IF($Q460=4,1,0)),IF($F460&lt;=85,1,0))</formula>
    </cfRule>
  </conditionalFormatting>
  <conditionalFormatting sqref="AV461">
    <cfRule type="expression" dxfId="10833" priority="917">
      <formula>AV461="X"</formula>
    </cfRule>
    <cfRule type="expression" dxfId="10832" priority="918">
      <formula>AV461="후보"</formula>
    </cfRule>
  </conditionalFormatting>
  <conditionalFormatting sqref="AC461">
    <cfRule type="cellIs" dxfId="10831" priority="915" operator="greaterThan">
      <formula>0.9</formula>
    </cfRule>
    <cfRule type="cellIs" dxfId="10830" priority="916" operator="greaterThan">
      <formula>0.85</formula>
    </cfRule>
  </conditionalFormatting>
  <conditionalFormatting sqref="N461">
    <cfRule type="cellIs" dxfId="10829" priority="913" operator="greaterThan">
      <formula>0.9</formula>
    </cfRule>
    <cfRule type="cellIs" dxfId="10828" priority="914" operator="greaterThan">
      <formula>0.85</formula>
    </cfRule>
  </conditionalFormatting>
  <conditionalFormatting sqref="E461">
    <cfRule type="expression" dxfId="10827" priority="909">
      <formula>AND(IF(OR($Q461=1,$Q461=2),1,0),IF($X461&lt;=20,1,0))</formula>
    </cfRule>
    <cfRule type="expression" dxfId="10826" priority="910">
      <formula>AND(IF($Q461=2,1,0),IF($X461&lt;30,1,0))</formula>
    </cfRule>
    <cfRule type="expression" dxfId="10825" priority="911">
      <formula>AND(IF($Q461=3,1,0),IF($X461&lt;30,1,0))</formula>
    </cfRule>
    <cfRule type="expression" dxfId="10824" priority="912">
      <formula>AND(IF($Q461=3,1,IF($Q461=4,1,0)),IF($F461&lt;=85,1,0))</formula>
    </cfRule>
  </conditionalFormatting>
  <conditionalFormatting sqref="X461">
    <cfRule type="expression" dxfId="10823" priority="905">
      <formula>AND(IF(OR($Q461=1,$Q461=2),1,0),IF($X461&lt;=20,1,0))</formula>
    </cfRule>
    <cfRule type="expression" dxfId="10822" priority="906">
      <formula>AND(IF($Q461=2,1,0),IF($X461&lt;30,1,0))</formula>
    </cfRule>
    <cfRule type="expression" dxfId="10821" priority="907">
      <formula>AND(IF($Q461=3,1,0),IF($X461&lt;30,1,0))</formula>
    </cfRule>
    <cfRule type="expression" dxfId="10820" priority="908">
      <formula>AND(IF($Q461=3,1,IF($Q461=4,1,0)),IF($F461&lt;=85,1,0))</formula>
    </cfRule>
  </conditionalFormatting>
  <conditionalFormatting sqref="AI461">
    <cfRule type="expression" dxfId="10819" priority="901">
      <formula>AND(IF(OR($Q461=1,$Q461=2),1,0),IF($X461&lt;=20,1,0))</formula>
    </cfRule>
    <cfRule type="expression" dxfId="10818" priority="902">
      <formula>AND(IF($Q461=2,1,0),IF($X461&lt;30,1,0))</formula>
    </cfRule>
    <cfRule type="expression" dxfId="10817" priority="903">
      <formula>AND(IF($Q461=3,1,0),IF($X461&lt;30,1,0))</formula>
    </cfRule>
    <cfRule type="expression" dxfId="10816" priority="904">
      <formula>AND(IF($Q461=3,1,IF($Q461=4,1,0)),IF($F461&lt;=85,1,0))</formula>
    </cfRule>
  </conditionalFormatting>
  <conditionalFormatting sqref="AV462">
    <cfRule type="expression" dxfId="10815" priority="899">
      <formula>AV462="X"</formula>
    </cfRule>
    <cfRule type="expression" dxfId="10814" priority="900">
      <formula>AV462="후보"</formula>
    </cfRule>
  </conditionalFormatting>
  <conditionalFormatting sqref="AC462">
    <cfRule type="cellIs" dxfId="10813" priority="897" operator="greaterThan">
      <formula>0.9</formula>
    </cfRule>
    <cfRule type="cellIs" dxfId="10812" priority="898" operator="greaterThan">
      <formula>0.85</formula>
    </cfRule>
  </conditionalFormatting>
  <conditionalFormatting sqref="N462">
    <cfRule type="cellIs" dxfId="10811" priority="895" operator="greaterThan">
      <formula>0.9</formula>
    </cfRule>
    <cfRule type="cellIs" dxfId="10810" priority="896" operator="greaterThan">
      <formula>0.85</formula>
    </cfRule>
  </conditionalFormatting>
  <conditionalFormatting sqref="E462">
    <cfRule type="expression" dxfId="10809" priority="891">
      <formula>AND(IF(OR($Q462=1,$Q462=2),1,0),IF($X462&lt;=20,1,0))</formula>
    </cfRule>
    <cfRule type="expression" dxfId="10808" priority="892">
      <formula>AND(IF($Q462=2,1,0),IF($X462&lt;30,1,0))</formula>
    </cfRule>
    <cfRule type="expression" dxfId="10807" priority="893">
      <formula>AND(IF($Q462=3,1,0),IF($X462&lt;30,1,0))</formula>
    </cfRule>
    <cfRule type="expression" dxfId="10806" priority="894">
      <formula>AND(IF($Q462=3,1,IF($Q462=4,1,0)),IF($F462&lt;=85,1,0))</formula>
    </cfRule>
  </conditionalFormatting>
  <conditionalFormatting sqref="X462">
    <cfRule type="expression" dxfId="10805" priority="887">
      <formula>AND(IF(OR($Q462=1,$Q462=2),1,0),IF($X462&lt;=20,1,0))</formula>
    </cfRule>
    <cfRule type="expression" dxfId="10804" priority="888">
      <formula>AND(IF($Q462=2,1,0),IF($X462&lt;30,1,0))</formula>
    </cfRule>
    <cfRule type="expression" dxfId="10803" priority="889">
      <formula>AND(IF($Q462=3,1,0),IF($X462&lt;30,1,0))</formula>
    </cfRule>
    <cfRule type="expression" dxfId="10802" priority="890">
      <formula>AND(IF($Q462=3,1,IF($Q462=4,1,0)),IF($F462&lt;=85,1,0))</formula>
    </cfRule>
  </conditionalFormatting>
  <conditionalFormatting sqref="AI462">
    <cfRule type="expression" dxfId="10801" priority="883">
      <formula>AND(IF(OR($Q462=1,$Q462=2),1,0),IF($X462&lt;=20,1,0))</formula>
    </cfRule>
    <cfRule type="expression" dxfId="10800" priority="884">
      <formula>AND(IF($Q462=2,1,0),IF($X462&lt;30,1,0))</formula>
    </cfRule>
    <cfRule type="expression" dxfId="10799" priority="885">
      <formula>AND(IF($Q462=3,1,0),IF($X462&lt;30,1,0))</formula>
    </cfRule>
    <cfRule type="expression" dxfId="10798" priority="886">
      <formula>AND(IF($Q462=3,1,IF($Q462=4,1,0)),IF($F462&lt;=85,1,0))</formula>
    </cfRule>
  </conditionalFormatting>
  <conditionalFormatting sqref="AV463">
    <cfRule type="expression" dxfId="10797" priority="881">
      <formula>AV463="X"</formula>
    </cfRule>
    <cfRule type="expression" dxfId="10796" priority="882">
      <formula>AV463="후보"</formula>
    </cfRule>
  </conditionalFormatting>
  <conditionalFormatting sqref="AC463">
    <cfRule type="cellIs" dxfId="10795" priority="879" operator="greaterThan">
      <formula>0.9</formula>
    </cfRule>
    <cfRule type="cellIs" dxfId="10794" priority="880" operator="greaterThan">
      <formula>0.85</formula>
    </cfRule>
  </conditionalFormatting>
  <conditionalFormatting sqref="N463">
    <cfRule type="cellIs" dxfId="10793" priority="877" operator="greaterThan">
      <formula>0.9</formula>
    </cfRule>
    <cfRule type="cellIs" dxfId="10792" priority="878" operator="greaterThan">
      <formula>0.85</formula>
    </cfRule>
  </conditionalFormatting>
  <conditionalFormatting sqref="E463">
    <cfRule type="expression" dxfId="10791" priority="873">
      <formula>AND(IF(OR($Q463=1,$Q463=2),1,0),IF($X463&lt;=20,1,0))</formula>
    </cfRule>
    <cfRule type="expression" dxfId="10790" priority="874">
      <formula>AND(IF($Q463=2,1,0),IF($X463&lt;30,1,0))</formula>
    </cfRule>
    <cfRule type="expression" dxfId="10789" priority="875">
      <formula>AND(IF($Q463=3,1,0),IF($X463&lt;30,1,0))</formula>
    </cfRule>
    <cfRule type="expression" dxfId="10788" priority="876">
      <formula>AND(IF($Q463=3,1,IF($Q463=4,1,0)),IF($F463&lt;=85,1,0))</formula>
    </cfRule>
  </conditionalFormatting>
  <conditionalFormatting sqref="X463">
    <cfRule type="expression" dxfId="10787" priority="869">
      <formula>AND(IF(OR($Q463=1,$Q463=2),1,0),IF($X463&lt;=20,1,0))</formula>
    </cfRule>
    <cfRule type="expression" dxfId="10786" priority="870">
      <formula>AND(IF($Q463=2,1,0),IF($X463&lt;30,1,0))</formula>
    </cfRule>
    <cfRule type="expression" dxfId="10785" priority="871">
      <formula>AND(IF($Q463=3,1,0),IF($X463&lt;30,1,0))</formula>
    </cfRule>
    <cfRule type="expression" dxfId="10784" priority="872">
      <formula>AND(IF($Q463=3,1,IF($Q463=4,1,0)),IF($F463&lt;=85,1,0))</formula>
    </cfRule>
  </conditionalFormatting>
  <conditionalFormatting sqref="AI463">
    <cfRule type="expression" dxfId="10783" priority="865">
      <formula>AND(IF(OR($Q463=1,$Q463=2),1,0),IF($X463&lt;=20,1,0))</formula>
    </cfRule>
    <cfRule type="expression" dxfId="10782" priority="866">
      <formula>AND(IF($Q463=2,1,0),IF($X463&lt;30,1,0))</formula>
    </cfRule>
    <cfRule type="expression" dxfId="10781" priority="867">
      <formula>AND(IF($Q463=3,1,0),IF($X463&lt;30,1,0))</formula>
    </cfRule>
    <cfRule type="expression" dxfId="10780" priority="868">
      <formula>AND(IF($Q463=3,1,IF($Q463=4,1,0)),IF($F463&lt;=85,1,0))</formula>
    </cfRule>
  </conditionalFormatting>
  <conditionalFormatting sqref="AV464">
    <cfRule type="expression" dxfId="10779" priority="863">
      <formula>AV464="X"</formula>
    </cfRule>
    <cfRule type="expression" dxfId="10778" priority="864">
      <formula>AV464="후보"</formula>
    </cfRule>
  </conditionalFormatting>
  <conditionalFormatting sqref="AC464">
    <cfRule type="cellIs" dxfId="10777" priority="861" operator="greaterThan">
      <formula>0.9</formula>
    </cfRule>
    <cfRule type="cellIs" dxfId="10776" priority="862" operator="greaterThan">
      <formula>0.85</formula>
    </cfRule>
  </conditionalFormatting>
  <conditionalFormatting sqref="N464">
    <cfRule type="cellIs" dxfId="10775" priority="859" operator="greaterThan">
      <formula>0.9</formula>
    </cfRule>
    <cfRule type="cellIs" dxfId="10774" priority="860" operator="greaterThan">
      <formula>0.85</formula>
    </cfRule>
  </conditionalFormatting>
  <conditionalFormatting sqref="E464">
    <cfRule type="expression" dxfId="10773" priority="855">
      <formula>AND(IF(OR($Q464=1,$Q464=2),1,0),IF($X464&lt;=20,1,0))</formula>
    </cfRule>
    <cfRule type="expression" dxfId="10772" priority="856">
      <formula>AND(IF($Q464=2,1,0),IF($X464&lt;30,1,0))</formula>
    </cfRule>
    <cfRule type="expression" dxfId="10771" priority="857">
      <formula>AND(IF($Q464=3,1,0),IF($X464&lt;30,1,0))</formula>
    </cfRule>
    <cfRule type="expression" dxfId="10770" priority="858">
      <formula>AND(IF($Q464=3,1,IF($Q464=4,1,0)),IF($F464&lt;=85,1,0))</formula>
    </cfRule>
  </conditionalFormatting>
  <conditionalFormatting sqref="X464">
    <cfRule type="expression" dxfId="10769" priority="851">
      <formula>AND(IF(OR($Q464=1,$Q464=2),1,0),IF($X464&lt;=20,1,0))</formula>
    </cfRule>
    <cfRule type="expression" dxfId="10768" priority="852">
      <formula>AND(IF($Q464=2,1,0),IF($X464&lt;30,1,0))</formula>
    </cfRule>
    <cfRule type="expression" dxfId="10767" priority="853">
      <formula>AND(IF($Q464=3,1,0),IF($X464&lt;30,1,0))</formula>
    </cfRule>
    <cfRule type="expression" dxfId="10766" priority="854">
      <formula>AND(IF($Q464=3,1,IF($Q464=4,1,0)),IF($F464&lt;=85,1,0))</formula>
    </cfRule>
  </conditionalFormatting>
  <conditionalFormatting sqref="AI464">
    <cfRule type="expression" dxfId="10765" priority="847">
      <formula>AND(IF(OR($Q464=1,$Q464=2),1,0),IF($X464&lt;=20,1,0))</formula>
    </cfRule>
    <cfRule type="expression" dxfId="10764" priority="848">
      <formula>AND(IF($Q464=2,1,0),IF($X464&lt;30,1,0))</formula>
    </cfRule>
    <cfRule type="expression" dxfId="10763" priority="849">
      <formula>AND(IF($Q464=3,1,0),IF($X464&lt;30,1,0))</formula>
    </cfRule>
    <cfRule type="expression" dxfId="10762" priority="850">
      <formula>AND(IF($Q464=3,1,IF($Q464=4,1,0)),IF($F464&lt;=85,1,0))</formula>
    </cfRule>
  </conditionalFormatting>
  <conditionalFormatting sqref="AV465">
    <cfRule type="expression" dxfId="10761" priority="845">
      <formula>AV465="X"</formula>
    </cfRule>
    <cfRule type="expression" dxfId="10760" priority="846">
      <formula>AV465="후보"</formula>
    </cfRule>
  </conditionalFormatting>
  <conditionalFormatting sqref="AC465">
    <cfRule type="cellIs" dxfId="10759" priority="843" operator="greaterThan">
      <formula>0.9</formula>
    </cfRule>
    <cfRule type="cellIs" dxfId="10758" priority="844" operator="greaterThan">
      <formula>0.85</formula>
    </cfRule>
  </conditionalFormatting>
  <conditionalFormatting sqref="N465">
    <cfRule type="cellIs" dxfId="10757" priority="841" operator="greaterThan">
      <formula>0.9</formula>
    </cfRule>
    <cfRule type="cellIs" dxfId="10756" priority="842" operator="greaterThan">
      <formula>0.85</formula>
    </cfRule>
  </conditionalFormatting>
  <conditionalFormatting sqref="E465">
    <cfRule type="expression" dxfId="10755" priority="837">
      <formula>AND(IF(OR($Q465=1,$Q465=2),1,0),IF($X465&lt;=20,1,0))</formula>
    </cfRule>
    <cfRule type="expression" dxfId="10754" priority="838">
      <formula>AND(IF($Q465=2,1,0),IF($X465&lt;30,1,0))</formula>
    </cfRule>
    <cfRule type="expression" dxfId="10753" priority="839">
      <formula>AND(IF($Q465=3,1,0),IF($X465&lt;30,1,0))</formula>
    </cfRule>
    <cfRule type="expression" dxfId="10752" priority="840">
      <formula>AND(IF($Q465=3,1,IF($Q465=4,1,0)),IF($F465&lt;=85,1,0))</formula>
    </cfRule>
  </conditionalFormatting>
  <conditionalFormatting sqref="X465">
    <cfRule type="expression" dxfId="10751" priority="833">
      <formula>AND(IF(OR($Q465=1,$Q465=2),1,0),IF($X465&lt;=20,1,0))</formula>
    </cfRule>
    <cfRule type="expression" dxfId="10750" priority="834">
      <formula>AND(IF($Q465=2,1,0),IF($X465&lt;30,1,0))</formula>
    </cfRule>
    <cfRule type="expression" dxfId="10749" priority="835">
      <formula>AND(IF($Q465=3,1,0),IF($X465&lt;30,1,0))</formula>
    </cfRule>
    <cfRule type="expression" dxfId="10748" priority="836">
      <formula>AND(IF($Q465=3,1,IF($Q465=4,1,0)),IF($F465&lt;=85,1,0))</formula>
    </cfRule>
  </conditionalFormatting>
  <conditionalFormatting sqref="AI465">
    <cfRule type="expression" dxfId="10747" priority="829">
      <formula>AND(IF(OR($Q465=1,$Q465=2),1,0),IF($X465&lt;=20,1,0))</formula>
    </cfRule>
    <cfRule type="expression" dxfId="10746" priority="830">
      <formula>AND(IF($Q465=2,1,0),IF($X465&lt;30,1,0))</formula>
    </cfRule>
    <cfRule type="expression" dxfId="10745" priority="831">
      <formula>AND(IF($Q465=3,1,0),IF($X465&lt;30,1,0))</formula>
    </cfRule>
    <cfRule type="expression" dxfId="10744" priority="832">
      <formula>AND(IF($Q465=3,1,IF($Q465=4,1,0)),IF($F465&lt;=85,1,0))</formula>
    </cfRule>
  </conditionalFormatting>
  <conditionalFormatting sqref="AV466">
    <cfRule type="expression" dxfId="10743" priority="827">
      <formula>AV466="X"</formula>
    </cfRule>
    <cfRule type="expression" dxfId="10742" priority="828">
      <formula>AV466="후보"</formula>
    </cfRule>
  </conditionalFormatting>
  <conditionalFormatting sqref="AC466">
    <cfRule type="cellIs" dxfId="10741" priority="825" operator="greaterThan">
      <formula>0.9</formula>
    </cfRule>
    <cfRule type="cellIs" dxfId="10740" priority="826" operator="greaterThan">
      <formula>0.85</formula>
    </cfRule>
  </conditionalFormatting>
  <conditionalFormatting sqref="N466">
    <cfRule type="cellIs" dxfId="10739" priority="823" operator="greaterThan">
      <formula>0.9</formula>
    </cfRule>
    <cfRule type="cellIs" dxfId="10738" priority="824" operator="greaterThan">
      <formula>0.85</formula>
    </cfRule>
  </conditionalFormatting>
  <conditionalFormatting sqref="E466">
    <cfRule type="expression" dxfId="10737" priority="819">
      <formula>AND(IF(OR($Q466=1,$Q466=2),1,0),IF($X466&lt;=20,1,0))</formula>
    </cfRule>
    <cfRule type="expression" dxfId="10736" priority="820">
      <formula>AND(IF($Q466=2,1,0),IF($X466&lt;30,1,0))</formula>
    </cfRule>
    <cfRule type="expression" dxfId="10735" priority="821">
      <formula>AND(IF($Q466=3,1,0),IF($X466&lt;30,1,0))</formula>
    </cfRule>
    <cfRule type="expression" dxfId="10734" priority="822">
      <formula>AND(IF($Q466=3,1,IF($Q466=4,1,0)),IF($F466&lt;=85,1,0))</formula>
    </cfRule>
  </conditionalFormatting>
  <conditionalFormatting sqref="X466">
    <cfRule type="expression" dxfId="10733" priority="815">
      <formula>AND(IF(OR($Q466=1,$Q466=2),1,0),IF($X466&lt;=20,1,0))</formula>
    </cfRule>
    <cfRule type="expression" dxfId="10732" priority="816">
      <formula>AND(IF($Q466=2,1,0),IF($X466&lt;30,1,0))</formula>
    </cfRule>
    <cfRule type="expression" dxfId="10731" priority="817">
      <formula>AND(IF($Q466=3,1,0),IF($X466&lt;30,1,0))</formula>
    </cfRule>
    <cfRule type="expression" dxfId="10730" priority="818">
      <formula>AND(IF($Q466=3,1,IF($Q466=4,1,0)),IF($F466&lt;=85,1,0))</formula>
    </cfRule>
  </conditionalFormatting>
  <conditionalFormatting sqref="AI466">
    <cfRule type="expression" dxfId="10729" priority="811">
      <formula>AND(IF(OR($Q466=1,$Q466=2),1,0),IF($X466&lt;=20,1,0))</formula>
    </cfRule>
    <cfRule type="expression" dxfId="10728" priority="812">
      <formula>AND(IF($Q466=2,1,0),IF($X466&lt;30,1,0))</formula>
    </cfRule>
    <cfRule type="expression" dxfId="10727" priority="813">
      <formula>AND(IF($Q466=3,1,0),IF($X466&lt;30,1,0))</formula>
    </cfRule>
    <cfRule type="expression" dxfId="10726" priority="814">
      <formula>AND(IF($Q466=3,1,IF($Q466=4,1,0)),IF($F466&lt;=85,1,0))</formula>
    </cfRule>
  </conditionalFormatting>
  <conditionalFormatting sqref="AV467">
    <cfRule type="expression" dxfId="10725" priority="809">
      <formula>AV467="X"</formula>
    </cfRule>
    <cfRule type="expression" dxfId="10724" priority="810">
      <formula>AV467="후보"</formula>
    </cfRule>
  </conditionalFormatting>
  <conditionalFormatting sqref="AC467">
    <cfRule type="cellIs" dxfId="10723" priority="807" operator="greaterThan">
      <formula>0.9</formula>
    </cfRule>
    <cfRule type="cellIs" dxfId="10722" priority="808" operator="greaterThan">
      <formula>0.85</formula>
    </cfRule>
  </conditionalFormatting>
  <conditionalFormatting sqref="N467">
    <cfRule type="cellIs" dxfId="10721" priority="805" operator="greaterThan">
      <formula>0.9</formula>
    </cfRule>
    <cfRule type="cellIs" dxfId="10720" priority="806" operator="greaterThan">
      <formula>0.85</formula>
    </cfRule>
  </conditionalFormatting>
  <conditionalFormatting sqref="E467">
    <cfRule type="expression" dxfId="10719" priority="801">
      <formula>AND(IF(OR($Q467=1,$Q467=2),1,0),IF($X467&lt;=20,1,0))</formula>
    </cfRule>
    <cfRule type="expression" dxfId="10718" priority="802">
      <formula>AND(IF($Q467=2,1,0),IF($X467&lt;30,1,0))</formula>
    </cfRule>
    <cfRule type="expression" dxfId="10717" priority="803">
      <formula>AND(IF($Q467=3,1,0),IF($X467&lt;30,1,0))</formula>
    </cfRule>
    <cfRule type="expression" dxfId="10716" priority="804">
      <formula>AND(IF($Q467=3,1,IF($Q467=4,1,0)),IF($F467&lt;=85,1,0))</formula>
    </cfRule>
  </conditionalFormatting>
  <conditionalFormatting sqref="X467">
    <cfRule type="expression" dxfId="10715" priority="797">
      <formula>AND(IF(OR($Q467=1,$Q467=2),1,0),IF($X467&lt;=20,1,0))</formula>
    </cfRule>
    <cfRule type="expression" dxfId="10714" priority="798">
      <formula>AND(IF($Q467=2,1,0),IF($X467&lt;30,1,0))</formula>
    </cfRule>
    <cfRule type="expression" dxfId="10713" priority="799">
      <formula>AND(IF($Q467=3,1,0),IF($X467&lt;30,1,0))</formula>
    </cfRule>
    <cfRule type="expression" dxfId="10712" priority="800">
      <formula>AND(IF($Q467=3,1,IF($Q467=4,1,0)),IF($F467&lt;=85,1,0))</formula>
    </cfRule>
  </conditionalFormatting>
  <conditionalFormatting sqref="AI467">
    <cfRule type="expression" dxfId="10711" priority="793">
      <formula>AND(IF(OR($Q467=1,$Q467=2),1,0),IF($X467&lt;=20,1,0))</formula>
    </cfRule>
    <cfRule type="expression" dxfId="10710" priority="794">
      <formula>AND(IF($Q467=2,1,0),IF($X467&lt;30,1,0))</formula>
    </cfRule>
    <cfRule type="expression" dxfId="10709" priority="795">
      <formula>AND(IF($Q467=3,1,0),IF($X467&lt;30,1,0))</formula>
    </cfRule>
    <cfRule type="expression" dxfId="10708" priority="796">
      <formula>AND(IF($Q467=3,1,IF($Q467=4,1,0)),IF($F467&lt;=85,1,0))</formula>
    </cfRule>
  </conditionalFormatting>
  <conditionalFormatting sqref="AV468">
    <cfRule type="expression" dxfId="10707" priority="791">
      <formula>AV468="X"</formula>
    </cfRule>
    <cfRule type="expression" dxfId="10706" priority="792">
      <formula>AV468="후보"</formula>
    </cfRule>
  </conditionalFormatting>
  <conditionalFormatting sqref="AC468">
    <cfRule type="cellIs" dxfId="10705" priority="789" operator="greaterThan">
      <formula>0.9</formula>
    </cfRule>
    <cfRule type="cellIs" dxfId="10704" priority="790" operator="greaterThan">
      <formula>0.85</formula>
    </cfRule>
  </conditionalFormatting>
  <conditionalFormatting sqref="N468">
    <cfRule type="cellIs" dxfId="10703" priority="787" operator="greaterThan">
      <formula>0.9</formula>
    </cfRule>
    <cfRule type="cellIs" dxfId="10702" priority="788" operator="greaterThan">
      <formula>0.85</formula>
    </cfRule>
  </conditionalFormatting>
  <conditionalFormatting sqref="E468">
    <cfRule type="expression" dxfId="10701" priority="783">
      <formula>AND(IF(OR($Q468=1,$Q468=2),1,0),IF($X468&lt;=20,1,0))</formula>
    </cfRule>
    <cfRule type="expression" dxfId="10700" priority="784">
      <formula>AND(IF($Q468=2,1,0),IF($X468&lt;30,1,0))</formula>
    </cfRule>
    <cfRule type="expression" dxfId="10699" priority="785">
      <formula>AND(IF($Q468=3,1,0),IF($X468&lt;30,1,0))</formula>
    </cfRule>
    <cfRule type="expression" dxfId="10698" priority="786">
      <formula>AND(IF($Q468=3,1,IF($Q468=4,1,0)),IF($F468&lt;=85,1,0))</formula>
    </cfRule>
  </conditionalFormatting>
  <conditionalFormatting sqref="X468">
    <cfRule type="expression" dxfId="10697" priority="779">
      <formula>AND(IF(OR($Q468=1,$Q468=2),1,0),IF($X468&lt;=20,1,0))</formula>
    </cfRule>
    <cfRule type="expression" dxfId="10696" priority="780">
      <formula>AND(IF($Q468=2,1,0),IF($X468&lt;30,1,0))</formula>
    </cfRule>
    <cfRule type="expression" dxfId="10695" priority="781">
      <formula>AND(IF($Q468=3,1,0),IF($X468&lt;30,1,0))</formula>
    </cfRule>
    <cfRule type="expression" dxfId="10694" priority="782">
      <formula>AND(IF($Q468=3,1,IF($Q468=4,1,0)),IF($F468&lt;=85,1,0))</formula>
    </cfRule>
  </conditionalFormatting>
  <conditionalFormatting sqref="AI468">
    <cfRule type="expression" dxfId="10693" priority="775">
      <formula>AND(IF(OR($Q468=1,$Q468=2),1,0),IF($X468&lt;=20,1,0))</formula>
    </cfRule>
    <cfRule type="expression" dxfId="10692" priority="776">
      <formula>AND(IF($Q468=2,1,0),IF($X468&lt;30,1,0))</formula>
    </cfRule>
    <cfRule type="expression" dxfId="10691" priority="777">
      <formula>AND(IF($Q468=3,1,0),IF($X468&lt;30,1,0))</formula>
    </cfRule>
    <cfRule type="expression" dxfId="10690" priority="778">
      <formula>AND(IF($Q468=3,1,IF($Q468=4,1,0)),IF($F468&lt;=85,1,0))</formula>
    </cfRule>
  </conditionalFormatting>
  <conditionalFormatting sqref="AV469">
    <cfRule type="expression" dxfId="10689" priority="773">
      <formula>AV469="X"</formula>
    </cfRule>
    <cfRule type="expression" dxfId="10688" priority="774">
      <formula>AV469="후보"</formula>
    </cfRule>
  </conditionalFormatting>
  <conditionalFormatting sqref="AC469">
    <cfRule type="cellIs" dxfId="10687" priority="771" operator="greaterThan">
      <formula>0.9</formula>
    </cfRule>
    <cfRule type="cellIs" dxfId="10686" priority="772" operator="greaterThan">
      <formula>0.85</formula>
    </cfRule>
  </conditionalFormatting>
  <conditionalFormatting sqref="N469">
    <cfRule type="cellIs" dxfId="10685" priority="769" operator="greaterThan">
      <formula>0.9</formula>
    </cfRule>
    <cfRule type="cellIs" dxfId="10684" priority="770" operator="greaterThan">
      <formula>0.85</formula>
    </cfRule>
  </conditionalFormatting>
  <conditionalFormatting sqref="E469">
    <cfRule type="expression" dxfId="10683" priority="765">
      <formula>AND(IF(OR($Q469=1,$Q469=2),1,0),IF($X469&lt;=20,1,0))</formula>
    </cfRule>
    <cfRule type="expression" dxfId="10682" priority="766">
      <formula>AND(IF($Q469=2,1,0),IF($X469&lt;30,1,0))</formula>
    </cfRule>
    <cfRule type="expression" dxfId="10681" priority="767">
      <formula>AND(IF($Q469=3,1,0),IF($X469&lt;30,1,0))</formula>
    </cfRule>
    <cfRule type="expression" dxfId="10680" priority="768">
      <formula>AND(IF($Q469=3,1,IF($Q469=4,1,0)),IF($F469&lt;=85,1,0))</formula>
    </cfRule>
  </conditionalFormatting>
  <conditionalFormatting sqref="X469">
    <cfRule type="expression" dxfId="10679" priority="761">
      <formula>AND(IF(OR($Q469=1,$Q469=2),1,0),IF($X469&lt;=20,1,0))</formula>
    </cfRule>
    <cfRule type="expression" dxfId="10678" priority="762">
      <formula>AND(IF($Q469=2,1,0),IF($X469&lt;30,1,0))</formula>
    </cfRule>
    <cfRule type="expression" dxfId="10677" priority="763">
      <formula>AND(IF($Q469=3,1,0),IF($X469&lt;30,1,0))</formula>
    </cfRule>
    <cfRule type="expression" dxfId="10676" priority="764">
      <formula>AND(IF($Q469=3,1,IF($Q469=4,1,0)),IF($F469&lt;=85,1,0))</formula>
    </cfRule>
  </conditionalFormatting>
  <conditionalFormatting sqref="AI469">
    <cfRule type="expression" dxfId="10675" priority="757">
      <formula>AND(IF(OR($Q469=1,$Q469=2),1,0),IF($X469&lt;=20,1,0))</formula>
    </cfRule>
    <cfRule type="expression" dxfId="10674" priority="758">
      <formula>AND(IF($Q469=2,1,0),IF($X469&lt;30,1,0))</formula>
    </cfRule>
    <cfRule type="expression" dxfId="10673" priority="759">
      <formula>AND(IF($Q469=3,1,0),IF($X469&lt;30,1,0))</formula>
    </cfRule>
    <cfRule type="expression" dxfId="10672" priority="760">
      <formula>AND(IF($Q469=3,1,IF($Q469=4,1,0)),IF($F469&lt;=85,1,0))</formula>
    </cfRule>
  </conditionalFormatting>
  <conditionalFormatting sqref="AV470">
    <cfRule type="expression" dxfId="10671" priority="755">
      <formula>AV470="X"</formula>
    </cfRule>
    <cfRule type="expression" dxfId="10670" priority="756">
      <formula>AV470="후보"</formula>
    </cfRule>
  </conditionalFormatting>
  <conditionalFormatting sqref="AC470">
    <cfRule type="cellIs" dxfId="10669" priority="753" operator="greaterThan">
      <formula>0.9</formula>
    </cfRule>
    <cfRule type="cellIs" dxfId="10668" priority="754" operator="greaterThan">
      <formula>0.85</formula>
    </cfRule>
  </conditionalFormatting>
  <conditionalFormatting sqref="N470">
    <cfRule type="cellIs" dxfId="10667" priority="751" operator="greaterThan">
      <formula>0.9</formula>
    </cfRule>
    <cfRule type="cellIs" dxfId="10666" priority="752" operator="greaterThan">
      <formula>0.85</formula>
    </cfRule>
  </conditionalFormatting>
  <conditionalFormatting sqref="E470">
    <cfRule type="expression" dxfId="10665" priority="747">
      <formula>AND(IF(OR($Q470=1,$Q470=2),1,0),IF($X470&lt;=20,1,0))</formula>
    </cfRule>
    <cfRule type="expression" dxfId="10664" priority="748">
      <formula>AND(IF($Q470=2,1,0),IF($X470&lt;30,1,0))</formula>
    </cfRule>
    <cfRule type="expression" dxfId="10663" priority="749">
      <formula>AND(IF($Q470=3,1,0),IF($X470&lt;30,1,0))</formula>
    </cfRule>
    <cfRule type="expression" dxfId="10662" priority="750">
      <formula>AND(IF($Q470=3,1,IF($Q470=4,1,0)),IF($F470&lt;=85,1,0))</formula>
    </cfRule>
  </conditionalFormatting>
  <conditionalFormatting sqref="X470">
    <cfRule type="expression" dxfId="10661" priority="743">
      <formula>AND(IF(OR($Q470=1,$Q470=2),1,0),IF($X470&lt;=20,1,0))</formula>
    </cfRule>
    <cfRule type="expression" dxfId="10660" priority="744">
      <formula>AND(IF($Q470=2,1,0),IF($X470&lt;30,1,0))</formula>
    </cfRule>
    <cfRule type="expression" dxfId="10659" priority="745">
      <formula>AND(IF($Q470=3,1,0),IF($X470&lt;30,1,0))</formula>
    </cfRule>
    <cfRule type="expression" dxfId="10658" priority="746">
      <formula>AND(IF($Q470=3,1,IF($Q470=4,1,0)),IF($F470&lt;=85,1,0))</formula>
    </cfRule>
  </conditionalFormatting>
  <conditionalFormatting sqref="AI470">
    <cfRule type="expression" dxfId="10657" priority="739">
      <formula>AND(IF(OR($Q470=1,$Q470=2),1,0),IF($X470&lt;=20,1,0))</formula>
    </cfRule>
    <cfRule type="expression" dxfId="10656" priority="740">
      <formula>AND(IF($Q470=2,1,0),IF($X470&lt;30,1,0))</formula>
    </cfRule>
    <cfRule type="expression" dxfId="10655" priority="741">
      <formula>AND(IF($Q470=3,1,0),IF($X470&lt;30,1,0))</formula>
    </cfRule>
    <cfRule type="expression" dxfId="10654" priority="742">
      <formula>AND(IF($Q470=3,1,IF($Q470=4,1,0)),IF($F470&lt;=85,1,0))</formula>
    </cfRule>
  </conditionalFormatting>
  <conditionalFormatting sqref="AV471">
    <cfRule type="expression" dxfId="10653" priority="737">
      <formula>AV471="X"</formula>
    </cfRule>
    <cfRule type="expression" dxfId="10652" priority="738">
      <formula>AV471="후보"</formula>
    </cfRule>
  </conditionalFormatting>
  <conditionalFormatting sqref="AC471">
    <cfRule type="cellIs" dxfId="10651" priority="735" operator="greaterThan">
      <formula>0.9</formula>
    </cfRule>
    <cfRule type="cellIs" dxfId="10650" priority="736" operator="greaterThan">
      <formula>0.85</formula>
    </cfRule>
  </conditionalFormatting>
  <conditionalFormatting sqref="N471">
    <cfRule type="cellIs" dxfId="10649" priority="733" operator="greaterThan">
      <formula>0.9</formula>
    </cfRule>
    <cfRule type="cellIs" dxfId="10648" priority="734" operator="greaterThan">
      <formula>0.85</formula>
    </cfRule>
  </conditionalFormatting>
  <conditionalFormatting sqref="E471">
    <cfRule type="expression" dxfId="10647" priority="729">
      <formula>AND(IF(OR($Q471=1,$Q471=2),1,0),IF($X471&lt;=20,1,0))</formula>
    </cfRule>
    <cfRule type="expression" dxfId="10646" priority="730">
      <formula>AND(IF($Q471=2,1,0),IF($X471&lt;30,1,0))</formula>
    </cfRule>
    <cfRule type="expression" dxfId="10645" priority="731">
      <formula>AND(IF($Q471=3,1,0),IF($X471&lt;30,1,0))</formula>
    </cfRule>
    <cfRule type="expression" dxfId="10644" priority="732">
      <formula>AND(IF($Q471=3,1,IF($Q471=4,1,0)),IF($F471&lt;=85,1,0))</formula>
    </cfRule>
  </conditionalFormatting>
  <conditionalFormatting sqref="X471">
    <cfRule type="expression" dxfId="10643" priority="725">
      <formula>AND(IF(OR($Q471=1,$Q471=2),1,0),IF($X471&lt;=20,1,0))</formula>
    </cfRule>
    <cfRule type="expression" dxfId="10642" priority="726">
      <formula>AND(IF($Q471=2,1,0),IF($X471&lt;30,1,0))</formula>
    </cfRule>
    <cfRule type="expression" dxfId="10641" priority="727">
      <formula>AND(IF($Q471=3,1,0),IF($X471&lt;30,1,0))</formula>
    </cfRule>
    <cfRule type="expression" dxfId="10640" priority="728">
      <formula>AND(IF($Q471=3,1,IF($Q471=4,1,0)),IF($F471&lt;=85,1,0))</formula>
    </cfRule>
  </conditionalFormatting>
  <conditionalFormatting sqref="AI471">
    <cfRule type="expression" dxfId="10639" priority="721">
      <formula>AND(IF(OR($Q471=1,$Q471=2),1,0),IF($X471&lt;=20,1,0))</formula>
    </cfRule>
    <cfRule type="expression" dxfId="10638" priority="722">
      <formula>AND(IF($Q471=2,1,0),IF($X471&lt;30,1,0))</formula>
    </cfRule>
    <cfRule type="expression" dxfId="10637" priority="723">
      <formula>AND(IF($Q471=3,1,0),IF($X471&lt;30,1,0))</formula>
    </cfRule>
    <cfRule type="expression" dxfId="10636" priority="724">
      <formula>AND(IF($Q471=3,1,IF($Q471=4,1,0)),IF($F471&lt;=85,1,0))</formula>
    </cfRule>
  </conditionalFormatting>
  <conditionalFormatting sqref="AV472">
    <cfRule type="expression" dxfId="10635" priority="719">
      <formula>AV472="X"</formula>
    </cfRule>
    <cfRule type="expression" dxfId="10634" priority="720">
      <formula>AV472="후보"</formula>
    </cfRule>
  </conditionalFormatting>
  <conditionalFormatting sqref="AC472">
    <cfRule type="cellIs" dxfId="10633" priority="717" operator="greaterThan">
      <formula>0.9</formula>
    </cfRule>
    <cfRule type="cellIs" dxfId="10632" priority="718" operator="greaterThan">
      <formula>0.85</formula>
    </cfRule>
  </conditionalFormatting>
  <conditionalFormatting sqref="N472">
    <cfRule type="cellIs" dxfId="10631" priority="715" operator="greaterThan">
      <formula>0.9</formula>
    </cfRule>
    <cfRule type="cellIs" dxfId="10630" priority="716" operator="greaterThan">
      <formula>0.85</formula>
    </cfRule>
  </conditionalFormatting>
  <conditionalFormatting sqref="E472">
    <cfRule type="expression" dxfId="10629" priority="711">
      <formula>AND(IF(OR($Q472=1,$Q472=2),1,0),IF($X472&lt;=20,1,0))</formula>
    </cfRule>
    <cfRule type="expression" dxfId="10628" priority="712">
      <formula>AND(IF($Q472=2,1,0),IF($X472&lt;30,1,0))</formula>
    </cfRule>
    <cfRule type="expression" dxfId="10627" priority="713">
      <formula>AND(IF($Q472=3,1,0),IF($X472&lt;30,1,0))</formula>
    </cfRule>
    <cfRule type="expression" dxfId="10626" priority="714">
      <formula>AND(IF($Q472=3,1,IF($Q472=4,1,0)),IF($F472&lt;=85,1,0))</formula>
    </cfRule>
  </conditionalFormatting>
  <conditionalFormatting sqref="X472">
    <cfRule type="expression" dxfId="10625" priority="707">
      <formula>AND(IF(OR($Q472=1,$Q472=2),1,0),IF($X472&lt;=20,1,0))</formula>
    </cfRule>
    <cfRule type="expression" dxfId="10624" priority="708">
      <formula>AND(IF($Q472=2,1,0),IF($X472&lt;30,1,0))</formula>
    </cfRule>
    <cfRule type="expression" dxfId="10623" priority="709">
      <formula>AND(IF($Q472=3,1,0),IF($X472&lt;30,1,0))</formula>
    </cfRule>
    <cfRule type="expression" dxfId="10622" priority="710">
      <formula>AND(IF($Q472=3,1,IF($Q472=4,1,0)),IF($F472&lt;=85,1,0))</formula>
    </cfRule>
  </conditionalFormatting>
  <conditionalFormatting sqref="AI472">
    <cfRule type="expression" dxfId="10621" priority="703">
      <formula>AND(IF(OR($Q472=1,$Q472=2),1,0),IF($X472&lt;=20,1,0))</formula>
    </cfRule>
    <cfRule type="expression" dxfId="10620" priority="704">
      <formula>AND(IF($Q472=2,1,0),IF($X472&lt;30,1,0))</formula>
    </cfRule>
    <cfRule type="expression" dxfId="10619" priority="705">
      <formula>AND(IF($Q472=3,1,0),IF($X472&lt;30,1,0))</formula>
    </cfRule>
    <cfRule type="expression" dxfId="10618" priority="706">
      <formula>AND(IF($Q472=3,1,IF($Q472=4,1,0)),IF($F472&lt;=85,1,0))</formula>
    </cfRule>
  </conditionalFormatting>
  <conditionalFormatting sqref="AV473">
    <cfRule type="expression" dxfId="10617" priority="701">
      <formula>AV473="X"</formula>
    </cfRule>
    <cfRule type="expression" dxfId="10616" priority="702">
      <formula>AV473="후보"</formula>
    </cfRule>
  </conditionalFormatting>
  <conditionalFormatting sqref="AC473">
    <cfRule type="cellIs" dxfId="10615" priority="699" operator="greaterThan">
      <formula>0.9</formula>
    </cfRule>
    <cfRule type="cellIs" dxfId="10614" priority="700" operator="greaterThan">
      <formula>0.85</formula>
    </cfRule>
  </conditionalFormatting>
  <conditionalFormatting sqref="N473">
    <cfRule type="cellIs" dxfId="10613" priority="697" operator="greaterThan">
      <formula>0.9</formula>
    </cfRule>
    <cfRule type="cellIs" dxfId="10612" priority="698" operator="greaterThan">
      <formula>0.85</formula>
    </cfRule>
  </conditionalFormatting>
  <conditionalFormatting sqref="E473">
    <cfRule type="expression" dxfId="10611" priority="693">
      <formula>AND(IF(OR($Q473=1,$Q473=2),1,0),IF($X473&lt;=20,1,0))</formula>
    </cfRule>
    <cfRule type="expression" dxfId="10610" priority="694">
      <formula>AND(IF($Q473=2,1,0),IF($X473&lt;30,1,0))</formula>
    </cfRule>
    <cfRule type="expression" dxfId="10609" priority="695">
      <formula>AND(IF($Q473=3,1,0),IF($X473&lt;30,1,0))</formula>
    </cfRule>
    <cfRule type="expression" dxfId="10608" priority="696">
      <formula>AND(IF($Q473=3,1,IF($Q473=4,1,0)),IF($F473&lt;=85,1,0))</formula>
    </cfRule>
  </conditionalFormatting>
  <conditionalFormatting sqref="X473">
    <cfRule type="expression" dxfId="10607" priority="689">
      <formula>AND(IF(OR($Q473=1,$Q473=2),1,0),IF($X473&lt;=20,1,0))</formula>
    </cfRule>
    <cfRule type="expression" dxfId="10606" priority="690">
      <formula>AND(IF($Q473=2,1,0),IF($X473&lt;30,1,0))</formula>
    </cfRule>
    <cfRule type="expression" dxfId="10605" priority="691">
      <formula>AND(IF($Q473=3,1,0),IF($X473&lt;30,1,0))</formula>
    </cfRule>
    <cfRule type="expression" dxfId="10604" priority="692">
      <formula>AND(IF($Q473=3,1,IF($Q473=4,1,0)),IF($F473&lt;=85,1,0))</formula>
    </cfRule>
  </conditionalFormatting>
  <conditionalFormatting sqref="AI473">
    <cfRule type="expression" dxfId="10603" priority="685">
      <formula>AND(IF(OR($Q473=1,$Q473=2),1,0),IF($X473&lt;=20,1,0))</formula>
    </cfRule>
    <cfRule type="expression" dxfId="10602" priority="686">
      <formula>AND(IF($Q473=2,1,0),IF($X473&lt;30,1,0))</formula>
    </cfRule>
    <cfRule type="expression" dxfId="10601" priority="687">
      <formula>AND(IF($Q473=3,1,0),IF($X473&lt;30,1,0))</formula>
    </cfRule>
    <cfRule type="expression" dxfId="10600" priority="688">
      <formula>AND(IF($Q473=3,1,IF($Q473=4,1,0)),IF($F473&lt;=85,1,0))</formula>
    </cfRule>
  </conditionalFormatting>
  <conditionalFormatting sqref="AV474">
    <cfRule type="expression" dxfId="10599" priority="683">
      <formula>AV474="X"</formula>
    </cfRule>
    <cfRule type="expression" dxfId="10598" priority="684">
      <formula>AV474="후보"</formula>
    </cfRule>
  </conditionalFormatting>
  <conditionalFormatting sqref="AC474">
    <cfRule type="cellIs" dxfId="10597" priority="681" operator="greaterThan">
      <formula>0.9</formula>
    </cfRule>
    <cfRule type="cellIs" dxfId="10596" priority="682" operator="greaterThan">
      <formula>0.85</formula>
    </cfRule>
  </conditionalFormatting>
  <conditionalFormatting sqref="N474">
    <cfRule type="cellIs" dxfId="10595" priority="679" operator="greaterThan">
      <formula>0.9</formula>
    </cfRule>
    <cfRule type="cellIs" dxfId="10594" priority="680" operator="greaterThan">
      <formula>0.85</formula>
    </cfRule>
  </conditionalFormatting>
  <conditionalFormatting sqref="E474">
    <cfRule type="expression" dxfId="10593" priority="675">
      <formula>AND(IF(OR($Q474=1,$Q474=2),1,0),IF($X474&lt;=20,1,0))</formula>
    </cfRule>
    <cfRule type="expression" dxfId="10592" priority="676">
      <formula>AND(IF($Q474=2,1,0),IF($X474&lt;30,1,0))</formula>
    </cfRule>
    <cfRule type="expression" dxfId="10591" priority="677">
      <formula>AND(IF($Q474=3,1,0),IF($X474&lt;30,1,0))</formula>
    </cfRule>
    <cfRule type="expression" dxfId="10590" priority="678">
      <formula>AND(IF($Q474=3,1,IF($Q474=4,1,0)),IF($F474&lt;=85,1,0))</formula>
    </cfRule>
  </conditionalFormatting>
  <conditionalFormatting sqref="X474">
    <cfRule type="expression" dxfId="10589" priority="671">
      <formula>AND(IF(OR($Q474=1,$Q474=2),1,0),IF($X474&lt;=20,1,0))</formula>
    </cfRule>
    <cfRule type="expression" dxfId="10588" priority="672">
      <formula>AND(IF($Q474=2,1,0),IF($X474&lt;30,1,0))</formula>
    </cfRule>
    <cfRule type="expression" dxfId="10587" priority="673">
      <formula>AND(IF($Q474=3,1,0),IF($X474&lt;30,1,0))</formula>
    </cfRule>
    <cfRule type="expression" dxfId="10586" priority="674">
      <formula>AND(IF($Q474=3,1,IF($Q474=4,1,0)),IF($F474&lt;=85,1,0))</formula>
    </cfRule>
  </conditionalFormatting>
  <conditionalFormatting sqref="AI474">
    <cfRule type="expression" dxfId="10585" priority="667">
      <formula>AND(IF(OR($Q474=1,$Q474=2),1,0),IF($X474&lt;=20,1,0))</formula>
    </cfRule>
    <cfRule type="expression" dxfId="10584" priority="668">
      <formula>AND(IF($Q474=2,1,0),IF($X474&lt;30,1,0))</formula>
    </cfRule>
    <cfRule type="expression" dxfId="10583" priority="669">
      <formula>AND(IF($Q474=3,1,0),IF($X474&lt;30,1,0))</formula>
    </cfRule>
    <cfRule type="expression" dxfId="10582" priority="670">
      <formula>AND(IF($Q474=3,1,IF($Q474=4,1,0)),IF($F474&lt;=85,1,0))</formula>
    </cfRule>
  </conditionalFormatting>
  <conditionalFormatting sqref="AV475">
    <cfRule type="expression" dxfId="10581" priority="665">
      <formula>AV475="X"</formula>
    </cfRule>
    <cfRule type="expression" dxfId="10580" priority="666">
      <formula>AV475="후보"</formula>
    </cfRule>
  </conditionalFormatting>
  <conditionalFormatting sqref="AC475">
    <cfRule type="cellIs" dxfId="10579" priority="663" operator="greaterThan">
      <formula>0.9</formula>
    </cfRule>
    <cfRule type="cellIs" dxfId="10578" priority="664" operator="greaterThan">
      <formula>0.85</formula>
    </cfRule>
  </conditionalFormatting>
  <conditionalFormatting sqref="N475">
    <cfRule type="cellIs" dxfId="10577" priority="661" operator="greaterThan">
      <formula>0.9</formula>
    </cfRule>
    <cfRule type="cellIs" dxfId="10576" priority="662" operator="greaterThan">
      <formula>0.85</formula>
    </cfRule>
  </conditionalFormatting>
  <conditionalFormatting sqref="E475">
    <cfRule type="expression" dxfId="10575" priority="657">
      <formula>AND(IF(OR($Q475=1,$Q475=2),1,0),IF($X475&lt;=20,1,0))</formula>
    </cfRule>
    <cfRule type="expression" dxfId="10574" priority="658">
      <formula>AND(IF($Q475=2,1,0),IF($X475&lt;30,1,0))</formula>
    </cfRule>
    <cfRule type="expression" dxfId="10573" priority="659">
      <formula>AND(IF($Q475=3,1,0),IF($X475&lt;30,1,0))</formula>
    </cfRule>
    <cfRule type="expression" dxfId="10572" priority="660">
      <formula>AND(IF($Q475=3,1,IF($Q475=4,1,0)),IF($F475&lt;=85,1,0))</formula>
    </cfRule>
  </conditionalFormatting>
  <conditionalFormatting sqref="X475">
    <cfRule type="expression" dxfId="10571" priority="653">
      <formula>AND(IF(OR($Q475=1,$Q475=2),1,0),IF($X475&lt;=20,1,0))</formula>
    </cfRule>
    <cfRule type="expression" dxfId="10570" priority="654">
      <formula>AND(IF($Q475=2,1,0),IF($X475&lt;30,1,0))</formula>
    </cfRule>
    <cfRule type="expression" dxfId="10569" priority="655">
      <formula>AND(IF($Q475=3,1,0),IF($X475&lt;30,1,0))</formula>
    </cfRule>
    <cfRule type="expression" dxfId="10568" priority="656">
      <formula>AND(IF($Q475=3,1,IF($Q475=4,1,0)),IF($F475&lt;=85,1,0))</formula>
    </cfRule>
  </conditionalFormatting>
  <conditionalFormatting sqref="AI475">
    <cfRule type="expression" dxfId="10567" priority="649">
      <formula>AND(IF(OR($Q475=1,$Q475=2),1,0),IF($X475&lt;=20,1,0))</formula>
    </cfRule>
    <cfRule type="expression" dxfId="10566" priority="650">
      <formula>AND(IF($Q475=2,1,0),IF($X475&lt;30,1,0))</formula>
    </cfRule>
    <cfRule type="expression" dxfId="10565" priority="651">
      <formula>AND(IF($Q475=3,1,0),IF($X475&lt;30,1,0))</formula>
    </cfRule>
    <cfRule type="expression" dxfId="10564" priority="652">
      <formula>AND(IF($Q475=3,1,IF($Q475=4,1,0)),IF($F475&lt;=85,1,0))</formula>
    </cfRule>
  </conditionalFormatting>
  <conditionalFormatting sqref="AV476">
    <cfRule type="expression" dxfId="10563" priority="647">
      <formula>AV476="X"</formula>
    </cfRule>
    <cfRule type="expression" dxfId="10562" priority="648">
      <formula>AV476="후보"</formula>
    </cfRule>
  </conditionalFormatting>
  <conditionalFormatting sqref="AC476">
    <cfRule type="cellIs" dxfId="10561" priority="645" operator="greaterThan">
      <formula>0.9</formula>
    </cfRule>
    <cfRule type="cellIs" dxfId="10560" priority="646" operator="greaterThan">
      <formula>0.85</formula>
    </cfRule>
  </conditionalFormatting>
  <conditionalFormatting sqref="N476">
    <cfRule type="cellIs" dxfId="10559" priority="643" operator="greaterThan">
      <formula>0.9</formula>
    </cfRule>
    <cfRule type="cellIs" dxfId="10558" priority="644" operator="greaterThan">
      <formula>0.85</formula>
    </cfRule>
  </conditionalFormatting>
  <conditionalFormatting sqref="E476">
    <cfRule type="expression" dxfId="10557" priority="639">
      <formula>AND(IF(OR($Q476=1,$Q476=2),1,0),IF($X476&lt;=20,1,0))</formula>
    </cfRule>
    <cfRule type="expression" dxfId="10556" priority="640">
      <formula>AND(IF($Q476=2,1,0),IF($X476&lt;30,1,0))</formula>
    </cfRule>
    <cfRule type="expression" dxfId="10555" priority="641">
      <formula>AND(IF($Q476=3,1,0),IF($X476&lt;30,1,0))</formula>
    </cfRule>
    <cfRule type="expression" dxfId="10554" priority="642">
      <formula>AND(IF($Q476=3,1,IF($Q476=4,1,0)),IF($F476&lt;=85,1,0))</formula>
    </cfRule>
  </conditionalFormatting>
  <conditionalFormatting sqref="X476">
    <cfRule type="expression" dxfId="10553" priority="635">
      <formula>AND(IF(OR($Q476=1,$Q476=2),1,0),IF($X476&lt;=20,1,0))</formula>
    </cfRule>
    <cfRule type="expression" dxfId="10552" priority="636">
      <formula>AND(IF($Q476=2,1,0),IF($X476&lt;30,1,0))</formula>
    </cfRule>
    <cfRule type="expression" dxfId="10551" priority="637">
      <formula>AND(IF($Q476=3,1,0),IF($X476&lt;30,1,0))</formula>
    </cfRule>
    <cfRule type="expression" dxfId="10550" priority="638">
      <formula>AND(IF($Q476=3,1,IF($Q476=4,1,0)),IF($F476&lt;=85,1,0))</formula>
    </cfRule>
  </conditionalFormatting>
  <conditionalFormatting sqref="AI476">
    <cfRule type="expression" dxfId="10549" priority="631">
      <formula>AND(IF(OR($Q476=1,$Q476=2),1,0),IF($X476&lt;=20,1,0))</formula>
    </cfRule>
    <cfRule type="expression" dxfId="10548" priority="632">
      <formula>AND(IF($Q476=2,1,0),IF($X476&lt;30,1,0))</formula>
    </cfRule>
    <cfRule type="expression" dxfId="10547" priority="633">
      <formula>AND(IF($Q476=3,1,0),IF($X476&lt;30,1,0))</formula>
    </cfRule>
    <cfRule type="expression" dxfId="10546" priority="634">
      <formula>AND(IF($Q476=3,1,IF($Q476=4,1,0)),IF($F476&lt;=85,1,0))</formula>
    </cfRule>
  </conditionalFormatting>
  <conditionalFormatting sqref="AV477">
    <cfRule type="expression" dxfId="10545" priority="629">
      <formula>AV477="X"</formula>
    </cfRule>
    <cfRule type="expression" dxfId="10544" priority="630">
      <formula>AV477="후보"</formula>
    </cfRule>
  </conditionalFormatting>
  <conditionalFormatting sqref="AC477">
    <cfRule type="cellIs" dxfId="10543" priority="627" operator="greaterThan">
      <formula>0.9</formula>
    </cfRule>
    <cfRule type="cellIs" dxfId="10542" priority="628" operator="greaterThan">
      <formula>0.85</formula>
    </cfRule>
  </conditionalFormatting>
  <conditionalFormatting sqref="N477">
    <cfRule type="cellIs" dxfId="10541" priority="625" operator="greaterThan">
      <formula>0.9</formula>
    </cfRule>
    <cfRule type="cellIs" dxfId="10540" priority="626" operator="greaterThan">
      <formula>0.85</formula>
    </cfRule>
  </conditionalFormatting>
  <conditionalFormatting sqref="E477">
    <cfRule type="expression" dxfId="10539" priority="621">
      <formula>AND(IF(OR($Q477=1,$Q477=2),1,0),IF($X477&lt;=20,1,0))</formula>
    </cfRule>
    <cfRule type="expression" dxfId="10538" priority="622">
      <formula>AND(IF($Q477=2,1,0),IF($X477&lt;30,1,0))</formula>
    </cfRule>
    <cfRule type="expression" dxfId="10537" priority="623">
      <formula>AND(IF($Q477=3,1,0),IF($X477&lt;30,1,0))</formula>
    </cfRule>
    <cfRule type="expression" dxfId="10536" priority="624">
      <formula>AND(IF($Q477=3,1,IF($Q477=4,1,0)),IF($F477&lt;=85,1,0))</formula>
    </cfRule>
  </conditionalFormatting>
  <conditionalFormatting sqref="X477">
    <cfRule type="expression" dxfId="10535" priority="617">
      <formula>AND(IF(OR($Q477=1,$Q477=2),1,0),IF($X477&lt;=20,1,0))</formula>
    </cfRule>
    <cfRule type="expression" dxfId="10534" priority="618">
      <formula>AND(IF($Q477=2,1,0),IF($X477&lt;30,1,0))</formula>
    </cfRule>
    <cfRule type="expression" dxfId="10533" priority="619">
      <formula>AND(IF($Q477=3,1,0),IF($X477&lt;30,1,0))</formula>
    </cfRule>
    <cfRule type="expression" dxfId="10532" priority="620">
      <formula>AND(IF($Q477=3,1,IF($Q477=4,1,0)),IF($F477&lt;=85,1,0))</formula>
    </cfRule>
  </conditionalFormatting>
  <conditionalFormatting sqref="AI477">
    <cfRule type="expression" dxfId="10531" priority="613">
      <formula>AND(IF(OR($Q477=1,$Q477=2),1,0),IF($X477&lt;=20,1,0))</formula>
    </cfRule>
    <cfRule type="expression" dxfId="10530" priority="614">
      <formula>AND(IF($Q477=2,1,0),IF($X477&lt;30,1,0))</formula>
    </cfRule>
    <cfRule type="expression" dxfId="10529" priority="615">
      <formula>AND(IF($Q477=3,1,0),IF($X477&lt;30,1,0))</formula>
    </cfRule>
    <cfRule type="expression" dxfId="10528" priority="616">
      <formula>AND(IF($Q477=3,1,IF($Q477=4,1,0)),IF($F477&lt;=85,1,0))</formula>
    </cfRule>
  </conditionalFormatting>
  <conditionalFormatting sqref="AV478">
    <cfRule type="expression" dxfId="10527" priority="611">
      <formula>AV478="X"</formula>
    </cfRule>
    <cfRule type="expression" dxfId="10526" priority="612">
      <formula>AV478="후보"</formula>
    </cfRule>
  </conditionalFormatting>
  <conditionalFormatting sqref="AC478">
    <cfRule type="cellIs" dxfId="10525" priority="609" operator="greaterThan">
      <formula>0.9</formula>
    </cfRule>
    <cfRule type="cellIs" dxfId="10524" priority="610" operator="greaterThan">
      <formula>0.85</formula>
    </cfRule>
  </conditionalFormatting>
  <conditionalFormatting sqref="N478">
    <cfRule type="cellIs" dxfId="10523" priority="607" operator="greaterThan">
      <formula>0.9</formula>
    </cfRule>
    <cfRule type="cellIs" dxfId="10522" priority="608" operator="greaterThan">
      <formula>0.85</formula>
    </cfRule>
  </conditionalFormatting>
  <conditionalFormatting sqref="E478">
    <cfRule type="expression" dxfId="10521" priority="603">
      <formula>AND(IF(OR($Q478=1,$Q478=2),1,0),IF($X478&lt;=20,1,0))</formula>
    </cfRule>
    <cfRule type="expression" dxfId="10520" priority="604">
      <formula>AND(IF($Q478=2,1,0),IF($X478&lt;30,1,0))</formula>
    </cfRule>
    <cfRule type="expression" dxfId="10519" priority="605">
      <formula>AND(IF($Q478=3,1,0),IF($X478&lt;30,1,0))</formula>
    </cfRule>
    <cfRule type="expression" dxfId="10518" priority="606">
      <formula>AND(IF($Q478=3,1,IF($Q478=4,1,0)),IF($F478&lt;=85,1,0))</formula>
    </cfRule>
  </conditionalFormatting>
  <conditionalFormatting sqref="X478">
    <cfRule type="expression" dxfId="10517" priority="599">
      <formula>AND(IF(OR($Q478=1,$Q478=2),1,0),IF($X478&lt;=20,1,0))</formula>
    </cfRule>
    <cfRule type="expression" dxfId="10516" priority="600">
      <formula>AND(IF($Q478=2,1,0),IF($X478&lt;30,1,0))</formula>
    </cfRule>
    <cfRule type="expression" dxfId="10515" priority="601">
      <formula>AND(IF($Q478=3,1,0),IF($X478&lt;30,1,0))</formula>
    </cfRule>
    <cfRule type="expression" dxfId="10514" priority="602">
      <formula>AND(IF($Q478=3,1,IF($Q478=4,1,0)),IF($F478&lt;=85,1,0))</formula>
    </cfRule>
  </conditionalFormatting>
  <conditionalFormatting sqref="AI478">
    <cfRule type="expression" dxfId="10513" priority="595">
      <formula>AND(IF(OR($Q478=1,$Q478=2),1,0),IF($X478&lt;=20,1,0))</formula>
    </cfRule>
    <cfRule type="expression" dxfId="10512" priority="596">
      <formula>AND(IF($Q478=2,1,0),IF($X478&lt;30,1,0))</formula>
    </cfRule>
    <cfRule type="expression" dxfId="10511" priority="597">
      <formula>AND(IF($Q478=3,1,0),IF($X478&lt;30,1,0))</formula>
    </cfRule>
    <cfRule type="expression" dxfId="10510" priority="598">
      <formula>AND(IF($Q478=3,1,IF($Q478=4,1,0)),IF($F478&lt;=85,1,0))</formula>
    </cfRule>
  </conditionalFormatting>
  <conditionalFormatting sqref="AV479">
    <cfRule type="expression" dxfId="10509" priority="593">
      <formula>AV479="X"</formula>
    </cfRule>
    <cfRule type="expression" dxfId="10508" priority="594">
      <formula>AV479="후보"</formula>
    </cfRule>
  </conditionalFormatting>
  <conditionalFormatting sqref="AC479">
    <cfRule type="cellIs" dxfId="10507" priority="591" operator="greaterThan">
      <formula>0.9</formula>
    </cfRule>
    <cfRule type="cellIs" dxfId="10506" priority="592" operator="greaterThan">
      <formula>0.85</formula>
    </cfRule>
  </conditionalFormatting>
  <conditionalFormatting sqref="N479">
    <cfRule type="cellIs" dxfId="10505" priority="589" operator="greaterThan">
      <formula>0.9</formula>
    </cfRule>
    <cfRule type="cellIs" dxfId="10504" priority="590" operator="greaterThan">
      <formula>0.85</formula>
    </cfRule>
  </conditionalFormatting>
  <conditionalFormatting sqref="E479">
    <cfRule type="expression" dxfId="10503" priority="585">
      <formula>AND(IF(OR($Q479=1,$Q479=2),1,0),IF($X479&lt;=20,1,0))</formula>
    </cfRule>
    <cfRule type="expression" dxfId="10502" priority="586">
      <formula>AND(IF($Q479=2,1,0),IF($X479&lt;30,1,0))</formula>
    </cfRule>
    <cfRule type="expression" dxfId="10501" priority="587">
      <formula>AND(IF($Q479=3,1,0),IF($X479&lt;30,1,0))</formula>
    </cfRule>
    <cfRule type="expression" dxfId="10500" priority="588">
      <formula>AND(IF($Q479=3,1,IF($Q479=4,1,0)),IF($F479&lt;=85,1,0))</formula>
    </cfRule>
  </conditionalFormatting>
  <conditionalFormatting sqref="X479">
    <cfRule type="expression" dxfId="10499" priority="581">
      <formula>AND(IF(OR($Q479=1,$Q479=2),1,0),IF($X479&lt;=20,1,0))</formula>
    </cfRule>
    <cfRule type="expression" dxfId="10498" priority="582">
      <formula>AND(IF($Q479=2,1,0),IF($X479&lt;30,1,0))</formula>
    </cfRule>
    <cfRule type="expression" dxfId="10497" priority="583">
      <formula>AND(IF($Q479=3,1,0),IF($X479&lt;30,1,0))</formula>
    </cfRule>
    <cfRule type="expression" dxfId="10496" priority="584">
      <formula>AND(IF($Q479=3,1,IF($Q479=4,1,0)),IF($F479&lt;=85,1,0))</formula>
    </cfRule>
  </conditionalFormatting>
  <conditionalFormatting sqref="AI479">
    <cfRule type="expression" dxfId="10495" priority="577">
      <formula>AND(IF(OR($Q479=1,$Q479=2),1,0),IF($X479&lt;=20,1,0))</formula>
    </cfRule>
    <cfRule type="expression" dxfId="10494" priority="578">
      <formula>AND(IF($Q479=2,1,0),IF($X479&lt;30,1,0))</formula>
    </cfRule>
    <cfRule type="expression" dxfId="10493" priority="579">
      <formula>AND(IF($Q479=3,1,0),IF($X479&lt;30,1,0))</formula>
    </cfRule>
    <cfRule type="expression" dxfId="10492" priority="580">
      <formula>AND(IF($Q479=3,1,IF($Q479=4,1,0)),IF($F479&lt;=85,1,0))</formula>
    </cfRule>
  </conditionalFormatting>
  <conditionalFormatting sqref="AV480">
    <cfRule type="expression" dxfId="10491" priority="575">
      <formula>AV480="X"</formula>
    </cfRule>
    <cfRule type="expression" dxfId="10490" priority="576">
      <formula>AV480="후보"</formula>
    </cfRule>
  </conditionalFormatting>
  <conditionalFormatting sqref="AC480">
    <cfRule type="cellIs" dxfId="10489" priority="573" operator="greaterThan">
      <formula>0.9</formula>
    </cfRule>
    <cfRule type="cellIs" dxfId="10488" priority="574" operator="greaterThan">
      <formula>0.85</formula>
    </cfRule>
  </conditionalFormatting>
  <conditionalFormatting sqref="N480">
    <cfRule type="cellIs" dxfId="10487" priority="571" operator="greaterThan">
      <formula>0.9</formula>
    </cfRule>
    <cfRule type="cellIs" dxfId="10486" priority="572" operator="greaterThan">
      <formula>0.85</formula>
    </cfRule>
  </conditionalFormatting>
  <conditionalFormatting sqref="E480">
    <cfRule type="expression" dxfId="10485" priority="567">
      <formula>AND(IF(OR($Q480=1,$Q480=2),1,0),IF($X480&lt;=20,1,0))</formula>
    </cfRule>
    <cfRule type="expression" dxfId="10484" priority="568">
      <formula>AND(IF($Q480=2,1,0),IF($X480&lt;30,1,0))</formula>
    </cfRule>
    <cfRule type="expression" dxfId="10483" priority="569">
      <formula>AND(IF($Q480=3,1,0),IF($X480&lt;30,1,0))</formula>
    </cfRule>
    <cfRule type="expression" dxfId="10482" priority="570">
      <formula>AND(IF($Q480=3,1,IF($Q480=4,1,0)),IF($F480&lt;=85,1,0))</formula>
    </cfRule>
  </conditionalFormatting>
  <conditionalFormatting sqref="X480">
    <cfRule type="expression" dxfId="10481" priority="563">
      <formula>AND(IF(OR($Q480=1,$Q480=2),1,0),IF($X480&lt;=20,1,0))</formula>
    </cfRule>
    <cfRule type="expression" dxfId="10480" priority="564">
      <formula>AND(IF($Q480=2,1,0),IF($X480&lt;30,1,0))</formula>
    </cfRule>
    <cfRule type="expression" dxfId="10479" priority="565">
      <formula>AND(IF($Q480=3,1,0),IF($X480&lt;30,1,0))</formula>
    </cfRule>
    <cfRule type="expression" dxfId="10478" priority="566">
      <formula>AND(IF($Q480=3,1,IF($Q480=4,1,0)),IF($F480&lt;=85,1,0))</formula>
    </cfRule>
  </conditionalFormatting>
  <conditionalFormatting sqref="AI480">
    <cfRule type="expression" dxfId="10477" priority="559">
      <formula>AND(IF(OR($Q480=1,$Q480=2),1,0),IF($X480&lt;=20,1,0))</formula>
    </cfRule>
    <cfRule type="expression" dxfId="10476" priority="560">
      <formula>AND(IF($Q480=2,1,0),IF($X480&lt;30,1,0))</formula>
    </cfRule>
    <cfRule type="expression" dxfId="10475" priority="561">
      <formula>AND(IF($Q480=3,1,0),IF($X480&lt;30,1,0))</formula>
    </cfRule>
    <cfRule type="expression" dxfId="10474" priority="562">
      <formula>AND(IF($Q480=3,1,IF($Q480=4,1,0)),IF($F480&lt;=85,1,0))</formula>
    </cfRule>
  </conditionalFormatting>
  <conditionalFormatting sqref="AV481">
    <cfRule type="expression" dxfId="10473" priority="557">
      <formula>AV481="X"</formula>
    </cfRule>
    <cfRule type="expression" dxfId="10472" priority="558">
      <formula>AV481="후보"</formula>
    </cfRule>
  </conditionalFormatting>
  <conditionalFormatting sqref="AC481">
    <cfRule type="cellIs" dxfId="10471" priority="555" operator="greaterThan">
      <formula>0.9</formula>
    </cfRule>
    <cfRule type="cellIs" dxfId="10470" priority="556" operator="greaterThan">
      <formula>0.85</formula>
    </cfRule>
  </conditionalFormatting>
  <conditionalFormatting sqref="N481">
    <cfRule type="cellIs" dxfId="10469" priority="553" operator="greaterThan">
      <formula>0.9</formula>
    </cfRule>
    <cfRule type="cellIs" dxfId="10468" priority="554" operator="greaterThan">
      <formula>0.85</formula>
    </cfRule>
  </conditionalFormatting>
  <conditionalFormatting sqref="E481">
    <cfRule type="expression" dxfId="10467" priority="549">
      <formula>AND(IF(OR($Q481=1,$Q481=2),1,0),IF($X481&lt;=20,1,0))</formula>
    </cfRule>
    <cfRule type="expression" dxfId="10466" priority="550">
      <formula>AND(IF($Q481=2,1,0),IF($X481&lt;30,1,0))</formula>
    </cfRule>
    <cfRule type="expression" dxfId="10465" priority="551">
      <formula>AND(IF($Q481=3,1,0),IF($X481&lt;30,1,0))</formula>
    </cfRule>
    <cfRule type="expression" dxfId="10464" priority="552">
      <formula>AND(IF($Q481=3,1,IF($Q481=4,1,0)),IF($F481&lt;=85,1,0))</formula>
    </cfRule>
  </conditionalFormatting>
  <conditionalFormatting sqref="X481">
    <cfRule type="expression" dxfId="10463" priority="545">
      <formula>AND(IF(OR($Q481=1,$Q481=2),1,0),IF($X481&lt;=20,1,0))</formula>
    </cfRule>
    <cfRule type="expression" dxfId="10462" priority="546">
      <formula>AND(IF($Q481=2,1,0),IF($X481&lt;30,1,0))</formula>
    </cfRule>
    <cfRule type="expression" dxfId="10461" priority="547">
      <formula>AND(IF($Q481=3,1,0),IF($X481&lt;30,1,0))</formula>
    </cfRule>
    <cfRule type="expression" dxfId="10460" priority="548">
      <formula>AND(IF($Q481=3,1,IF($Q481=4,1,0)),IF($F481&lt;=85,1,0))</formula>
    </cfRule>
  </conditionalFormatting>
  <conditionalFormatting sqref="AI481">
    <cfRule type="expression" dxfId="10459" priority="541">
      <formula>AND(IF(OR($Q481=1,$Q481=2),1,0),IF($X481&lt;=20,1,0))</formula>
    </cfRule>
    <cfRule type="expression" dxfId="10458" priority="542">
      <formula>AND(IF($Q481=2,1,0),IF($X481&lt;30,1,0))</formula>
    </cfRule>
    <cfRule type="expression" dxfId="10457" priority="543">
      <formula>AND(IF($Q481=3,1,0),IF($X481&lt;30,1,0))</formula>
    </cfRule>
    <cfRule type="expression" dxfId="10456" priority="544">
      <formula>AND(IF($Q481=3,1,IF($Q481=4,1,0)),IF($F481&lt;=85,1,0))</formula>
    </cfRule>
  </conditionalFormatting>
  <conditionalFormatting sqref="AV482">
    <cfRule type="expression" dxfId="10455" priority="539">
      <formula>AV482="X"</formula>
    </cfRule>
    <cfRule type="expression" dxfId="10454" priority="540">
      <formula>AV482="후보"</formula>
    </cfRule>
  </conditionalFormatting>
  <conditionalFormatting sqref="AC482">
    <cfRule type="cellIs" dxfId="10453" priority="537" operator="greaterThan">
      <formula>0.9</formula>
    </cfRule>
    <cfRule type="cellIs" dxfId="10452" priority="538" operator="greaterThan">
      <formula>0.85</formula>
    </cfRule>
  </conditionalFormatting>
  <conditionalFormatting sqref="N482">
    <cfRule type="cellIs" dxfId="10451" priority="535" operator="greaterThan">
      <formula>0.9</formula>
    </cfRule>
    <cfRule type="cellIs" dxfId="10450" priority="536" operator="greaterThan">
      <formula>0.85</formula>
    </cfRule>
  </conditionalFormatting>
  <conditionalFormatting sqref="E482">
    <cfRule type="expression" dxfId="10449" priority="531">
      <formula>AND(IF(OR($Q482=1,$Q482=2),1,0),IF($X482&lt;=20,1,0))</formula>
    </cfRule>
    <cfRule type="expression" dxfId="10448" priority="532">
      <formula>AND(IF($Q482=2,1,0),IF($X482&lt;30,1,0))</formula>
    </cfRule>
    <cfRule type="expression" dxfId="10447" priority="533">
      <formula>AND(IF($Q482=3,1,0),IF($X482&lt;30,1,0))</formula>
    </cfRule>
    <cfRule type="expression" dxfId="10446" priority="534">
      <formula>AND(IF($Q482=3,1,IF($Q482=4,1,0)),IF($F482&lt;=85,1,0))</formula>
    </cfRule>
  </conditionalFormatting>
  <conditionalFormatting sqref="X482">
    <cfRule type="expression" dxfId="10445" priority="527">
      <formula>AND(IF(OR($Q482=1,$Q482=2),1,0),IF($X482&lt;=20,1,0))</formula>
    </cfRule>
    <cfRule type="expression" dxfId="10444" priority="528">
      <formula>AND(IF($Q482=2,1,0),IF($X482&lt;30,1,0))</formula>
    </cfRule>
    <cfRule type="expression" dxfId="10443" priority="529">
      <formula>AND(IF($Q482=3,1,0),IF($X482&lt;30,1,0))</formula>
    </cfRule>
    <cfRule type="expression" dxfId="10442" priority="530">
      <formula>AND(IF($Q482=3,1,IF($Q482=4,1,0)),IF($F482&lt;=85,1,0))</formula>
    </cfRule>
  </conditionalFormatting>
  <conditionalFormatting sqref="AI482">
    <cfRule type="expression" dxfId="10441" priority="523">
      <formula>AND(IF(OR($Q482=1,$Q482=2),1,0),IF($X482&lt;=20,1,0))</formula>
    </cfRule>
    <cfRule type="expression" dxfId="10440" priority="524">
      <formula>AND(IF($Q482=2,1,0),IF($X482&lt;30,1,0))</formula>
    </cfRule>
    <cfRule type="expression" dxfId="10439" priority="525">
      <formula>AND(IF($Q482=3,1,0),IF($X482&lt;30,1,0))</formula>
    </cfRule>
    <cfRule type="expression" dxfId="10438" priority="526">
      <formula>AND(IF($Q482=3,1,IF($Q482=4,1,0)),IF($F482&lt;=85,1,0))</formula>
    </cfRule>
  </conditionalFormatting>
  <conditionalFormatting sqref="AV483">
    <cfRule type="expression" dxfId="10437" priority="521">
      <formula>AV483="X"</formula>
    </cfRule>
    <cfRule type="expression" dxfId="10436" priority="522">
      <formula>AV483="후보"</formula>
    </cfRule>
  </conditionalFormatting>
  <conditionalFormatting sqref="AC483">
    <cfRule type="cellIs" dxfId="10435" priority="519" operator="greaterThan">
      <formula>0.9</formula>
    </cfRule>
    <cfRule type="cellIs" dxfId="10434" priority="520" operator="greaterThan">
      <formula>0.85</formula>
    </cfRule>
  </conditionalFormatting>
  <conditionalFormatting sqref="N483">
    <cfRule type="cellIs" dxfId="10433" priority="517" operator="greaterThan">
      <formula>0.9</formula>
    </cfRule>
    <cfRule type="cellIs" dxfId="10432" priority="518" operator="greaterThan">
      <formula>0.85</formula>
    </cfRule>
  </conditionalFormatting>
  <conditionalFormatting sqref="E483">
    <cfRule type="expression" dxfId="10431" priority="513">
      <formula>AND(IF(OR($Q483=1,$Q483=2),1,0),IF($X483&lt;=20,1,0))</formula>
    </cfRule>
    <cfRule type="expression" dxfId="10430" priority="514">
      <formula>AND(IF($Q483=2,1,0),IF($X483&lt;30,1,0))</formula>
    </cfRule>
    <cfRule type="expression" dxfId="10429" priority="515">
      <formula>AND(IF($Q483=3,1,0),IF($X483&lt;30,1,0))</formula>
    </cfRule>
    <cfRule type="expression" dxfId="10428" priority="516">
      <formula>AND(IF($Q483=3,1,IF($Q483=4,1,0)),IF($F483&lt;=85,1,0))</formula>
    </cfRule>
  </conditionalFormatting>
  <conditionalFormatting sqref="X483">
    <cfRule type="expression" dxfId="10427" priority="509">
      <formula>AND(IF(OR($Q483=1,$Q483=2),1,0),IF($X483&lt;=20,1,0))</formula>
    </cfRule>
    <cfRule type="expression" dxfId="10426" priority="510">
      <formula>AND(IF($Q483=2,1,0),IF($X483&lt;30,1,0))</formula>
    </cfRule>
    <cfRule type="expression" dxfId="10425" priority="511">
      <formula>AND(IF($Q483=3,1,0),IF($X483&lt;30,1,0))</formula>
    </cfRule>
    <cfRule type="expression" dxfId="10424" priority="512">
      <formula>AND(IF($Q483=3,1,IF($Q483=4,1,0)),IF($F483&lt;=85,1,0))</formula>
    </cfRule>
  </conditionalFormatting>
  <conditionalFormatting sqref="AI483">
    <cfRule type="expression" dxfId="10423" priority="505">
      <formula>AND(IF(OR($Q483=1,$Q483=2),1,0),IF($X483&lt;=20,1,0))</formula>
    </cfRule>
    <cfRule type="expression" dxfId="10422" priority="506">
      <formula>AND(IF($Q483=2,1,0),IF($X483&lt;30,1,0))</formula>
    </cfRule>
    <cfRule type="expression" dxfId="10421" priority="507">
      <formula>AND(IF($Q483=3,1,0),IF($X483&lt;30,1,0))</formula>
    </cfRule>
    <cfRule type="expression" dxfId="10420" priority="508">
      <formula>AND(IF($Q483=3,1,IF($Q483=4,1,0)),IF($F483&lt;=85,1,0))</formula>
    </cfRule>
  </conditionalFormatting>
  <conditionalFormatting sqref="AV484">
    <cfRule type="expression" dxfId="10419" priority="503">
      <formula>AV484="X"</formula>
    </cfRule>
    <cfRule type="expression" dxfId="10418" priority="504">
      <formula>AV484="후보"</formula>
    </cfRule>
  </conditionalFormatting>
  <conditionalFormatting sqref="AC484">
    <cfRule type="cellIs" dxfId="10417" priority="501" operator="greaterThan">
      <formula>0.9</formula>
    </cfRule>
    <cfRule type="cellIs" dxfId="10416" priority="502" operator="greaterThan">
      <formula>0.85</formula>
    </cfRule>
  </conditionalFormatting>
  <conditionalFormatting sqref="N484">
    <cfRule type="cellIs" dxfId="10415" priority="499" operator="greaterThan">
      <formula>0.9</formula>
    </cfRule>
    <cfRule type="cellIs" dxfId="10414" priority="500" operator="greaterThan">
      <formula>0.85</formula>
    </cfRule>
  </conditionalFormatting>
  <conditionalFormatting sqref="E484">
    <cfRule type="expression" dxfId="10413" priority="495">
      <formula>AND(IF(OR($Q484=1,$Q484=2),1,0),IF($X484&lt;=20,1,0))</formula>
    </cfRule>
    <cfRule type="expression" dxfId="10412" priority="496">
      <formula>AND(IF($Q484=2,1,0),IF($X484&lt;30,1,0))</formula>
    </cfRule>
    <cfRule type="expression" dxfId="10411" priority="497">
      <formula>AND(IF($Q484=3,1,0),IF($X484&lt;30,1,0))</formula>
    </cfRule>
    <cfRule type="expression" dxfId="10410" priority="498">
      <formula>AND(IF($Q484=3,1,IF($Q484=4,1,0)),IF($F484&lt;=85,1,0))</formula>
    </cfRule>
  </conditionalFormatting>
  <conditionalFormatting sqref="X484">
    <cfRule type="expression" dxfId="10409" priority="491">
      <formula>AND(IF(OR($Q484=1,$Q484=2),1,0),IF($X484&lt;=20,1,0))</formula>
    </cfRule>
    <cfRule type="expression" dxfId="10408" priority="492">
      <formula>AND(IF($Q484=2,1,0),IF($X484&lt;30,1,0))</formula>
    </cfRule>
    <cfRule type="expression" dxfId="10407" priority="493">
      <formula>AND(IF($Q484=3,1,0),IF($X484&lt;30,1,0))</formula>
    </cfRule>
    <cfRule type="expression" dxfId="10406" priority="494">
      <formula>AND(IF($Q484=3,1,IF($Q484=4,1,0)),IF($F484&lt;=85,1,0))</formula>
    </cfRule>
  </conditionalFormatting>
  <conditionalFormatting sqref="AI484">
    <cfRule type="expression" dxfId="10405" priority="487">
      <formula>AND(IF(OR($Q484=1,$Q484=2),1,0),IF($X484&lt;=20,1,0))</formula>
    </cfRule>
    <cfRule type="expression" dxfId="10404" priority="488">
      <formula>AND(IF($Q484=2,1,0),IF($X484&lt;30,1,0))</formula>
    </cfRule>
    <cfRule type="expression" dxfId="10403" priority="489">
      <formula>AND(IF($Q484=3,1,0),IF($X484&lt;30,1,0))</formula>
    </cfRule>
    <cfRule type="expression" dxfId="10402" priority="490">
      <formula>AND(IF($Q484=3,1,IF($Q484=4,1,0)),IF($F484&lt;=85,1,0))</formula>
    </cfRule>
  </conditionalFormatting>
  <conditionalFormatting sqref="AV485">
    <cfRule type="expression" dxfId="10401" priority="485">
      <formula>AV485="X"</formula>
    </cfRule>
    <cfRule type="expression" dxfId="10400" priority="486">
      <formula>AV485="후보"</formula>
    </cfRule>
  </conditionalFormatting>
  <conditionalFormatting sqref="AC485">
    <cfRule type="cellIs" dxfId="10399" priority="483" operator="greaterThan">
      <formula>0.9</formula>
    </cfRule>
    <cfRule type="cellIs" dxfId="10398" priority="484" operator="greaterThan">
      <formula>0.85</formula>
    </cfRule>
  </conditionalFormatting>
  <conditionalFormatting sqref="N485">
    <cfRule type="cellIs" dxfId="10397" priority="481" operator="greaterThan">
      <formula>0.9</formula>
    </cfRule>
    <cfRule type="cellIs" dxfId="10396" priority="482" operator="greaterThan">
      <formula>0.85</formula>
    </cfRule>
  </conditionalFormatting>
  <conditionalFormatting sqref="E485">
    <cfRule type="expression" dxfId="10395" priority="477">
      <formula>AND(IF(OR($Q485=1,$Q485=2),1,0),IF($X485&lt;=20,1,0))</formula>
    </cfRule>
    <cfRule type="expression" dxfId="10394" priority="478">
      <formula>AND(IF($Q485=2,1,0),IF($X485&lt;30,1,0))</formula>
    </cfRule>
    <cfRule type="expression" dxfId="10393" priority="479">
      <formula>AND(IF($Q485=3,1,0),IF($X485&lt;30,1,0))</formula>
    </cfRule>
    <cfRule type="expression" dxfId="10392" priority="480">
      <formula>AND(IF($Q485=3,1,IF($Q485=4,1,0)),IF($F485&lt;=85,1,0))</formula>
    </cfRule>
  </conditionalFormatting>
  <conditionalFormatting sqref="X485">
    <cfRule type="expression" dxfId="10391" priority="473">
      <formula>AND(IF(OR($Q485=1,$Q485=2),1,0),IF($X485&lt;=20,1,0))</formula>
    </cfRule>
    <cfRule type="expression" dxfId="10390" priority="474">
      <formula>AND(IF($Q485=2,1,0),IF($X485&lt;30,1,0))</formula>
    </cfRule>
    <cfRule type="expression" dxfId="10389" priority="475">
      <formula>AND(IF($Q485=3,1,0),IF($X485&lt;30,1,0))</formula>
    </cfRule>
    <cfRule type="expression" dxfId="10388" priority="476">
      <formula>AND(IF($Q485=3,1,IF($Q485=4,1,0)),IF($F485&lt;=85,1,0))</formula>
    </cfRule>
  </conditionalFormatting>
  <conditionalFormatting sqref="AI485">
    <cfRule type="expression" dxfId="10387" priority="469">
      <formula>AND(IF(OR($Q485=1,$Q485=2),1,0),IF($X485&lt;=20,1,0))</formula>
    </cfRule>
    <cfRule type="expression" dxfId="10386" priority="470">
      <formula>AND(IF($Q485=2,1,0),IF($X485&lt;30,1,0))</formula>
    </cfRule>
    <cfRule type="expression" dxfId="10385" priority="471">
      <formula>AND(IF($Q485=3,1,0),IF($X485&lt;30,1,0))</formula>
    </cfRule>
    <cfRule type="expression" dxfId="10384" priority="472">
      <formula>AND(IF($Q485=3,1,IF($Q485=4,1,0)),IF($F485&lt;=85,1,0))</formula>
    </cfRule>
  </conditionalFormatting>
  <conditionalFormatting sqref="AV486">
    <cfRule type="expression" dxfId="10383" priority="467">
      <formula>AV486="X"</formula>
    </cfRule>
    <cfRule type="expression" dxfId="10382" priority="468">
      <formula>AV486="후보"</formula>
    </cfRule>
  </conditionalFormatting>
  <conditionalFormatting sqref="AC486">
    <cfRule type="cellIs" dxfId="10381" priority="465" operator="greaterThan">
      <formula>0.9</formula>
    </cfRule>
    <cfRule type="cellIs" dxfId="10380" priority="466" operator="greaterThan">
      <formula>0.85</formula>
    </cfRule>
  </conditionalFormatting>
  <conditionalFormatting sqref="N486">
    <cfRule type="cellIs" dxfId="10379" priority="463" operator="greaterThan">
      <formula>0.9</formula>
    </cfRule>
    <cfRule type="cellIs" dxfId="10378" priority="464" operator="greaterThan">
      <formula>0.85</formula>
    </cfRule>
  </conditionalFormatting>
  <conditionalFormatting sqref="E486">
    <cfRule type="expression" dxfId="10377" priority="459">
      <formula>AND(IF(OR($Q486=1,$Q486=2),1,0),IF($X486&lt;=20,1,0))</formula>
    </cfRule>
    <cfRule type="expression" dxfId="10376" priority="460">
      <formula>AND(IF($Q486=2,1,0),IF($X486&lt;30,1,0))</formula>
    </cfRule>
    <cfRule type="expression" dxfId="10375" priority="461">
      <formula>AND(IF($Q486=3,1,0),IF($X486&lt;30,1,0))</formula>
    </cfRule>
    <cfRule type="expression" dxfId="10374" priority="462">
      <formula>AND(IF($Q486=3,1,IF($Q486=4,1,0)),IF($F486&lt;=85,1,0))</formula>
    </cfRule>
  </conditionalFormatting>
  <conditionalFormatting sqref="X486">
    <cfRule type="expression" dxfId="10373" priority="455">
      <formula>AND(IF(OR($Q486=1,$Q486=2),1,0),IF($X486&lt;=20,1,0))</formula>
    </cfRule>
    <cfRule type="expression" dxfId="10372" priority="456">
      <formula>AND(IF($Q486=2,1,0),IF($X486&lt;30,1,0))</formula>
    </cfRule>
    <cfRule type="expression" dxfId="10371" priority="457">
      <formula>AND(IF($Q486=3,1,0),IF($X486&lt;30,1,0))</formula>
    </cfRule>
    <cfRule type="expression" dxfId="10370" priority="458">
      <formula>AND(IF($Q486=3,1,IF($Q486=4,1,0)),IF($F486&lt;=85,1,0))</formula>
    </cfRule>
  </conditionalFormatting>
  <conditionalFormatting sqref="AI486">
    <cfRule type="expression" dxfId="10369" priority="451">
      <formula>AND(IF(OR($Q486=1,$Q486=2),1,0),IF($X486&lt;=20,1,0))</formula>
    </cfRule>
    <cfRule type="expression" dxfId="10368" priority="452">
      <formula>AND(IF($Q486=2,1,0),IF($X486&lt;30,1,0))</formula>
    </cfRule>
    <cfRule type="expression" dxfId="10367" priority="453">
      <formula>AND(IF($Q486=3,1,0),IF($X486&lt;30,1,0))</formula>
    </cfRule>
    <cfRule type="expression" dxfId="10366" priority="454">
      <formula>AND(IF($Q486=3,1,IF($Q486=4,1,0)),IF($F486&lt;=85,1,0))</formula>
    </cfRule>
  </conditionalFormatting>
  <conditionalFormatting sqref="AV487">
    <cfRule type="expression" dxfId="10365" priority="449">
      <formula>AV487="X"</formula>
    </cfRule>
    <cfRule type="expression" dxfId="10364" priority="450">
      <formula>AV487="후보"</formula>
    </cfRule>
  </conditionalFormatting>
  <conditionalFormatting sqref="AC487">
    <cfRule type="cellIs" dxfId="10363" priority="447" operator="greaterThan">
      <formula>0.9</formula>
    </cfRule>
    <cfRule type="cellIs" dxfId="10362" priority="448" operator="greaterThan">
      <formula>0.85</formula>
    </cfRule>
  </conditionalFormatting>
  <conditionalFormatting sqref="N487">
    <cfRule type="cellIs" dxfId="10361" priority="445" operator="greaterThan">
      <formula>0.9</formula>
    </cfRule>
    <cfRule type="cellIs" dxfId="10360" priority="446" operator="greaterThan">
      <formula>0.85</formula>
    </cfRule>
  </conditionalFormatting>
  <conditionalFormatting sqref="E487">
    <cfRule type="expression" dxfId="10359" priority="441">
      <formula>AND(IF(OR($Q487=1,$Q487=2),1,0),IF($X487&lt;=20,1,0))</formula>
    </cfRule>
    <cfRule type="expression" dxfId="10358" priority="442">
      <formula>AND(IF($Q487=2,1,0),IF($X487&lt;30,1,0))</formula>
    </cfRule>
    <cfRule type="expression" dxfId="10357" priority="443">
      <formula>AND(IF($Q487=3,1,0),IF($X487&lt;30,1,0))</formula>
    </cfRule>
    <cfRule type="expression" dxfId="10356" priority="444">
      <formula>AND(IF($Q487=3,1,IF($Q487=4,1,0)),IF($F487&lt;=85,1,0))</formula>
    </cfRule>
  </conditionalFormatting>
  <conditionalFormatting sqref="X487">
    <cfRule type="expression" dxfId="10355" priority="437">
      <formula>AND(IF(OR($Q487=1,$Q487=2),1,0),IF($X487&lt;=20,1,0))</formula>
    </cfRule>
    <cfRule type="expression" dxfId="10354" priority="438">
      <formula>AND(IF($Q487=2,1,0),IF($X487&lt;30,1,0))</formula>
    </cfRule>
    <cfRule type="expression" dxfId="10353" priority="439">
      <formula>AND(IF($Q487=3,1,0),IF($X487&lt;30,1,0))</formula>
    </cfRule>
    <cfRule type="expression" dxfId="10352" priority="440">
      <formula>AND(IF($Q487=3,1,IF($Q487=4,1,0)),IF($F487&lt;=85,1,0))</formula>
    </cfRule>
  </conditionalFormatting>
  <conditionalFormatting sqref="AI487">
    <cfRule type="expression" dxfId="10351" priority="433">
      <formula>AND(IF(OR($Q487=1,$Q487=2),1,0),IF($X487&lt;=20,1,0))</formula>
    </cfRule>
    <cfRule type="expression" dxfId="10350" priority="434">
      <formula>AND(IF($Q487=2,1,0),IF($X487&lt;30,1,0))</formula>
    </cfRule>
    <cfRule type="expression" dxfId="10349" priority="435">
      <formula>AND(IF($Q487=3,1,0),IF($X487&lt;30,1,0))</formula>
    </cfRule>
    <cfRule type="expression" dxfId="10348" priority="436">
      <formula>AND(IF($Q487=3,1,IF($Q487=4,1,0)),IF($F487&lt;=85,1,0))</formula>
    </cfRule>
  </conditionalFormatting>
  <conditionalFormatting sqref="AV488">
    <cfRule type="expression" dxfId="10347" priority="431">
      <formula>AV488="X"</formula>
    </cfRule>
    <cfRule type="expression" dxfId="10346" priority="432">
      <formula>AV488="후보"</formula>
    </cfRule>
  </conditionalFormatting>
  <conditionalFormatting sqref="AC488">
    <cfRule type="cellIs" dxfId="10345" priority="429" operator="greaterThan">
      <formula>0.9</formula>
    </cfRule>
    <cfRule type="cellIs" dxfId="10344" priority="430" operator="greaterThan">
      <formula>0.85</formula>
    </cfRule>
  </conditionalFormatting>
  <conditionalFormatting sqref="N488">
    <cfRule type="cellIs" dxfId="10343" priority="427" operator="greaterThan">
      <formula>0.9</formula>
    </cfRule>
    <cfRule type="cellIs" dxfId="10342" priority="428" operator="greaterThan">
      <formula>0.85</formula>
    </cfRule>
  </conditionalFormatting>
  <conditionalFormatting sqref="E488">
    <cfRule type="expression" dxfId="10341" priority="423">
      <formula>AND(IF(OR($Q488=1,$Q488=2),1,0),IF($X488&lt;=20,1,0))</formula>
    </cfRule>
    <cfRule type="expression" dxfId="10340" priority="424">
      <formula>AND(IF($Q488=2,1,0),IF($X488&lt;30,1,0))</formula>
    </cfRule>
    <cfRule type="expression" dxfId="10339" priority="425">
      <formula>AND(IF($Q488=3,1,0),IF($X488&lt;30,1,0))</formula>
    </cfRule>
    <cfRule type="expression" dxfId="10338" priority="426">
      <formula>AND(IF($Q488=3,1,IF($Q488=4,1,0)),IF($F488&lt;=85,1,0))</formula>
    </cfRule>
  </conditionalFormatting>
  <conditionalFormatting sqref="X488">
    <cfRule type="expression" dxfId="10337" priority="419">
      <formula>AND(IF(OR($Q488=1,$Q488=2),1,0),IF($X488&lt;=20,1,0))</formula>
    </cfRule>
    <cfRule type="expression" dxfId="10336" priority="420">
      <formula>AND(IF($Q488=2,1,0),IF($X488&lt;30,1,0))</formula>
    </cfRule>
    <cfRule type="expression" dxfId="10335" priority="421">
      <formula>AND(IF($Q488=3,1,0),IF($X488&lt;30,1,0))</formula>
    </cfRule>
    <cfRule type="expression" dxfId="10334" priority="422">
      <formula>AND(IF($Q488=3,1,IF($Q488=4,1,0)),IF($F488&lt;=85,1,0))</formula>
    </cfRule>
  </conditionalFormatting>
  <conditionalFormatting sqref="AI488">
    <cfRule type="expression" dxfId="10333" priority="415">
      <formula>AND(IF(OR($Q488=1,$Q488=2),1,0),IF($X488&lt;=20,1,0))</formula>
    </cfRule>
    <cfRule type="expression" dxfId="10332" priority="416">
      <formula>AND(IF($Q488=2,1,0),IF($X488&lt;30,1,0))</formula>
    </cfRule>
    <cfRule type="expression" dxfId="10331" priority="417">
      <formula>AND(IF($Q488=3,1,0),IF($X488&lt;30,1,0))</formula>
    </cfRule>
    <cfRule type="expression" dxfId="10330" priority="418">
      <formula>AND(IF($Q488=3,1,IF($Q488=4,1,0)),IF($F488&lt;=85,1,0))</formula>
    </cfRule>
  </conditionalFormatting>
  <conditionalFormatting sqref="AV489">
    <cfRule type="expression" dxfId="10329" priority="413">
      <formula>AV489="X"</formula>
    </cfRule>
    <cfRule type="expression" dxfId="10328" priority="414">
      <formula>AV489="후보"</formula>
    </cfRule>
  </conditionalFormatting>
  <conditionalFormatting sqref="AC489">
    <cfRule type="cellIs" dxfId="10327" priority="411" operator="greaterThan">
      <formula>0.9</formula>
    </cfRule>
    <cfRule type="cellIs" dxfId="10326" priority="412" operator="greaterThan">
      <formula>0.85</formula>
    </cfRule>
  </conditionalFormatting>
  <conditionalFormatting sqref="N489">
    <cfRule type="cellIs" dxfId="10325" priority="409" operator="greaterThan">
      <formula>0.9</formula>
    </cfRule>
    <cfRule type="cellIs" dxfId="10324" priority="410" operator="greaterThan">
      <formula>0.85</formula>
    </cfRule>
  </conditionalFormatting>
  <conditionalFormatting sqref="E489">
    <cfRule type="expression" dxfId="10323" priority="405">
      <formula>AND(IF(OR($Q489=1,$Q489=2),1,0),IF($X489&lt;=20,1,0))</formula>
    </cfRule>
    <cfRule type="expression" dxfId="10322" priority="406">
      <formula>AND(IF($Q489=2,1,0),IF($X489&lt;30,1,0))</formula>
    </cfRule>
    <cfRule type="expression" dxfId="10321" priority="407">
      <formula>AND(IF($Q489=3,1,0),IF($X489&lt;30,1,0))</formula>
    </cfRule>
    <cfRule type="expression" dxfId="10320" priority="408">
      <formula>AND(IF($Q489=3,1,IF($Q489=4,1,0)),IF($F489&lt;=85,1,0))</formula>
    </cfRule>
  </conditionalFormatting>
  <conditionalFormatting sqref="X489">
    <cfRule type="expression" dxfId="10319" priority="401">
      <formula>AND(IF(OR($Q489=1,$Q489=2),1,0),IF($X489&lt;=20,1,0))</formula>
    </cfRule>
    <cfRule type="expression" dxfId="10318" priority="402">
      <formula>AND(IF($Q489=2,1,0),IF($X489&lt;30,1,0))</formula>
    </cfRule>
    <cfRule type="expression" dxfId="10317" priority="403">
      <formula>AND(IF($Q489=3,1,0),IF($X489&lt;30,1,0))</formula>
    </cfRule>
    <cfRule type="expression" dxfId="10316" priority="404">
      <formula>AND(IF($Q489=3,1,IF($Q489=4,1,0)),IF($F489&lt;=85,1,0))</formula>
    </cfRule>
  </conditionalFormatting>
  <conditionalFormatting sqref="AI489">
    <cfRule type="expression" dxfId="10315" priority="397">
      <formula>AND(IF(OR($Q489=1,$Q489=2),1,0),IF($X489&lt;=20,1,0))</formula>
    </cfRule>
    <cfRule type="expression" dxfId="10314" priority="398">
      <formula>AND(IF($Q489=2,1,0),IF($X489&lt;30,1,0))</formula>
    </cfRule>
    <cfRule type="expression" dxfId="10313" priority="399">
      <formula>AND(IF($Q489=3,1,0),IF($X489&lt;30,1,0))</formula>
    </cfRule>
    <cfRule type="expression" dxfId="10312" priority="400">
      <formula>AND(IF($Q489=3,1,IF($Q489=4,1,0)),IF($F489&lt;=85,1,0))</formula>
    </cfRule>
  </conditionalFormatting>
  <conditionalFormatting sqref="AV490">
    <cfRule type="expression" dxfId="10311" priority="395">
      <formula>AV490="X"</formula>
    </cfRule>
    <cfRule type="expression" dxfId="10310" priority="396">
      <formula>AV490="후보"</formula>
    </cfRule>
  </conditionalFormatting>
  <conditionalFormatting sqref="AC490">
    <cfRule type="cellIs" dxfId="10309" priority="393" operator="greaterThan">
      <formula>0.9</formula>
    </cfRule>
    <cfRule type="cellIs" dxfId="10308" priority="394" operator="greaterThan">
      <formula>0.85</formula>
    </cfRule>
  </conditionalFormatting>
  <conditionalFormatting sqref="N490">
    <cfRule type="cellIs" dxfId="10307" priority="391" operator="greaterThan">
      <formula>0.9</formula>
    </cfRule>
    <cfRule type="cellIs" dxfId="10306" priority="392" operator="greaterThan">
      <formula>0.85</formula>
    </cfRule>
  </conditionalFormatting>
  <conditionalFormatting sqref="E490">
    <cfRule type="expression" dxfId="10305" priority="387">
      <formula>AND(IF(OR($Q490=1,$Q490=2),1,0),IF($X490&lt;=20,1,0))</formula>
    </cfRule>
    <cfRule type="expression" dxfId="10304" priority="388">
      <formula>AND(IF($Q490=2,1,0),IF($X490&lt;30,1,0))</formula>
    </cfRule>
    <cfRule type="expression" dxfId="10303" priority="389">
      <formula>AND(IF($Q490=3,1,0),IF($X490&lt;30,1,0))</formula>
    </cfRule>
    <cfRule type="expression" dxfId="10302" priority="390">
      <formula>AND(IF($Q490=3,1,IF($Q490=4,1,0)),IF($F490&lt;=85,1,0))</formula>
    </cfRule>
  </conditionalFormatting>
  <conditionalFormatting sqref="X490">
    <cfRule type="expression" dxfId="10301" priority="383">
      <formula>AND(IF(OR($Q490=1,$Q490=2),1,0),IF($X490&lt;=20,1,0))</formula>
    </cfRule>
    <cfRule type="expression" dxfId="10300" priority="384">
      <formula>AND(IF($Q490=2,1,0),IF($X490&lt;30,1,0))</formula>
    </cfRule>
    <cfRule type="expression" dxfId="10299" priority="385">
      <formula>AND(IF($Q490=3,1,0),IF($X490&lt;30,1,0))</formula>
    </cfRule>
    <cfRule type="expression" dxfId="10298" priority="386">
      <formula>AND(IF($Q490=3,1,IF($Q490=4,1,0)),IF($F490&lt;=85,1,0))</formula>
    </cfRule>
  </conditionalFormatting>
  <conditionalFormatting sqref="AI490">
    <cfRule type="expression" dxfId="10297" priority="379">
      <formula>AND(IF(OR($Q490=1,$Q490=2),1,0),IF($X490&lt;=20,1,0))</formula>
    </cfRule>
    <cfRule type="expression" dxfId="10296" priority="380">
      <formula>AND(IF($Q490=2,1,0),IF($X490&lt;30,1,0))</formula>
    </cfRule>
    <cfRule type="expression" dxfId="10295" priority="381">
      <formula>AND(IF($Q490=3,1,0),IF($X490&lt;30,1,0))</formula>
    </cfRule>
    <cfRule type="expression" dxfId="10294" priority="382">
      <formula>AND(IF($Q490=3,1,IF($Q490=4,1,0)),IF($F490&lt;=85,1,0))</formula>
    </cfRule>
  </conditionalFormatting>
  <conditionalFormatting sqref="AV491">
    <cfRule type="expression" dxfId="10293" priority="377">
      <formula>AV491="X"</formula>
    </cfRule>
    <cfRule type="expression" dxfId="10292" priority="378">
      <formula>AV491="후보"</formula>
    </cfRule>
  </conditionalFormatting>
  <conditionalFormatting sqref="AC491">
    <cfRule type="cellIs" dxfId="10291" priority="375" operator="greaterThan">
      <formula>0.9</formula>
    </cfRule>
    <cfRule type="cellIs" dxfId="10290" priority="376" operator="greaterThan">
      <formula>0.85</formula>
    </cfRule>
  </conditionalFormatting>
  <conditionalFormatting sqref="N491">
    <cfRule type="cellIs" dxfId="10289" priority="373" operator="greaterThan">
      <formula>0.9</formula>
    </cfRule>
    <cfRule type="cellIs" dxfId="10288" priority="374" operator="greaterThan">
      <formula>0.85</formula>
    </cfRule>
  </conditionalFormatting>
  <conditionalFormatting sqref="E491">
    <cfRule type="expression" dxfId="10287" priority="369">
      <formula>AND(IF(OR($Q491=1,$Q491=2),1,0),IF($X491&lt;=20,1,0))</formula>
    </cfRule>
    <cfRule type="expression" dxfId="10286" priority="370">
      <formula>AND(IF($Q491=2,1,0),IF($X491&lt;30,1,0))</formula>
    </cfRule>
    <cfRule type="expression" dxfId="10285" priority="371">
      <formula>AND(IF($Q491=3,1,0),IF($X491&lt;30,1,0))</formula>
    </cfRule>
    <cfRule type="expression" dxfId="10284" priority="372">
      <formula>AND(IF($Q491=3,1,IF($Q491=4,1,0)),IF($F491&lt;=85,1,0))</formula>
    </cfRule>
  </conditionalFormatting>
  <conditionalFormatting sqref="X491">
    <cfRule type="expression" dxfId="10283" priority="365">
      <formula>AND(IF(OR($Q491=1,$Q491=2),1,0),IF($X491&lt;=20,1,0))</formula>
    </cfRule>
    <cfRule type="expression" dxfId="10282" priority="366">
      <formula>AND(IF($Q491=2,1,0),IF($X491&lt;30,1,0))</formula>
    </cfRule>
    <cfRule type="expression" dxfId="10281" priority="367">
      <formula>AND(IF($Q491=3,1,0),IF($X491&lt;30,1,0))</formula>
    </cfRule>
    <cfRule type="expression" dxfId="10280" priority="368">
      <formula>AND(IF($Q491=3,1,IF($Q491=4,1,0)),IF($F491&lt;=85,1,0))</formula>
    </cfRule>
  </conditionalFormatting>
  <conditionalFormatting sqref="AI491">
    <cfRule type="expression" dxfId="10279" priority="361">
      <formula>AND(IF(OR($Q491=1,$Q491=2),1,0),IF($X491&lt;=20,1,0))</formula>
    </cfRule>
    <cfRule type="expression" dxfId="10278" priority="362">
      <formula>AND(IF($Q491=2,1,0),IF($X491&lt;30,1,0))</formula>
    </cfRule>
    <cfRule type="expression" dxfId="10277" priority="363">
      <formula>AND(IF($Q491=3,1,0),IF($X491&lt;30,1,0))</formula>
    </cfRule>
    <cfRule type="expression" dxfId="10276" priority="364">
      <formula>AND(IF($Q491=3,1,IF($Q491=4,1,0)),IF($F491&lt;=85,1,0))</formula>
    </cfRule>
  </conditionalFormatting>
  <conditionalFormatting sqref="AV492">
    <cfRule type="expression" dxfId="10275" priority="359">
      <formula>AV492="X"</formula>
    </cfRule>
    <cfRule type="expression" dxfId="10274" priority="360">
      <formula>AV492="후보"</formula>
    </cfRule>
  </conditionalFormatting>
  <conditionalFormatting sqref="AC492">
    <cfRule type="cellIs" dxfId="10273" priority="357" operator="greaterThan">
      <formula>0.9</formula>
    </cfRule>
    <cfRule type="cellIs" dxfId="10272" priority="358" operator="greaterThan">
      <formula>0.85</formula>
    </cfRule>
  </conditionalFormatting>
  <conditionalFormatting sqref="N492">
    <cfRule type="cellIs" dxfId="10271" priority="355" operator="greaterThan">
      <formula>0.9</formula>
    </cfRule>
    <cfRule type="cellIs" dxfId="10270" priority="356" operator="greaterThan">
      <formula>0.85</formula>
    </cfRule>
  </conditionalFormatting>
  <conditionalFormatting sqref="E492">
    <cfRule type="expression" dxfId="10269" priority="351">
      <formula>AND(IF(OR($Q492=1,$Q492=2),1,0),IF($X492&lt;=20,1,0))</formula>
    </cfRule>
    <cfRule type="expression" dxfId="10268" priority="352">
      <formula>AND(IF($Q492=2,1,0),IF($X492&lt;30,1,0))</formula>
    </cfRule>
    <cfRule type="expression" dxfId="10267" priority="353">
      <formula>AND(IF($Q492=3,1,0),IF($X492&lt;30,1,0))</formula>
    </cfRule>
    <cfRule type="expression" dxfId="10266" priority="354">
      <formula>AND(IF($Q492=3,1,IF($Q492=4,1,0)),IF($F492&lt;=85,1,0))</formula>
    </cfRule>
  </conditionalFormatting>
  <conditionalFormatting sqref="X492">
    <cfRule type="expression" dxfId="10265" priority="347">
      <formula>AND(IF(OR($Q492=1,$Q492=2),1,0),IF($X492&lt;=20,1,0))</formula>
    </cfRule>
    <cfRule type="expression" dxfId="10264" priority="348">
      <formula>AND(IF($Q492=2,1,0),IF($X492&lt;30,1,0))</formula>
    </cfRule>
    <cfRule type="expression" dxfId="10263" priority="349">
      <formula>AND(IF($Q492=3,1,0),IF($X492&lt;30,1,0))</formula>
    </cfRule>
    <cfRule type="expression" dxfId="10262" priority="350">
      <formula>AND(IF($Q492=3,1,IF($Q492=4,1,0)),IF($F492&lt;=85,1,0))</formula>
    </cfRule>
  </conditionalFormatting>
  <conditionalFormatting sqref="AI492">
    <cfRule type="expression" dxfId="10261" priority="343">
      <formula>AND(IF(OR($Q492=1,$Q492=2),1,0),IF($X492&lt;=20,1,0))</formula>
    </cfRule>
    <cfRule type="expression" dxfId="10260" priority="344">
      <formula>AND(IF($Q492=2,1,0),IF($X492&lt;30,1,0))</formula>
    </cfRule>
    <cfRule type="expression" dxfId="10259" priority="345">
      <formula>AND(IF($Q492=3,1,0),IF($X492&lt;30,1,0))</formula>
    </cfRule>
    <cfRule type="expression" dxfId="10258" priority="346">
      <formula>AND(IF($Q492=3,1,IF($Q492=4,1,0)),IF($F492&lt;=85,1,0))</formula>
    </cfRule>
  </conditionalFormatting>
  <conditionalFormatting sqref="AV493">
    <cfRule type="expression" dxfId="10257" priority="341">
      <formula>AV493="X"</formula>
    </cfRule>
    <cfRule type="expression" dxfId="10256" priority="342">
      <formula>AV493="후보"</formula>
    </cfRule>
  </conditionalFormatting>
  <conditionalFormatting sqref="AC493">
    <cfRule type="cellIs" dxfId="10255" priority="339" operator="greaterThan">
      <formula>0.9</formula>
    </cfRule>
    <cfRule type="cellIs" dxfId="10254" priority="340" operator="greaterThan">
      <formula>0.85</formula>
    </cfRule>
  </conditionalFormatting>
  <conditionalFormatting sqref="N493">
    <cfRule type="cellIs" dxfId="10253" priority="337" operator="greaterThan">
      <formula>0.9</formula>
    </cfRule>
    <cfRule type="cellIs" dxfId="10252" priority="338" operator="greaterThan">
      <formula>0.85</formula>
    </cfRule>
  </conditionalFormatting>
  <conditionalFormatting sqref="E493">
    <cfRule type="expression" dxfId="10251" priority="333">
      <formula>AND(IF(OR($Q493=1,$Q493=2),1,0),IF($X493&lt;=20,1,0))</formula>
    </cfRule>
    <cfRule type="expression" dxfId="10250" priority="334">
      <formula>AND(IF($Q493=2,1,0),IF($X493&lt;30,1,0))</formula>
    </cfRule>
    <cfRule type="expression" dxfId="10249" priority="335">
      <formula>AND(IF($Q493=3,1,0),IF($X493&lt;30,1,0))</formula>
    </cfRule>
    <cfRule type="expression" dxfId="10248" priority="336">
      <formula>AND(IF($Q493=3,1,IF($Q493=4,1,0)),IF($F493&lt;=85,1,0))</formula>
    </cfRule>
  </conditionalFormatting>
  <conditionalFormatting sqref="X493">
    <cfRule type="expression" dxfId="10247" priority="329">
      <formula>AND(IF(OR($Q493=1,$Q493=2),1,0),IF($X493&lt;=20,1,0))</formula>
    </cfRule>
    <cfRule type="expression" dxfId="10246" priority="330">
      <formula>AND(IF($Q493=2,1,0),IF($X493&lt;30,1,0))</formula>
    </cfRule>
    <cfRule type="expression" dxfId="10245" priority="331">
      <formula>AND(IF($Q493=3,1,0),IF($X493&lt;30,1,0))</formula>
    </cfRule>
    <cfRule type="expression" dxfId="10244" priority="332">
      <formula>AND(IF($Q493=3,1,IF($Q493=4,1,0)),IF($F493&lt;=85,1,0))</formula>
    </cfRule>
  </conditionalFormatting>
  <conditionalFormatting sqref="AI493">
    <cfRule type="expression" dxfId="10243" priority="325">
      <formula>AND(IF(OR($Q493=1,$Q493=2),1,0),IF($X493&lt;=20,1,0))</formula>
    </cfRule>
    <cfRule type="expression" dxfId="10242" priority="326">
      <formula>AND(IF($Q493=2,1,0),IF($X493&lt;30,1,0))</formula>
    </cfRule>
    <cfRule type="expression" dxfId="10241" priority="327">
      <formula>AND(IF($Q493=3,1,0),IF($X493&lt;30,1,0))</formula>
    </cfRule>
    <cfRule type="expression" dxfId="10240" priority="328">
      <formula>AND(IF($Q493=3,1,IF($Q493=4,1,0)),IF($F493&lt;=85,1,0))</formula>
    </cfRule>
  </conditionalFormatting>
  <conditionalFormatting sqref="AV494">
    <cfRule type="expression" dxfId="10239" priority="323">
      <formula>AV494="X"</formula>
    </cfRule>
    <cfRule type="expression" dxfId="10238" priority="324">
      <formula>AV494="후보"</formula>
    </cfRule>
  </conditionalFormatting>
  <conditionalFormatting sqref="AC494">
    <cfRule type="cellIs" dxfId="10237" priority="321" operator="greaterThan">
      <formula>0.9</formula>
    </cfRule>
    <cfRule type="cellIs" dxfId="10236" priority="322" operator="greaterThan">
      <formula>0.85</formula>
    </cfRule>
  </conditionalFormatting>
  <conditionalFormatting sqref="N494">
    <cfRule type="cellIs" dxfId="10235" priority="319" operator="greaterThan">
      <formula>0.9</formula>
    </cfRule>
    <cfRule type="cellIs" dxfId="10234" priority="320" operator="greaterThan">
      <formula>0.85</formula>
    </cfRule>
  </conditionalFormatting>
  <conditionalFormatting sqref="E494">
    <cfRule type="expression" dxfId="10233" priority="315">
      <formula>AND(IF(OR($Q494=1,$Q494=2),1,0),IF($X494&lt;=20,1,0))</formula>
    </cfRule>
    <cfRule type="expression" dxfId="10232" priority="316">
      <formula>AND(IF($Q494=2,1,0),IF($X494&lt;30,1,0))</formula>
    </cfRule>
    <cfRule type="expression" dxfId="10231" priority="317">
      <formula>AND(IF($Q494=3,1,0),IF($X494&lt;30,1,0))</formula>
    </cfRule>
    <cfRule type="expression" dxfId="10230" priority="318">
      <formula>AND(IF($Q494=3,1,IF($Q494=4,1,0)),IF($F494&lt;=85,1,0))</formula>
    </cfRule>
  </conditionalFormatting>
  <conditionalFormatting sqref="X494">
    <cfRule type="expression" dxfId="10229" priority="311">
      <formula>AND(IF(OR($Q494=1,$Q494=2),1,0),IF($X494&lt;=20,1,0))</formula>
    </cfRule>
    <cfRule type="expression" dxfId="10228" priority="312">
      <formula>AND(IF($Q494=2,1,0),IF($X494&lt;30,1,0))</formula>
    </cfRule>
    <cfRule type="expression" dxfId="10227" priority="313">
      <formula>AND(IF($Q494=3,1,0),IF($X494&lt;30,1,0))</formula>
    </cfRule>
    <cfRule type="expression" dxfId="10226" priority="314">
      <formula>AND(IF($Q494=3,1,IF($Q494=4,1,0)),IF($F494&lt;=85,1,0))</formula>
    </cfRule>
  </conditionalFormatting>
  <conditionalFormatting sqref="AI494">
    <cfRule type="expression" dxfId="10225" priority="307">
      <formula>AND(IF(OR($Q494=1,$Q494=2),1,0),IF($X494&lt;=20,1,0))</formula>
    </cfRule>
    <cfRule type="expression" dxfId="10224" priority="308">
      <formula>AND(IF($Q494=2,1,0),IF($X494&lt;30,1,0))</formula>
    </cfRule>
    <cfRule type="expression" dxfId="10223" priority="309">
      <formula>AND(IF($Q494=3,1,0),IF($X494&lt;30,1,0))</formula>
    </cfRule>
    <cfRule type="expression" dxfId="10222" priority="310">
      <formula>AND(IF($Q494=3,1,IF($Q494=4,1,0)),IF($F494&lt;=85,1,0))</formula>
    </cfRule>
  </conditionalFormatting>
  <conditionalFormatting sqref="AV495">
    <cfRule type="expression" dxfId="10221" priority="305">
      <formula>AV495="X"</formula>
    </cfRule>
    <cfRule type="expression" dxfId="10220" priority="306">
      <formula>AV495="후보"</formula>
    </cfRule>
  </conditionalFormatting>
  <conditionalFormatting sqref="AC495">
    <cfRule type="cellIs" dxfId="10219" priority="303" operator="greaterThan">
      <formula>0.9</formula>
    </cfRule>
    <cfRule type="cellIs" dxfId="10218" priority="304" operator="greaterThan">
      <formula>0.85</formula>
    </cfRule>
  </conditionalFormatting>
  <conditionalFormatting sqref="N495">
    <cfRule type="cellIs" dxfId="10217" priority="301" operator="greaterThan">
      <formula>0.9</formula>
    </cfRule>
    <cfRule type="cellIs" dxfId="10216" priority="302" operator="greaterThan">
      <formula>0.85</formula>
    </cfRule>
  </conditionalFormatting>
  <conditionalFormatting sqref="E495">
    <cfRule type="expression" dxfId="10215" priority="297">
      <formula>AND(IF(OR($Q495=1,$Q495=2),1,0),IF($X495&lt;=20,1,0))</formula>
    </cfRule>
    <cfRule type="expression" dxfId="10214" priority="298">
      <formula>AND(IF($Q495=2,1,0),IF($X495&lt;30,1,0))</formula>
    </cfRule>
    <cfRule type="expression" dxfId="10213" priority="299">
      <formula>AND(IF($Q495=3,1,0),IF($X495&lt;30,1,0))</formula>
    </cfRule>
    <cfRule type="expression" dxfId="10212" priority="300">
      <formula>AND(IF($Q495=3,1,IF($Q495=4,1,0)),IF($F495&lt;=85,1,0))</formula>
    </cfRule>
  </conditionalFormatting>
  <conditionalFormatting sqref="X495">
    <cfRule type="expression" dxfId="10211" priority="293">
      <formula>AND(IF(OR($Q495=1,$Q495=2),1,0),IF($X495&lt;=20,1,0))</formula>
    </cfRule>
    <cfRule type="expression" dxfId="10210" priority="294">
      <formula>AND(IF($Q495=2,1,0),IF($X495&lt;30,1,0))</formula>
    </cfRule>
    <cfRule type="expression" dxfId="10209" priority="295">
      <formula>AND(IF($Q495=3,1,0),IF($X495&lt;30,1,0))</formula>
    </cfRule>
    <cfRule type="expression" dxfId="10208" priority="296">
      <formula>AND(IF($Q495=3,1,IF($Q495=4,1,0)),IF($F495&lt;=85,1,0))</formula>
    </cfRule>
  </conditionalFormatting>
  <conditionalFormatting sqref="AI495">
    <cfRule type="expression" dxfId="10207" priority="289">
      <formula>AND(IF(OR($Q495=1,$Q495=2),1,0),IF($X495&lt;=20,1,0))</formula>
    </cfRule>
    <cfRule type="expression" dxfId="10206" priority="290">
      <formula>AND(IF($Q495=2,1,0),IF($X495&lt;30,1,0))</formula>
    </cfRule>
    <cfRule type="expression" dxfId="10205" priority="291">
      <formula>AND(IF($Q495=3,1,0),IF($X495&lt;30,1,0))</formula>
    </cfRule>
    <cfRule type="expression" dxfId="10204" priority="292">
      <formula>AND(IF($Q495=3,1,IF($Q495=4,1,0)),IF($F495&lt;=85,1,0))</formula>
    </cfRule>
  </conditionalFormatting>
  <conditionalFormatting sqref="AV496">
    <cfRule type="expression" dxfId="10203" priority="287">
      <formula>AV496="X"</formula>
    </cfRule>
    <cfRule type="expression" dxfId="10202" priority="288">
      <formula>AV496="후보"</formula>
    </cfRule>
  </conditionalFormatting>
  <conditionalFormatting sqref="AC496">
    <cfRule type="cellIs" dxfId="10201" priority="285" operator="greaterThan">
      <formula>0.9</formula>
    </cfRule>
    <cfRule type="cellIs" dxfId="10200" priority="286" operator="greaterThan">
      <formula>0.85</formula>
    </cfRule>
  </conditionalFormatting>
  <conditionalFormatting sqref="N496">
    <cfRule type="cellIs" dxfId="10199" priority="283" operator="greaterThan">
      <formula>0.9</formula>
    </cfRule>
    <cfRule type="cellIs" dxfId="10198" priority="284" operator="greaterThan">
      <formula>0.85</formula>
    </cfRule>
  </conditionalFormatting>
  <conditionalFormatting sqref="E496">
    <cfRule type="expression" dxfId="10197" priority="279">
      <formula>AND(IF(OR($Q496=1,$Q496=2),1,0),IF($X496&lt;=20,1,0))</formula>
    </cfRule>
    <cfRule type="expression" dxfId="10196" priority="280">
      <formula>AND(IF($Q496=2,1,0),IF($X496&lt;30,1,0))</formula>
    </cfRule>
    <cfRule type="expression" dxfId="10195" priority="281">
      <formula>AND(IF($Q496=3,1,0),IF($X496&lt;30,1,0))</formula>
    </cfRule>
    <cfRule type="expression" dxfId="10194" priority="282">
      <formula>AND(IF($Q496=3,1,IF($Q496=4,1,0)),IF($F496&lt;=85,1,0))</formula>
    </cfRule>
  </conditionalFormatting>
  <conditionalFormatting sqref="X496">
    <cfRule type="expression" dxfId="10193" priority="275">
      <formula>AND(IF(OR($Q496=1,$Q496=2),1,0),IF($X496&lt;=20,1,0))</formula>
    </cfRule>
    <cfRule type="expression" dxfId="10192" priority="276">
      <formula>AND(IF($Q496=2,1,0),IF($X496&lt;30,1,0))</formula>
    </cfRule>
    <cfRule type="expression" dxfId="10191" priority="277">
      <formula>AND(IF($Q496=3,1,0),IF($X496&lt;30,1,0))</formula>
    </cfRule>
    <cfRule type="expression" dxfId="10190" priority="278">
      <formula>AND(IF($Q496=3,1,IF($Q496=4,1,0)),IF($F496&lt;=85,1,0))</formula>
    </cfRule>
  </conditionalFormatting>
  <conditionalFormatting sqref="AI496">
    <cfRule type="expression" dxfId="10189" priority="271">
      <formula>AND(IF(OR($Q496=1,$Q496=2),1,0),IF($X496&lt;=20,1,0))</formula>
    </cfRule>
    <cfRule type="expression" dxfId="10188" priority="272">
      <formula>AND(IF($Q496=2,1,0),IF($X496&lt;30,1,0))</formula>
    </cfRule>
    <cfRule type="expression" dxfId="10187" priority="273">
      <formula>AND(IF($Q496=3,1,0),IF($X496&lt;30,1,0))</formula>
    </cfRule>
    <cfRule type="expression" dxfId="10186" priority="274">
      <formula>AND(IF($Q496=3,1,IF($Q496=4,1,0)),IF($F496&lt;=85,1,0))</formula>
    </cfRule>
  </conditionalFormatting>
  <conditionalFormatting sqref="AV497">
    <cfRule type="expression" dxfId="10185" priority="269">
      <formula>AV497="X"</formula>
    </cfRule>
    <cfRule type="expression" dxfId="10184" priority="270">
      <formula>AV497="후보"</formula>
    </cfRule>
  </conditionalFormatting>
  <conditionalFormatting sqref="AC497">
    <cfRule type="cellIs" dxfId="10183" priority="267" operator="greaterThan">
      <formula>0.9</formula>
    </cfRule>
    <cfRule type="cellIs" dxfId="10182" priority="268" operator="greaterThan">
      <formula>0.85</formula>
    </cfRule>
  </conditionalFormatting>
  <conditionalFormatting sqref="N497">
    <cfRule type="cellIs" dxfId="10181" priority="265" operator="greaterThan">
      <formula>0.9</formula>
    </cfRule>
    <cfRule type="cellIs" dxfId="10180" priority="266" operator="greaterThan">
      <formula>0.85</formula>
    </cfRule>
  </conditionalFormatting>
  <conditionalFormatting sqref="E497">
    <cfRule type="expression" dxfId="10179" priority="261">
      <formula>AND(IF(OR($Q497=1,$Q497=2),1,0),IF($X497&lt;=20,1,0))</formula>
    </cfRule>
    <cfRule type="expression" dxfId="10178" priority="262">
      <formula>AND(IF($Q497=2,1,0),IF($X497&lt;30,1,0))</formula>
    </cfRule>
    <cfRule type="expression" dxfId="10177" priority="263">
      <formula>AND(IF($Q497=3,1,0),IF($X497&lt;30,1,0))</formula>
    </cfRule>
    <cfRule type="expression" dxfId="10176" priority="264">
      <formula>AND(IF($Q497=3,1,IF($Q497=4,1,0)),IF($F497&lt;=85,1,0))</formula>
    </cfRule>
  </conditionalFormatting>
  <conditionalFormatting sqref="X497">
    <cfRule type="expression" dxfId="10175" priority="257">
      <formula>AND(IF(OR($Q497=1,$Q497=2),1,0),IF($X497&lt;=20,1,0))</formula>
    </cfRule>
    <cfRule type="expression" dxfId="10174" priority="258">
      <formula>AND(IF($Q497=2,1,0),IF($X497&lt;30,1,0))</formula>
    </cfRule>
    <cfRule type="expression" dxfId="10173" priority="259">
      <formula>AND(IF($Q497=3,1,0),IF($X497&lt;30,1,0))</formula>
    </cfRule>
    <cfRule type="expression" dxfId="10172" priority="260">
      <formula>AND(IF($Q497=3,1,IF($Q497=4,1,0)),IF($F497&lt;=85,1,0))</formula>
    </cfRule>
  </conditionalFormatting>
  <conditionalFormatting sqref="AI497">
    <cfRule type="expression" dxfId="10171" priority="253">
      <formula>AND(IF(OR($Q497=1,$Q497=2),1,0),IF($X497&lt;=20,1,0))</formula>
    </cfRule>
    <cfRule type="expression" dxfId="10170" priority="254">
      <formula>AND(IF($Q497=2,1,0),IF($X497&lt;30,1,0))</formula>
    </cfRule>
    <cfRule type="expression" dxfId="10169" priority="255">
      <formula>AND(IF($Q497=3,1,0),IF($X497&lt;30,1,0))</formula>
    </cfRule>
    <cfRule type="expression" dxfId="10168" priority="256">
      <formula>AND(IF($Q497=3,1,IF($Q497=4,1,0)),IF($F497&lt;=85,1,0))</formula>
    </cfRule>
  </conditionalFormatting>
  <conditionalFormatting sqref="AV498">
    <cfRule type="expression" dxfId="10167" priority="251">
      <formula>AV498="X"</formula>
    </cfRule>
    <cfRule type="expression" dxfId="10166" priority="252">
      <formula>AV498="후보"</formula>
    </cfRule>
  </conditionalFormatting>
  <conditionalFormatting sqref="AC498">
    <cfRule type="cellIs" dxfId="10165" priority="249" operator="greaterThan">
      <formula>0.9</formula>
    </cfRule>
    <cfRule type="cellIs" dxfId="10164" priority="250" operator="greaterThan">
      <formula>0.85</formula>
    </cfRule>
  </conditionalFormatting>
  <conditionalFormatting sqref="N498">
    <cfRule type="cellIs" dxfId="10163" priority="247" operator="greaterThan">
      <formula>0.9</formula>
    </cfRule>
    <cfRule type="cellIs" dxfId="10162" priority="248" operator="greaterThan">
      <formula>0.85</formula>
    </cfRule>
  </conditionalFormatting>
  <conditionalFormatting sqref="E498">
    <cfRule type="expression" dxfId="10161" priority="243">
      <formula>AND(IF(OR($Q498=1,$Q498=2),1,0),IF($X498&lt;=20,1,0))</formula>
    </cfRule>
    <cfRule type="expression" dxfId="10160" priority="244">
      <formula>AND(IF($Q498=2,1,0),IF($X498&lt;30,1,0))</formula>
    </cfRule>
    <cfRule type="expression" dxfId="10159" priority="245">
      <formula>AND(IF($Q498=3,1,0),IF($X498&lt;30,1,0))</formula>
    </cfRule>
    <cfRule type="expression" dxfId="10158" priority="246">
      <formula>AND(IF($Q498=3,1,IF($Q498=4,1,0)),IF($F498&lt;=85,1,0))</formula>
    </cfRule>
  </conditionalFormatting>
  <conditionalFormatting sqref="X498">
    <cfRule type="expression" dxfId="10157" priority="239">
      <formula>AND(IF(OR($Q498=1,$Q498=2),1,0),IF($X498&lt;=20,1,0))</formula>
    </cfRule>
    <cfRule type="expression" dxfId="10156" priority="240">
      <formula>AND(IF($Q498=2,1,0),IF($X498&lt;30,1,0))</formula>
    </cfRule>
    <cfRule type="expression" dxfId="10155" priority="241">
      <formula>AND(IF($Q498=3,1,0),IF($X498&lt;30,1,0))</formula>
    </cfRule>
    <cfRule type="expression" dxfId="10154" priority="242">
      <formula>AND(IF($Q498=3,1,IF($Q498=4,1,0)),IF($F498&lt;=85,1,0))</formula>
    </cfRule>
  </conditionalFormatting>
  <conditionalFormatting sqref="AI498">
    <cfRule type="expression" dxfId="10153" priority="235">
      <formula>AND(IF(OR($Q498=1,$Q498=2),1,0),IF($X498&lt;=20,1,0))</formula>
    </cfRule>
    <cfRule type="expression" dxfId="10152" priority="236">
      <formula>AND(IF($Q498=2,1,0),IF($X498&lt;30,1,0))</formula>
    </cfRule>
    <cfRule type="expression" dxfId="10151" priority="237">
      <formula>AND(IF($Q498=3,1,0),IF($X498&lt;30,1,0))</formula>
    </cfRule>
    <cfRule type="expression" dxfId="10150" priority="238">
      <formula>AND(IF($Q498=3,1,IF($Q498=4,1,0)),IF($F498&lt;=85,1,0))</formula>
    </cfRule>
  </conditionalFormatting>
  <conditionalFormatting sqref="AV499">
    <cfRule type="expression" dxfId="10149" priority="233">
      <formula>AV499="X"</formula>
    </cfRule>
    <cfRule type="expression" dxfId="10148" priority="234">
      <formula>AV499="후보"</formula>
    </cfRule>
  </conditionalFormatting>
  <conditionalFormatting sqref="AC499">
    <cfRule type="cellIs" dxfId="10147" priority="231" operator="greaterThan">
      <formula>0.9</formula>
    </cfRule>
    <cfRule type="cellIs" dxfId="10146" priority="232" operator="greaterThan">
      <formula>0.85</formula>
    </cfRule>
  </conditionalFormatting>
  <conditionalFormatting sqref="N499">
    <cfRule type="cellIs" dxfId="10145" priority="229" operator="greaterThan">
      <formula>0.9</formula>
    </cfRule>
    <cfRule type="cellIs" dxfId="10144" priority="230" operator="greaterThan">
      <formula>0.85</formula>
    </cfRule>
  </conditionalFormatting>
  <conditionalFormatting sqref="E499">
    <cfRule type="expression" dxfId="10143" priority="225">
      <formula>AND(IF(OR($Q499=1,$Q499=2),1,0),IF($X499&lt;=20,1,0))</formula>
    </cfRule>
    <cfRule type="expression" dxfId="10142" priority="226">
      <formula>AND(IF($Q499=2,1,0),IF($X499&lt;30,1,0))</formula>
    </cfRule>
    <cfRule type="expression" dxfId="10141" priority="227">
      <formula>AND(IF($Q499=3,1,0),IF($X499&lt;30,1,0))</formula>
    </cfRule>
    <cfRule type="expression" dxfId="10140" priority="228">
      <formula>AND(IF($Q499=3,1,IF($Q499=4,1,0)),IF($F499&lt;=85,1,0))</formula>
    </cfRule>
  </conditionalFormatting>
  <conditionalFormatting sqref="X499">
    <cfRule type="expression" dxfId="10139" priority="221">
      <formula>AND(IF(OR($Q499=1,$Q499=2),1,0),IF($X499&lt;=20,1,0))</formula>
    </cfRule>
    <cfRule type="expression" dxfId="10138" priority="222">
      <formula>AND(IF($Q499=2,1,0),IF($X499&lt;30,1,0))</formula>
    </cfRule>
    <cfRule type="expression" dxfId="10137" priority="223">
      <formula>AND(IF($Q499=3,1,0),IF($X499&lt;30,1,0))</formula>
    </cfRule>
    <cfRule type="expression" dxfId="10136" priority="224">
      <formula>AND(IF($Q499=3,1,IF($Q499=4,1,0)),IF($F499&lt;=85,1,0))</formula>
    </cfRule>
  </conditionalFormatting>
  <conditionalFormatting sqref="AI499">
    <cfRule type="expression" dxfId="10135" priority="217">
      <formula>AND(IF(OR($Q499=1,$Q499=2),1,0),IF($X499&lt;=20,1,0))</formula>
    </cfRule>
    <cfRule type="expression" dxfId="10134" priority="218">
      <formula>AND(IF($Q499=2,1,0),IF($X499&lt;30,1,0))</formula>
    </cfRule>
    <cfRule type="expression" dxfId="10133" priority="219">
      <formula>AND(IF($Q499=3,1,0),IF($X499&lt;30,1,0))</formula>
    </cfRule>
    <cfRule type="expression" dxfId="10132" priority="220">
      <formula>AND(IF($Q499=3,1,IF($Q499=4,1,0)),IF($F499&lt;=85,1,0))</formula>
    </cfRule>
  </conditionalFormatting>
  <conditionalFormatting sqref="AV500">
    <cfRule type="expression" dxfId="10131" priority="215">
      <formula>AV500="X"</formula>
    </cfRule>
    <cfRule type="expression" dxfId="10130" priority="216">
      <formula>AV500="후보"</formula>
    </cfRule>
  </conditionalFormatting>
  <conditionalFormatting sqref="AC500">
    <cfRule type="cellIs" dxfId="10129" priority="213" operator="greaterThan">
      <formula>0.9</formula>
    </cfRule>
    <cfRule type="cellIs" dxfId="10128" priority="214" operator="greaterThan">
      <formula>0.85</formula>
    </cfRule>
  </conditionalFormatting>
  <conditionalFormatting sqref="N500">
    <cfRule type="cellIs" dxfId="10127" priority="211" operator="greaterThan">
      <formula>0.9</formula>
    </cfRule>
    <cfRule type="cellIs" dxfId="10126" priority="212" operator="greaterThan">
      <formula>0.85</formula>
    </cfRule>
  </conditionalFormatting>
  <conditionalFormatting sqref="E500">
    <cfRule type="expression" dxfId="10125" priority="207">
      <formula>AND(IF(OR($Q500=1,$Q500=2),1,0),IF($X500&lt;=20,1,0))</formula>
    </cfRule>
    <cfRule type="expression" dxfId="10124" priority="208">
      <formula>AND(IF($Q500=2,1,0),IF($X500&lt;30,1,0))</formula>
    </cfRule>
    <cfRule type="expression" dxfId="10123" priority="209">
      <formula>AND(IF($Q500=3,1,0),IF($X500&lt;30,1,0))</formula>
    </cfRule>
    <cfRule type="expression" dxfId="10122" priority="210">
      <formula>AND(IF($Q500=3,1,IF($Q500=4,1,0)),IF($F500&lt;=85,1,0))</formula>
    </cfRule>
  </conditionalFormatting>
  <conditionalFormatting sqref="X500">
    <cfRule type="expression" dxfId="10121" priority="203">
      <formula>AND(IF(OR($Q500=1,$Q500=2),1,0),IF($X500&lt;=20,1,0))</formula>
    </cfRule>
    <cfRule type="expression" dxfId="10120" priority="204">
      <formula>AND(IF($Q500=2,1,0),IF($X500&lt;30,1,0))</formula>
    </cfRule>
    <cfRule type="expression" dxfId="10119" priority="205">
      <formula>AND(IF($Q500=3,1,0),IF($X500&lt;30,1,0))</formula>
    </cfRule>
    <cfRule type="expression" dxfId="10118" priority="206">
      <formula>AND(IF($Q500=3,1,IF($Q500=4,1,0)),IF($F500&lt;=85,1,0))</formula>
    </cfRule>
  </conditionalFormatting>
  <conditionalFormatting sqref="AI500">
    <cfRule type="expression" dxfId="10117" priority="199">
      <formula>AND(IF(OR($Q500=1,$Q500=2),1,0),IF($X500&lt;=20,1,0))</formula>
    </cfRule>
    <cfRule type="expression" dxfId="10116" priority="200">
      <formula>AND(IF($Q500=2,1,0),IF($X500&lt;30,1,0))</formula>
    </cfRule>
    <cfRule type="expression" dxfId="10115" priority="201">
      <formula>AND(IF($Q500=3,1,0),IF($X500&lt;30,1,0))</formula>
    </cfRule>
    <cfRule type="expression" dxfId="10114" priority="202">
      <formula>AND(IF($Q500=3,1,IF($Q500=4,1,0)),IF($F500&lt;=85,1,0))</formula>
    </cfRule>
  </conditionalFormatting>
  <conditionalFormatting sqref="AV501">
    <cfRule type="expression" dxfId="10113" priority="197">
      <formula>AV501="X"</formula>
    </cfRule>
    <cfRule type="expression" dxfId="10112" priority="198">
      <formula>AV501="후보"</formula>
    </cfRule>
  </conditionalFormatting>
  <conditionalFormatting sqref="AC501">
    <cfRule type="cellIs" dxfId="10111" priority="195" operator="greaterThan">
      <formula>0.9</formula>
    </cfRule>
    <cfRule type="cellIs" dxfId="10110" priority="196" operator="greaterThan">
      <formula>0.85</formula>
    </cfRule>
  </conditionalFormatting>
  <conditionalFormatting sqref="N501">
    <cfRule type="cellIs" dxfId="10109" priority="193" operator="greaterThan">
      <formula>0.9</formula>
    </cfRule>
    <cfRule type="cellIs" dxfId="10108" priority="194" operator="greaterThan">
      <formula>0.85</formula>
    </cfRule>
  </conditionalFormatting>
  <conditionalFormatting sqref="E501">
    <cfRule type="expression" dxfId="10107" priority="189">
      <formula>AND(IF(OR($Q501=1,$Q501=2),1,0),IF($X501&lt;=20,1,0))</formula>
    </cfRule>
    <cfRule type="expression" dxfId="10106" priority="190">
      <formula>AND(IF($Q501=2,1,0),IF($X501&lt;30,1,0))</formula>
    </cfRule>
    <cfRule type="expression" dxfId="10105" priority="191">
      <formula>AND(IF($Q501=3,1,0),IF($X501&lt;30,1,0))</formula>
    </cfRule>
    <cfRule type="expression" dxfId="10104" priority="192">
      <formula>AND(IF($Q501=3,1,IF($Q501=4,1,0)),IF($F501&lt;=85,1,0))</formula>
    </cfRule>
  </conditionalFormatting>
  <conditionalFormatting sqref="X501">
    <cfRule type="expression" dxfId="10103" priority="185">
      <formula>AND(IF(OR($Q501=1,$Q501=2),1,0),IF($X501&lt;=20,1,0))</formula>
    </cfRule>
    <cfRule type="expression" dxfId="10102" priority="186">
      <formula>AND(IF($Q501=2,1,0),IF($X501&lt;30,1,0))</formula>
    </cfRule>
    <cfRule type="expression" dxfId="10101" priority="187">
      <formula>AND(IF($Q501=3,1,0),IF($X501&lt;30,1,0))</formula>
    </cfRule>
    <cfRule type="expression" dxfId="10100" priority="188">
      <formula>AND(IF($Q501=3,1,IF($Q501=4,1,0)),IF($F501&lt;=85,1,0))</formula>
    </cfRule>
  </conditionalFormatting>
  <conditionalFormatting sqref="AI501">
    <cfRule type="expression" dxfId="10099" priority="181">
      <formula>AND(IF(OR($Q501=1,$Q501=2),1,0),IF($X501&lt;=20,1,0))</formula>
    </cfRule>
    <cfRule type="expression" dxfId="10098" priority="182">
      <formula>AND(IF($Q501=2,1,0),IF($X501&lt;30,1,0))</formula>
    </cfRule>
    <cfRule type="expression" dxfId="10097" priority="183">
      <formula>AND(IF($Q501=3,1,0),IF($X501&lt;30,1,0))</formula>
    </cfRule>
    <cfRule type="expression" dxfId="10096" priority="184">
      <formula>AND(IF($Q501=3,1,IF($Q501=4,1,0)),IF($F501&lt;=85,1,0))</formula>
    </cfRule>
  </conditionalFormatting>
  <conditionalFormatting sqref="AV502">
    <cfRule type="expression" dxfId="10095" priority="179">
      <formula>AV502="X"</formula>
    </cfRule>
    <cfRule type="expression" dxfId="10094" priority="180">
      <formula>AV502="후보"</formula>
    </cfRule>
  </conditionalFormatting>
  <conditionalFormatting sqref="AC502">
    <cfRule type="cellIs" dxfId="10093" priority="177" operator="greaterThan">
      <formula>0.9</formula>
    </cfRule>
    <cfRule type="cellIs" dxfId="10092" priority="178" operator="greaterThan">
      <formula>0.85</formula>
    </cfRule>
  </conditionalFormatting>
  <conditionalFormatting sqref="N502">
    <cfRule type="cellIs" dxfId="10091" priority="175" operator="greaterThan">
      <formula>0.9</formula>
    </cfRule>
    <cfRule type="cellIs" dxfId="10090" priority="176" operator="greaterThan">
      <formula>0.85</formula>
    </cfRule>
  </conditionalFormatting>
  <conditionalFormatting sqref="E502">
    <cfRule type="expression" dxfId="10089" priority="171">
      <formula>AND(IF(OR($Q502=1,$Q502=2),1,0),IF($X502&lt;=20,1,0))</formula>
    </cfRule>
    <cfRule type="expression" dxfId="10088" priority="172">
      <formula>AND(IF($Q502=2,1,0),IF($X502&lt;30,1,0))</formula>
    </cfRule>
    <cfRule type="expression" dxfId="10087" priority="173">
      <formula>AND(IF($Q502=3,1,0),IF($X502&lt;30,1,0))</formula>
    </cfRule>
    <cfRule type="expression" dxfId="10086" priority="174">
      <formula>AND(IF($Q502=3,1,IF($Q502=4,1,0)),IF($F502&lt;=85,1,0))</formula>
    </cfRule>
  </conditionalFormatting>
  <conditionalFormatting sqref="X502">
    <cfRule type="expression" dxfId="10085" priority="167">
      <formula>AND(IF(OR($Q502=1,$Q502=2),1,0),IF($X502&lt;=20,1,0))</formula>
    </cfRule>
    <cfRule type="expression" dxfId="10084" priority="168">
      <formula>AND(IF($Q502=2,1,0),IF($X502&lt;30,1,0))</formula>
    </cfRule>
    <cfRule type="expression" dxfId="10083" priority="169">
      <formula>AND(IF($Q502=3,1,0),IF($X502&lt;30,1,0))</formula>
    </cfRule>
    <cfRule type="expression" dxfId="10082" priority="170">
      <formula>AND(IF($Q502=3,1,IF($Q502=4,1,0)),IF($F502&lt;=85,1,0))</formula>
    </cfRule>
  </conditionalFormatting>
  <conditionalFormatting sqref="AI502">
    <cfRule type="expression" dxfId="10081" priority="163">
      <formula>AND(IF(OR($Q502=1,$Q502=2),1,0),IF($X502&lt;=20,1,0))</formula>
    </cfRule>
    <cfRule type="expression" dxfId="10080" priority="164">
      <formula>AND(IF($Q502=2,1,0),IF($X502&lt;30,1,0))</formula>
    </cfRule>
    <cfRule type="expression" dxfId="10079" priority="165">
      <formula>AND(IF($Q502=3,1,0),IF($X502&lt;30,1,0))</formula>
    </cfRule>
    <cfRule type="expression" dxfId="10078" priority="166">
      <formula>AND(IF($Q502=3,1,IF($Q502=4,1,0)),IF($F502&lt;=85,1,0))</formula>
    </cfRule>
  </conditionalFormatting>
  <conditionalFormatting sqref="AV503">
    <cfRule type="expression" dxfId="10077" priority="161">
      <formula>AV503="X"</formula>
    </cfRule>
    <cfRule type="expression" dxfId="10076" priority="162">
      <formula>AV503="후보"</formula>
    </cfRule>
  </conditionalFormatting>
  <conditionalFormatting sqref="AC503">
    <cfRule type="cellIs" dxfId="10075" priority="159" operator="greaterThan">
      <formula>0.9</formula>
    </cfRule>
    <cfRule type="cellIs" dxfId="10074" priority="160" operator="greaterThan">
      <formula>0.85</formula>
    </cfRule>
  </conditionalFormatting>
  <conditionalFormatting sqref="N503">
    <cfRule type="cellIs" dxfId="10073" priority="157" operator="greaterThan">
      <formula>0.9</formula>
    </cfRule>
    <cfRule type="cellIs" dxfId="10072" priority="158" operator="greaterThan">
      <formula>0.85</formula>
    </cfRule>
  </conditionalFormatting>
  <conditionalFormatting sqref="E503">
    <cfRule type="expression" dxfId="10071" priority="153">
      <formula>AND(IF(OR($Q503=1,$Q503=2),1,0),IF($X503&lt;=20,1,0))</formula>
    </cfRule>
    <cfRule type="expression" dxfId="10070" priority="154">
      <formula>AND(IF($Q503=2,1,0),IF($X503&lt;30,1,0))</formula>
    </cfRule>
    <cfRule type="expression" dxfId="10069" priority="155">
      <formula>AND(IF($Q503=3,1,0),IF($X503&lt;30,1,0))</formula>
    </cfRule>
    <cfRule type="expression" dxfId="10068" priority="156">
      <formula>AND(IF($Q503=3,1,IF($Q503=4,1,0)),IF($F503&lt;=85,1,0))</formula>
    </cfRule>
  </conditionalFormatting>
  <conditionalFormatting sqref="X503">
    <cfRule type="expression" dxfId="10067" priority="149">
      <formula>AND(IF(OR($Q503=1,$Q503=2),1,0),IF($X503&lt;=20,1,0))</formula>
    </cfRule>
    <cfRule type="expression" dxfId="10066" priority="150">
      <formula>AND(IF($Q503=2,1,0),IF($X503&lt;30,1,0))</formula>
    </cfRule>
    <cfRule type="expression" dxfId="10065" priority="151">
      <formula>AND(IF($Q503=3,1,0),IF($X503&lt;30,1,0))</formula>
    </cfRule>
    <cfRule type="expression" dxfId="10064" priority="152">
      <formula>AND(IF($Q503=3,1,IF($Q503=4,1,0)),IF($F503&lt;=85,1,0))</formula>
    </cfRule>
  </conditionalFormatting>
  <conditionalFormatting sqref="AI503">
    <cfRule type="expression" dxfId="10063" priority="145">
      <formula>AND(IF(OR($Q503=1,$Q503=2),1,0),IF($X503&lt;=20,1,0))</formula>
    </cfRule>
    <cfRule type="expression" dxfId="10062" priority="146">
      <formula>AND(IF($Q503=2,1,0),IF($X503&lt;30,1,0))</formula>
    </cfRule>
    <cfRule type="expression" dxfId="10061" priority="147">
      <formula>AND(IF($Q503=3,1,0),IF($X503&lt;30,1,0))</formula>
    </cfRule>
    <cfRule type="expression" dxfId="10060" priority="148">
      <formula>AND(IF($Q503=3,1,IF($Q503=4,1,0)),IF($F503&lt;=85,1,0))</formula>
    </cfRule>
  </conditionalFormatting>
  <conditionalFormatting sqref="AV504">
    <cfRule type="expression" dxfId="10059" priority="143">
      <formula>AV504="X"</formula>
    </cfRule>
    <cfRule type="expression" dxfId="10058" priority="144">
      <formula>AV504="후보"</formula>
    </cfRule>
  </conditionalFormatting>
  <conditionalFormatting sqref="AC504">
    <cfRule type="cellIs" dxfId="10057" priority="141" operator="greaterThan">
      <formula>0.9</formula>
    </cfRule>
    <cfRule type="cellIs" dxfId="10056" priority="142" operator="greaterThan">
      <formula>0.85</formula>
    </cfRule>
  </conditionalFormatting>
  <conditionalFormatting sqref="N504">
    <cfRule type="cellIs" dxfId="10055" priority="139" operator="greaterThan">
      <formula>0.9</formula>
    </cfRule>
    <cfRule type="cellIs" dxfId="10054" priority="140" operator="greaterThan">
      <formula>0.85</formula>
    </cfRule>
  </conditionalFormatting>
  <conditionalFormatting sqref="E504">
    <cfRule type="expression" dxfId="10053" priority="135">
      <formula>AND(IF(OR($Q504=1,$Q504=2),1,0),IF($X504&lt;=20,1,0))</formula>
    </cfRule>
    <cfRule type="expression" dxfId="10052" priority="136">
      <formula>AND(IF($Q504=2,1,0),IF($X504&lt;30,1,0))</formula>
    </cfRule>
    <cfRule type="expression" dxfId="10051" priority="137">
      <formula>AND(IF($Q504=3,1,0),IF($X504&lt;30,1,0))</formula>
    </cfRule>
    <cfRule type="expression" dxfId="10050" priority="138">
      <formula>AND(IF($Q504=3,1,IF($Q504=4,1,0)),IF($F504&lt;=85,1,0))</formula>
    </cfRule>
  </conditionalFormatting>
  <conditionalFormatting sqref="X504">
    <cfRule type="expression" dxfId="10049" priority="131">
      <formula>AND(IF(OR($Q504=1,$Q504=2),1,0),IF($X504&lt;=20,1,0))</formula>
    </cfRule>
    <cfRule type="expression" dxfId="10048" priority="132">
      <formula>AND(IF($Q504=2,1,0),IF($X504&lt;30,1,0))</formula>
    </cfRule>
    <cfRule type="expression" dxfId="10047" priority="133">
      <formula>AND(IF($Q504=3,1,0),IF($X504&lt;30,1,0))</formula>
    </cfRule>
    <cfRule type="expression" dxfId="10046" priority="134">
      <formula>AND(IF($Q504=3,1,IF($Q504=4,1,0)),IF($F504&lt;=85,1,0))</formula>
    </cfRule>
  </conditionalFormatting>
  <conditionalFormatting sqref="AI504">
    <cfRule type="expression" dxfId="10045" priority="127">
      <formula>AND(IF(OR($Q504=1,$Q504=2),1,0),IF($X504&lt;=20,1,0))</formula>
    </cfRule>
    <cfRule type="expression" dxfId="10044" priority="128">
      <formula>AND(IF($Q504=2,1,0),IF($X504&lt;30,1,0))</formula>
    </cfRule>
    <cfRule type="expression" dxfId="10043" priority="129">
      <formula>AND(IF($Q504=3,1,0),IF($X504&lt;30,1,0))</formula>
    </cfRule>
    <cfRule type="expression" dxfId="10042" priority="130">
      <formula>AND(IF($Q504=3,1,IF($Q504=4,1,0)),IF($F504&lt;=85,1,0))</formula>
    </cfRule>
  </conditionalFormatting>
  <conditionalFormatting sqref="AV505">
    <cfRule type="expression" dxfId="10041" priority="125">
      <formula>AV505="X"</formula>
    </cfRule>
    <cfRule type="expression" dxfId="10040" priority="126">
      <formula>AV505="후보"</formula>
    </cfRule>
  </conditionalFormatting>
  <conditionalFormatting sqref="AC505">
    <cfRule type="cellIs" dxfId="10039" priority="123" operator="greaterThan">
      <formula>0.9</formula>
    </cfRule>
    <cfRule type="cellIs" dxfId="10038" priority="124" operator="greaterThan">
      <formula>0.85</formula>
    </cfRule>
  </conditionalFormatting>
  <conditionalFormatting sqref="N505">
    <cfRule type="cellIs" dxfId="10037" priority="121" operator="greaterThan">
      <formula>0.9</formula>
    </cfRule>
    <cfRule type="cellIs" dxfId="10036" priority="122" operator="greaterThan">
      <formula>0.85</formula>
    </cfRule>
  </conditionalFormatting>
  <conditionalFormatting sqref="E505">
    <cfRule type="expression" dxfId="10035" priority="117">
      <formula>AND(IF(OR($Q505=1,$Q505=2),1,0),IF($X505&lt;=20,1,0))</formula>
    </cfRule>
    <cfRule type="expression" dxfId="10034" priority="118">
      <formula>AND(IF($Q505=2,1,0),IF($X505&lt;30,1,0))</formula>
    </cfRule>
    <cfRule type="expression" dxfId="10033" priority="119">
      <formula>AND(IF($Q505=3,1,0),IF($X505&lt;30,1,0))</formula>
    </cfRule>
    <cfRule type="expression" dxfId="10032" priority="120">
      <formula>AND(IF($Q505=3,1,IF($Q505=4,1,0)),IF($F505&lt;=85,1,0))</formula>
    </cfRule>
  </conditionalFormatting>
  <conditionalFormatting sqref="X505">
    <cfRule type="expression" dxfId="10031" priority="113">
      <formula>AND(IF(OR($Q505=1,$Q505=2),1,0),IF($X505&lt;=20,1,0))</formula>
    </cfRule>
    <cfRule type="expression" dxfId="10030" priority="114">
      <formula>AND(IF($Q505=2,1,0),IF($X505&lt;30,1,0))</formula>
    </cfRule>
    <cfRule type="expression" dxfId="10029" priority="115">
      <formula>AND(IF($Q505=3,1,0),IF($X505&lt;30,1,0))</formula>
    </cfRule>
    <cfRule type="expression" dxfId="10028" priority="116">
      <formula>AND(IF($Q505=3,1,IF($Q505=4,1,0)),IF($F505&lt;=85,1,0))</formula>
    </cfRule>
  </conditionalFormatting>
  <conditionalFormatting sqref="AI505">
    <cfRule type="expression" dxfId="10027" priority="109">
      <formula>AND(IF(OR($Q505=1,$Q505=2),1,0),IF($X505&lt;=20,1,0))</formula>
    </cfRule>
    <cfRule type="expression" dxfId="10026" priority="110">
      <formula>AND(IF($Q505=2,1,0),IF($X505&lt;30,1,0))</formula>
    </cfRule>
    <cfRule type="expression" dxfId="10025" priority="111">
      <formula>AND(IF($Q505=3,1,0),IF($X505&lt;30,1,0))</formula>
    </cfRule>
    <cfRule type="expression" dxfId="10024" priority="112">
      <formula>AND(IF($Q505=3,1,IF($Q505=4,1,0)),IF($F505&lt;=85,1,0))</formula>
    </cfRule>
  </conditionalFormatting>
  <conditionalFormatting sqref="AV506">
    <cfRule type="expression" dxfId="10023" priority="107">
      <formula>AV506="X"</formula>
    </cfRule>
    <cfRule type="expression" dxfId="10022" priority="108">
      <formula>AV506="후보"</formula>
    </cfRule>
  </conditionalFormatting>
  <conditionalFormatting sqref="AC506">
    <cfRule type="cellIs" dxfId="10021" priority="105" operator="greaterThan">
      <formula>0.9</formula>
    </cfRule>
    <cfRule type="cellIs" dxfId="10020" priority="106" operator="greaterThan">
      <formula>0.85</formula>
    </cfRule>
  </conditionalFormatting>
  <conditionalFormatting sqref="N506">
    <cfRule type="cellIs" dxfId="10019" priority="103" operator="greaterThan">
      <formula>0.9</formula>
    </cfRule>
    <cfRule type="cellIs" dxfId="10018" priority="104" operator="greaterThan">
      <formula>0.85</formula>
    </cfRule>
  </conditionalFormatting>
  <conditionalFormatting sqref="E506">
    <cfRule type="expression" dxfId="10017" priority="99">
      <formula>AND(IF(OR($Q506=1,$Q506=2),1,0),IF($X506&lt;=20,1,0))</formula>
    </cfRule>
    <cfRule type="expression" dxfId="10016" priority="100">
      <formula>AND(IF($Q506=2,1,0),IF($X506&lt;30,1,0))</formula>
    </cfRule>
    <cfRule type="expression" dxfId="10015" priority="101">
      <formula>AND(IF($Q506=3,1,0),IF($X506&lt;30,1,0))</formula>
    </cfRule>
    <cfRule type="expression" dxfId="10014" priority="102">
      <formula>AND(IF($Q506=3,1,IF($Q506=4,1,0)),IF($F506&lt;=85,1,0))</formula>
    </cfRule>
  </conditionalFormatting>
  <conditionalFormatting sqref="X506">
    <cfRule type="expression" dxfId="10013" priority="95">
      <formula>AND(IF(OR($Q506=1,$Q506=2),1,0),IF($X506&lt;=20,1,0))</formula>
    </cfRule>
    <cfRule type="expression" dxfId="10012" priority="96">
      <formula>AND(IF($Q506=2,1,0),IF($X506&lt;30,1,0))</formula>
    </cfRule>
    <cfRule type="expression" dxfId="10011" priority="97">
      <formula>AND(IF($Q506=3,1,0),IF($X506&lt;30,1,0))</formula>
    </cfRule>
    <cfRule type="expression" dxfId="10010" priority="98">
      <formula>AND(IF($Q506=3,1,IF($Q506=4,1,0)),IF($F506&lt;=85,1,0))</formula>
    </cfRule>
  </conditionalFormatting>
  <conditionalFormatting sqref="AI506">
    <cfRule type="expression" dxfId="10009" priority="91">
      <formula>AND(IF(OR($Q506=1,$Q506=2),1,0),IF($X506&lt;=20,1,0))</formula>
    </cfRule>
    <cfRule type="expression" dxfId="10008" priority="92">
      <formula>AND(IF($Q506=2,1,0),IF($X506&lt;30,1,0))</formula>
    </cfRule>
    <cfRule type="expression" dxfId="10007" priority="93">
      <formula>AND(IF($Q506=3,1,0),IF($X506&lt;30,1,0))</formula>
    </cfRule>
    <cfRule type="expression" dxfId="10006" priority="94">
      <formula>AND(IF($Q506=3,1,IF($Q506=4,1,0)),IF($F506&lt;=85,1,0))</formula>
    </cfRule>
  </conditionalFormatting>
  <conditionalFormatting sqref="AV507">
    <cfRule type="expression" dxfId="10005" priority="89">
      <formula>AV507="X"</formula>
    </cfRule>
    <cfRule type="expression" dxfId="10004" priority="90">
      <formula>AV507="후보"</formula>
    </cfRule>
  </conditionalFormatting>
  <conditionalFormatting sqref="AC507">
    <cfRule type="cellIs" dxfId="10003" priority="87" operator="greaterThan">
      <formula>0.9</formula>
    </cfRule>
    <cfRule type="cellIs" dxfId="10002" priority="88" operator="greaterThan">
      <formula>0.85</formula>
    </cfRule>
  </conditionalFormatting>
  <conditionalFormatting sqref="N507">
    <cfRule type="cellIs" dxfId="10001" priority="85" operator="greaterThan">
      <formula>0.9</formula>
    </cfRule>
    <cfRule type="cellIs" dxfId="10000" priority="86" operator="greaterThan">
      <formula>0.85</formula>
    </cfRule>
  </conditionalFormatting>
  <conditionalFormatting sqref="E507">
    <cfRule type="expression" dxfId="9999" priority="81">
      <formula>AND(IF(OR($Q507=1,$Q507=2),1,0),IF($X507&lt;=20,1,0))</formula>
    </cfRule>
    <cfRule type="expression" dxfId="9998" priority="82">
      <formula>AND(IF($Q507=2,1,0),IF($X507&lt;30,1,0))</formula>
    </cfRule>
    <cfRule type="expression" dxfId="9997" priority="83">
      <formula>AND(IF($Q507=3,1,0),IF($X507&lt;30,1,0))</formula>
    </cfRule>
    <cfRule type="expression" dxfId="9996" priority="84">
      <formula>AND(IF($Q507=3,1,IF($Q507=4,1,0)),IF($F507&lt;=85,1,0))</formula>
    </cfRule>
  </conditionalFormatting>
  <conditionalFormatting sqref="X507">
    <cfRule type="expression" dxfId="9995" priority="77">
      <formula>AND(IF(OR($Q507=1,$Q507=2),1,0),IF($X507&lt;=20,1,0))</formula>
    </cfRule>
    <cfRule type="expression" dxfId="9994" priority="78">
      <formula>AND(IF($Q507=2,1,0),IF($X507&lt;30,1,0))</formula>
    </cfRule>
    <cfRule type="expression" dxfId="9993" priority="79">
      <formula>AND(IF($Q507=3,1,0),IF($X507&lt;30,1,0))</formula>
    </cfRule>
    <cfRule type="expression" dxfId="9992" priority="80">
      <formula>AND(IF($Q507=3,1,IF($Q507=4,1,0)),IF($F507&lt;=85,1,0))</formula>
    </cfRule>
  </conditionalFormatting>
  <conditionalFormatting sqref="AI507">
    <cfRule type="expression" dxfId="9991" priority="73">
      <formula>AND(IF(OR($Q507=1,$Q507=2),1,0),IF($X507&lt;=20,1,0))</formula>
    </cfRule>
    <cfRule type="expression" dxfId="9990" priority="74">
      <formula>AND(IF($Q507=2,1,0),IF($X507&lt;30,1,0))</formula>
    </cfRule>
    <cfRule type="expression" dxfId="9989" priority="75">
      <formula>AND(IF($Q507=3,1,0),IF($X507&lt;30,1,0))</formula>
    </cfRule>
    <cfRule type="expression" dxfId="9988" priority="76">
      <formula>AND(IF($Q507=3,1,IF($Q507=4,1,0)),IF($F507&lt;=85,1,0))</formula>
    </cfRule>
  </conditionalFormatting>
  <conditionalFormatting sqref="AV508">
    <cfRule type="expression" dxfId="9987" priority="71">
      <formula>AV508="X"</formula>
    </cfRule>
    <cfRule type="expression" dxfId="9986" priority="72">
      <formula>AV508="후보"</formula>
    </cfRule>
  </conditionalFormatting>
  <conditionalFormatting sqref="AC508">
    <cfRule type="cellIs" dxfId="9985" priority="69" operator="greaterThan">
      <formula>0.9</formula>
    </cfRule>
    <cfRule type="cellIs" dxfId="9984" priority="70" operator="greaterThan">
      <formula>0.85</formula>
    </cfRule>
  </conditionalFormatting>
  <conditionalFormatting sqref="N508">
    <cfRule type="cellIs" dxfId="9983" priority="67" operator="greaterThan">
      <formula>0.9</formula>
    </cfRule>
    <cfRule type="cellIs" dxfId="9982" priority="68" operator="greaterThan">
      <formula>0.85</formula>
    </cfRule>
  </conditionalFormatting>
  <conditionalFormatting sqref="E508">
    <cfRule type="expression" dxfId="9981" priority="63">
      <formula>AND(IF(OR($Q508=1,$Q508=2),1,0),IF($X508&lt;=20,1,0))</formula>
    </cfRule>
    <cfRule type="expression" dxfId="9980" priority="64">
      <formula>AND(IF($Q508=2,1,0),IF($X508&lt;30,1,0))</formula>
    </cfRule>
    <cfRule type="expression" dxfId="9979" priority="65">
      <formula>AND(IF($Q508=3,1,0),IF($X508&lt;30,1,0))</formula>
    </cfRule>
    <cfRule type="expression" dxfId="9978" priority="66">
      <formula>AND(IF($Q508=3,1,IF($Q508=4,1,0)),IF($F508&lt;=85,1,0))</formula>
    </cfRule>
  </conditionalFormatting>
  <conditionalFormatting sqref="X508">
    <cfRule type="expression" dxfId="9977" priority="59">
      <formula>AND(IF(OR($Q508=1,$Q508=2),1,0),IF($X508&lt;=20,1,0))</formula>
    </cfRule>
    <cfRule type="expression" dxfId="9976" priority="60">
      <formula>AND(IF($Q508=2,1,0),IF($X508&lt;30,1,0))</formula>
    </cfRule>
    <cfRule type="expression" dxfId="9975" priority="61">
      <formula>AND(IF($Q508=3,1,0),IF($X508&lt;30,1,0))</formula>
    </cfRule>
    <cfRule type="expression" dxfId="9974" priority="62">
      <formula>AND(IF($Q508=3,1,IF($Q508=4,1,0)),IF($F508&lt;=85,1,0))</formula>
    </cfRule>
  </conditionalFormatting>
  <conditionalFormatting sqref="AI508">
    <cfRule type="expression" dxfId="9973" priority="55">
      <formula>AND(IF(OR($Q508=1,$Q508=2),1,0),IF($X508&lt;=20,1,0))</formula>
    </cfRule>
    <cfRule type="expression" dxfId="9972" priority="56">
      <formula>AND(IF($Q508=2,1,0),IF($X508&lt;30,1,0))</formula>
    </cfRule>
    <cfRule type="expression" dxfId="9971" priority="57">
      <formula>AND(IF($Q508=3,1,0),IF($X508&lt;30,1,0))</formula>
    </cfRule>
    <cfRule type="expression" dxfId="9970" priority="58">
      <formula>AND(IF($Q508=3,1,IF($Q508=4,1,0)),IF($F508&lt;=85,1,0))</formula>
    </cfRule>
  </conditionalFormatting>
  <conditionalFormatting sqref="AV509">
    <cfRule type="expression" dxfId="9969" priority="53">
      <formula>AV509="X"</formula>
    </cfRule>
    <cfRule type="expression" dxfId="9968" priority="54">
      <formula>AV509="후보"</formula>
    </cfRule>
  </conditionalFormatting>
  <conditionalFormatting sqref="AC509">
    <cfRule type="cellIs" dxfId="9967" priority="51" operator="greaterThan">
      <formula>0.9</formula>
    </cfRule>
    <cfRule type="cellIs" dxfId="9966" priority="52" operator="greaterThan">
      <formula>0.85</formula>
    </cfRule>
  </conditionalFormatting>
  <conditionalFormatting sqref="N509">
    <cfRule type="cellIs" dxfId="9965" priority="49" operator="greaterThan">
      <formula>0.9</formula>
    </cfRule>
    <cfRule type="cellIs" dxfId="9964" priority="50" operator="greaterThan">
      <formula>0.85</formula>
    </cfRule>
  </conditionalFormatting>
  <conditionalFormatting sqref="E509">
    <cfRule type="expression" dxfId="9963" priority="45">
      <formula>AND(IF(OR($Q509=1,$Q509=2),1,0),IF($X509&lt;=20,1,0))</formula>
    </cfRule>
    <cfRule type="expression" dxfId="9962" priority="46">
      <formula>AND(IF($Q509=2,1,0),IF($X509&lt;30,1,0))</formula>
    </cfRule>
    <cfRule type="expression" dxfId="9961" priority="47">
      <formula>AND(IF($Q509=3,1,0),IF($X509&lt;30,1,0))</formula>
    </cfRule>
    <cfRule type="expression" dxfId="9960" priority="48">
      <formula>AND(IF($Q509=3,1,IF($Q509=4,1,0)),IF($F509&lt;=85,1,0))</formula>
    </cfRule>
  </conditionalFormatting>
  <conditionalFormatting sqref="X509">
    <cfRule type="expression" dxfId="9959" priority="41">
      <formula>AND(IF(OR($Q509=1,$Q509=2),1,0),IF($X509&lt;=20,1,0))</formula>
    </cfRule>
    <cfRule type="expression" dxfId="9958" priority="42">
      <formula>AND(IF($Q509=2,1,0),IF($X509&lt;30,1,0))</formula>
    </cfRule>
    <cfRule type="expression" dxfId="9957" priority="43">
      <formula>AND(IF($Q509=3,1,0),IF($X509&lt;30,1,0))</formula>
    </cfRule>
    <cfRule type="expression" dxfId="9956" priority="44">
      <formula>AND(IF($Q509=3,1,IF($Q509=4,1,0)),IF($F509&lt;=85,1,0))</formula>
    </cfRule>
  </conditionalFormatting>
  <conditionalFormatting sqref="AI509">
    <cfRule type="expression" dxfId="9955" priority="37">
      <formula>AND(IF(OR($Q509=1,$Q509=2),1,0),IF($X509&lt;=20,1,0))</formula>
    </cfRule>
    <cfRule type="expression" dxfId="9954" priority="38">
      <formula>AND(IF($Q509=2,1,0),IF($X509&lt;30,1,0))</formula>
    </cfRule>
    <cfRule type="expression" dxfId="9953" priority="39">
      <formula>AND(IF($Q509=3,1,0),IF($X509&lt;30,1,0))</formula>
    </cfRule>
    <cfRule type="expression" dxfId="9952" priority="40">
      <formula>AND(IF($Q509=3,1,IF($Q509=4,1,0)),IF($F509&lt;=85,1,0))</formula>
    </cfRule>
  </conditionalFormatting>
  <conditionalFormatting sqref="AV510">
    <cfRule type="expression" dxfId="9951" priority="35">
      <formula>AV510="X"</formula>
    </cfRule>
    <cfRule type="expression" dxfId="9950" priority="36">
      <formula>AV510="후보"</formula>
    </cfRule>
  </conditionalFormatting>
  <conditionalFormatting sqref="AC510">
    <cfRule type="cellIs" dxfId="9949" priority="33" operator="greaterThan">
      <formula>0.9</formula>
    </cfRule>
    <cfRule type="cellIs" dxfId="9948" priority="34" operator="greaterThan">
      <formula>0.85</formula>
    </cfRule>
  </conditionalFormatting>
  <conditionalFormatting sqref="N510">
    <cfRule type="cellIs" dxfId="9947" priority="31" operator="greaterThan">
      <formula>0.9</formula>
    </cfRule>
    <cfRule type="cellIs" dxfId="9946" priority="32" operator="greaterThan">
      <formula>0.85</formula>
    </cfRule>
  </conditionalFormatting>
  <conditionalFormatting sqref="E510">
    <cfRule type="expression" dxfId="9945" priority="27">
      <formula>AND(IF(OR($Q510=1,$Q510=2),1,0),IF($X510&lt;=20,1,0))</formula>
    </cfRule>
    <cfRule type="expression" dxfId="9944" priority="28">
      <formula>AND(IF($Q510=2,1,0),IF($X510&lt;30,1,0))</formula>
    </cfRule>
    <cfRule type="expression" dxfId="9943" priority="29">
      <formula>AND(IF($Q510=3,1,0),IF($X510&lt;30,1,0))</formula>
    </cfRule>
    <cfRule type="expression" dxfId="9942" priority="30">
      <formula>AND(IF($Q510=3,1,IF($Q510=4,1,0)),IF($F510&lt;=85,1,0))</formula>
    </cfRule>
  </conditionalFormatting>
  <conditionalFormatting sqref="X510">
    <cfRule type="expression" dxfId="9941" priority="23">
      <formula>AND(IF(OR($Q510=1,$Q510=2),1,0),IF($X510&lt;=20,1,0))</formula>
    </cfRule>
    <cfRule type="expression" dxfId="9940" priority="24">
      <formula>AND(IF($Q510=2,1,0),IF($X510&lt;30,1,0))</formula>
    </cfRule>
    <cfRule type="expression" dxfId="9939" priority="25">
      <formula>AND(IF($Q510=3,1,0),IF($X510&lt;30,1,0))</formula>
    </cfRule>
    <cfRule type="expression" dxfId="9938" priority="26">
      <formula>AND(IF($Q510=3,1,IF($Q510=4,1,0)),IF($F510&lt;=85,1,0))</formula>
    </cfRule>
  </conditionalFormatting>
  <conditionalFormatting sqref="AI510">
    <cfRule type="expression" dxfId="9937" priority="19">
      <formula>AND(IF(OR($Q510=1,$Q510=2),1,0),IF($X510&lt;=20,1,0))</formula>
    </cfRule>
    <cfRule type="expression" dxfId="9936" priority="20">
      <formula>AND(IF($Q510=2,1,0),IF($X510&lt;30,1,0))</formula>
    </cfRule>
    <cfRule type="expression" dxfId="9935" priority="21">
      <formula>AND(IF($Q510=3,1,0),IF($X510&lt;30,1,0))</formula>
    </cfRule>
    <cfRule type="expression" dxfId="9934" priority="22">
      <formula>AND(IF($Q510=3,1,IF($Q510=4,1,0)),IF($F510&lt;=85,1,0))</formula>
    </cfRule>
  </conditionalFormatting>
  <conditionalFormatting sqref="AV511">
    <cfRule type="expression" dxfId="9933" priority="17">
      <formula>AV511="X"</formula>
    </cfRule>
    <cfRule type="expression" dxfId="9932" priority="18">
      <formula>AV511="후보"</formula>
    </cfRule>
  </conditionalFormatting>
  <conditionalFormatting sqref="AC511">
    <cfRule type="cellIs" dxfId="9931" priority="15" operator="greaterThan">
      <formula>0.9</formula>
    </cfRule>
    <cfRule type="cellIs" dxfId="9930" priority="16" operator="greaterThan">
      <formula>0.85</formula>
    </cfRule>
  </conditionalFormatting>
  <conditionalFormatting sqref="N511">
    <cfRule type="cellIs" dxfId="9929" priority="13" operator="greaterThan">
      <formula>0.9</formula>
    </cfRule>
    <cfRule type="cellIs" dxfId="9928" priority="14" operator="greaterThan">
      <formula>0.85</formula>
    </cfRule>
  </conditionalFormatting>
  <conditionalFormatting sqref="E511">
    <cfRule type="expression" dxfId="9927" priority="9">
      <formula>AND(IF(OR($Q511=1,$Q511=2),1,0),IF($X511&lt;=20,1,0))</formula>
    </cfRule>
    <cfRule type="expression" dxfId="9926" priority="10">
      <formula>AND(IF($Q511=2,1,0),IF($X511&lt;30,1,0))</formula>
    </cfRule>
    <cfRule type="expression" dxfId="9925" priority="11">
      <formula>AND(IF($Q511=3,1,0),IF($X511&lt;30,1,0))</formula>
    </cfRule>
    <cfRule type="expression" dxfId="9924" priority="12">
      <formula>AND(IF($Q511=3,1,IF($Q511=4,1,0)),IF($F511&lt;=85,1,0))</formula>
    </cfRule>
  </conditionalFormatting>
  <conditionalFormatting sqref="X511">
    <cfRule type="expression" dxfId="9923" priority="5">
      <formula>AND(IF(OR($Q511=1,$Q511=2),1,0),IF($X511&lt;=20,1,0))</formula>
    </cfRule>
    <cfRule type="expression" dxfId="9922" priority="6">
      <formula>AND(IF($Q511=2,1,0),IF($X511&lt;30,1,0))</formula>
    </cfRule>
    <cfRule type="expression" dxfId="9921" priority="7">
      <formula>AND(IF($Q511=3,1,0),IF($X511&lt;30,1,0))</formula>
    </cfRule>
    <cfRule type="expression" dxfId="9920" priority="8">
      <formula>AND(IF($Q511=3,1,IF($Q511=4,1,0)),IF($F511&lt;=85,1,0))</formula>
    </cfRule>
  </conditionalFormatting>
  <conditionalFormatting sqref="AI511">
    <cfRule type="expression" dxfId="9919" priority="1">
      <formula>AND(IF(OR($Q511=1,$Q511=2),1,0),IF($X511&lt;=20,1,0))</formula>
    </cfRule>
    <cfRule type="expression" dxfId="9918" priority="2">
      <formula>AND(IF($Q511=2,1,0),IF($X511&lt;30,1,0))</formula>
    </cfRule>
    <cfRule type="expression" dxfId="9917" priority="3">
      <formula>AND(IF($Q511=3,1,0),IF($X511&lt;30,1,0))</formula>
    </cfRule>
    <cfRule type="expression" dxfId="9916" priority="4">
      <formula>AND(IF($Q511=3,1,IF($Q511=4,1,0)),IF($F511&lt;=85,1,0))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tabSelected="1"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K52" sqref="K52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2" t="s">
        <v>1</v>
      </c>
      <c r="K1" s="111"/>
      <c r="L1" s="43" t="s">
        <v>292</v>
      </c>
      <c r="M1"/>
      <c r="N1" s="112" t="s">
        <v>3</v>
      </c>
      <c r="O1" s="111"/>
      <c r="P1" s="80">
        <v>30</v>
      </c>
      <c r="Q1" s="113" t="s">
        <v>4</v>
      </c>
      <c r="R1" s="114"/>
      <c r="S1" s="111"/>
      <c r="T1" s="28"/>
      <c r="U1" s="25"/>
      <c r="V1" s="25"/>
    </row>
    <row r="2" spans="1:22" ht="12" customHeight="1" x14ac:dyDescent="0.3">
      <c r="A2" s="81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4" t="s">
        <v>20</v>
      </c>
      <c r="B3" s="74" t="s">
        <v>21</v>
      </c>
      <c r="C3" s="74" t="s">
        <v>22</v>
      </c>
      <c r="D3" s="74" t="s">
        <v>23</v>
      </c>
      <c r="E3" s="74" t="s">
        <v>24</v>
      </c>
      <c r="F3" s="74" t="s">
        <v>25</v>
      </c>
      <c r="G3" s="74" t="s">
        <v>26</v>
      </c>
      <c r="H3" s="75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5" t="s">
        <v>31</v>
      </c>
      <c r="N3" s="74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4" t="s">
        <v>37</v>
      </c>
      <c r="T3" s="35" t="s">
        <v>38</v>
      </c>
      <c r="U3" s="75" t="s">
        <v>39</v>
      </c>
      <c r="V3" s="25"/>
    </row>
    <row r="4" spans="1:22" s="37" customFormat="1" ht="12" x14ac:dyDescent="0.3">
      <c r="A4" s="78" t="s">
        <v>2763</v>
      </c>
      <c r="B4" s="79" t="s">
        <v>2758</v>
      </c>
      <c r="C4" s="85">
        <v>773</v>
      </c>
      <c r="D4" s="86">
        <v>151.1</v>
      </c>
      <c r="E4" s="87">
        <v>46</v>
      </c>
      <c r="F4" s="86">
        <v>115</v>
      </c>
      <c r="G4" s="17">
        <v>35</v>
      </c>
      <c r="H4" s="88">
        <v>53</v>
      </c>
      <c r="I4" s="89">
        <v>310000</v>
      </c>
      <c r="J4" s="89" t="s">
        <v>228</v>
      </c>
      <c r="K4" s="89"/>
      <c r="L4" s="89"/>
      <c r="M4" s="90">
        <f>I4-K4</f>
        <v>310000</v>
      </c>
      <c r="N4" s="4">
        <f>IF(ISERROR(K4/I4),"",K4/I4)</f>
        <v>0</v>
      </c>
      <c r="O4" s="91">
        <f>I4/E4</f>
        <v>6739.130434782609</v>
      </c>
      <c r="P4" s="91">
        <f>K4/E4</f>
        <v>0</v>
      </c>
      <c r="Q4" s="77">
        <v>4</v>
      </c>
      <c r="R4" s="77">
        <v>2</v>
      </c>
      <c r="S4" s="77" t="s">
        <v>61</v>
      </c>
      <c r="T4" s="5" t="s">
        <v>177</v>
      </c>
      <c r="U4" s="9"/>
    </row>
    <row r="5" spans="1:22" s="37" customFormat="1" ht="12" x14ac:dyDescent="0.3">
      <c r="A5" s="78" t="s">
        <v>2751</v>
      </c>
      <c r="B5" s="79" t="s">
        <v>2752</v>
      </c>
      <c r="C5" s="85">
        <v>488</v>
      </c>
      <c r="D5" s="86">
        <v>200.8</v>
      </c>
      <c r="E5" s="87">
        <v>61</v>
      </c>
      <c r="F5" s="86">
        <v>168.6</v>
      </c>
      <c r="G5" s="17">
        <v>51</v>
      </c>
      <c r="H5" s="88">
        <v>46</v>
      </c>
      <c r="I5" s="89">
        <v>305000</v>
      </c>
      <c r="J5" s="89" t="s">
        <v>72</v>
      </c>
      <c r="K5" s="89"/>
      <c r="L5" s="89"/>
      <c r="M5" s="90">
        <f>I5-K5</f>
        <v>305000</v>
      </c>
      <c r="N5" s="4">
        <f>IF(ISERROR(K5/I5),"",K5/I5)</f>
        <v>0</v>
      </c>
      <c r="O5" s="91">
        <f>I5/E5</f>
        <v>5000</v>
      </c>
      <c r="P5" s="91">
        <f>K5/E5</f>
        <v>0</v>
      </c>
      <c r="Q5" s="77">
        <v>4</v>
      </c>
      <c r="R5" s="77">
        <v>2</v>
      </c>
      <c r="S5" s="77" t="s">
        <v>61</v>
      </c>
      <c r="T5" s="5" t="s">
        <v>275</v>
      </c>
      <c r="U5" s="9"/>
    </row>
    <row r="6" spans="1:22" s="37" customFormat="1" ht="12" x14ac:dyDescent="0.3">
      <c r="A6" s="78" t="s">
        <v>2825</v>
      </c>
      <c r="B6" s="79" t="s">
        <v>2581</v>
      </c>
      <c r="C6" s="85">
        <v>1015</v>
      </c>
      <c r="D6" s="86">
        <v>144.9</v>
      </c>
      <c r="E6" s="87">
        <v>44</v>
      </c>
      <c r="F6" s="86">
        <v>111</v>
      </c>
      <c r="G6" s="17">
        <v>34</v>
      </c>
      <c r="H6" s="88">
        <v>54</v>
      </c>
      <c r="I6" s="89">
        <v>270000</v>
      </c>
      <c r="J6" s="89" t="s">
        <v>59</v>
      </c>
      <c r="K6" s="89"/>
      <c r="L6" s="89"/>
      <c r="M6" s="90">
        <f>I6-K6</f>
        <v>270000</v>
      </c>
      <c r="N6" s="4">
        <f>IF(ISERROR(K6/I6),"",K6/I6)</f>
        <v>0</v>
      </c>
      <c r="O6" s="91">
        <f>I6/E6</f>
        <v>6136.363636363636</v>
      </c>
      <c r="P6" s="91">
        <f>K6/E6</f>
        <v>0</v>
      </c>
      <c r="Q6" s="77">
        <v>4</v>
      </c>
      <c r="R6" s="77">
        <v>2</v>
      </c>
      <c r="S6" s="77" t="s">
        <v>61</v>
      </c>
      <c r="T6" s="5" t="s">
        <v>215</v>
      </c>
      <c r="U6" s="9"/>
    </row>
    <row r="7" spans="1:22" s="37" customFormat="1" ht="12" x14ac:dyDescent="0.3">
      <c r="A7" s="78" t="s">
        <v>2448</v>
      </c>
      <c r="B7" s="79" t="s">
        <v>2449</v>
      </c>
      <c r="C7" s="85">
        <v>385</v>
      </c>
      <c r="D7" s="86">
        <v>142.19999999999999</v>
      </c>
      <c r="E7" s="87">
        <v>43</v>
      </c>
      <c r="F7" s="86">
        <v>111.4</v>
      </c>
      <c r="G7" s="17">
        <v>34</v>
      </c>
      <c r="H7" s="88">
        <v>42</v>
      </c>
      <c r="I7" s="89">
        <v>250000</v>
      </c>
      <c r="J7" s="89" t="s">
        <v>74</v>
      </c>
      <c r="K7" s="89">
        <v>125000</v>
      </c>
      <c r="L7" s="89" t="s">
        <v>74</v>
      </c>
      <c r="M7" s="90">
        <f>I7-K7</f>
        <v>125000</v>
      </c>
      <c r="N7" s="4">
        <f>IF(ISERROR(K7/I7),"",K7/I7)</f>
        <v>0.5</v>
      </c>
      <c r="O7" s="91">
        <f>I7/E7</f>
        <v>5813.9534883720926</v>
      </c>
      <c r="P7" s="91">
        <f>K7/E7</f>
        <v>2906.9767441860463</v>
      </c>
      <c r="Q7" s="77">
        <v>4</v>
      </c>
      <c r="R7" s="77">
        <v>2</v>
      </c>
      <c r="S7" s="77" t="s">
        <v>61</v>
      </c>
      <c r="T7" s="5" t="s">
        <v>155</v>
      </c>
      <c r="U7" s="9"/>
    </row>
    <row r="8" spans="1:22" s="37" customFormat="1" ht="12" x14ac:dyDescent="0.3">
      <c r="A8" s="78" t="s">
        <v>2457</v>
      </c>
      <c r="B8" s="79" t="s">
        <v>2455</v>
      </c>
      <c r="C8" s="85">
        <v>530</v>
      </c>
      <c r="D8" s="86">
        <v>147.1</v>
      </c>
      <c r="E8" s="87">
        <v>45</v>
      </c>
      <c r="F8" s="86">
        <v>122.9</v>
      </c>
      <c r="G8" s="17">
        <v>37</v>
      </c>
      <c r="H8" s="88">
        <v>34</v>
      </c>
      <c r="I8" s="89">
        <v>250000</v>
      </c>
      <c r="J8" s="89" t="s">
        <v>74</v>
      </c>
      <c r="K8" s="89"/>
      <c r="L8" s="89"/>
      <c r="M8" s="90">
        <f>I8-K8</f>
        <v>250000</v>
      </c>
      <c r="N8" s="4">
        <f>IF(ISERROR(K8/I8),"",K8/I8)</f>
        <v>0</v>
      </c>
      <c r="O8" s="91">
        <f>I8/E8</f>
        <v>5555.5555555555557</v>
      </c>
      <c r="P8" s="91">
        <f>K8/E8</f>
        <v>0</v>
      </c>
      <c r="Q8" s="77">
        <v>4</v>
      </c>
      <c r="R8" s="77">
        <v>2</v>
      </c>
      <c r="S8" s="77" t="s">
        <v>61</v>
      </c>
      <c r="T8" s="5">
        <v>147</v>
      </c>
      <c r="U8" s="9"/>
    </row>
    <row r="9" spans="1:22" s="37" customFormat="1" ht="12" x14ac:dyDescent="0.3">
      <c r="A9" s="78" t="s">
        <v>2836</v>
      </c>
      <c r="B9" s="79" t="s">
        <v>2837</v>
      </c>
      <c r="C9" s="85">
        <v>534</v>
      </c>
      <c r="D9" s="86">
        <v>189.8</v>
      </c>
      <c r="E9" s="87">
        <v>57</v>
      </c>
      <c r="F9" s="86">
        <v>157.30000000000001</v>
      </c>
      <c r="G9" s="17">
        <v>48</v>
      </c>
      <c r="H9" s="88">
        <v>50</v>
      </c>
      <c r="I9" s="89">
        <v>250000</v>
      </c>
      <c r="J9" s="89" t="s">
        <v>60</v>
      </c>
      <c r="K9" s="89"/>
      <c r="L9" s="89"/>
      <c r="M9" s="90">
        <f>I9-K9</f>
        <v>250000</v>
      </c>
      <c r="N9" s="4">
        <f>IF(ISERROR(K9/I9),"",K9/I9)</f>
        <v>0</v>
      </c>
      <c r="O9" s="91">
        <f>I9/E9</f>
        <v>4385.9649122807014</v>
      </c>
      <c r="P9" s="91">
        <f>K9/E9</f>
        <v>0</v>
      </c>
      <c r="Q9" s="77">
        <v>4</v>
      </c>
      <c r="R9" s="77">
        <v>2</v>
      </c>
      <c r="S9" s="77" t="s">
        <v>61</v>
      </c>
      <c r="T9" s="5">
        <v>189</v>
      </c>
      <c r="U9" s="9"/>
    </row>
    <row r="10" spans="1:22" s="37" customFormat="1" ht="12" x14ac:dyDescent="0.3">
      <c r="A10" s="78" t="s">
        <v>2834</v>
      </c>
      <c r="B10" s="79" t="s">
        <v>2613</v>
      </c>
      <c r="C10" s="85">
        <v>3885</v>
      </c>
      <c r="D10" s="86">
        <v>150.5</v>
      </c>
      <c r="E10" s="87">
        <v>46</v>
      </c>
      <c r="F10" s="86">
        <v>114.7</v>
      </c>
      <c r="G10" s="17">
        <v>35</v>
      </c>
      <c r="H10" s="88">
        <v>216</v>
      </c>
      <c r="I10" s="89">
        <v>240000</v>
      </c>
      <c r="J10" s="89" t="s">
        <v>72</v>
      </c>
      <c r="K10" s="89">
        <v>150000</v>
      </c>
      <c r="L10" s="89" t="s">
        <v>69</v>
      </c>
      <c r="M10" s="90">
        <f>I10-K10</f>
        <v>90000</v>
      </c>
      <c r="N10" s="4">
        <f>IF(ISERROR(K10/I10),"",K10/I10)</f>
        <v>0.625</v>
      </c>
      <c r="O10" s="91">
        <f>I10/E10</f>
        <v>5217.391304347826</v>
      </c>
      <c r="P10" s="91">
        <f>K10/E10</f>
        <v>3260.8695652173915</v>
      </c>
      <c r="Q10" s="77">
        <v>4</v>
      </c>
      <c r="R10" s="77">
        <v>2</v>
      </c>
      <c r="S10" s="77" t="s">
        <v>61</v>
      </c>
      <c r="T10" s="5" t="s">
        <v>209</v>
      </c>
      <c r="U10" s="9"/>
    </row>
    <row r="11" spans="1:22" s="37" customFormat="1" ht="12" x14ac:dyDescent="0.3">
      <c r="A11" s="78" t="s">
        <v>2836</v>
      </c>
      <c r="B11" s="79" t="s">
        <v>2837</v>
      </c>
      <c r="C11" s="85">
        <v>534</v>
      </c>
      <c r="D11" s="86">
        <v>163.1</v>
      </c>
      <c r="E11" s="87">
        <v>49</v>
      </c>
      <c r="F11" s="86">
        <v>135.4</v>
      </c>
      <c r="G11" s="17">
        <v>41</v>
      </c>
      <c r="H11" s="88">
        <v>90</v>
      </c>
      <c r="I11" s="89">
        <v>240000</v>
      </c>
      <c r="J11" s="89" t="s">
        <v>72</v>
      </c>
      <c r="K11" s="89">
        <v>140000</v>
      </c>
      <c r="L11" s="89" t="s">
        <v>104</v>
      </c>
      <c r="M11" s="90">
        <f>I11-K11</f>
        <v>100000</v>
      </c>
      <c r="N11" s="4">
        <f>IF(ISERROR(K11/I11),"",K11/I11)</f>
        <v>0.58333333333333337</v>
      </c>
      <c r="O11" s="91">
        <f>I11/E11</f>
        <v>4897.9591836734689</v>
      </c>
      <c r="P11" s="91">
        <f>K11/E11</f>
        <v>2857.1428571428573</v>
      </c>
      <c r="Q11" s="77">
        <v>4</v>
      </c>
      <c r="R11" s="77">
        <v>2</v>
      </c>
      <c r="S11" s="77" t="s">
        <v>61</v>
      </c>
      <c r="T11" s="5">
        <v>163</v>
      </c>
      <c r="U11" s="9"/>
    </row>
    <row r="12" spans="1:22" s="37" customFormat="1" ht="12" x14ac:dyDescent="0.3">
      <c r="A12" s="78" t="s">
        <v>2846</v>
      </c>
      <c r="B12" s="79" t="s">
        <v>2847</v>
      </c>
      <c r="C12" s="85">
        <v>563</v>
      </c>
      <c r="D12" s="86">
        <v>113.1</v>
      </c>
      <c r="E12" s="87">
        <v>34</v>
      </c>
      <c r="F12" s="86">
        <v>85</v>
      </c>
      <c r="G12" s="17">
        <v>26</v>
      </c>
      <c r="H12" s="88">
        <v>131</v>
      </c>
      <c r="I12" s="89">
        <v>240000</v>
      </c>
      <c r="J12" s="89" t="s">
        <v>76</v>
      </c>
      <c r="K12" s="89">
        <v>125000</v>
      </c>
      <c r="L12" s="89" t="s">
        <v>74</v>
      </c>
      <c r="M12" s="90">
        <f>I12-K12</f>
        <v>115000</v>
      </c>
      <c r="N12" s="4">
        <f>IF(ISERROR(K12/I12),"",K12/I12)</f>
        <v>0.52083333333333337</v>
      </c>
      <c r="O12" s="91">
        <f>I12/E12</f>
        <v>7058.8235294117649</v>
      </c>
      <c r="P12" s="91">
        <f>K12/E12</f>
        <v>3676.4705882352941</v>
      </c>
      <c r="Q12" s="77">
        <v>3</v>
      </c>
      <c r="R12" s="77">
        <v>2</v>
      </c>
      <c r="S12" s="77" t="s">
        <v>61</v>
      </c>
      <c r="T12" s="5" t="s">
        <v>176</v>
      </c>
      <c r="U12" s="9"/>
    </row>
    <row r="13" spans="1:22" s="37" customFormat="1" ht="12" x14ac:dyDescent="0.3">
      <c r="A13" s="78" t="s">
        <v>2751</v>
      </c>
      <c r="B13" s="79" t="s">
        <v>2752</v>
      </c>
      <c r="C13" s="85">
        <v>488</v>
      </c>
      <c r="D13" s="86">
        <v>163.5</v>
      </c>
      <c r="E13" s="87">
        <v>49</v>
      </c>
      <c r="F13" s="86">
        <v>132.5</v>
      </c>
      <c r="G13" s="17">
        <v>40</v>
      </c>
      <c r="H13" s="88">
        <v>96</v>
      </c>
      <c r="I13" s="89">
        <v>235000</v>
      </c>
      <c r="J13" s="89" t="s">
        <v>72</v>
      </c>
      <c r="K13" s="89">
        <v>140000</v>
      </c>
      <c r="L13" s="89" t="s">
        <v>74</v>
      </c>
      <c r="M13" s="90">
        <f>I13-K13</f>
        <v>95000</v>
      </c>
      <c r="N13" s="4">
        <f>IF(ISERROR(K13/I13),"",K13/I13)</f>
        <v>0.5957446808510638</v>
      </c>
      <c r="O13" s="91">
        <f>I13/E13</f>
        <v>4795.9183673469388</v>
      </c>
      <c r="P13" s="91">
        <f>K13/E13</f>
        <v>2857.1428571428573</v>
      </c>
      <c r="Q13" s="77">
        <v>3</v>
      </c>
      <c r="R13" s="77">
        <v>2</v>
      </c>
      <c r="S13" s="77" t="s">
        <v>61</v>
      </c>
      <c r="T13" s="5">
        <v>163</v>
      </c>
      <c r="U13" s="9"/>
    </row>
    <row r="14" spans="1:22" s="37" customFormat="1" ht="12" x14ac:dyDescent="0.3">
      <c r="A14" s="78" t="s">
        <v>2454</v>
      </c>
      <c r="B14" s="79" t="s">
        <v>2455</v>
      </c>
      <c r="C14" s="85">
        <v>429</v>
      </c>
      <c r="D14" s="86">
        <v>149.9</v>
      </c>
      <c r="E14" s="87">
        <v>45</v>
      </c>
      <c r="F14" s="86">
        <v>121.4</v>
      </c>
      <c r="G14" s="17">
        <v>37</v>
      </c>
      <c r="H14" s="88">
        <v>40</v>
      </c>
      <c r="I14" s="89">
        <v>230000</v>
      </c>
      <c r="J14" s="89" t="s">
        <v>74</v>
      </c>
      <c r="K14" s="89"/>
      <c r="L14" s="89"/>
      <c r="M14" s="90">
        <f>I14-K14</f>
        <v>230000</v>
      </c>
      <c r="N14" s="4">
        <f>IF(ISERROR(K14/I14),"",K14/I14)</f>
        <v>0</v>
      </c>
      <c r="O14" s="91">
        <f>I14/E14</f>
        <v>5111.1111111111113</v>
      </c>
      <c r="P14" s="91">
        <f>K14/E14</f>
        <v>0</v>
      </c>
      <c r="Q14" s="77">
        <v>4</v>
      </c>
      <c r="R14" s="77">
        <v>2</v>
      </c>
      <c r="S14" s="77" t="s">
        <v>61</v>
      </c>
      <c r="T14" s="5">
        <v>149</v>
      </c>
      <c r="U14" s="9"/>
    </row>
    <row r="15" spans="1:22" s="37" customFormat="1" ht="12" x14ac:dyDescent="0.3">
      <c r="A15" s="78" t="s">
        <v>2836</v>
      </c>
      <c r="B15" s="79" t="s">
        <v>2837</v>
      </c>
      <c r="C15" s="85">
        <v>534</v>
      </c>
      <c r="D15" s="86">
        <v>135.5</v>
      </c>
      <c r="E15" s="87">
        <v>41</v>
      </c>
      <c r="F15" s="86">
        <v>113.8</v>
      </c>
      <c r="G15" s="17">
        <v>34</v>
      </c>
      <c r="H15" s="88">
        <v>166</v>
      </c>
      <c r="I15" s="89">
        <v>230000</v>
      </c>
      <c r="J15" s="89" t="s">
        <v>69</v>
      </c>
      <c r="K15" s="89"/>
      <c r="L15" s="89"/>
      <c r="M15" s="90">
        <f>I15-K15</f>
        <v>230000</v>
      </c>
      <c r="N15" s="4">
        <f>IF(ISERROR(K15/I15),"",K15/I15)</f>
        <v>0</v>
      </c>
      <c r="O15" s="91">
        <f>I15/E15</f>
        <v>5609.7560975609758</v>
      </c>
      <c r="P15" s="91">
        <f>K15/E15</f>
        <v>0</v>
      </c>
      <c r="Q15" s="77">
        <v>4</v>
      </c>
      <c r="R15" s="77">
        <v>2</v>
      </c>
      <c r="S15" s="77" t="s">
        <v>61</v>
      </c>
      <c r="T15" s="5">
        <v>135</v>
      </c>
      <c r="U15" s="9"/>
    </row>
    <row r="16" spans="1:22" s="37" customFormat="1" ht="12" x14ac:dyDescent="0.3">
      <c r="A16" s="78" t="s">
        <v>2653</v>
      </c>
      <c r="B16" s="79" t="s">
        <v>2646</v>
      </c>
      <c r="C16" s="85">
        <v>1694</v>
      </c>
      <c r="D16" s="86">
        <v>112.6</v>
      </c>
      <c r="E16" s="87">
        <v>34</v>
      </c>
      <c r="F16" s="86">
        <v>84.8</v>
      </c>
      <c r="G16" s="17">
        <v>26</v>
      </c>
      <c r="H16" s="88">
        <v>153</v>
      </c>
      <c r="I16" s="89">
        <v>225000</v>
      </c>
      <c r="J16" s="89" t="s">
        <v>75</v>
      </c>
      <c r="K16" s="89"/>
      <c r="L16" s="89"/>
      <c r="M16" s="90">
        <f>I16-K16</f>
        <v>225000</v>
      </c>
      <c r="N16" s="4">
        <f>IF(ISERROR(K16/I16),"",K16/I16)</f>
        <v>0</v>
      </c>
      <c r="O16" s="91">
        <f>I16/E16</f>
        <v>6617.6470588235297</v>
      </c>
      <c r="P16" s="91">
        <f>K16/E16</f>
        <v>0</v>
      </c>
      <c r="Q16" s="77">
        <v>3</v>
      </c>
      <c r="R16" s="77">
        <v>2</v>
      </c>
      <c r="S16" s="77" t="s">
        <v>61</v>
      </c>
      <c r="T16" s="5" t="s">
        <v>103</v>
      </c>
      <c r="U16" s="9"/>
    </row>
    <row r="17" spans="1:21" s="37" customFormat="1" ht="12" x14ac:dyDescent="0.3">
      <c r="A17" s="78" t="s">
        <v>2854</v>
      </c>
      <c r="B17" s="79" t="s">
        <v>2855</v>
      </c>
      <c r="C17" s="85">
        <v>547</v>
      </c>
      <c r="D17" s="86">
        <v>112.3</v>
      </c>
      <c r="E17" s="87">
        <v>34</v>
      </c>
      <c r="F17" s="86">
        <v>85</v>
      </c>
      <c r="G17" s="17">
        <v>26</v>
      </c>
      <c r="H17" s="88">
        <v>84</v>
      </c>
      <c r="I17" s="89">
        <v>220000</v>
      </c>
      <c r="J17" s="89" t="s">
        <v>60</v>
      </c>
      <c r="K17" s="89">
        <v>130000</v>
      </c>
      <c r="L17" s="89" t="s">
        <v>100</v>
      </c>
      <c r="M17" s="90">
        <f>I17-K17</f>
        <v>90000</v>
      </c>
      <c r="N17" s="4">
        <f>IF(ISERROR(K17/I17),"",K17/I17)</f>
        <v>0.59090909090909094</v>
      </c>
      <c r="O17" s="91">
        <f>I17/E17</f>
        <v>6470.588235294118</v>
      </c>
      <c r="P17" s="91">
        <f>K17/E17</f>
        <v>3823.5294117647059</v>
      </c>
      <c r="Q17" s="77">
        <v>3</v>
      </c>
      <c r="R17" s="77">
        <v>2</v>
      </c>
      <c r="S17" s="77" t="s">
        <v>61</v>
      </c>
      <c r="T17" s="5" t="s">
        <v>101</v>
      </c>
      <c r="U17" s="9"/>
    </row>
    <row r="18" spans="1:21" s="37" customFormat="1" ht="12" x14ac:dyDescent="0.3">
      <c r="A18" s="78" t="s">
        <v>2751</v>
      </c>
      <c r="B18" s="79" t="s">
        <v>2752</v>
      </c>
      <c r="C18" s="85">
        <v>488</v>
      </c>
      <c r="D18" s="86">
        <v>146.80000000000001</v>
      </c>
      <c r="E18" s="87">
        <v>44</v>
      </c>
      <c r="F18" s="86">
        <v>118.3</v>
      </c>
      <c r="G18" s="17">
        <v>36</v>
      </c>
      <c r="H18" s="88">
        <v>88</v>
      </c>
      <c r="I18" s="89">
        <v>220000</v>
      </c>
      <c r="J18" s="89" t="s">
        <v>74</v>
      </c>
      <c r="K18" s="89">
        <v>135000</v>
      </c>
      <c r="L18" s="89" t="s">
        <v>228</v>
      </c>
      <c r="M18" s="90">
        <f>I18-K18</f>
        <v>85000</v>
      </c>
      <c r="N18" s="4">
        <f>IF(ISERROR(K18/I18),"",K18/I18)</f>
        <v>0.61363636363636365</v>
      </c>
      <c r="O18" s="91">
        <f>I18/E18</f>
        <v>5000</v>
      </c>
      <c r="P18" s="91">
        <f>K18/E18</f>
        <v>3068.181818181818</v>
      </c>
      <c r="Q18" s="77">
        <v>4</v>
      </c>
      <c r="R18" s="77">
        <v>2</v>
      </c>
      <c r="S18" s="77" t="s">
        <v>61</v>
      </c>
      <c r="T18" s="5">
        <v>146</v>
      </c>
      <c r="U18" s="9"/>
    </row>
    <row r="19" spans="1:21" s="37" customFormat="1" ht="12" x14ac:dyDescent="0.3">
      <c r="A19" s="78" t="s">
        <v>2882</v>
      </c>
      <c r="B19" s="79" t="s">
        <v>2776</v>
      </c>
      <c r="C19" s="85">
        <v>510</v>
      </c>
      <c r="D19" s="86">
        <v>133.4</v>
      </c>
      <c r="E19" s="87">
        <v>40</v>
      </c>
      <c r="F19" s="86">
        <v>115</v>
      </c>
      <c r="G19" s="17">
        <v>35</v>
      </c>
      <c r="H19" s="88">
        <v>100</v>
      </c>
      <c r="I19" s="89">
        <v>220000</v>
      </c>
      <c r="J19" s="89" t="s">
        <v>100</v>
      </c>
      <c r="K19" s="89">
        <v>120000</v>
      </c>
      <c r="L19" s="89" t="s">
        <v>60</v>
      </c>
      <c r="M19" s="90">
        <f>I19-K19</f>
        <v>100000</v>
      </c>
      <c r="N19" s="4">
        <f>IF(ISERROR(K19/I19),"",K19/I19)</f>
        <v>0.54545454545454541</v>
      </c>
      <c r="O19" s="91">
        <f>I19/E19</f>
        <v>5500</v>
      </c>
      <c r="P19" s="91">
        <f>K19/E19</f>
        <v>3000</v>
      </c>
      <c r="Q19" s="77">
        <v>4</v>
      </c>
      <c r="R19" s="77">
        <v>2</v>
      </c>
      <c r="S19" s="77" t="s">
        <v>61</v>
      </c>
      <c r="T19" s="5">
        <v>133</v>
      </c>
      <c r="U19" s="9"/>
    </row>
    <row r="20" spans="1:21" s="37" customFormat="1" ht="12" x14ac:dyDescent="0.3">
      <c r="A20" s="78" t="s">
        <v>2415</v>
      </c>
      <c r="B20" s="79" t="s">
        <v>2416</v>
      </c>
      <c r="C20" s="85">
        <v>558</v>
      </c>
      <c r="D20" s="86">
        <v>144.1</v>
      </c>
      <c r="E20" s="87">
        <v>44</v>
      </c>
      <c r="F20" s="86">
        <v>118.8</v>
      </c>
      <c r="G20" s="17">
        <v>36</v>
      </c>
      <c r="H20" s="88">
        <v>50</v>
      </c>
      <c r="I20" s="89">
        <v>215000</v>
      </c>
      <c r="J20" s="89" t="s">
        <v>68</v>
      </c>
      <c r="K20" s="89"/>
      <c r="L20" s="89"/>
      <c r="M20" s="90">
        <f>I20-K20</f>
        <v>215000</v>
      </c>
      <c r="N20" s="4">
        <f>IF(ISERROR(K20/I20),"",K20/I20)</f>
        <v>0</v>
      </c>
      <c r="O20" s="91">
        <f>I20/E20</f>
        <v>4886.363636363636</v>
      </c>
      <c r="P20" s="91">
        <f>K20/E20</f>
        <v>0</v>
      </c>
      <c r="Q20" s="77">
        <v>4</v>
      </c>
      <c r="R20" s="77">
        <v>2</v>
      </c>
      <c r="S20" s="77" t="s">
        <v>61</v>
      </c>
      <c r="T20" s="5" t="s">
        <v>118</v>
      </c>
      <c r="U20" s="9"/>
    </row>
    <row r="21" spans="1:21" s="37" customFormat="1" ht="12" x14ac:dyDescent="0.3">
      <c r="A21" s="78" t="s">
        <v>2376</v>
      </c>
      <c r="B21" s="79" t="s">
        <v>2378</v>
      </c>
      <c r="C21" s="85">
        <v>616</v>
      </c>
      <c r="D21" s="86">
        <v>136.4</v>
      </c>
      <c r="E21" s="87">
        <v>41</v>
      </c>
      <c r="F21" s="86">
        <v>115</v>
      </c>
      <c r="G21" s="17">
        <v>35</v>
      </c>
      <c r="H21" s="88">
        <v>112</v>
      </c>
      <c r="I21" s="89">
        <v>210000</v>
      </c>
      <c r="J21" s="89" t="s">
        <v>116</v>
      </c>
      <c r="K21" s="89">
        <v>120000</v>
      </c>
      <c r="L21" s="89" t="s">
        <v>68</v>
      </c>
      <c r="M21" s="90">
        <f>I21-K21</f>
        <v>90000</v>
      </c>
      <c r="N21" s="4">
        <f>IF(ISERROR(K21/I21),"",K21/I21)</f>
        <v>0.5714285714285714</v>
      </c>
      <c r="O21" s="91">
        <f>I21/E21</f>
        <v>5121.9512195121952</v>
      </c>
      <c r="P21" s="91">
        <f>K21/E21</f>
        <v>2926.8292682926831</v>
      </c>
      <c r="Q21" s="77">
        <v>4</v>
      </c>
      <c r="R21" s="77">
        <v>2</v>
      </c>
      <c r="S21" s="77" t="s">
        <v>61</v>
      </c>
      <c r="T21" s="5">
        <v>136</v>
      </c>
      <c r="U21" s="9"/>
    </row>
    <row r="22" spans="1:21" s="37" customFormat="1" ht="12" x14ac:dyDescent="0.3">
      <c r="A22" s="78" t="s">
        <v>2433</v>
      </c>
      <c r="B22" s="79" t="s">
        <v>2434</v>
      </c>
      <c r="C22" s="85">
        <v>982</v>
      </c>
      <c r="D22" s="86">
        <v>159.1</v>
      </c>
      <c r="E22" s="87">
        <v>48</v>
      </c>
      <c r="F22" s="86">
        <v>136.69999999999999</v>
      </c>
      <c r="G22" s="17">
        <v>41</v>
      </c>
      <c r="H22" s="88">
        <v>136</v>
      </c>
      <c r="I22" s="89">
        <v>210000</v>
      </c>
      <c r="J22" s="89" t="s">
        <v>72</v>
      </c>
      <c r="K22" s="89">
        <v>110000</v>
      </c>
      <c r="L22" s="89" t="s">
        <v>74</v>
      </c>
      <c r="M22" s="90">
        <f>I22-K22</f>
        <v>100000</v>
      </c>
      <c r="N22" s="4">
        <f>IF(ISERROR(K22/I22),"",K22/I22)</f>
        <v>0.52380952380952384</v>
      </c>
      <c r="O22" s="91">
        <f>I22/E22</f>
        <v>4375</v>
      </c>
      <c r="P22" s="91">
        <f>K22/E22</f>
        <v>2291.6666666666665</v>
      </c>
      <c r="Q22" s="77">
        <v>4</v>
      </c>
      <c r="R22" s="77">
        <v>2</v>
      </c>
      <c r="S22" s="77" t="s">
        <v>61</v>
      </c>
      <c r="T22" s="5" t="s">
        <v>138</v>
      </c>
      <c r="U22" s="9"/>
    </row>
    <row r="23" spans="1:21" s="37" customFormat="1" ht="12" x14ac:dyDescent="0.3">
      <c r="A23" s="78" t="s">
        <v>2625</v>
      </c>
      <c r="B23" s="79" t="s">
        <v>2622</v>
      </c>
      <c r="C23" s="85">
        <v>497</v>
      </c>
      <c r="D23" s="86">
        <v>139.4</v>
      </c>
      <c r="E23" s="87">
        <v>42</v>
      </c>
      <c r="F23" s="86">
        <v>111.1</v>
      </c>
      <c r="G23" s="17">
        <v>34</v>
      </c>
      <c r="H23" s="88">
        <v>86</v>
      </c>
      <c r="I23" s="89">
        <v>205000</v>
      </c>
      <c r="J23" s="89" t="s">
        <v>74</v>
      </c>
      <c r="K23" s="89">
        <v>120000</v>
      </c>
      <c r="L23" s="89" t="s">
        <v>202</v>
      </c>
      <c r="M23" s="90">
        <f>I23-K23</f>
        <v>85000</v>
      </c>
      <c r="N23" s="4">
        <f>IF(ISERROR(K23/I23),"",K23/I23)</f>
        <v>0.58536585365853655</v>
      </c>
      <c r="O23" s="91">
        <f>I23/E23</f>
        <v>4880.9523809523807</v>
      </c>
      <c r="P23" s="91">
        <f>K23/E23</f>
        <v>2857.1428571428573</v>
      </c>
      <c r="Q23" s="77">
        <v>4</v>
      </c>
      <c r="R23" s="77">
        <v>2</v>
      </c>
      <c r="S23" s="77" t="s">
        <v>61</v>
      </c>
      <c r="T23" s="5">
        <v>139</v>
      </c>
      <c r="U23" s="9"/>
    </row>
    <row r="24" spans="1:21" s="37" customFormat="1" ht="12" x14ac:dyDescent="0.3">
      <c r="A24" s="78" t="s">
        <v>2852</v>
      </c>
      <c r="B24" s="79" t="s">
        <v>2851</v>
      </c>
      <c r="C24" s="85">
        <v>430</v>
      </c>
      <c r="D24" s="86">
        <v>135.1</v>
      </c>
      <c r="E24" s="87">
        <v>41</v>
      </c>
      <c r="F24" s="86">
        <v>114</v>
      </c>
      <c r="G24" s="17">
        <v>34</v>
      </c>
      <c r="H24" s="88">
        <v>66</v>
      </c>
      <c r="I24" s="89">
        <v>205000</v>
      </c>
      <c r="J24" s="89" t="s">
        <v>98</v>
      </c>
      <c r="K24" s="89">
        <v>130000</v>
      </c>
      <c r="L24" s="89" t="s">
        <v>98</v>
      </c>
      <c r="M24" s="90">
        <f>I24-K24</f>
        <v>75000</v>
      </c>
      <c r="N24" s="4">
        <f>IF(ISERROR(K24/I24),"",K24/I24)</f>
        <v>0.63414634146341464</v>
      </c>
      <c r="O24" s="91">
        <f>I24/E24</f>
        <v>5000</v>
      </c>
      <c r="P24" s="91">
        <f>K24/E24</f>
        <v>3170.731707317073</v>
      </c>
      <c r="Q24" s="77">
        <v>4</v>
      </c>
      <c r="R24" s="77">
        <v>2</v>
      </c>
      <c r="S24" s="77" t="s">
        <v>61</v>
      </c>
      <c r="T24" s="5">
        <v>135</v>
      </c>
      <c r="U24" s="9"/>
    </row>
    <row r="25" spans="1:21" s="37" customFormat="1" ht="12" x14ac:dyDescent="0.3">
      <c r="A25" s="78" t="s">
        <v>2379</v>
      </c>
      <c r="B25" s="79" t="s">
        <v>2380</v>
      </c>
      <c r="C25" s="85">
        <v>597</v>
      </c>
      <c r="D25" s="86">
        <v>141.80000000000001</v>
      </c>
      <c r="E25" s="87">
        <v>43</v>
      </c>
      <c r="F25" s="86">
        <v>112.7</v>
      </c>
      <c r="G25" s="17">
        <v>34</v>
      </c>
      <c r="H25" s="88">
        <v>108</v>
      </c>
      <c r="I25" s="89">
        <v>200000</v>
      </c>
      <c r="J25" s="89" t="s">
        <v>116</v>
      </c>
      <c r="K25" s="89">
        <v>120000</v>
      </c>
      <c r="L25" s="89" t="s">
        <v>76</v>
      </c>
      <c r="M25" s="90">
        <f>I25-K25</f>
        <v>80000</v>
      </c>
      <c r="N25" s="4">
        <f>IF(ISERROR(K25/I25),"",K25/I25)</f>
        <v>0.6</v>
      </c>
      <c r="O25" s="91">
        <f>I25/E25</f>
        <v>4651.1627906976746</v>
      </c>
      <c r="P25" s="91">
        <f>K25/E25</f>
        <v>2790.6976744186045</v>
      </c>
      <c r="Q25" s="77">
        <v>4</v>
      </c>
      <c r="R25" s="77">
        <v>2</v>
      </c>
      <c r="S25" s="77" t="s">
        <v>61</v>
      </c>
      <c r="T25" s="5">
        <v>141</v>
      </c>
      <c r="U25" s="9"/>
    </row>
    <row r="26" spans="1:21" s="37" customFormat="1" ht="12" x14ac:dyDescent="0.3">
      <c r="A26" s="78" t="s">
        <v>2433</v>
      </c>
      <c r="B26" s="79" t="s">
        <v>2435</v>
      </c>
      <c r="C26" s="85">
        <v>982</v>
      </c>
      <c r="D26" s="86">
        <v>136.30000000000001</v>
      </c>
      <c r="E26" s="87">
        <v>41</v>
      </c>
      <c r="F26" s="86">
        <v>114.7</v>
      </c>
      <c r="G26" s="17">
        <v>35</v>
      </c>
      <c r="H26" s="88">
        <v>64</v>
      </c>
      <c r="I26" s="89">
        <v>200000</v>
      </c>
      <c r="J26" s="89" t="s">
        <v>64</v>
      </c>
      <c r="K26" s="89"/>
      <c r="L26" s="89"/>
      <c r="M26" s="90">
        <f>I26-K26</f>
        <v>200000</v>
      </c>
      <c r="N26" s="4">
        <f>IF(ISERROR(K26/I26),"",K26/I26)</f>
        <v>0</v>
      </c>
      <c r="O26" s="91">
        <f>I26/E26</f>
        <v>4878.0487804878048</v>
      </c>
      <c r="P26" s="91">
        <f>K26/E26</f>
        <v>0</v>
      </c>
      <c r="Q26" s="77">
        <v>4</v>
      </c>
      <c r="R26" s="77">
        <v>2</v>
      </c>
      <c r="S26" s="77" t="s">
        <v>61</v>
      </c>
      <c r="T26" s="5">
        <v>136</v>
      </c>
      <c r="U26" s="9"/>
    </row>
    <row r="27" spans="1:21" s="37" customFormat="1" ht="12" x14ac:dyDescent="0.3">
      <c r="A27" s="78" t="s">
        <v>2464</v>
      </c>
      <c r="B27" s="79" t="s">
        <v>2465</v>
      </c>
      <c r="C27" s="85">
        <v>733</v>
      </c>
      <c r="D27" s="86">
        <v>133.5</v>
      </c>
      <c r="E27" s="87">
        <v>40</v>
      </c>
      <c r="F27" s="86">
        <v>104.8</v>
      </c>
      <c r="G27" s="17">
        <v>32</v>
      </c>
      <c r="H27" s="88">
        <v>112</v>
      </c>
      <c r="I27" s="89">
        <v>200000</v>
      </c>
      <c r="J27" s="89" t="s">
        <v>77</v>
      </c>
      <c r="K27" s="89">
        <v>90000</v>
      </c>
      <c r="L27" s="89" t="s">
        <v>74</v>
      </c>
      <c r="M27" s="90">
        <f>I27-K27</f>
        <v>110000</v>
      </c>
      <c r="N27" s="4">
        <f>IF(ISERROR(K27/I27),"",K27/I27)</f>
        <v>0.45</v>
      </c>
      <c r="O27" s="91">
        <f>I27/E27</f>
        <v>5000</v>
      </c>
      <c r="P27" s="91">
        <f>K27/E27</f>
        <v>2250</v>
      </c>
      <c r="Q27" s="77">
        <v>3</v>
      </c>
      <c r="R27" s="77">
        <v>2</v>
      </c>
      <c r="S27" s="77" t="s">
        <v>61</v>
      </c>
      <c r="T27" s="5" t="s">
        <v>173</v>
      </c>
      <c r="U27" s="9"/>
    </row>
    <row r="28" spans="1:21" s="37" customFormat="1" ht="12" x14ac:dyDescent="0.3">
      <c r="A28" s="78" t="s">
        <v>2874</v>
      </c>
      <c r="B28" s="79" t="s">
        <v>2717</v>
      </c>
      <c r="C28" s="85">
        <v>635</v>
      </c>
      <c r="D28" s="86">
        <v>149.6</v>
      </c>
      <c r="E28" s="87">
        <v>45</v>
      </c>
      <c r="F28" s="86">
        <v>119.3</v>
      </c>
      <c r="G28" s="17">
        <v>36</v>
      </c>
      <c r="H28" s="88">
        <v>72</v>
      </c>
      <c r="I28" s="89">
        <v>200000</v>
      </c>
      <c r="J28" s="89" t="s">
        <v>75</v>
      </c>
      <c r="K28" s="89"/>
      <c r="L28" s="89"/>
      <c r="M28" s="90">
        <f>I28-K28</f>
        <v>200000</v>
      </c>
      <c r="N28" s="4">
        <f>IF(ISERROR(K28/I28),"",K28/I28)</f>
        <v>0</v>
      </c>
      <c r="O28" s="91">
        <f>I28/E28</f>
        <v>4444.4444444444443</v>
      </c>
      <c r="P28" s="91">
        <f>K28/E28</f>
        <v>0</v>
      </c>
      <c r="Q28" s="77">
        <v>4</v>
      </c>
      <c r="R28" s="77">
        <v>2</v>
      </c>
      <c r="S28" s="77" t="s">
        <v>61</v>
      </c>
      <c r="T28" s="5">
        <v>149</v>
      </c>
      <c r="U28" s="9"/>
    </row>
    <row r="29" spans="1:21" s="37" customFormat="1" ht="12" x14ac:dyDescent="0.3">
      <c r="A29" s="78" t="s">
        <v>2763</v>
      </c>
      <c r="B29" s="79" t="s">
        <v>2758</v>
      </c>
      <c r="C29" s="85">
        <v>773</v>
      </c>
      <c r="D29" s="86">
        <v>119.2</v>
      </c>
      <c r="E29" s="87">
        <v>36</v>
      </c>
      <c r="F29" s="86">
        <v>85</v>
      </c>
      <c r="G29" s="17">
        <v>26</v>
      </c>
      <c r="H29" s="88">
        <v>96</v>
      </c>
      <c r="I29" s="89">
        <v>200000</v>
      </c>
      <c r="J29" s="89" t="s">
        <v>60</v>
      </c>
      <c r="K29" s="89">
        <v>125000</v>
      </c>
      <c r="L29" s="89" t="s">
        <v>74</v>
      </c>
      <c r="M29" s="90">
        <f>I29-K29</f>
        <v>75000</v>
      </c>
      <c r="N29" s="4">
        <f>IF(ISERROR(K29/I29),"",K29/I29)</f>
        <v>0.625</v>
      </c>
      <c r="O29" s="91">
        <f>I29/E29</f>
        <v>5555.5555555555557</v>
      </c>
      <c r="P29" s="91">
        <f>K29/E29</f>
        <v>3472.2222222222222</v>
      </c>
      <c r="Q29" s="77">
        <v>3</v>
      </c>
      <c r="R29" s="77">
        <v>2</v>
      </c>
      <c r="S29" s="77" t="s">
        <v>61</v>
      </c>
      <c r="T29" s="5" t="s">
        <v>278</v>
      </c>
      <c r="U29" s="9"/>
    </row>
    <row r="30" spans="1:21" s="37" customFormat="1" ht="12" x14ac:dyDescent="0.3">
      <c r="A30" s="78" t="s">
        <v>2398</v>
      </c>
      <c r="B30" s="79" t="s">
        <v>2399</v>
      </c>
      <c r="C30" s="85">
        <v>794</v>
      </c>
      <c r="D30" s="86">
        <v>151.1</v>
      </c>
      <c r="E30" s="87">
        <v>46</v>
      </c>
      <c r="F30" s="86">
        <v>113.9</v>
      </c>
      <c r="G30" s="17">
        <v>34</v>
      </c>
      <c r="H30" s="88">
        <v>62</v>
      </c>
      <c r="I30" s="89">
        <v>198000</v>
      </c>
      <c r="J30" s="89" t="s">
        <v>98</v>
      </c>
      <c r="K30" s="89"/>
      <c r="L30" s="89"/>
      <c r="M30" s="90">
        <f>I30-K30</f>
        <v>198000</v>
      </c>
      <c r="N30" s="4">
        <f>IF(ISERROR(K30/I30),"",K30/I30)</f>
        <v>0</v>
      </c>
      <c r="O30" s="91">
        <f>I30/E30</f>
        <v>4304.347826086957</v>
      </c>
      <c r="P30" s="91">
        <f>K30/E30</f>
        <v>0</v>
      </c>
      <c r="Q30" s="77">
        <v>4</v>
      </c>
      <c r="R30" s="77">
        <v>2</v>
      </c>
      <c r="S30" s="77" t="s">
        <v>61</v>
      </c>
      <c r="T30" s="5">
        <v>151</v>
      </c>
      <c r="U30" s="9"/>
    </row>
    <row r="31" spans="1:21" s="37" customFormat="1" ht="12" x14ac:dyDescent="0.3">
      <c r="A31" s="78" t="s">
        <v>2418</v>
      </c>
      <c r="B31" s="79" t="s">
        <v>2419</v>
      </c>
      <c r="C31" s="85">
        <v>1992</v>
      </c>
      <c r="D31" s="86">
        <v>143</v>
      </c>
      <c r="E31" s="87">
        <v>43</v>
      </c>
      <c r="F31" s="86">
        <v>114.9</v>
      </c>
      <c r="G31" s="17">
        <v>35</v>
      </c>
      <c r="H31" s="88">
        <v>374</v>
      </c>
      <c r="I31" s="89">
        <v>195000</v>
      </c>
      <c r="J31" s="89" t="s">
        <v>70</v>
      </c>
      <c r="K31" s="89">
        <v>100000</v>
      </c>
      <c r="L31" s="89" t="s">
        <v>76</v>
      </c>
      <c r="M31" s="90">
        <f>I31-K31</f>
        <v>95000</v>
      </c>
      <c r="N31" s="4">
        <f>IF(ISERROR(K31/I31),"",K31/I31)</f>
        <v>0.51282051282051277</v>
      </c>
      <c r="O31" s="91">
        <f>I31/E31</f>
        <v>4534.8837209302328</v>
      </c>
      <c r="P31" s="91">
        <f>K31/E31</f>
        <v>2325.5813953488373</v>
      </c>
      <c r="Q31" s="77">
        <v>4</v>
      </c>
      <c r="R31" s="77">
        <v>2</v>
      </c>
      <c r="S31" s="77" t="s">
        <v>61</v>
      </c>
      <c r="T31" s="5">
        <v>142</v>
      </c>
      <c r="U31" s="9"/>
    </row>
    <row r="32" spans="1:21" s="37" customFormat="1" ht="12" x14ac:dyDescent="0.3">
      <c r="A32" s="78" t="s">
        <v>2428</v>
      </c>
      <c r="B32" s="79" t="s">
        <v>2429</v>
      </c>
      <c r="C32" s="85">
        <v>1222</v>
      </c>
      <c r="D32" s="86">
        <v>168.2</v>
      </c>
      <c r="E32" s="87">
        <v>51</v>
      </c>
      <c r="F32" s="86">
        <v>141.5</v>
      </c>
      <c r="G32" s="17">
        <v>43</v>
      </c>
      <c r="H32" s="88">
        <v>280</v>
      </c>
      <c r="I32" s="89">
        <v>195000</v>
      </c>
      <c r="J32" s="89" t="s">
        <v>75</v>
      </c>
      <c r="K32" s="89">
        <v>85000</v>
      </c>
      <c r="L32" s="89" t="s">
        <v>75</v>
      </c>
      <c r="M32" s="90">
        <f>I32-K32</f>
        <v>110000</v>
      </c>
      <c r="N32" s="4">
        <f>IF(ISERROR(K32/I32),"",K32/I32)</f>
        <v>0.4358974358974359</v>
      </c>
      <c r="O32" s="91">
        <f>I32/E32</f>
        <v>3823.5294117647059</v>
      </c>
      <c r="P32" s="91">
        <f>K32/E32</f>
        <v>1666.6666666666667</v>
      </c>
      <c r="Q32" s="77">
        <v>5</v>
      </c>
      <c r="R32" s="77">
        <v>2</v>
      </c>
      <c r="S32" s="77" t="s">
        <v>61</v>
      </c>
      <c r="T32" s="5">
        <v>168</v>
      </c>
      <c r="U32" s="9"/>
    </row>
    <row r="33" spans="1:21" s="37" customFormat="1" ht="12" x14ac:dyDescent="0.3">
      <c r="A33" s="78" t="s">
        <v>2825</v>
      </c>
      <c r="B33" s="79" t="s">
        <v>2581</v>
      </c>
      <c r="C33" s="85">
        <v>1015</v>
      </c>
      <c r="D33" s="86">
        <v>115.1</v>
      </c>
      <c r="E33" s="87">
        <v>35</v>
      </c>
      <c r="F33" s="86">
        <v>84.9</v>
      </c>
      <c r="G33" s="17">
        <v>26</v>
      </c>
      <c r="H33" s="88">
        <v>227</v>
      </c>
      <c r="I33" s="89">
        <v>195000</v>
      </c>
      <c r="J33" s="89" t="s">
        <v>98</v>
      </c>
      <c r="K33" s="89">
        <v>117000</v>
      </c>
      <c r="L33" s="89" t="s">
        <v>75</v>
      </c>
      <c r="M33" s="90">
        <f>I33-K33</f>
        <v>78000</v>
      </c>
      <c r="N33" s="4">
        <f>IF(ISERROR(K33/I33),"",K33/I33)</f>
        <v>0.6</v>
      </c>
      <c r="O33" s="91">
        <f>I33/E33</f>
        <v>5571.4285714285716</v>
      </c>
      <c r="P33" s="91">
        <f>K33/E33</f>
        <v>3342.8571428571427</v>
      </c>
      <c r="Q33" s="77">
        <v>3</v>
      </c>
      <c r="R33" s="77">
        <v>2</v>
      </c>
      <c r="S33" s="77" t="s">
        <v>61</v>
      </c>
      <c r="T33" s="5" t="s">
        <v>158</v>
      </c>
      <c r="U33" s="9"/>
    </row>
    <row r="34" spans="1:21" s="37" customFormat="1" ht="12" x14ac:dyDescent="0.3">
      <c r="A34" s="78" t="s">
        <v>2833</v>
      </c>
      <c r="B34" s="79" t="s">
        <v>2608</v>
      </c>
      <c r="C34" s="85">
        <v>1164</v>
      </c>
      <c r="D34" s="86">
        <v>152.80000000000001</v>
      </c>
      <c r="E34" s="87">
        <v>46</v>
      </c>
      <c r="F34" s="86">
        <v>115</v>
      </c>
      <c r="G34" s="17">
        <v>35</v>
      </c>
      <c r="H34" s="88">
        <v>160</v>
      </c>
      <c r="I34" s="89">
        <v>195000</v>
      </c>
      <c r="J34" s="89" t="s">
        <v>74</v>
      </c>
      <c r="K34" s="89">
        <v>125000</v>
      </c>
      <c r="L34" s="89" t="s">
        <v>70</v>
      </c>
      <c r="M34" s="90">
        <f>I34-K34</f>
        <v>70000</v>
      </c>
      <c r="N34" s="4">
        <f>IF(ISERROR(K34/I34),"",K34/I34)</f>
        <v>0.64102564102564108</v>
      </c>
      <c r="O34" s="91">
        <f>I34/E34</f>
        <v>4239.130434782609</v>
      </c>
      <c r="P34" s="91">
        <f>K34/E34</f>
        <v>2717.391304347826</v>
      </c>
      <c r="Q34" s="77">
        <v>4</v>
      </c>
      <c r="R34" s="77">
        <v>2</v>
      </c>
      <c r="S34" s="77" t="s">
        <v>61</v>
      </c>
      <c r="T34" s="5" t="s">
        <v>226</v>
      </c>
      <c r="U34" s="9"/>
    </row>
    <row r="35" spans="1:21" s="37" customFormat="1" ht="12" x14ac:dyDescent="0.3">
      <c r="A35" s="78" t="s">
        <v>2421</v>
      </c>
      <c r="B35" s="79" t="s">
        <v>2422</v>
      </c>
      <c r="C35" s="85">
        <v>1248</v>
      </c>
      <c r="D35" s="86">
        <v>113</v>
      </c>
      <c r="E35" s="87">
        <v>34</v>
      </c>
      <c r="F35" s="86">
        <v>85</v>
      </c>
      <c r="G35" s="17">
        <v>26</v>
      </c>
      <c r="H35" s="88">
        <v>346</v>
      </c>
      <c r="I35" s="89">
        <v>190000</v>
      </c>
      <c r="J35" s="89" t="s">
        <v>116</v>
      </c>
      <c r="K35" s="89">
        <v>108000</v>
      </c>
      <c r="L35" s="89" t="s">
        <v>74</v>
      </c>
      <c r="M35" s="90">
        <f>I35-K35</f>
        <v>82000</v>
      </c>
      <c r="N35" s="4">
        <f>IF(ISERROR(K35/I35),"",K35/I35)</f>
        <v>0.56842105263157894</v>
      </c>
      <c r="O35" s="91">
        <f>I35/E35</f>
        <v>5588.2352941176468</v>
      </c>
      <c r="P35" s="91">
        <f>K35/E35</f>
        <v>3176.4705882352941</v>
      </c>
      <c r="Q35" s="77">
        <v>3</v>
      </c>
      <c r="R35" s="77">
        <v>2</v>
      </c>
      <c r="S35" s="77" t="s">
        <v>61</v>
      </c>
      <c r="T35" s="5" t="s">
        <v>102</v>
      </c>
      <c r="U35" s="9"/>
    </row>
    <row r="36" spans="1:21" s="37" customFormat="1" ht="12" x14ac:dyDescent="0.3">
      <c r="A36" s="78" t="s">
        <v>2454</v>
      </c>
      <c r="B36" s="79" t="s">
        <v>2455</v>
      </c>
      <c r="C36" s="85">
        <v>429</v>
      </c>
      <c r="D36" s="86">
        <v>112.9</v>
      </c>
      <c r="E36" s="87">
        <v>34</v>
      </c>
      <c r="F36" s="86">
        <v>85</v>
      </c>
      <c r="G36" s="17">
        <v>26</v>
      </c>
      <c r="H36" s="88">
        <v>122</v>
      </c>
      <c r="I36" s="89">
        <v>189000</v>
      </c>
      <c r="J36" s="89" t="s">
        <v>75</v>
      </c>
      <c r="K36" s="89"/>
      <c r="L36" s="89"/>
      <c r="M36" s="90">
        <f>I36-K36</f>
        <v>189000</v>
      </c>
      <c r="N36" s="4">
        <f>IF(ISERROR(K36/I36),"",K36/I36)</f>
        <v>0</v>
      </c>
      <c r="O36" s="91">
        <f>I36/E36</f>
        <v>5558.8235294117649</v>
      </c>
      <c r="P36" s="91">
        <f>K36/E36</f>
        <v>0</v>
      </c>
      <c r="Q36" s="77">
        <v>3</v>
      </c>
      <c r="R36" s="77">
        <v>2</v>
      </c>
      <c r="S36" s="77" t="s">
        <v>61</v>
      </c>
      <c r="T36" s="5" t="s">
        <v>102</v>
      </c>
      <c r="U36" s="9"/>
    </row>
    <row r="37" spans="1:21" s="37" customFormat="1" ht="12" x14ac:dyDescent="0.3">
      <c r="A37" s="78" t="s">
        <v>2402</v>
      </c>
      <c r="B37" s="79" t="s">
        <v>2403</v>
      </c>
      <c r="C37" s="85">
        <v>651</v>
      </c>
      <c r="D37" s="86">
        <v>142.80000000000001</v>
      </c>
      <c r="E37" s="87">
        <v>43</v>
      </c>
      <c r="F37" s="86">
        <v>114.9</v>
      </c>
      <c r="G37" s="17">
        <v>35</v>
      </c>
      <c r="H37" s="88">
        <v>134</v>
      </c>
      <c r="I37" s="89">
        <v>187000</v>
      </c>
      <c r="J37" s="89" t="s">
        <v>100</v>
      </c>
      <c r="K37" s="89">
        <v>120000</v>
      </c>
      <c r="L37" s="89" t="s">
        <v>75</v>
      </c>
      <c r="M37" s="90">
        <f>I37-K37</f>
        <v>67000</v>
      </c>
      <c r="N37" s="4">
        <f>IF(ISERROR(K37/I37),"",K37/I37)</f>
        <v>0.64171122994652408</v>
      </c>
      <c r="O37" s="91">
        <f>I37/E37</f>
        <v>4348.8372093023254</v>
      </c>
      <c r="P37" s="91">
        <f>K37/E37</f>
        <v>2790.6976744186045</v>
      </c>
      <c r="Q37" s="77">
        <v>4</v>
      </c>
      <c r="R37" s="77">
        <v>2</v>
      </c>
      <c r="S37" s="77" t="s">
        <v>61</v>
      </c>
      <c r="T37" s="5">
        <v>142</v>
      </c>
      <c r="U37" s="9"/>
    </row>
    <row r="38" spans="1:21" s="37" customFormat="1" ht="12" x14ac:dyDescent="0.3">
      <c r="A38" s="78" t="s">
        <v>2415</v>
      </c>
      <c r="B38" s="79" t="s">
        <v>2416</v>
      </c>
      <c r="C38" s="85">
        <v>558</v>
      </c>
      <c r="D38" s="86">
        <v>110.2</v>
      </c>
      <c r="E38" s="87">
        <v>33</v>
      </c>
      <c r="F38" s="86">
        <v>85</v>
      </c>
      <c r="G38" s="17">
        <v>26</v>
      </c>
      <c r="H38" s="88">
        <v>221</v>
      </c>
      <c r="I38" s="89">
        <v>185000</v>
      </c>
      <c r="J38" s="89" t="s">
        <v>202</v>
      </c>
      <c r="K38" s="89"/>
      <c r="L38" s="89"/>
      <c r="M38" s="90">
        <f>I38-K38</f>
        <v>185000</v>
      </c>
      <c r="N38" s="4">
        <f>IF(ISERROR(K38/I38),"",K38/I38)</f>
        <v>0</v>
      </c>
      <c r="O38" s="91">
        <f>I38/E38</f>
        <v>5606.060606060606</v>
      </c>
      <c r="P38" s="91">
        <f>K38/E38</f>
        <v>0</v>
      </c>
      <c r="Q38" s="77">
        <v>3</v>
      </c>
      <c r="R38" s="77">
        <v>2</v>
      </c>
      <c r="S38" s="77" t="s">
        <v>61</v>
      </c>
      <c r="T38" s="5" t="s">
        <v>115</v>
      </c>
      <c r="U38" s="9"/>
    </row>
    <row r="39" spans="1:21" s="37" customFormat="1" ht="12" x14ac:dyDescent="0.3">
      <c r="A39" s="78" t="s">
        <v>2457</v>
      </c>
      <c r="B39" s="79" t="s">
        <v>2456</v>
      </c>
      <c r="C39" s="85">
        <v>530</v>
      </c>
      <c r="D39" s="86">
        <v>108.3</v>
      </c>
      <c r="E39" s="87">
        <v>33</v>
      </c>
      <c r="F39" s="86">
        <v>84.8</v>
      </c>
      <c r="G39" s="17">
        <v>26</v>
      </c>
      <c r="H39" s="88">
        <v>158</v>
      </c>
      <c r="I39" s="89">
        <v>185000</v>
      </c>
      <c r="J39" s="89" t="s">
        <v>75</v>
      </c>
      <c r="K39" s="89"/>
      <c r="L39" s="89"/>
      <c r="M39" s="90">
        <f>I39-K39</f>
        <v>185000</v>
      </c>
      <c r="N39" s="4">
        <f>IF(ISERROR(K39/I39),"",K39/I39)</f>
        <v>0</v>
      </c>
      <c r="O39" s="91">
        <f>I39/E39</f>
        <v>5606.060606060606</v>
      </c>
      <c r="P39" s="91">
        <f>K39/E39</f>
        <v>0</v>
      </c>
      <c r="Q39" s="77">
        <v>3</v>
      </c>
      <c r="R39" s="77">
        <v>2</v>
      </c>
      <c r="S39" s="77" t="s">
        <v>61</v>
      </c>
      <c r="T39" s="5" t="s">
        <v>151</v>
      </c>
      <c r="U39" s="9"/>
    </row>
    <row r="40" spans="1:21" s="37" customFormat="1" ht="12" x14ac:dyDescent="0.3">
      <c r="A40" s="78" t="s">
        <v>2834</v>
      </c>
      <c r="B40" s="79" t="s">
        <v>2613</v>
      </c>
      <c r="C40" s="85">
        <v>3885</v>
      </c>
      <c r="D40" s="86">
        <v>113</v>
      </c>
      <c r="E40" s="87">
        <v>34</v>
      </c>
      <c r="F40" s="86">
        <v>84.9</v>
      </c>
      <c r="G40" s="17">
        <v>26</v>
      </c>
      <c r="H40" s="88">
        <v>520</v>
      </c>
      <c r="I40" s="89">
        <v>185000</v>
      </c>
      <c r="J40" s="89" t="s">
        <v>75</v>
      </c>
      <c r="K40" s="89">
        <v>90000</v>
      </c>
      <c r="L40" s="89" t="s">
        <v>227</v>
      </c>
      <c r="M40" s="90">
        <f>I40-K40</f>
        <v>95000</v>
      </c>
      <c r="N40" s="4">
        <f>IF(ISERROR(K40/I40),"",K40/I40)</f>
        <v>0.48648648648648651</v>
      </c>
      <c r="O40" s="91">
        <f>I40/E40</f>
        <v>5441.1764705882351</v>
      </c>
      <c r="P40" s="91">
        <f>K40/E40</f>
        <v>2647.0588235294117</v>
      </c>
      <c r="Q40" s="77">
        <v>3</v>
      </c>
      <c r="R40" s="77">
        <v>2</v>
      </c>
      <c r="S40" s="77" t="s">
        <v>61</v>
      </c>
      <c r="T40" s="5" t="s">
        <v>86</v>
      </c>
      <c r="U40" s="9"/>
    </row>
    <row r="41" spans="1:21" s="37" customFormat="1" ht="12" x14ac:dyDescent="0.3">
      <c r="A41" s="78" t="s">
        <v>2836</v>
      </c>
      <c r="B41" s="79" t="s">
        <v>2837</v>
      </c>
      <c r="C41" s="85">
        <v>534</v>
      </c>
      <c r="D41" s="86">
        <v>108</v>
      </c>
      <c r="E41" s="87">
        <v>33</v>
      </c>
      <c r="F41" s="86">
        <v>84.7</v>
      </c>
      <c r="G41" s="17">
        <v>26</v>
      </c>
      <c r="H41" s="88">
        <v>228</v>
      </c>
      <c r="I41" s="89">
        <v>185000</v>
      </c>
      <c r="J41" s="89" t="s">
        <v>98</v>
      </c>
      <c r="K41" s="89">
        <v>103000</v>
      </c>
      <c r="L41" s="89" t="s">
        <v>202</v>
      </c>
      <c r="M41" s="90">
        <f>I41-K41</f>
        <v>82000</v>
      </c>
      <c r="N41" s="4">
        <f>IF(ISERROR(K41/I41),"",K41/I41)</f>
        <v>0.55675675675675673</v>
      </c>
      <c r="O41" s="91">
        <f>I41/E41</f>
        <v>5606.060606060606</v>
      </c>
      <c r="P41" s="91">
        <f>K41/E41</f>
        <v>3121.212121212121</v>
      </c>
      <c r="Q41" s="77">
        <v>3</v>
      </c>
      <c r="R41" s="77">
        <v>2</v>
      </c>
      <c r="S41" s="77" t="s">
        <v>61</v>
      </c>
      <c r="T41" s="5">
        <v>108</v>
      </c>
      <c r="U41" s="9"/>
    </row>
    <row r="42" spans="1:21" s="37" customFormat="1" ht="12" x14ac:dyDescent="0.3">
      <c r="A42" s="78" t="s">
        <v>2398</v>
      </c>
      <c r="B42" s="79" t="s">
        <v>2399</v>
      </c>
      <c r="C42" s="85">
        <v>794</v>
      </c>
      <c r="D42" s="86">
        <v>112.7</v>
      </c>
      <c r="E42" s="87">
        <v>34</v>
      </c>
      <c r="F42" s="86">
        <v>84.9</v>
      </c>
      <c r="G42" s="17">
        <v>26</v>
      </c>
      <c r="H42" s="88">
        <v>155</v>
      </c>
      <c r="I42" s="89">
        <v>180000</v>
      </c>
      <c r="J42" s="89" t="s">
        <v>100</v>
      </c>
      <c r="K42" s="89">
        <v>92000</v>
      </c>
      <c r="L42" s="89" t="s">
        <v>64</v>
      </c>
      <c r="M42" s="90">
        <f>I42-K42</f>
        <v>88000</v>
      </c>
      <c r="N42" s="4">
        <f>IF(ISERROR(K42/I42),"",K42/I42)</f>
        <v>0.51111111111111107</v>
      </c>
      <c r="O42" s="91">
        <f>I42/E42</f>
        <v>5294.1176470588234</v>
      </c>
      <c r="P42" s="91">
        <f>K42/E42</f>
        <v>2705.8823529411766</v>
      </c>
      <c r="Q42" s="77">
        <v>3</v>
      </c>
      <c r="R42" s="77">
        <v>2</v>
      </c>
      <c r="S42" s="77" t="s">
        <v>61</v>
      </c>
      <c r="T42" s="5" t="s">
        <v>101</v>
      </c>
      <c r="U42" s="9"/>
    </row>
    <row r="43" spans="1:21" s="37" customFormat="1" ht="12" x14ac:dyDescent="0.3">
      <c r="A43" s="78" t="s">
        <v>2428</v>
      </c>
      <c r="B43" s="79" t="s">
        <v>2781</v>
      </c>
      <c r="C43" s="85">
        <v>1222</v>
      </c>
      <c r="D43" s="86">
        <v>132</v>
      </c>
      <c r="E43" s="87">
        <v>40</v>
      </c>
      <c r="F43" s="86">
        <v>111.7</v>
      </c>
      <c r="G43" s="17">
        <v>34</v>
      </c>
      <c r="H43" s="88">
        <v>60</v>
      </c>
      <c r="I43" s="89">
        <v>180000</v>
      </c>
      <c r="J43" s="89" t="s">
        <v>74</v>
      </c>
      <c r="K43" s="89"/>
      <c r="L43" s="89"/>
      <c r="M43" s="90">
        <f>I43-K43</f>
        <v>180000</v>
      </c>
      <c r="N43" s="4">
        <f>IF(ISERROR(K43/I43),"",K43/I43)</f>
        <v>0</v>
      </c>
      <c r="O43" s="91">
        <f>I43/E43</f>
        <v>4500</v>
      </c>
      <c r="P43" s="91">
        <f>K43/E43</f>
        <v>0</v>
      </c>
      <c r="Q43" s="77">
        <v>4</v>
      </c>
      <c r="R43" s="77">
        <v>2</v>
      </c>
      <c r="S43" s="77" t="s">
        <v>61</v>
      </c>
      <c r="T43" s="5">
        <v>132</v>
      </c>
      <c r="U43" s="9"/>
    </row>
    <row r="44" spans="1:21" s="37" customFormat="1" ht="12" x14ac:dyDescent="0.3">
      <c r="A44" s="78" t="s">
        <v>2830</v>
      </c>
      <c r="B44" s="79" t="s">
        <v>2767</v>
      </c>
      <c r="C44" s="85">
        <v>538</v>
      </c>
      <c r="D44" s="86">
        <v>114.2</v>
      </c>
      <c r="E44" s="87">
        <v>35</v>
      </c>
      <c r="F44" s="86">
        <v>84.4</v>
      </c>
      <c r="G44" s="17">
        <v>26</v>
      </c>
      <c r="H44" s="88">
        <v>92</v>
      </c>
      <c r="I44" s="89">
        <v>180000</v>
      </c>
      <c r="J44" s="89" t="s">
        <v>104</v>
      </c>
      <c r="K44" s="89"/>
      <c r="L44" s="89"/>
      <c r="M44" s="90">
        <f>I44-K44</f>
        <v>180000</v>
      </c>
      <c r="N44" s="4">
        <f>IF(ISERROR(K44/I44),"",K44/I44)</f>
        <v>0</v>
      </c>
      <c r="O44" s="91">
        <f>I44/E44</f>
        <v>5142.8571428571431</v>
      </c>
      <c r="P44" s="91">
        <f>K44/E44</f>
        <v>0</v>
      </c>
      <c r="Q44" s="77">
        <v>3</v>
      </c>
      <c r="R44" s="77">
        <v>2</v>
      </c>
      <c r="S44" s="77" t="s">
        <v>61</v>
      </c>
      <c r="T44" s="5" t="s">
        <v>91</v>
      </c>
      <c r="U44" s="9"/>
    </row>
    <row r="45" spans="1:21" s="37" customFormat="1" ht="12" x14ac:dyDescent="0.3">
      <c r="A45" s="78" t="s">
        <v>2830</v>
      </c>
      <c r="B45" s="79" t="s">
        <v>2767</v>
      </c>
      <c r="C45" s="85">
        <v>538</v>
      </c>
      <c r="D45" s="86">
        <v>150.4</v>
      </c>
      <c r="E45" s="87">
        <v>45</v>
      </c>
      <c r="F45" s="86">
        <v>114.9</v>
      </c>
      <c r="G45" s="17">
        <v>35</v>
      </c>
      <c r="H45" s="88">
        <v>92</v>
      </c>
      <c r="I45" s="89">
        <v>180000</v>
      </c>
      <c r="J45" s="89" t="s">
        <v>64</v>
      </c>
      <c r="K45" s="89">
        <v>125000</v>
      </c>
      <c r="L45" s="89" t="s">
        <v>74</v>
      </c>
      <c r="M45" s="90">
        <f>I45-K45</f>
        <v>55000</v>
      </c>
      <c r="N45" s="4">
        <f>IF(ISERROR(K45/I45),"",K45/I45)</f>
        <v>0.69444444444444442</v>
      </c>
      <c r="O45" s="91">
        <f>I45/E45</f>
        <v>4000</v>
      </c>
      <c r="P45" s="91">
        <f>K45/E45</f>
        <v>2777.7777777777778</v>
      </c>
      <c r="Q45" s="77">
        <v>4</v>
      </c>
      <c r="R45" s="77">
        <v>2</v>
      </c>
      <c r="S45" s="77" t="s">
        <v>61</v>
      </c>
      <c r="T45" s="5" t="s">
        <v>222</v>
      </c>
      <c r="U45" s="9"/>
    </row>
    <row r="46" spans="1:21" s="37" customFormat="1" ht="12" x14ac:dyDescent="0.3">
      <c r="A46" s="78" t="s">
        <v>2843</v>
      </c>
      <c r="B46" s="79" t="s">
        <v>2845</v>
      </c>
      <c r="C46" s="85">
        <v>574</v>
      </c>
      <c r="D46" s="86">
        <v>141.80000000000001</v>
      </c>
      <c r="E46" s="87">
        <v>43</v>
      </c>
      <c r="F46" s="86">
        <v>114.5</v>
      </c>
      <c r="G46" s="17">
        <v>35</v>
      </c>
      <c r="H46" s="88">
        <v>117</v>
      </c>
      <c r="I46" s="89">
        <v>180000</v>
      </c>
      <c r="J46" s="89" t="s">
        <v>75</v>
      </c>
      <c r="K46" s="89">
        <v>110000</v>
      </c>
      <c r="L46" s="89" t="s">
        <v>116</v>
      </c>
      <c r="M46" s="90">
        <f>I46-K46</f>
        <v>70000</v>
      </c>
      <c r="N46" s="4">
        <f>IF(ISERROR(K46/I46),"",K46/I46)</f>
        <v>0.61111111111111116</v>
      </c>
      <c r="O46" s="91">
        <f>I46/E46</f>
        <v>4186.0465116279074</v>
      </c>
      <c r="P46" s="91">
        <f>K46/E46</f>
        <v>2558.1395348837209</v>
      </c>
      <c r="Q46" s="77">
        <v>4</v>
      </c>
      <c r="R46" s="77">
        <v>2</v>
      </c>
      <c r="S46" s="77" t="s">
        <v>61</v>
      </c>
      <c r="T46" s="5">
        <v>141</v>
      </c>
      <c r="U46" s="9"/>
    </row>
    <row r="47" spans="1:21" s="37" customFormat="1" ht="12" x14ac:dyDescent="0.3">
      <c r="A47" s="78" t="s">
        <v>2850</v>
      </c>
      <c r="B47" s="79" t="s">
        <v>2851</v>
      </c>
      <c r="C47" s="85">
        <v>430</v>
      </c>
      <c r="D47" s="86">
        <v>104.6</v>
      </c>
      <c r="E47" s="87">
        <v>32</v>
      </c>
      <c r="F47" s="86">
        <v>84.2</v>
      </c>
      <c r="G47" s="17">
        <v>25</v>
      </c>
      <c r="H47" s="88">
        <v>174</v>
      </c>
      <c r="I47" s="89">
        <v>179500</v>
      </c>
      <c r="J47" s="89" t="s">
        <v>74</v>
      </c>
      <c r="K47" s="89">
        <v>105000</v>
      </c>
      <c r="L47" s="89" t="s">
        <v>116</v>
      </c>
      <c r="M47" s="90">
        <f>I47-K47</f>
        <v>74500</v>
      </c>
      <c r="N47" s="4">
        <f>IF(ISERROR(K47/I47),"",K47/I47)</f>
        <v>0.58495821727019504</v>
      </c>
      <c r="O47" s="91">
        <f>I47/E47</f>
        <v>5609.375</v>
      </c>
      <c r="P47" s="91">
        <f>K47/E47</f>
        <v>3281.25</v>
      </c>
      <c r="Q47" s="77">
        <v>3</v>
      </c>
      <c r="R47" s="77">
        <v>2</v>
      </c>
      <c r="S47" s="77" t="s">
        <v>61</v>
      </c>
      <c r="T47" s="5">
        <v>104</v>
      </c>
      <c r="U47" s="9"/>
    </row>
    <row r="48" spans="1:21" s="37" customFormat="1" ht="12" x14ac:dyDescent="0.3">
      <c r="A48" s="78" t="s">
        <v>2822</v>
      </c>
      <c r="B48" s="79" t="s">
        <v>2444</v>
      </c>
      <c r="C48" s="85">
        <v>834</v>
      </c>
      <c r="D48" s="86">
        <v>142.19999999999999</v>
      </c>
      <c r="E48" s="87">
        <v>43</v>
      </c>
      <c r="F48" s="86">
        <v>114.8</v>
      </c>
      <c r="G48" s="17">
        <v>35</v>
      </c>
      <c r="H48" s="88">
        <v>242</v>
      </c>
      <c r="I48" s="89">
        <v>178000</v>
      </c>
      <c r="J48" s="89" t="s">
        <v>116</v>
      </c>
      <c r="K48" s="89">
        <v>105000</v>
      </c>
      <c r="L48" s="89" t="s">
        <v>59</v>
      </c>
      <c r="M48" s="90">
        <f>I48-K48</f>
        <v>73000</v>
      </c>
      <c r="N48" s="4">
        <f>IF(ISERROR(K48/I48),"",K48/I48)</f>
        <v>0.5898876404494382</v>
      </c>
      <c r="O48" s="91">
        <f>I48/E48</f>
        <v>4139.5348837209303</v>
      </c>
      <c r="P48" s="91">
        <f>K48/E48</f>
        <v>2441.8604651162791</v>
      </c>
      <c r="Q48" s="77">
        <v>4</v>
      </c>
      <c r="R48" s="77">
        <v>2</v>
      </c>
      <c r="S48" s="77" t="s">
        <v>61</v>
      </c>
      <c r="T48" s="5">
        <v>142</v>
      </c>
      <c r="U48" s="9"/>
    </row>
    <row r="49" spans="1:21" s="37" customFormat="1" ht="12" x14ac:dyDescent="0.3">
      <c r="A49" s="78" t="s">
        <v>2833</v>
      </c>
      <c r="B49" s="79" t="s">
        <v>2608</v>
      </c>
      <c r="C49" s="85">
        <v>1164</v>
      </c>
      <c r="D49" s="86">
        <v>112</v>
      </c>
      <c r="E49" s="87">
        <v>34</v>
      </c>
      <c r="F49" s="86">
        <v>85</v>
      </c>
      <c r="G49" s="17">
        <v>26</v>
      </c>
      <c r="H49" s="88">
        <v>152</v>
      </c>
      <c r="I49" s="89">
        <v>178000</v>
      </c>
      <c r="J49" s="89" t="s">
        <v>74</v>
      </c>
      <c r="K49" s="89"/>
      <c r="L49" s="89"/>
      <c r="M49" s="90">
        <f>I49-K49</f>
        <v>178000</v>
      </c>
      <c r="N49" s="4">
        <f>IF(ISERROR(K49/I49),"",K49/I49)</f>
        <v>0</v>
      </c>
      <c r="O49" s="91">
        <f>I49/E49</f>
        <v>5235.2941176470586</v>
      </c>
      <c r="P49" s="91">
        <f>K49/E49</f>
        <v>0</v>
      </c>
      <c r="Q49" s="77">
        <v>3</v>
      </c>
      <c r="R49" s="77">
        <v>2</v>
      </c>
      <c r="S49" s="77" t="s">
        <v>61</v>
      </c>
      <c r="T49" s="5" t="s">
        <v>92</v>
      </c>
      <c r="U49" s="9"/>
    </row>
    <row r="50" spans="1:21" s="37" customFormat="1" ht="12" x14ac:dyDescent="0.3">
      <c r="A50" s="78" t="s">
        <v>2381</v>
      </c>
      <c r="B50" s="79" t="s">
        <v>2382</v>
      </c>
      <c r="C50" s="85">
        <v>683</v>
      </c>
      <c r="D50" s="86">
        <v>144.19999999999999</v>
      </c>
      <c r="E50" s="87">
        <v>44</v>
      </c>
      <c r="F50" s="86">
        <v>114.9</v>
      </c>
      <c r="G50" s="17">
        <v>35</v>
      </c>
      <c r="H50" s="88">
        <v>151</v>
      </c>
      <c r="I50" s="89">
        <v>175000</v>
      </c>
      <c r="J50" s="89" t="s">
        <v>74</v>
      </c>
      <c r="K50" s="89">
        <v>95000</v>
      </c>
      <c r="L50" s="89" t="s">
        <v>77</v>
      </c>
      <c r="M50" s="90">
        <f>I50-K50</f>
        <v>80000</v>
      </c>
      <c r="N50" s="4">
        <f>IF(ISERROR(K50/I50),"",K50/I50)</f>
        <v>0.54285714285714282</v>
      </c>
      <c r="O50" s="91">
        <f>I50/E50</f>
        <v>3977.2727272727275</v>
      </c>
      <c r="P50" s="91">
        <f>K50/E50</f>
        <v>2159.090909090909</v>
      </c>
      <c r="Q50" s="77">
        <v>4</v>
      </c>
      <c r="R50" s="77">
        <v>2</v>
      </c>
      <c r="S50" s="77" t="s">
        <v>61</v>
      </c>
      <c r="T50" s="5">
        <v>144</v>
      </c>
      <c r="U50" s="9"/>
    </row>
    <row r="51" spans="1:21" s="37" customFormat="1" ht="12" x14ac:dyDescent="0.3">
      <c r="A51" s="78" t="s">
        <v>2428</v>
      </c>
      <c r="B51" s="79" t="s">
        <v>2429</v>
      </c>
      <c r="C51" s="85">
        <v>1222</v>
      </c>
      <c r="D51" s="86">
        <v>149.80000000000001</v>
      </c>
      <c r="E51" s="87">
        <v>45</v>
      </c>
      <c r="F51" s="86">
        <v>128.30000000000001</v>
      </c>
      <c r="G51" s="17">
        <v>39</v>
      </c>
      <c r="H51" s="88">
        <v>210</v>
      </c>
      <c r="I51" s="89">
        <v>175000</v>
      </c>
      <c r="J51" s="89" t="s">
        <v>100</v>
      </c>
      <c r="K51" s="89">
        <v>80000</v>
      </c>
      <c r="L51" s="89" t="s">
        <v>75</v>
      </c>
      <c r="M51" s="90">
        <f>I51-K51</f>
        <v>95000</v>
      </c>
      <c r="N51" s="4">
        <f>IF(ISERROR(K51/I51),"",K51/I51)</f>
        <v>0.45714285714285713</v>
      </c>
      <c r="O51" s="91">
        <f>I51/E51</f>
        <v>3888.8888888888887</v>
      </c>
      <c r="P51" s="91">
        <f>K51/E51</f>
        <v>1777.7777777777778</v>
      </c>
      <c r="Q51" s="77">
        <v>4</v>
      </c>
      <c r="R51" s="77">
        <v>2</v>
      </c>
      <c r="S51" s="77" t="s">
        <v>61</v>
      </c>
      <c r="T51" s="5">
        <v>149</v>
      </c>
      <c r="U51" s="9"/>
    </row>
    <row r="52" spans="1:21" s="37" customFormat="1" ht="12" x14ac:dyDescent="0.3">
      <c r="A52" s="78" t="s">
        <v>2625</v>
      </c>
      <c r="B52" s="79" t="s">
        <v>2622</v>
      </c>
      <c r="C52" s="85">
        <v>497</v>
      </c>
      <c r="D52" s="86">
        <v>114.9</v>
      </c>
      <c r="E52" s="87">
        <v>35</v>
      </c>
      <c r="F52" s="86">
        <v>85</v>
      </c>
      <c r="G52" s="17">
        <v>26</v>
      </c>
      <c r="H52" s="88">
        <v>140</v>
      </c>
      <c r="I52" s="89">
        <v>175000</v>
      </c>
      <c r="J52" s="89" t="s">
        <v>228</v>
      </c>
      <c r="K52" s="89">
        <v>100000</v>
      </c>
      <c r="L52" s="89" t="s">
        <v>246</v>
      </c>
      <c r="M52" s="90">
        <f>I52-K52</f>
        <v>75000</v>
      </c>
      <c r="N52" s="4">
        <f>IF(ISERROR(K52/I52),"",K52/I52)</f>
        <v>0.5714285714285714</v>
      </c>
      <c r="O52" s="91">
        <f>I52/E52</f>
        <v>5000</v>
      </c>
      <c r="P52" s="91">
        <f>K52/E52</f>
        <v>2857.1428571428573</v>
      </c>
      <c r="Q52" s="77">
        <v>3</v>
      </c>
      <c r="R52" s="77">
        <v>2</v>
      </c>
      <c r="S52" s="77" t="s">
        <v>61</v>
      </c>
      <c r="T52" s="5" t="s">
        <v>91</v>
      </c>
      <c r="U52" s="9"/>
    </row>
    <row r="53" spans="1:21" s="37" customFormat="1" ht="12" x14ac:dyDescent="0.3">
      <c r="A53" s="78" t="s">
        <v>2853</v>
      </c>
      <c r="B53" s="79" t="s">
        <v>2683</v>
      </c>
      <c r="C53" s="85">
        <v>547</v>
      </c>
      <c r="D53" s="86">
        <v>84.5</v>
      </c>
      <c r="E53" s="87">
        <v>26</v>
      </c>
      <c r="F53" s="86">
        <v>60</v>
      </c>
      <c r="G53" s="17">
        <v>18</v>
      </c>
      <c r="H53" s="88">
        <v>174</v>
      </c>
      <c r="I53" s="89">
        <v>175000</v>
      </c>
      <c r="J53" s="89" t="s">
        <v>98</v>
      </c>
      <c r="K53" s="89">
        <v>103000</v>
      </c>
      <c r="L53" s="89" t="s">
        <v>74</v>
      </c>
      <c r="M53" s="90">
        <f>I53-K53</f>
        <v>72000</v>
      </c>
      <c r="N53" s="4">
        <f>IF(ISERROR(K53/I53),"",K53/I53)</f>
        <v>0.58857142857142852</v>
      </c>
      <c r="O53" s="91">
        <f>I53/E53</f>
        <v>6730.7692307692305</v>
      </c>
      <c r="P53" s="91">
        <f>K53/E53</f>
        <v>3961.5384615384614</v>
      </c>
      <c r="Q53" s="77">
        <v>3</v>
      </c>
      <c r="R53" s="77">
        <v>2</v>
      </c>
      <c r="S53" s="77" t="s">
        <v>61</v>
      </c>
      <c r="T53" s="5" t="s">
        <v>156</v>
      </c>
      <c r="U53" s="9"/>
    </row>
    <row r="54" spans="1:21" s="37" customFormat="1" ht="12" x14ac:dyDescent="0.3">
      <c r="A54" s="78" t="s">
        <v>2751</v>
      </c>
      <c r="B54" s="79" t="s">
        <v>2752</v>
      </c>
      <c r="C54" s="85">
        <v>488</v>
      </c>
      <c r="D54" s="86">
        <v>110.7</v>
      </c>
      <c r="E54" s="87">
        <v>33</v>
      </c>
      <c r="F54" s="86">
        <v>85</v>
      </c>
      <c r="G54" s="17">
        <v>26</v>
      </c>
      <c r="H54" s="88">
        <v>75</v>
      </c>
      <c r="I54" s="89">
        <v>175000</v>
      </c>
      <c r="J54" s="89" t="s">
        <v>75</v>
      </c>
      <c r="K54" s="89">
        <v>95000</v>
      </c>
      <c r="L54" s="89" t="s">
        <v>75</v>
      </c>
      <c r="M54" s="90">
        <f>I54-K54</f>
        <v>80000</v>
      </c>
      <c r="N54" s="4">
        <f>IF(ISERROR(K54/I54),"",K54/I54)</f>
        <v>0.54285714285714282</v>
      </c>
      <c r="O54" s="91">
        <f>I54/E54</f>
        <v>5303.030303030303</v>
      </c>
      <c r="P54" s="91">
        <f>K54/E54</f>
        <v>2878.787878787879</v>
      </c>
      <c r="Q54" s="77">
        <v>3</v>
      </c>
      <c r="R54" s="77">
        <v>2</v>
      </c>
      <c r="S54" s="77" t="s">
        <v>61</v>
      </c>
      <c r="T54" s="5">
        <v>110</v>
      </c>
      <c r="U54" s="9"/>
    </row>
    <row r="55" spans="1:21" s="37" customFormat="1" ht="12" x14ac:dyDescent="0.3">
      <c r="A55" s="78" t="s">
        <v>2418</v>
      </c>
      <c r="B55" s="79" t="s">
        <v>2420</v>
      </c>
      <c r="C55" s="85">
        <v>1992</v>
      </c>
      <c r="D55" s="86">
        <v>109.4</v>
      </c>
      <c r="E55" s="87">
        <v>33</v>
      </c>
      <c r="F55" s="86">
        <v>84.8</v>
      </c>
      <c r="G55" s="17">
        <v>26</v>
      </c>
      <c r="H55" s="88">
        <v>586</v>
      </c>
      <c r="I55" s="89">
        <v>170000</v>
      </c>
      <c r="J55" s="89" t="s">
        <v>98</v>
      </c>
      <c r="K55" s="89">
        <v>103000</v>
      </c>
      <c r="L55" s="89" t="s">
        <v>60</v>
      </c>
      <c r="M55" s="90">
        <f>I55-K55</f>
        <v>67000</v>
      </c>
      <c r="N55" s="4">
        <f>IF(ISERROR(K55/I55),"",K55/I55)</f>
        <v>0.60588235294117643</v>
      </c>
      <c r="O55" s="91">
        <f>I55/E55</f>
        <v>5151.515151515152</v>
      </c>
      <c r="P55" s="91">
        <f>K55/E55</f>
        <v>3121.212121212121</v>
      </c>
      <c r="Q55" s="77">
        <v>3</v>
      </c>
      <c r="R55" s="77">
        <v>2</v>
      </c>
      <c r="S55" s="77" t="s">
        <v>61</v>
      </c>
      <c r="T55" s="5">
        <v>109</v>
      </c>
      <c r="U55" s="9"/>
    </row>
    <row r="56" spans="1:21" s="37" customFormat="1" ht="12" x14ac:dyDescent="0.3">
      <c r="A56" s="78" t="s">
        <v>2448</v>
      </c>
      <c r="B56" s="79" t="s">
        <v>2450</v>
      </c>
      <c r="C56" s="85">
        <v>385</v>
      </c>
      <c r="D56" s="86">
        <v>109</v>
      </c>
      <c r="E56" s="87">
        <v>33</v>
      </c>
      <c r="F56" s="86">
        <v>84.6</v>
      </c>
      <c r="G56" s="17">
        <v>26</v>
      </c>
      <c r="H56" s="88">
        <v>90</v>
      </c>
      <c r="I56" s="89">
        <v>170000</v>
      </c>
      <c r="J56" s="89" t="s">
        <v>74</v>
      </c>
      <c r="K56" s="89">
        <v>120000</v>
      </c>
      <c r="L56" s="89" t="s">
        <v>75</v>
      </c>
      <c r="M56" s="90">
        <f>I56-K56</f>
        <v>50000</v>
      </c>
      <c r="N56" s="4">
        <f>IF(ISERROR(K56/I56),"",K56/I56)</f>
        <v>0.70588235294117652</v>
      </c>
      <c r="O56" s="91">
        <f>I56/E56</f>
        <v>5151.515151515152</v>
      </c>
      <c r="P56" s="91">
        <f>K56/E56</f>
        <v>3636.3636363636365</v>
      </c>
      <c r="Q56" s="77">
        <v>3</v>
      </c>
      <c r="R56" s="77">
        <v>2</v>
      </c>
      <c r="S56" s="77" t="s">
        <v>61</v>
      </c>
      <c r="T56" s="5" t="s">
        <v>151</v>
      </c>
      <c r="U56" s="9"/>
    </row>
    <row r="57" spans="1:21" s="37" customFormat="1" ht="12" x14ac:dyDescent="0.3">
      <c r="A57" s="78" t="s">
        <v>2818</v>
      </c>
      <c r="B57" s="79" t="s">
        <v>2819</v>
      </c>
      <c r="C57" s="85">
        <v>366</v>
      </c>
      <c r="D57" s="86">
        <v>139.19999999999999</v>
      </c>
      <c r="E57" s="87">
        <v>42</v>
      </c>
      <c r="F57" s="86">
        <v>114.8</v>
      </c>
      <c r="G57" s="17">
        <v>35</v>
      </c>
      <c r="H57" s="88">
        <v>72</v>
      </c>
      <c r="I57" s="89">
        <v>170000</v>
      </c>
      <c r="J57" s="89" t="s">
        <v>75</v>
      </c>
      <c r="K57" s="89"/>
      <c r="L57" s="89"/>
      <c r="M57" s="90">
        <f>I57-K57</f>
        <v>170000</v>
      </c>
      <c r="N57" s="4">
        <f>IF(ISERROR(K57/I57),"",K57/I57)</f>
        <v>0</v>
      </c>
      <c r="O57" s="91">
        <f>I57/E57</f>
        <v>4047.6190476190477</v>
      </c>
      <c r="P57" s="91">
        <f>K57/E57</f>
        <v>0</v>
      </c>
      <c r="Q57" s="77">
        <v>4</v>
      </c>
      <c r="R57" s="77">
        <v>2</v>
      </c>
      <c r="S57" s="77" t="s">
        <v>61</v>
      </c>
      <c r="T57" s="5">
        <v>139</v>
      </c>
      <c r="U57" s="9"/>
    </row>
    <row r="58" spans="1:21" s="37" customFormat="1" ht="12" x14ac:dyDescent="0.3">
      <c r="A58" s="78" t="s">
        <v>2379</v>
      </c>
      <c r="B58" s="79" t="s">
        <v>2779</v>
      </c>
      <c r="C58" s="85">
        <v>597</v>
      </c>
      <c r="D58" s="86">
        <v>104.1</v>
      </c>
      <c r="E58" s="87">
        <v>31</v>
      </c>
      <c r="F58" s="86">
        <v>83.4</v>
      </c>
      <c r="G58" s="17">
        <v>25</v>
      </c>
      <c r="H58" s="88">
        <v>104</v>
      </c>
      <c r="I58" s="89">
        <v>169000</v>
      </c>
      <c r="J58" s="89" t="s">
        <v>70</v>
      </c>
      <c r="K58" s="89">
        <v>85000</v>
      </c>
      <c r="L58" s="89" t="s">
        <v>116</v>
      </c>
      <c r="M58" s="90">
        <f>I58-K58</f>
        <v>84000</v>
      </c>
      <c r="N58" s="4">
        <f>IF(ISERROR(K58/I58),"",K58/I58)</f>
        <v>0.50295857988165682</v>
      </c>
      <c r="O58" s="91">
        <f>I58/E58</f>
        <v>5451.6129032258068</v>
      </c>
      <c r="P58" s="91">
        <f>K58/E58</f>
        <v>2741.9354838709678</v>
      </c>
      <c r="Q58" s="77">
        <v>3</v>
      </c>
      <c r="R58" s="77">
        <v>2</v>
      </c>
      <c r="S58" s="77" t="s">
        <v>61</v>
      </c>
      <c r="T58" s="5" t="s">
        <v>71</v>
      </c>
      <c r="U58" s="9"/>
    </row>
    <row r="59" spans="1:21" s="37" customFormat="1" ht="12" x14ac:dyDescent="0.3">
      <c r="A59" s="78" t="s">
        <v>2790</v>
      </c>
      <c r="B59" s="79" t="s">
        <v>2791</v>
      </c>
      <c r="C59" s="85">
        <v>761</v>
      </c>
      <c r="D59" s="86">
        <v>134.9</v>
      </c>
      <c r="E59" s="87">
        <v>41</v>
      </c>
      <c r="F59" s="86">
        <v>104.8</v>
      </c>
      <c r="G59" s="17">
        <v>32</v>
      </c>
      <c r="H59" s="88">
        <v>156</v>
      </c>
      <c r="I59" s="89">
        <v>168000</v>
      </c>
      <c r="J59" s="89" t="s">
        <v>100</v>
      </c>
      <c r="K59" s="89">
        <v>100000</v>
      </c>
      <c r="L59" s="89" t="s">
        <v>116</v>
      </c>
      <c r="M59" s="90">
        <f>I59-K59</f>
        <v>68000</v>
      </c>
      <c r="N59" s="4">
        <f>IF(ISERROR(K59/I59),"",K59/I59)</f>
        <v>0.59523809523809523</v>
      </c>
      <c r="O59" s="91">
        <f>I59/E59</f>
        <v>4097.5609756097565</v>
      </c>
      <c r="P59" s="91">
        <f>K59/E59</f>
        <v>2439.0243902439024</v>
      </c>
      <c r="Q59" s="77">
        <v>3</v>
      </c>
      <c r="R59" s="77">
        <v>2</v>
      </c>
      <c r="S59" s="77" t="s">
        <v>61</v>
      </c>
      <c r="T59" s="5">
        <v>134</v>
      </c>
      <c r="U59" s="9"/>
    </row>
    <row r="60" spans="1:21" s="37" customFormat="1" ht="12" x14ac:dyDescent="0.3">
      <c r="A60" s="78" t="s">
        <v>2777</v>
      </c>
      <c r="B60" s="79" t="s">
        <v>2778</v>
      </c>
      <c r="C60" s="85">
        <v>616</v>
      </c>
      <c r="D60" s="86">
        <v>106.2</v>
      </c>
      <c r="E60" s="87">
        <v>32</v>
      </c>
      <c r="F60" s="86">
        <v>85</v>
      </c>
      <c r="G60" s="17">
        <v>26</v>
      </c>
      <c r="H60" s="88">
        <v>127</v>
      </c>
      <c r="I60" s="89">
        <v>165000</v>
      </c>
      <c r="J60" s="89" t="s">
        <v>68</v>
      </c>
      <c r="K60" s="89">
        <v>95000</v>
      </c>
      <c r="L60" s="89" t="s">
        <v>64</v>
      </c>
      <c r="M60" s="90">
        <f>I60-K60</f>
        <v>70000</v>
      </c>
      <c r="N60" s="4">
        <f>IF(ISERROR(K60/I60),"",K60/I60)</f>
        <v>0.5757575757575758</v>
      </c>
      <c r="O60" s="91">
        <f>I60/E60</f>
        <v>5156.25</v>
      </c>
      <c r="P60" s="91">
        <f>K60/E60</f>
        <v>2968.75</v>
      </c>
      <c r="Q60" s="77">
        <v>3</v>
      </c>
      <c r="R60" s="77">
        <v>2</v>
      </c>
      <c r="S60" s="77" t="s">
        <v>61</v>
      </c>
      <c r="T60" s="5" t="s">
        <v>65</v>
      </c>
      <c r="U60" s="9"/>
    </row>
    <row r="61" spans="1:21" s="37" customFormat="1" ht="12" x14ac:dyDescent="0.3">
      <c r="A61" s="78" t="s">
        <v>2384</v>
      </c>
      <c r="B61" s="79" t="s">
        <v>2386</v>
      </c>
      <c r="C61" s="85">
        <v>480</v>
      </c>
      <c r="D61" s="86">
        <v>103.2</v>
      </c>
      <c r="E61" s="87">
        <v>31</v>
      </c>
      <c r="F61" s="86">
        <v>84.9</v>
      </c>
      <c r="G61" s="17">
        <v>26</v>
      </c>
      <c r="H61" s="88">
        <v>173</v>
      </c>
      <c r="I61" s="89">
        <v>165000</v>
      </c>
      <c r="J61" s="89" t="s">
        <v>202</v>
      </c>
      <c r="K61" s="89"/>
      <c r="L61" s="89"/>
      <c r="M61" s="90">
        <f>I61-K61</f>
        <v>165000</v>
      </c>
      <c r="N61" s="4">
        <f>IF(ISERROR(K61/I61),"",K61/I61)</f>
        <v>0</v>
      </c>
      <c r="O61" s="91">
        <f>I61/E61</f>
        <v>5322.5806451612907</v>
      </c>
      <c r="P61" s="91">
        <f>K61/E61</f>
        <v>0</v>
      </c>
      <c r="Q61" s="77">
        <v>3</v>
      </c>
      <c r="R61" s="77">
        <v>1</v>
      </c>
      <c r="S61" s="77" t="s">
        <v>61</v>
      </c>
      <c r="T61" s="5" t="s">
        <v>84</v>
      </c>
      <c r="U61" s="9"/>
    </row>
    <row r="62" spans="1:21" s="37" customFormat="1" ht="12" x14ac:dyDescent="0.3">
      <c r="A62" s="78" t="s">
        <v>2879</v>
      </c>
      <c r="B62" s="79" t="s">
        <v>2880</v>
      </c>
      <c r="C62" s="85">
        <v>456</v>
      </c>
      <c r="D62" s="86">
        <v>108.8</v>
      </c>
      <c r="E62" s="87">
        <v>33</v>
      </c>
      <c r="F62" s="86">
        <v>85</v>
      </c>
      <c r="G62" s="17">
        <v>26</v>
      </c>
      <c r="H62" s="88">
        <v>175</v>
      </c>
      <c r="I62" s="89">
        <v>165000</v>
      </c>
      <c r="J62" s="89" t="s">
        <v>2325</v>
      </c>
      <c r="K62" s="89">
        <v>83000</v>
      </c>
      <c r="L62" s="89" t="s">
        <v>228</v>
      </c>
      <c r="M62" s="90">
        <f>I62-K62</f>
        <v>82000</v>
      </c>
      <c r="N62" s="4">
        <f>IF(ISERROR(K62/I62),"",K62/I62)</f>
        <v>0.50303030303030305</v>
      </c>
      <c r="O62" s="91">
        <f>I62/E62</f>
        <v>5000</v>
      </c>
      <c r="P62" s="91">
        <f>K62/E62</f>
        <v>2515.151515151515</v>
      </c>
      <c r="Q62" s="77">
        <v>3</v>
      </c>
      <c r="R62" s="77">
        <v>2</v>
      </c>
      <c r="S62" s="77" t="s">
        <v>61</v>
      </c>
      <c r="T62" s="5" t="s">
        <v>151</v>
      </c>
      <c r="U62" s="9"/>
    </row>
    <row r="63" spans="1:21" s="37" customFormat="1" ht="12" x14ac:dyDescent="0.3">
      <c r="A63" s="78" t="s">
        <v>2763</v>
      </c>
      <c r="B63" s="79" t="s">
        <v>2758</v>
      </c>
      <c r="C63" s="85">
        <v>773</v>
      </c>
      <c r="D63" s="86">
        <v>83.3</v>
      </c>
      <c r="E63" s="87">
        <v>25</v>
      </c>
      <c r="F63" s="86">
        <v>60</v>
      </c>
      <c r="G63" s="17">
        <v>18</v>
      </c>
      <c r="H63" s="88">
        <v>111</v>
      </c>
      <c r="I63" s="89">
        <v>165000</v>
      </c>
      <c r="J63" s="89" t="s">
        <v>64</v>
      </c>
      <c r="K63" s="89">
        <v>80000</v>
      </c>
      <c r="L63" s="89" t="s">
        <v>59</v>
      </c>
      <c r="M63" s="90">
        <f>I63-K63</f>
        <v>85000</v>
      </c>
      <c r="N63" s="4">
        <f>IF(ISERROR(K63/I63),"",K63/I63)</f>
        <v>0.48484848484848486</v>
      </c>
      <c r="O63" s="91">
        <f>I63/E63</f>
        <v>6600</v>
      </c>
      <c r="P63" s="91">
        <f>K63/E63</f>
        <v>3200</v>
      </c>
      <c r="Q63" s="77">
        <v>3</v>
      </c>
      <c r="R63" s="77">
        <v>2</v>
      </c>
      <c r="S63" s="77" t="s">
        <v>61</v>
      </c>
      <c r="T63" s="5" t="s">
        <v>253</v>
      </c>
      <c r="U63" s="9"/>
    </row>
    <row r="64" spans="1:21" s="37" customFormat="1" ht="12" x14ac:dyDescent="0.3">
      <c r="A64" s="78" t="s">
        <v>2874</v>
      </c>
      <c r="B64" s="79" t="s">
        <v>2717</v>
      </c>
      <c r="C64" s="85">
        <v>635</v>
      </c>
      <c r="D64" s="86">
        <v>107.6</v>
      </c>
      <c r="E64" s="87">
        <v>33</v>
      </c>
      <c r="F64" s="86">
        <v>85</v>
      </c>
      <c r="G64" s="17">
        <v>26</v>
      </c>
      <c r="H64" s="88">
        <v>396</v>
      </c>
      <c r="I64" s="89">
        <v>162000</v>
      </c>
      <c r="J64" s="89" t="s">
        <v>75</v>
      </c>
      <c r="K64" s="89"/>
      <c r="L64" s="89"/>
      <c r="M64" s="90">
        <f>I64-K64</f>
        <v>162000</v>
      </c>
      <c r="N64" s="4">
        <f>IF(ISERROR(K64/I64),"",K64/I64)</f>
        <v>0</v>
      </c>
      <c r="O64" s="91">
        <f>I64/E64</f>
        <v>4909.090909090909</v>
      </c>
      <c r="P64" s="91">
        <f>K64/E64</f>
        <v>0</v>
      </c>
      <c r="Q64" s="77">
        <v>3</v>
      </c>
      <c r="R64" s="77">
        <v>2</v>
      </c>
      <c r="S64" s="77" t="s">
        <v>61</v>
      </c>
      <c r="T64" s="5" t="s">
        <v>263</v>
      </c>
      <c r="U64" s="9"/>
    </row>
    <row r="65" spans="1:21" s="37" customFormat="1" ht="12" x14ac:dyDescent="0.3">
      <c r="A65" s="78" t="s">
        <v>2440</v>
      </c>
      <c r="B65" s="79" t="s">
        <v>2442</v>
      </c>
      <c r="C65" s="85">
        <v>1021</v>
      </c>
      <c r="D65" s="86">
        <v>168.5</v>
      </c>
      <c r="E65" s="87">
        <v>51</v>
      </c>
      <c r="F65" s="86">
        <v>147.4</v>
      </c>
      <c r="G65" s="17">
        <v>45</v>
      </c>
      <c r="H65" s="88">
        <v>60</v>
      </c>
      <c r="I65" s="89">
        <v>160000</v>
      </c>
      <c r="J65" s="89" t="s">
        <v>59</v>
      </c>
      <c r="K65" s="89"/>
      <c r="L65" s="89"/>
      <c r="M65" s="90">
        <f>I65-K65</f>
        <v>160000</v>
      </c>
      <c r="N65" s="4">
        <f>IF(ISERROR(K65/I65),"",K65/I65)</f>
        <v>0</v>
      </c>
      <c r="O65" s="91">
        <f>I65/E65</f>
        <v>3137.2549019607845</v>
      </c>
      <c r="P65" s="91">
        <f>K65/E65</f>
        <v>0</v>
      </c>
      <c r="Q65" s="77">
        <v>4</v>
      </c>
      <c r="R65" s="77">
        <v>2</v>
      </c>
      <c r="S65" s="77" t="s">
        <v>61</v>
      </c>
      <c r="T65" s="5">
        <v>168</v>
      </c>
      <c r="U65" s="9"/>
    </row>
    <row r="66" spans="1:21" s="37" customFormat="1" ht="12" x14ac:dyDescent="0.3">
      <c r="A66" s="78" t="s">
        <v>2445</v>
      </c>
      <c r="B66" s="79" t="s">
        <v>2446</v>
      </c>
      <c r="C66" s="85">
        <v>339</v>
      </c>
      <c r="D66" s="86">
        <v>144.30000000000001</v>
      </c>
      <c r="E66" s="87">
        <v>44</v>
      </c>
      <c r="F66" s="86">
        <v>114.8</v>
      </c>
      <c r="G66" s="17">
        <v>35</v>
      </c>
      <c r="H66" s="88">
        <v>83</v>
      </c>
      <c r="I66" s="89">
        <v>160000</v>
      </c>
      <c r="J66" s="89" t="s">
        <v>74</v>
      </c>
      <c r="K66" s="89">
        <v>75000</v>
      </c>
      <c r="L66" s="89" t="s">
        <v>70</v>
      </c>
      <c r="M66" s="90">
        <f>I66-K66</f>
        <v>85000</v>
      </c>
      <c r="N66" s="4">
        <f>IF(ISERROR(K66/I66),"",K66/I66)</f>
        <v>0.46875</v>
      </c>
      <c r="O66" s="91">
        <f>I66/E66</f>
        <v>3636.3636363636365</v>
      </c>
      <c r="P66" s="91">
        <f>K66/E66</f>
        <v>1704.5454545454545</v>
      </c>
      <c r="Q66" s="77">
        <v>4</v>
      </c>
      <c r="R66" s="77">
        <v>2</v>
      </c>
      <c r="S66" s="77" t="s">
        <v>61</v>
      </c>
      <c r="T66" s="5">
        <v>144</v>
      </c>
      <c r="U66" s="9"/>
    </row>
    <row r="67" spans="1:21" s="37" customFormat="1" ht="12" x14ac:dyDescent="0.3">
      <c r="A67" s="78" t="s">
        <v>2795</v>
      </c>
      <c r="B67" s="79" t="s">
        <v>2797</v>
      </c>
      <c r="C67" s="85">
        <v>484</v>
      </c>
      <c r="D67" s="86">
        <v>132.30000000000001</v>
      </c>
      <c r="E67" s="87">
        <v>40</v>
      </c>
      <c r="F67" s="86">
        <v>104.3</v>
      </c>
      <c r="G67" s="17">
        <v>32</v>
      </c>
      <c r="H67" s="88">
        <v>326</v>
      </c>
      <c r="I67" s="89">
        <v>160000</v>
      </c>
      <c r="J67" s="89" t="s">
        <v>98</v>
      </c>
      <c r="K67" s="89">
        <v>90000</v>
      </c>
      <c r="L67" s="89" t="s">
        <v>64</v>
      </c>
      <c r="M67" s="90">
        <f>I67-K67</f>
        <v>70000</v>
      </c>
      <c r="N67" s="4">
        <f>IF(ISERROR(K67/I67),"",K67/I67)</f>
        <v>0.5625</v>
      </c>
      <c r="O67" s="91">
        <f>I67/E67</f>
        <v>4000</v>
      </c>
      <c r="P67" s="91">
        <f>K67/E67</f>
        <v>2250</v>
      </c>
      <c r="Q67" s="77">
        <v>3</v>
      </c>
      <c r="R67" s="77">
        <v>2</v>
      </c>
      <c r="S67" s="77" t="s">
        <v>61</v>
      </c>
      <c r="T67" s="5">
        <v>132</v>
      </c>
      <c r="U67" s="9"/>
    </row>
    <row r="68" spans="1:21" s="37" customFormat="1" ht="12" x14ac:dyDescent="0.3">
      <c r="A68" s="78" t="s">
        <v>2834</v>
      </c>
      <c r="B68" s="79" t="s">
        <v>2613</v>
      </c>
      <c r="C68" s="85">
        <v>3885</v>
      </c>
      <c r="D68" s="86">
        <v>80.2</v>
      </c>
      <c r="E68" s="87">
        <v>24</v>
      </c>
      <c r="F68" s="86">
        <v>60</v>
      </c>
      <c r="G68" s="17">
        <v>18</v>
      </c>
      <c r="H68" s="88">
        <v>572</v>
      </c>
      <c r="I68" s="89">
        <v>160000</v>
      </c>
      <c r="J68" s="89" t="s">
        <v>68</v>
      </c>
      <c r="K68" s="89">
        <v>83000</v>
      </c>
      <c r="L68" s="89" t="s">
        <v>2348</v>
      </c>
      <c r="M68" s="90">
        <f>I68-K68</f>
        <v>77000</v>
      </c>
      <c r="N68" s="4">
        <f>IF(ISERROR(K68/I68),"",K68/I68)</f>
        <v>0.51875000000000004</v>
      </c>
      <c r="O68" s="91">
        <f>I68/E68</f>
        <v>6666.666666666667</v>
      </c>
      <c r="P68" s="91">
        <f>K68/E68</f>
        <v>3458.3333333333335</v>
      </c>
      <c r="Q68" s="77">
        <v>3</v>
      </c>
      <c r="R68" s="77">
        <v>2</v>
      </c>
      <c r="S68" s="77" t="s">
        <v>61</v>
      </c>
      <c r="T68" s="5" t="s">
        <v>96</v>
      </c>
      <c r="U68" s="9"/>
    </row>
    <row r="69" spans="1:21" s="37" customFormat="1" ht="12" x14ac:dyDescent="0.3">
      <c r="A69" s="78" t="s">
        <v>2835</v>
      </c>
      <c r="B69" s="79" t="s">
        <v>2629</v>
      </c>
      <c r="C69" s="85">
        <v>466</v>
      </c>
      <c r="D69" s="86">
        <v>128.30000000000001</v>
      </c>
      <c r="E69" s="87">
        <v>39</v>
      </c>
      <c r="F69" s="86">
        <v>114.9</v>
      </c>
      <c r="G69" s="17">
        <v>35</v>
      </c>
      <c r="H69" s="88">
        <v>90</v>
      </c>
      <c r="I69" s="89">
        <v>160000</v>
      </c>
      <c r="J69" s="89" t="s">
        <v>74</v>
      </c>
      <c r="K69" s="89">
        <v>110000</v>
      </c>
      <c r="L69" s="89" t="s">
        <v>74</v>
      </c>
      <c r="M69" s="90">
        <f>I69-K69</f>
        <v>50000</v>
      </c>
      <c r="N69" s="4">
        <f>IF(ISERROR(K69/I69),"",K69/I69)</f>
        <v>0.6875</v>
      </c>
      <c r="O69" s="91">
        <f>I69/E69</f>
        <v>4102.5641025641025</v>
      </c>
      <c r="P69" s="91">
        <f>K69/E69</f>
        <v>2820.5128205128203</v>
      </c>
      <c r="Q69" s="77">
        <v>4</v>
      </c>
      <c r="R69" s="77">
        <v>2</v>
      </c>
      <c r="S69" s="77" t="s">
        <v>61</v>
      </c>
      <c r="T69" s="5">
        <v>128</v>
      </c>
      <c r="U69" s="9"/>
    </row>
    <row r="70" spans="1:21" s="37" customFormat="1" ht="12" x14ac:dyDescent="0.3">
      <c r="A70" s="78" t="s">
        <v>2843</v>
      </c>
      <c r="B70" s="79" t="s">
        <v>2844</v>
      </c>
      <c r="C70" s="85">
        <v>574</v>
      </c>
      <c r="D70" s="86">
        <v>109</v>
      </c>
      <c r="E70" s="87">
        <v>33</v>
      </c>
      <c r="F70" s="86">
        <v>85</v>
      </c>
      <c r="G70" s="17">
        <v>26</v>
      </c>
      <c r="H70" s="88">
        <v>204</v>
      </c>
      <c r="I70" s="89">
        <v>160000</v>
      </c>
      <c r="J70" s="89" t="s">
        <v>75</v>
      </c>
      <c r="K70" s="89">
        <v>85000</v>
      </c>
      <c r="L70" s="89" t="s">
        <v>121</v>
      </c>
      <c r="M70" s="90">
        <f>I70-K70</f>
        <v>75000</v>
      </c>
      <c r="N70" s="4">
        <f>IF(ISERROR(K70/I70),"",K70/I70)</f>
        <v>0.53125</v>
      </c>
      <c r="O70" s="91">
        <f>I70/E70</f>
        <v>4848.484848484848</v>
      </c>
      <c r="P70" s="91">
        <f>K70/E70</f>
        <v>2575.757575757576</v>
      </c>
      <c r="Q70" s="77">
        <v>3</v>
      </c>
      <c r="R70" s="77">
        <v>2</v>
      </c>
      <c r="S70" s="77" t="s">
        <v>61</v>
      </c>
      <c r="T70" s="5" t="s">
        <v>147</v>
      </c>
      <c r="U70" s="9"/>
    </row>
    <row r="71" spans="1:21" s="37" customFormat="1" ht="12" x14ac:dyDescent="0.3">
      <c r="A71" s="78" t="s">
        <v>2402</v>
      </c>
      <c r="B71" s="79" t="s">
        <v>2403</v>
      </c>
      <c r="C71" s="85">
        <v>651</v>
      </c>
      <c r="D71" s="86">
        <v>112.7</v>
      </c>
      <c r="E71" s="87">
        <v>34</v>
      </c>
      <c r="F71" s="86">
        <v>84.9</v>
      </c>
      <c r="G71" s="17">
        <v>26</v>
      </c>
      <c r="H71" s="88">
        <v>287</v>
      </c>
      <c r="I71" s="89">
        <v>158000</v>
      </c>
      <c r="J71" s="89" t="s">
        <v>59</v>
      </c>
      <c r="K71" s="89"/>
      <c r="L71" s="89"/>
      <c r="M71" s="90">
        <f>I71-K71</f>
        <v>158000</v>
      </c>
      <c r="N71" s="4">
        <f>IF(ISERROR(K71/I71),"",K71/I71)</f>
        <v>0</v>
      </c>
      <c r="O71" s="91">
        <f>I71/E71</f>
        <v>4647.0588235294117</v>
      </c>
      <c r="P71" s="91">
        <f>K71/E71</f>
        <v>0</v>
      </c>
      <c r="Q71" s="77">
        <v>3</v>
      </c>
      <c r="R71" s="77">
        <v>2</v>
      </c>
      <c r="S71" s="77" t="s">
        <v>61</v>
      </c>
      <c r="T71" s="5">
        <v>112</v>
      </c>
      <c r="U71" s="9"/>
    </row>
    <row r="72" spans="1:21" s="37" customFormat="1" ht="12" x14ac:dyDescent="0.3">
      <c r="A72" s="78" t="s">
        <v>2802</v>
      </c>
      <c r="B72" s="79" t="s">
        <v>2507</v>
      </c>
      <c r="C72" s="85">
        <v>436</v>
      </c>
      <c r="D72" s="86">
        <v>134</v>
      </c>
      <c r="E72" s="87">
        <v>41</v>
      </c>
      <c r="F72" s="86">
        <v>104.7</v>
      </c>
      <c r="G72" s="17">
        <v>32</v>
      </c>
      <c r="H72" s="88">
        <v>107</v>
      </c>
      <c r="I72" s="89">
        <v>158000</v>
      </c>
      <c r="J72" s="89" t="s">
        <v>121</v>
      </c>
      <c r="K72" s="89"/>
      <c r="L72" s="89"/>
      <c r="M72" s="90">
        <f>I72-K72</f>
        <v>158000</v>
      </c>
      <c r="N72" s="4">
        <f>IF(ISERROR(K72/I72),"",K72/I72)</f>
        <v>0</v>
      </c>
      <c r="O72" s="91">
        <f>I72/E72</f>
        <v>3853.6585365853657</v>
      </c>
      <c r="P72" s="91">
        <f>K72/E72</f>
        <v>0</v>
      </c>
      <c r="Q72" s="77">
        <v>3</v>
      </c>
      <c r="R72" s="77">
        <v>2</v>
      </c>
      <c r="S72" s="77" t="s">
        <v>61</v>
      </c>
      <c r="T72" s="5">
        <v>134</v>
      </c>
      <c r="U72" s="9"/>
    </row>
    <row r="73" spans="1:21" s="37" customFormat="1" ht="12" x14ac:dyDescent="0.3">
      <c r="A73" s="78" t="s">
        <v>2821</v>
      </c>
      <c r="B73" s="79" t="s">
        <v>2553</v>
      </c>
      <c r="C73" s="85">
        <v>458</v>
      </c>
      <c r="D73" s="86">
        <v>142.69999999999999</v>
      </c>
      <c r="E73" s="87">
        <v>43</v>
      </c>
      <c r="F73" s="86">
        <v>114.5</v>
      </c>
      <c r="G73" s="17">
        <v>35</v>
      </c>
      <c r="H73" s="88">
        <v>110</v>
      </c>
      <c r="I73" s="89">
        <v>157000</v>
      </c>
      <c r="J73" s="89" t="s">
        <v>246</v>
      </c>
      <c r="K73" s="89">
        <v>90000</v>
      </c>
      <c r="L73" s="89" t="s">
        <v>246</v>
      </c>
      <c r="M73" s="90">
        <f>I73-K73</f>
        <v>67000</v>
      </c>
      <c r="N73" s="4">
        <f>IF(ISERROR(K73/I73),"",K73/I73)</f>
        <v>0.57324840764331209</v>
      </c>
      <c r="O73" s="91">
        <f>I73/E73</f>
        <v>3651.1627906976746</v>
      </c>
      <c r="P73" s="91">
        <f>K73/E73</f>
        <v>2093.0232558139537</v>
      </c>
      <c r="Q73" s="77">
        <v>4</v>
      </c>
      <c r="R73" s="77">
        <v>2</v>
      </c>
      <c r="S73" s="77" t="s">
        <v>61</v>
      </c>
      <c r="T73" s="5">
        <v>142</v>
      </c>
      <c r="U73" s="9"/>
    </row>
    <row r="74" spans="1:21" s="37" customFormat="1" ht="12" x14ac:dyDescent="0.3">
      <c r="A74" s="78" t="s">
        <v>2433</v>
      </c>
      <c r="B74" s="79" t="s">
        <v>2435</v>
      </c>
      <c r="C74" s="85">
        <v>982</v>
      </c>
      <c r="D74" s="86">
        <v>90.6</v>
      </c>
      <c r="E74" s="87">
        <v>27</v>
      </c>
      <c r="F74" s="86">
        <v>72.2</v>
      </c>
      <c r="G74" s="17">
        <v>22</v>
      </c>
      <c r="H74" s="88">
        <v>272</v>
      </c>
      <c r="I74" s="89">
        <v>155000</v>
      </c>
      <c r="J74" s="89" t="s">
        <v>70</v>
      </c>
      <c r="K74" s="89">
        <v>65000</v>
      </c>
      <c r="L74" s="89" t="s">
        <v>72</v>
      </c>
      <c r="M74" s="90">
        <f>I74-K74</f>
        <v>90000</v>
      </c>
      <c r="N74" s="4">
        <f>IF(ISERROR(K74/I74),"",K74/I74)</f>
        <v>0.41935483870967744</v>
      </c>
      <c r="O74" s="91">
        <f>I74/E74</f>
        <v>5740.7407407407409</v>
      </c>
      <c r="P74" s="91">
        <f>K74/E74</f>
        <v>2407.4074074074074</v>
      </c>
      <c r="Q74" s="77">
        <v>3</v>
      </c>
      <c r="R74" s="77">
        <v>1</v>
      </c>
      <c r="S74" s="77" t="s">
        <v>61</v>
      </c>
      <c r="T74" s="5">
        <v>90</v>
      </c>
      <c r="U74" s="9"/>
    </row>
    <row r="75" spans="1:21" s="37" customFormat="1" ht="12" x14ac:dyDescent="0.3">
      <c r="A75" s="78" t="s">
        <v>2440</v>
      </c>
      <c r="B75" s="79" t="s">
        <v>2441</v>
      </c>
      <c r="C75" s="85">
        <v>1021</v>
      </c>
      <c r="D75" s="86">
        <v>148.80000000000001</v>
      </c>
      <c r="E75" s="87">
        <v>45</v>
      </c>
      <c r="F75" s="86">
        <v>128.30000000000001</v>
      </c>
      <c r="G75" s="17">
        <v>39</v>
      </c>
      <c r="H75" s="88">
        <v>344</v>
      </c>
      <c r="I75" s="89">
        <v>155000</v>
      </c>
      <c r="J75" s="89" t="s">
        <v>98</v>
      </c>
      <c r="K75" s="89">
        <v>90000</v>
      </c>
      <c r="L75" s="89" t="s">
        <v>116</v>
      </c>
      <c r="M75" s="90">
        <f>I75-K75</f>
        <v>65000</v>
      </c>
      <c r="N75" s="4">
        <f>IF(ISERROR(K75/I75),"",K75/I75)</f>
        <v>0.58064516129032262</v>
      </c>
      <c r="O75" s="91">
        <f>I75/E75</f>
        <v>3444.4444444444443</v>
      </c>
      <c r="P75" s="91">
        <f>K75/E75</f>
        <v>2000</v>
      </c>
      <c r="Q75" s="77">
        <v>4</v>
      </c>
      <c r="R75" s="77">
        <v>2</v>
      </c>
      <c r="S75" s="77" t="s">
        <v>61</v>
      </c>
      <c r="T75" s="5">
        <v>148</v>
      </c>
      <c r="U75" s="9"/>
    </row>
    <row r="76" spans="1:21" s="37" customFormat="1" ht="12" x14ac:dyDescent="0.3">
      <c r="A76" s="78" t="s">
        <v>2811</v>
      </c>
      <c r="B76" s="79" t="s">
        <v>2812</v>
      </c>
      <c r="C76" s="85">
        <v>320</v>
      </c>
      <c r="D76" s="86">
        <v>140.69999999999999</v>
      </c>
      <c r="E76" s="87">
        <v>43</v>
      </c>
      <c r="F76" s="86">
        <v>118</v>
      </c>
      <c r="G76" s="17">
        <v>36</v>
      </c>
      <c r="H76" s="88">
        <v>34</v>
      </c>
      <c r="I76" s="89">
        <v>155000</v>
      </c>
      <c r="J76" s="89" t="s">
        <v>59</v>
      </c>
      <c r="K76" s="89"/>
      <c r="L76" s="89"/>
      <c r="M76" s="90">
        <f>I76-K76</f>
        <v>155000</v>
      </c>
      <c r="N76" s="4">
        <f>IF(ISERROR(K76/I76),"",K76/I76)</f>
        <v>0</v>
      </c>
      <c r="O76" s="91">
        <f>I76/E76</f>
        <v>3604.6511627906975</v>
      </c>
      <c r="P76" s="91">
        <f>K76/E76</f>
        <v>0</v>
      </c>
      <c r="Q76" s="77">
        <v>4</v>
      </c>
      <c r="R76" s="77">
        <v>2</v>
      </c>
      <c r="S76" s="77" t="s">
        <v>61</v>
      </c>
      <c r="T76" s="5">
        <v>140</v>
      </c>
      <c r="U76" s="9"/>
    </row>
    <row r="77" spans="1:21" s="37" customFormat="1" ht="12" x14ac:dyDescent="0.3">
      <c r="A77" s="78" t="s">
        <v>2826</v>
      </c>
      <c r="B77" s="79" t="s">
        <v>2583</v>
      </c>
      <c r="C77" s="85">
        <v>313</v>
      </c>
      <c r="D77" s="86">
        <v>105.7</v>
      </c>
      <c r="E77" s="87">
        <v>32</v>
      </c>
      <c r="F77" s="86">
        <v>84.8</v>
      </c>
      <c r="G77" s="17">
        <v>26</v>
      </c>
      <c r="H77" s="88">
        <v>227</v>
      </c>
      <c r="I77" s="89">
        <v>155000</v>
      </c>
      <c r="J77" s="89" t="s">
        <v>212</v>
      </c>
      <c r="K77" s="89">
        <v>89000</v>
      </c>
      <c r="L77" s="89" t="s">
        <v>70</v>
      </c>
      <c r="M77" s="90">
        <f>I77-K77</f>
        <v>66000</v>
      </c>
      <c r="N77" s="4">
        <f>IF(ISERROR(K77/I77),"",K77/I77)</f>
        <v>0.5741935483870968</v>
      </c>
      <c r="O77" s="91">
        <f>I77/E77</f>
        <v>4843.75</v>
      </c>
      <c r="P77" s="91">
        <f>K77/E77</f>
        <v>2781.25</v>
      </c>
      <c r="Q77" s="77">
        <v>3</v>
      </c>
      <c r="R77" s="77">
        <v>2</v>
      </c>
      <c r="S77" s="77" t="s">
        <v>61</v>
      </c>
      <c r="T77" s="5" t="s">
        <v>218</v>
      </c>
      <c r="U77" s="9"/>
    </row>
    <row r="78" spans="1:21" s="37" customFormat="1" ht="12" x14ac:dyDescent="0.3">
      <c r="A78" s="78" t="s">
        <v>2625</v>
      </c>
      <c r="B78" s="79" t="s">
        <v>2622</v>
      </c>
      <c r="C78" s="85">
        <v>497</v>
      </c>
      <c r="D78" s="86">
        <v>84.9</v>
      </c>
      <c r="E78" s="87">
        <v>26</v>
      </c>
      <c r="F78" s="86">
        <v>60</v>
      </c>
      <c r="G78" s="17">
        <v>18</v>
      </c>
      <c r="H78" s="88">
        <v>121</v>
      </c>
      <c r="I78" s="89">
        <v>155000</v>
      </c>
      <c r="J78" s="89" t="s">
        <v>75</v>
      </c>
      <c r="K78" s="89"/>
      <c r="L78" s="89"/>
      <c r="M78" s="90">
        <f>I78-K78</f>
        <v>155000</v>
      </c>
      <c r="N78" s="4">
        <f>IF(ISERROR(K78/I78),"",K78/I78)</f>
        <v>0</v>
      </c>
      <c r="O78" s="91">
        <f>I78/E78</f>
        <v>5961.5384615384619</v>
      </c>
      <c r="P78" s="91">
        <f>K78/E78</f>
        <v>0</v>
      </c>
      <c r="Q78" s="77">
        <v>3</v>
      </c>
      <c r="R78" s="77">
        <v>2</v>
      </c>
      <c r="S78" s="77" t="s">
        <v>61</v>
      </c>
      <c r="T78" s="5">
        <v>84</v>
      </c>
      <c r="U78" s="9"/>
    </row>
    <row r="79" spans="1:21" s="37" customFormat="1" ht="12" x14ac:dyDescent="0.3">
      <c r="A79" s="78" t="s">
        <v>2875</v>
      </c>
      <c r="B79" s="79" t="s">
        <v>2876</v>
      </c>
      <c r="C79" s="85">
        <v>951</v>
      </c>
      <c r="D79" s="86">
        <v>141.69999999999999</v>
      </c>
      <c r="E79" s="87">
        <v>43</v>
      </c>
      <c r="F79" s="86">
        <v>114.8</v>
      </c>
      <c r="G79" s="17">
        <v>35</v>
      </c>
      <c r="H79" s="88">
        <v>188</v>
      </c>
      <c r="I79" s="89">
        <v>150000</v>
      </c>
      <c r="J79" s="89" t="s">
        <v>76</v>
      </c>
      <c r="K79" s="89"/>
      <c r="L79" s="89"/>
      <c r="M79" s="90">
        <f>I79-K79</f>
        <v>150000</v>
      </c>
      <c r="N79" s="4">
        <f>IF(ISERROR(K79/I79),"",K79/I79)</f>
        <v>0</v>
      </c>
      <c r="O79" s="91">
        <f>I79/E79</f>
        <v>3488.3720930232557</v>
      </c>
      <c r="P79" s="91">
        <f>K79/E79</f>
        <v>0</v>
      </c>
      <c r="Q79" s="77">
        <v>4</v>
      </c>
      <c r="R79" s="77">
        <v>2</v>
      </c>
      <c r="S79" s="77" t="s">
        <v>61</v>
      </c>
      <c r="T79" s="5">
        <v>141</v>
      </c>
      <c r="U79" s="9"/>
    </row>
    <row r="80" spans="1:21" s="37" customFormat="1" ht="12" x14ac:dyDescent="0.3">
      <c r="A80" s="78" t="s">
        <v>2815</v>
      </c>
      <c r="B80" s="79" t="s">
        <v>2378</v>
      </c>
      <c r="C80" s="85">
        <v>795</v>
      </c>
      <c r="D80" s="86">
        <v>153.4</v>
      </c>
      <c r="E80" s="87">
        <v>46</v>
      </c>
      <c r="F80" s="86">
        <v>117.9</v>
      </c>
      <c r="G80" s="17">
        <v>36</v>
      </c>
      <c r="H80" s="88">
        <v>144</v>
      </c>
      <c r="I80" s="89">
        <v>149000</v>
      </c>
      <c r="J80" s="89" t="s">
        <v>75</v>
      </c>
      <c r="K80" s="89"/>
      <c r="L80" s="89"/>
      <c r="M80" s="90">
        <f>I80-K80</f>
        <v>149000</v>
      </c>
      <c r="N80" s="4">
        <f>IF(ISERROR(K80/I80),"",K80/I80)</f>
        <v>0</v>
      </c>
      <c r="O80" s="91">
        <f>I80/E80</f>
        <v>3239.1304347826085</v>
      </c>
      <c r="P80" s="91">
        <f>K80/E80</f>
        <v>0</v>
      </c>
      <c r="Q80" s="77">
        <v>4</v>
      </c>
      <c r="R80" s="77">
        <v>2</v>
      </c>
      <c r="S80" s="77" t="s">
        <v>61</v>
      </c>
      <c r="T80" s="5">
        <v>153</v>
      </c>
      <c r="U80" s="9"/>
    </row>
    <row r="81" spans="1:21" s="37" customFormat="1" ht="12" x14ac:dyDescent="0.3">
      <c r="A81" s="78" t="s">
        <v>2825</v>
      </c>
      <c r="B81" s="79" t="s">
        <v>2581</v>
      </c>
      <c r="C81" s="85">
        <v>1015</v>
      </c>
      <c r="D81" s="86">
        <v>85.6</v>
      </c>
      <c r="E81" s="87">
        <v>26</v>
      </c>
      <c r="F81" s="86">
        <v>59.8</v>
      </c>
      <c r="G81" s="17">
        <v>18</v>
      </c>
      <c r="H81" s="88">
        <v>218</v>
      </c>
      <c r="I81" s="89">
        <v>149000</v>
      </c>
      <c r="J81" s="89" t="s">
        <v>246</v>
      </c>
      <c r="K81" s="89">
        <v>85000</v>
      </c>
      <c r="L81" s="89" t="s">
        <v>74</v>
      </c>
      <c r="M81" s="90">
        <f>I81-K81</f>
        <v>64000</v>
      </c>
      <c r="N81" s="4">
        <f>IF(ISERROR(K81/I81),"",K81/I81)</f>
        <v>0.57046979865771807</v>
      </c>
      <c r="O81" s="91">
        <f>I81/E81</f>
        <v>5730.7692307692305</v>
      </c>
      <c r="P81" s="91">
        <f>K81/E81</f>
        <v>3269.2307692307691</v>
      </c>
      <c r="Q81" s="77">
        <v>3</v>
      </c>
      <c r="R81" s="77">
        <v>2</v>
      </c>
      <c r="S81" s="77" t="s">
        <v>61</v>
      </c>
      <c r="T81" s="5" t="s">
        <v>159</v>
      </c>
      <c r="U81" s="9"/>
    </row>
    <row r="82" spans="1:21" s="37" customFormat="1" ht="12" x14ac:dyDescent="0.3">
      <c r="A82" s="78" t="s">
        <v>2376</v>
      </c>
      <c r="B82" s="79" t="s">
        <v>2378</v>
      </c>
      <c r="C82" s="85">
        <v>616</v>
      </c>
      <c r="D82" s="86">
        <v>80.099999999999994</v>
      </c>
      <c r="E82" s="87">
        <v>24</v>
      </c>
      <c r="F82" s="86">
        <v>60</v>
      </c>
      <c r="G82" s="17">
        <v>18</v>
      </c>
      <c r="H82" s="88">
        <v>281</v>
      </c>
      <c r="I82" s="89">
        <v>147000</v>
      </c>
      <c r="J82" s="89" t="s">
        <v>59</v>
      </c>
      <c r="K82" s="89">
        <v>70000</v>
      </c>
      <c r="L82" s="89" t="s">
        <v>60</v>
      </c>
      <c r="M82" s="90">
        <f>I82-K82</f>
        <v>77000</v>
      </c>
      <c r="N82" s="4">
        <f>IF(ISERROR(K82/I82),"",K82/I82)</f>
        <v>0.47619047619047616</v>
      </c>
      <c r="O82" s="91">
        <f>I82/E82</f>
        <v>6125</v>
      </c>
      <c r="P82" s="91">
        <f>K82/E82</f>
        <v>2916.6666666666665</v>
      </c>
      <c r="Q82" s="77">
        <v>3</v>
      </c>
      <c r="R82" s="77">
        <v>2</v>
      </c>
      <c r="S82" s="77" t="s">
        <v>61</v>
      </c>
      <c r="T82" s="5">
        <v>80</v>
      </c>
      <c r="U82" s="9"/>
    </row>
    <row r="83" spans="1:21" s="37" customFormat="1" ht="12" x14ac:dyDescent="0.3">
      <c r="A83" s="78" t="s">
        <v>2381</v>
      </c>
      <c r="B83" s="79" t="s">
        <v>2382</v>
      </c>
      <c r="C83" s="85">
        <v>683</v>
      </c>
      <c r="D83" s="86">
        <v>80.900000000000006</v>
      </c>
      <c r="E83" s="87">
        <v>24</v>
      </c>
      <c r="F83" s="86">
        <v>60</v>
      </c>
      <c r="G83" s="17">
        <v>18</v>
      </c>
      <c r="H83" s="88">
        <v>160</v>
      </c>
      <c r="I83" s="89">
        <v>147000</v>
      </c>
      <c r="J83" s="89" t="s">
        <v>69</v>
      </c>
      <c r="K83" s="89">
        <v>72000</v>
      </c>
      <c r="L83" s="89" t="s">
        <v>74</v>
      </c>
      <c r="M83" s="90">
        <f>I83-K83</f>
        <v>75000</v>
      </c>
      <c r="N83" s="4">
        <f>IF(ISERROR(K83/I83),"",K83/I83)</f>
        <v>0.48979591836734693</v>
      </c>
      <c r="O83" s="91">
        <f>I83/E83</f>
        <v>6125</v>
      </c>
      <c r="P83" s="91">
        <f>K83/E83</f>
        <v>3000</v>
      </c>
      <c r="Q83" s="77">
        <v>3</v>
      </c>
      <c r="R83" s="77">
        <v>2</v>
      </c>
      <c r="S83" s="77" t="s">
        <v>61</v>
      </c>
      <c r="T83" s="5">
        <v>80</v>
      </c>
      <c r="U83" s="9"/>
    </row>
    <row r="84" spans="1:21" s="37" customFormat="1" ht="12" x14ac:dyDescent="0.3">
      <c r="A84" s="78" t="s">
        <v>2384</v>
      </c>
      <c r="B84" s="79" t="s">
        <v>2385</v>
      </c>
      <c r="C84" s="85">
        <v>480</v>
      </c>
      <c r="D84" s="86">
        <v>88.1</v>
      </c>
      <c r="E84" s="87">
        <v>27</v>
      </c>
      <c r="F84" s="86">
        <v>72.5</v>
      </c>
      <c r="G84" s="17">
        <v>22</v>
      </c>
      <c r="H84" s="88">
        <v>56</v>
      </c>
      <c r="I84" s="89">
        <v>145000</v>
      </c>
      <c r="J84" s="89" t="s">
        <v>77</v>
      </c>
      <c r="K84" s="89">
        <v>53000</v>
      </c>
      <c r="L84" s="89" t="s">
        <v>60</v>
      </c>
      <c r="M84" s="90">
        <f>I84-K84</f>
        <v>92000</v>
      </c>
      <c r="N84" s="4">
        <f>IF(ISERROR(K84/I84),"",K84/I84)</f>
        <v>0.36551724137931035</v>
      </c>
      <c r="O84" s="91">
        <f>I84/E84</f>
        <v>5370.3703703703704</v>
      </c>
      <c r="P84" s="91">
        <f>K84/E84</f>
        <v>1962.962962962963</v>
      </c>
      <c r="Q84" s="77">
        <v>3</v>
      </c>
      <c r="R84" s="77">
        <v>1</v>
      </c>
      <c r="S84" s="77" t="s">
        <v>61</v>
      </c>
      <c r="T84" s="5">
        <v>88</v>
      </c>
      <c r="U84" s="9"/>
    </row>
    <row r="85" spans="1:21" s="37" customFormat="1" ht="12" x14ac:dyDescent="0.3">
      <c r="A85" s="78" t="s">
        <v>2833</v>
      </c>
      <c r="B85" s="79" t="s">
        <v>2608</v>
      </c>
      <c r="C85" s="85">
        <v>1164</v>
      </c>
      <c r="D85" s="86">
        <v>85.5</v>
      </c>
      <c r="E85" s="87">
        <v>26</v>
      </c>
      <c r="F85" s="86">
        <v>60</v>
      </c>
      <c r="G85" s="17">
        <v>18</v>
      </c>
      <c r="H85" s="88">
        <v>285</v>
      </c>
      <c r="I85" s="89">
        <v>145000</v>
      </c>
      <c r="J85" s="89" t="s">
        <v>74</v>
      </c>
      <c r="K85" s="89">
        <v>80000</v>
      </c>
      <c r="L85" s="89" t="s">
        <v>74</v>
      </c>
      <c r="M85" s="90">
        <f>I85-K85</f>
        <v>65000</v>
      </c>
      <c r="N85" s="4">
        <f>IF(ISERROR(K85/I85),"",K85/I85)</f>
        <v>0.55172413793103448</v>
      </c>
      <c r="O85" s="91">
        <f>I85/E85</f>
        <v>5576.9230769230771</v>
      </c>
      <c r="P85" s="91">
        <f>K85/E85</f>
        <v>3076.9230769230771</v>
      </c>
      <c r="Q85" s="77">
        <v>3</v>
      </c>
      <c r="R85" s="77">
        <v>2</v>
      </c>
      <c r="S85" s="77" t="s">
        <v>61</v>
      </c>
      <c r="T85" s="5">
        <v>85</v>
      </c>
      <c r="U85" s="9"/>
    </row>
    <row r="86" spans="1:21" s="37" customFormat="1" ht="12" x14ac:dyDescent="0.3">
      <c r="A86" s="78" t="s">
        <v>2398</v>
      </c>
      <c r="B86" s="79" t="s">
        <v>2399</v>
      </c>
      <c r="C86" s="85">
        <v>794</v>
      </c>
      <c r="D86" s="86">
        <v>81.599999999999994</v>
      </c>
      <c r="E86" s="87">
        <v>25</v>
      </c>
      <c r="F86" s="86">
        <v>60</v>
      </c>
      <c r="G86" s="17">
        <v>18</v>
      </c>
      <c r="H86" s="88">
        <v>235</v>
      </c>
      <c r="I86" s="89">
        <v>143000</v>
      </c>
      <c r="J86" s="89" t="s">
        <v>70</v>
      </c>
      <c r="K86" s="89">
        <v>82000</v>
      </c>
      <c r="L86" s="89" t="s">
        <v>77</v>
      </c>
      <c r="M86" s="90">
        <f>I86-K86</f>
        <v>61000</v>
      </c>
      <c r="N86" s="4">
        <f>IF(ISERROR(K86/I86),"",K86/I86)</f>
        <v>0.57342657342657344</v>
      </c>
      <c r="O86" s="91">
        <f>I86/E86</f>
        <v>5720</v>
      </c>
      <c r="P86" s="91">
        <f>K86/E86</f>
        <v>3280</v>
      </c>
      <c r="Q86" s="77">
        <v>3</v>
      </c>
      <c r="R86" s="77">
        <v>2</v>
      </c>
      <c r="S86" s="77" t="s">
        <v>61</v>
      </c>
      <c r="T86" s="5">
        <v>81</v>
      </c>
      <c r="U86" s="9"/>
    </row>
    <row r="87" spans="1:21" s="37" customFormat="1" ht="12" x14ac:dyDescent="0.3">
      <c r="A87" s="78" t="s">
        <v>2428</v>
      </c>
      <c r="B87" s="79" t="s">
        <v>2429</v>
      </c>
      <c r="C87" s="85">
        <v>1222</v>
      </c>
      <c r="D87" s="86">
        <v>107.3</v>
      </c>
      <c r="E87" s="87">
        <v>32</v>
      </c>
      <c r="F87" s="86">
        <v>80</v>
      </c>
      <c r="G87" s="17">
        <v>24</v>
      </c>
      <c r="H87" s="88">
        <v>299</v>
      </c>
      <c r="I87" s="89">
        <v>143000</v>
      </c>
      <c r="J87" s="89" t="s">
        <v>98</v>
      </c>
      <c r="K87" s="89">
        <v>55000</v>
      </c>
      <c r="L87" s="89" t="s">
        <v>74</v>
      </c>
      <c r="M87" s="90">
        <f>I87-K87</f>
        <v>88000</v>
      </c>
      <c r="N87" s="4">
        <f>IF(ISERROR(K87/I87),"",K87/I87)</f>
        <v>0.38461538461538464</v>
      </c>
      <c r="O87" s="91">
        <f>I87/E87</f>
        <v>4468.75</v>
      </c>
      <c r="P87" s="91">
        <f>K87/E87</f>
        <v>1718.75</v>
      </c>
      <c r="Q87" s="77">
        <v>3</v>
      </c>
      <c r="R87" s="77">
        <v>1</v>
      </c>
      <c r="S87" s="77" t="s">
        <v>78</v>
      </c>
      <c r="T87" s="5">
        <v>107</v>
      </c>
      <c r="U87" s="9"/>
    </row>
    <row r="88" spans="1:21" s="37" customFormat="1" ht="12" x14ac:dyDescent="0.3">
      <c r="A88" s="78" t="s">
        <v>2867</v>
      </c>
      <c r="B88" s="79" t="s">
        <v>2710</v>
      </c>
      <c r="C88" s="85">
        <v>447</v>
      </c>
      <c r="D88" s="86">
        <v>77.599999999999994</v>
      </c>
      <c r="E88" s="87">
        <v>23</v>
      </c>
      <c r="F88" s="86">
        <v>59.7</v>
      </c>
      <c r="G88" s="17">
        <v>18</v>
      </c>
      <c r="H88" s="88">
        <v>72</v>
      </c>
      <c r="I88" s="89">
        <v>143000</v>
      </c>
      <c r="J88" s="89" t="s">
        <v>74</v>
      </c>
      <c r="K88" s="89"/>
      <c r="L88" s="89"/>
      <c r="M88" s="90">
        <f>I88-K88</f>
        <v>143000</v>
      </c>
      <c r="N88" s="4">
        <f>IF(ISERROR(K88/I88),"",K88/I88)</f>
        <v>0</v>
      </c>
      <c r="O88" s="91">
        <f>I88/E88</f>
        <v>6217.391304347826</v>
      </c>
      <c r="P88" s="91">
        <f>K88/E88</f>
        <v>0</v>
      </c>
      <c r="Q88" s="77">
        <v>3</v>
      </c>
      <c r="R88" s="77">
        <v>2</v>
      </c>
      <c r="S88" s="77" t="s">
        <v>61</v>
      </c>
      <c r="T88" s="5" t="s">
        <v>150</v>
      </c>
      <c r="U88" s="9"/>
    </row>
    <row r="89" spans="1:21" s="37" customFormat="1" ht="12" x14ac:dyDescent="0.3">
      <c r="A89" s="78" t="s">
        <v>2818</v>
      </c>
      <c r="B89" s="79" t="s">
        <v>2819</v>
      </c>
      <c r="C89" s="85">
        <v>366</v>
      </c>
      <c r="D89" s="86">
        <v>106.5</v>
      </c>
      <c r="E89" s="87">
        <v>32</v>
      </c>
      <c r="F89" s="86">
        <v>84.7</v>
      </c>
      <c r="G89" s="17">
        <v>26</v>
      </c>
      <c r="H89" s="88">
        <v>126</v>
      </c>
      <c r="I89" s="89">
        <v>142000</v>
      </c>
      <c r="J89" s="89" t="s">
        <v>68</v>
      </c>
      <c r="K89" s="89">
        <v>95000</v>
      </c>
      <c r="L89" s="89" t="s">
        <v>121</v>
      </c>
      <c r="M89" s="90">
        <f>I89-K89</f>
        <v>47000</v>
      </c>
      <c r="N89" s="4">
        <f>IF(ISERROR(K89/I89),"",K89/I89)</f>
        <v>0.66901408450704225</v>
      </c>
      <c r="O89" s="91">
        <f>I89/E89</f>
        <v>4437.5</v>
      </c>
      <c r="P89" s="91">
        <f>K89/E89</f>
        <v>2968.75</v>
      </c>
      <c r="Q89" s="77">
        <v>3</v>
      </c>
      <c r="R89" s="77">
        <v>2</v>
      </c>
      <c r="S89" s="77" t="s">
        <v>61</v>
      </c>
      <c r="T89" s="5">
        <v>106</v>
      </c>
      <c r="U89" s="9"/>
    </row>
    <row r="90" spans="1:21" s="37" customFormat="1" ht="12" x14ac:dyDescent="0.3">
      <c r="A90" s="78" t="s">
        <v>2379</v>
      </c>
      <c r="B90" s="79" t="s">
        <v>2380</v>
      </c>
      <c r="C90" s="85">
        <v>597</v>
      </c>
      <c r="D90" s="86">
        <v>84.9</v>
      </c>
      <c r="E90" s="87">
        <v>26</v>
      </c>
      <c r="F90" s="86">
        <v>59.9</v>
      </c>
      <c r="G90" s="17">
        <v>18</v>
      </c>
      <c r="H90" s="88">
        <v>315</v>
      </c>
      <c r="I90" s="89">
        <v>140000</v>
      </c>
      <c r="J90" s="89" t="s">
        <v>68</v>
      </c>
      <c r="K90" s="89">
        <v>68000</v>
      </c>
      <c r="L90" s="89" t="s">
        <v>69</v>
      </c>
      <c r="M90" s="90">
        <f>I90-K90</f>
        <v>72000</v>
      </c>
      <c r="N90" s="4">
        <f>IF(ISERROR(K90/I90),"",K90/I90)</f>
        <v>0.48571428571428571</v>
      </c>
      <c r="O90" s="91">
        <f>I90/E90</f>
        <v>5384.6153846153848</v>
      </c>
      <c r="P90" s="91">
        <f>K90/E90</f>
        <v>2615.3846153846152</v>
      </c>
      <c r="Q90" s="77">
        <v>3</v>
      </c>
      <c r="R90" s="77">
        <v>2</v>
      </c>
      <c r="S90" s="77" t="s">
        <v>61</v>
      </c>
      <c r="T90" s="5">
        <v>84</v>
      </c>
      <c r="U90" s="9"/>
    </row>
    <row r="91" spans="1:21" s="37" customFormat="1" ht="12" x14ac:dyDescent="0.3">
      <c r="A91" s="78" t="s">
        <v>2790</v>
      </c>
      <c r="B91" s="79" t="s">
        <v>2791</v>
      </c>
      <c r="C91" s="85">
        <v>761</v>
      </c>
      <c r="D91" s="86">
        <v>109.7</v>
      </c>
      <c r="E91" s="87">
        <v>33</v>
      </c>
      <c r="F91" s="86">
        <v>84.7</v>
      </c>
      <c r="G91" s="17">
        <v>26</v>
      </c>
      <c r="H91" s="88">
        <v>196</v>
      </c>
      <c r="I91" s="89">
        <v>140000</v>
      </c>
      <c r="J91" s="89" t="s">
        <v>2325</v>
      </c>
      <c r="K91" s="89">
        <v>70000</v>
      </c>
      <c r="L91" s="89" t="s">
        <v>64</v>
      </c>
      <c r="M91" s="90">
        <f>I91-K91</f>
        <v>70000</v>
      </c>
      <c r="N91" s="4">
        <f>IF(ISERROR(K91/I91),"",K91/I91)</f>
        <v>0.5</v>
      </c>
      <c r="O91" s="91">
        <f>I91/E91</f>
        <v>4242.424242424242</v>
      </c>
      <c r="P91" s="91">
        <f>K91/E91</f>
        <v>2121.212121212121</v>
      </c>
      <c r="Q91" s="77">
        <v>3</v>
      </c>
      <c r="R91" s="77">
        <v>2</v>
      </c>
      <c r="S91" s="77" t="s">
        <v>61</v>
      </c>
      <c r="T91" s="5" t="s">
        <v>180</v>
      </c>
      <c r="U91" s="9"/>
    </row>
    <row r="92" spans="1:21" s="37" customFormat="1" ht="12" x14ac:dyDescent="0.3">
      <c r="A92" s="78" t="s">
        <v>2835</v>
      </c>
      <c r="B92" s="79" t="s">
        <v>2629</v>
      </c>
      <c r="C92" s="85">
        <v>466</v>
      </c>
      <c r="D92" s="86">
        <v>114.2</v>
      </c>
      <c r="E92" s="87">
        <v>35</v>
      </c>
      <c r="F92" s="86">
        <v>102.2</v>
      </c>
      <c r="G92" s="17">
        <v>31</v>
      </c>
      <c r="H92" s="88">
        <v>45</v>
      </c>
      <c r="I92" s="89">
        <v>140000</v>
      </c>
      <c r="J92" s="89" t="s">
        <v>74</v>
      </c>
      <c r="K92" s="89"/>
      <c r="L92" s="89"/>
      <c r="M92" s="90">
        <f>I92-K92</f>
        <v>140000</v>
      </c>
      <c r="N92" s="4">
        <f>IF(ISERROR(K92/I92),"",K92/I92)</f>
        <v>0</v>
      </c>
      <c r="O92" s="91">
        <f>I92/E92</f>
        <v>4000</v>
      </c>
      <c r="P92" s="91">
        <f>K92/E92</f>
        <v>0</v>
      </c>
      <c r="Q92" s="77">
        <v>4</v>
      </c>
      <c r="R92" s="77">
        <v>2</v>
      </c>
      <c r="S92" s="77" t="s">
        <v>61</v>
      </c>
      <c r="T92" s="5">
        <v>114</v>
      </c>
      <c r="U92" s="9"/>
    </row>
    <row r="93" spans="1:21" s="37" customFormat="1" ht="12" x14ac:dyDescent="0.3">
      <c r="A93" s="78" t="s">
        <v>2448</v>
      </c>
      <c r="B93" s="79" t="s">
        <v>2449</v>
      </c>
      <c r="C93" s="85">
        <v>385</v>
      </c>
      <c r="D93" s="86">
        <v>77.400000000000006</v>
      </c>
      <c r="E93" s="87">
        <v>23</v>
      </c>
      <c r="F93" s="86">
        <v>59.4</v>
      </c>
      <c r="G93" s="17">
        <v>18</v>
      </c>
      <c r="H93" s="88">
        <v>60</v>
      </c>
      <c r="I93" s="89">
        <v>138000</v>
      </c>
      <c r="J93" s="89" t="s">
        <v>75</v>
      </c>
      <c r="K93" s="89"/>
      <c r="L93" s="89"/>
      <c r="M93" s="90">
        <f>I93-K93</f>
        <v>138000</v>
      </c>
      <c r="N93" s="4">
        <f>IF(ISERROR(K93/I93),"",K93/I93)</f>
        <v>0</v>
      </c>
      <c r="O93" s="91">
        <f>I93/E93</f>
        <v>6000</v>
      </c>
      <c r="P93" s="91">
        <f>K93/E93</f>
        <v>0</v>
      </c>
      <c r="Q93" s="77">
        <v>3</v>
      </c>
      <c r="R93" s="77">
        <v>2</v>
      </c>
      <c r="S93" s="77" t="s">
        <v>61</v>
      </c>
      <c r="T93" s="5" t="s">
        <v>150</v>
      </c>
      <c r="U93" s="9"/>
    </row>
    <row r="94" spans="1:21" s="37" customFormat="1" ht="12" x14ac:dyDescent="0.3">
      <c r="A94" s="78" t="s">
        <v>2402</v>
      </c>
      <c r="B94" s="79" t="s">
        <v>2403</v>
      </c>
      <c r="C94" s="85">
        <v>651</v>
      </c>
      <c r="D94" s="86">
        <v>85.6</v>
      </c>
      <c r="E94" s="87">
        <v>26</v>
      </c>
      <c r="F94" s="86">
        <v>59.7</v>
      </c>
      <c r="G94" s="17">
        <v>18</v>
      </c>
      <c r="H94" s="88">
        <v>230</v>
      </c>
      <c r="I94" s="89">
        <v>135000</v>
      </c>
      <c r="J94" s="89" t="s">
        <v>100</v>
      </c>
      <c r="K94" s="89">
        <v>62000</v>
      </c>
      <c r="L94" s="89" t="s">
        <v>100</v>
      </c>
      <c r="M94" s="90">
        <f>I94-K94</f>
        <v>73000</v>
      </c>
      <c r="N94" s="4">
        <f>IF(ISERROR(K94/I94),"",K94/I94)</f>
        <v>0.45925925925925926</v>
      </c>
      <c r="O94" s="91">
        <f>I94/E94</f>
        <v>5192.3076923076924</v>
      </c>
      <c r="P94" s="91">
        <f>K94/E94</f>
        <v>2384.6153846153848</v>
      </c>
      <c r="Q94" s="77">
        <v>2</v>
      </c>
      <c r="R94" s="77">
        <v>1</v>
      </c>
      <c r="S94" s="77" t="s">
        <v>78</v>
      </c>
      <c r="T94" s="5">
        <v>85</v>
      </c>
      <c r="U94" s="9"/>
    </row>
    <row r="95" spans="1:21" s="37" customFormat="1" ht="12" x14ac:dyDescent="0.3">
      <c r="A95" s="78" t="s">
        <v>2440</v>
      </c>
      <c r="B95" s="79" t="s">
        <v>2441</v>
      </c>
      <c r="C95" s="85">
        <v>1021</v>
      </c>
      <c r="D95" s="86">
        <v>106.4</v>
      </c>
      <c r="E95" s="87">
        <v>32</v>
      </c>
      <c r="F95" s="86">
        <v>79.8</v>
      </c>
      <c r="G95" s="17">
        <v>24</v>
      </c>
      <c r="H95" s="88">
        <v>157</v>
      </c>
      <c r="I95" s="89">
        <v>135000</v>
      </c>
      <c r="J95" s="89" t="s">
        <v>70</v>
      </c>
      <c r="K95" s="89">
        <v>65000</v>
      </c>
      <c r="L95" s="89" t="s">
        <v>70</v>
      </c>
      <c r="M95" s="90">
        <f>I95-K95</f>
        <v>70000</v>
      </c>
      <c r="N95" s="4">
        <f>IF(ISERROR(K95/I95),"",K95/I95)</f>
        <v>0.48148148148148145</v>
      </c>
      <c r="O95" s="91">
        <f>I95/E95</f>
        <v>4218.75</v>
      </c>
      <c r="P95" s="91">
        <f>K95/E95</f>
        <v>2031.25</v>
      </c>
      <c r="Q95" s="77">
        <v>3</v>
      </c>
      <c r="R95" s="77">
        <v>1</v>
      </c>
      <c r="S95" s="77" t="s">
        <v>61</v>
      </c>
      <c r="T95" s="5">
        <v>106</v>
      </c>
      <c r="U95" s="9"/>
    </row>
    <row r="96" spans="1:21" s="37" customFormat="1" ht="12" x14ac:dyDescent="0.3">
      <c r="A96" s="78" t="s">
        <v>2794</v>
      </c>
      <c r="B96" s="79" t="s">
        <v>2785</v>
      </c>
      <c r="C96" s="85">
        <v>1036</v>
      </c>
      <c r="D96" s="86">
        <v>116.4</v>
      </c>
      <c r="E96" s="87">
        <v>35</v>
      </c>
      <c r="F96" s="86">
        <v>85</v>
      </c>
      <c r="G96" s="17">
        <v>26</v>
      </c>
      <c r="H96" s="88">
        <v>90</v>
      </c>
      <c r="I96" s="89">
        <v>135000</v>
      </c>
      <c r="J96" s="89" t="s">
        <v>100</v>
      </c>
      <c r="K96" s="89">
        <v>65000</v>
      </c>
      <c r="L96" s="89" t="s">
        <v>76</v>
      </c>
      <c r="M96" s="90">
        <f>I96-K96</f>
        <v>70000</v>
      </c>
      <c r="N96" s="4">
        <f>IF(ISERROR(K96/I96),"",K96/I96)</f>
        <v>0.48148148148148145</v>
      </c>
      <c r="O96" s="91">
        <f>I96/E96</f>
        <v>3857.1428571428573</v>
      </c>
      <c r="P96" s="91">
        <f>K96/E96</f>
        <v>1857.1428571428571</v>
      </c>
      <c r="Q96" s="77">
        <v>3</v>
      </c>
      <c r="R96" s="77">
        <v>2</v>
      </c>
      <c r="S96" s="77" t="s">
        <v>61</v>
      </c>
      <c r="T96" s="5" t="s">
        <v>184</v>
      </c>
      <c r="U96" s="9"/>
    </row>
    <row r="97" spans="1:21" s="37" customFormat="1" ht="12" x14ac:dyDescent="0.3">
      <c r="A97" s="78" t="s">
        <v>2795</v>
      </c>
      <c r="B97" s="79" t="s">
        <v>2796</v>
      </c>
      <c r="C97" s="85">
        <v>484</v>
      </c>
      <c r="D97" s="86">
        <v>108</v>
      </c>
      <c r="E97" s="87">
        <v>33</v>
      </c>
      <c r="F97" s="86">
        <v>84.5</v>
      </c>
      <c r="G97" s="17">
        <v>26</v>
      </c>
      <c r="H97" s="88">
        <v>158</v>
      </c>
      <c r="I97" s="89">
        <v>135000</v>
      </c>
      <c r="J97" s="89" t="s">
        <v>75</v>
      </c>
      <c r="K97" s="89">
        <v>85000</v>
      </c>
      <c r="L97" s="89" t="s">
        <v>64</v>
      </c>
      <c r="M97" s="90">
        <f>I97-K97</f>
        <v>50000</v>
      </c>
      <c r="N97" s="4">
        <f>IF(ISERROR(K97/I97),"",K97/I97)</f>
        <v>0.62962962962962965</v>
      </c>
      <c r="O97" s="91">
        <f>I97/E97</f>
        <v>4090.909090909091</v>
      </c>
      <c r="P97" s="91">
        <f>K97/E97</f>
        <v>2575.757575757576</v>
      </c>
      <c r="Q97" s="77">
        <v>3</v>
      </c>
      <c r="R97" s="77">
        <v>2</v>
      </c>
      <c r="S97" s="77" t="s">
        <v>61</v>
      </c>
      <c r="T97" s="5">
        <v>108</v>
      </c>
      <c r="U97" s="9"/>
    </row>
    <row r="98" spans="1:21" s="37" customFormat="1" ht="12" x14ac:dyDescent="0.3">
      <c r="A98" s="78" t="s">
        <v>2800</v>
      </c>
      <c r="B98" s="79" t="s">
        <v>2801</v>
      </c>
      <c r="C98" s="85">
        <v>436</v>
      </c>
      <c r="D98" s="86">
        <v>108.7</v>
      </c>
      <c r="E98" s="87">
        <v>33</v>
      </c>
      <c r="F98" s="86">
        <v>84.7</v>
      </c>
      <c r="G98" s="17">
        <v>26</v>
      </c>
      <c r="H98" s="88">
        <v>154</v>
      </c>
      <c r="I98" s="89">
        <v>135000</v>
      </c>
      <c r="J98" s="89" t="s">
        <v>74</v>
      </c>
      <c r="K98" s="89">
        <v>75000</v>
      </c>
      <c r="L98" s="89" t="s">
        <v>75</v>
      </c>
      <c r="M98" s="90">
        <f>I98-K98</f>
        <v>60000</v>
      </c>
      <c r="N98" s="4">
        <f>IF(ISERROR(K98/I98),"",K98/I98)</f>
        <v>0.55555555555555558</v>
      </c>
      <c r="O98" s="91">
        <f>I98/E98</f>
        <v>4090.909090909091</v>
      </c>
      <c r="P98" s="91">
        <f>K98/E98</f>
        <v>2272.7272727272725</v>
      </c>
      <c r="Q98" s="77">
        <v>3</v>
      </c>
      <c r="R98" s="77">
        <v>2</v>
      </c>
      <c r="S98" s="77" t="s">
        <v>61</v>
      </c>
      <c r="T98" s="5" t="s">
        <v>170</v>
      </c>
      <c r="U98" s="9"/>
    </row>
    <row r="99" spans="1:21" s="37" customFormat="1" ht="12" x14ac:dyDescent="0.3">
      <c r="A99" s="78" t="s">
        <v>2445</v>
      </c>
      <c r="B99" s="79" t="s">
        <v>2446</v>
      </c>
      <c r="C99" s="85">
        <v>339</v>
      </c>
      <c r="D99" s="86">
        <v>111.2</v>
      </c>
      <c r="E99" s="87">
        <v>34</v>
      </c>
      <c r="F99" s="86">
        <v>84.9</v>
      </c>
      <c r="G99" s="17">
        <v>26</v>
      </c>
      <c r="H99" s="88">
        <v>98</v>
      </c>
      <c r="I99" s="89">
        <v>130000</v>
      </c>
      <c r="J99" s="89" t="s">
        <v>60</v>
      </c>
      <c r="K99" s="89">
        <v>70000</v>
      </c>
      <c r="L99" s="89" t="s">
        <v>68</v>
      </c>
      <c r="M99" s="90">
        <f>I99-K99</f>
        <v>60000</v>
      </c>
      <c r="N99" s="4">
        <f>IF(ISERROR(K99/I99),"",K99/I99)</f>
        <v>0.53846153846153844</v>
      </c>
      <c r="O99" s="91">
        <f>I99/E99</f>
        <v>3823.5294117647059</v>
      </c>
      <c r="P99" s="91">
        <f>K99/E99</f>
        <v>2058.8235294117649</v>
      </c>
      <c r="Q99" s="77">
        <v>3</v>
      </c>
      <c r="R99" s="77">
        <v>2</v>
      </c>
      <c r="S99" s="77" t="s">
        <v>61</v>
      </c>
      <c r="T99" s="5">
        <v>111</v>
      </c>
      <c r="U99" s="9"/>
    </row>
    <row r="100" spans="1:21" s="37" customFormat="1" ht="12" x14ac:dyDescent="0.3">
      <c r="A100" s="78" t="s">
        <v>2786</v>
      </c>
      <c r="B100" s="79" t="s">
        <v>2787</v>
      </c>
      <c r="C100" s="85">
        <v>588</v>
      </c>
      <c r="D100" s="86">
        <v>114.3</v>
      </c>
      <c r="E100" s="87">
        <v>35</v>
      </c>
      <c r="F100" s="86">
        <v>84.9</v>
      </c>
      <c r="G100" s="17">
        <v>26</v>
      </c>
      <c r="H100" s="88">
        <v>50</v>
      </c>
      <c r="I100" s="89">
        <v>130000</v>
      </c>
      <c r="J100" s="89" t="s">
        <v>60</v>
      </c>
      <c r="K100" s="89"/>
      <c r="L100" s="89"/>
      <c r="M100" s="90">
        <f>I100-K100</f>
        <v>130000</v>
      </c>
      <c r="N100" s="4">
        <f>IF(ISERROR(K100/I100),"",K100/I100)</f>
        <v>0</v>
      </c>
      <c r="O100" s="91">
        <f>I100/E100</f>
        <v>3714.2857142857142</v>
      </c>
      <c r="P100" s="91">
        <f>K100/E100</f>
        <v>0</v>
      </c>
      <c r="Q100" s="77">
        <v>3</v>
      </c>
      <c r="R100" s="77">
        <v>2</v>
      </c>
      <c r="S100" s="77" t="s">
        <v>61</v>
      </c>
      <c r="T100" s="5" t="s">
        <v>91</v>
      </c>
      <c r="U100" s="9"/>
    </row>
    <row r="101" spans="1:21" s="37" customFormat="1" ht="12" x14ac:dyDescent="0.3">
      <c r="A101" s="78" t="s">
        <v>2788</v>
      </c>
      <c r="B101" s="79" t="s">
        <v>2789</v>
      </c>
      <c r="C101" s="85">
        <v>861</v>
      </c>
      <c r="D101" s="86">
        <v>112.8</v>
      </c>
      <c r="E101" s="87">
        <v>34</v>
      </c>
      <c r="F101" s="86">
        <v>84.9</v>
      </c>
      <c r="G101" s="17">
        <v>26</v>
      </c>
      <c r="H101" s="88">
        <v>90</v>
      </c>
      <c r="I101" s="89">
        <v>130000</v>
      </c>
      <c r="J101" s="89" t="s">
        <v>74</v>
      </c>
      <c r="K101" s="89">
        <v>70000</v>
      </c>
      <c r="L101" s="89" t="s">
        <v>98</v>
      </c>
      <c r="M101" s="90">
        <f>I101-K101</f>
        <v>60000</v>
      </c>
      <c r="N101" s="4">
        <f>IF(ISERROR(K101/I101),"",K101/I101)</f>
        <v>0.53846153846153844</v>
      </c>
      <c r="O101" s="91">
        <f>I101/E101</f>
        <v>3823.5294117647059</v>
      </c>
      <c r="P101" s="91">
        <f>K101/E101</f>
        <v>2058.8235294117649</v>
      </c>
      <c r="Q101" s="77">
        <v>3</v>
      </c>
      <c r="R101" s="77">
        <v>2</v>
      </c>
      <c r="S101" s="77" t="s">
        <v>61</v>
      </c>
      <c r="T101" s="5" t="s">
        <v>102</v>
      </c>
      <c r="U101" s="9"/>
    </row>
    <row r="102" spans="1:21" s="37" customFormat="1" ht="12" x14ac:dyDescent="0.3">
      <c r="A102" s="78" t="s">
        <v>2803</v>
      </c>
      <c r="B102" s="79" t="s">
        <v>2804</v>
      </c>
      <c r="C102" s="85">
        <v>540</v>
      </c>
      <c r="D102" s="86">
        <v>108.6</v>
      </c>
      <c r="E102" s="87">
        <v>33</v>
      </c>
      <c r="F102" s="86">
        <v>84.9</v>
      </c>
      <c r="G102" s="17">
        <v>26</v>
      </c>
      <c r="H102" s="88">
        <v>276</v>
      </c>
      <c r="I102" s="89">
        <v>130000</v>
      </c>
      <c r="J102" s="89" t="s">
        <v>76</v>
      </c>
      <c r="K102" s="89">
        <v>70000</v>
      </c>
      <c r="L102" s="89" t="s">
        <v>60</v>
      </c>
      <c r="M102" s="90">
        <f>I102-K102</f>
        <v>60000</v>
      </c>
      <c r="N102" s="4">
        <f>IF(ISERROR(K102/I102),"",K102/I102)</f>
        <v>0.53846153846153844</v>
      </c>
      <c r="O102" s="91">
        <f>I102/E102</f>
        <v>3939.3939393939395</v>
      </c>
      <c r="P102" s="91">
        <f>K102/E102</f>
        <v>2121.212121212121</v>
      </c>
      <c r="Q102" s="77">
        <v>3</v>
      </c>
      <c r="R102" s="77">
        <v>2</v>
      </c>
      <c r="S102" s="77" t="s">
        <v>61</v>
      </c>
      <c r="T102" s="5" t="s">
        <v>151</v>
      </c>
      <c r="U102" s="9"/>
    </row>
    <row r="103" spans="1:21" s="37" customFormat="1" ht="12" x14ac:dyDescent="0.3">
      <c r="A103" s="78" t="s">
        <v>2821</v>
      </c>
      <c r="B103" s="79" t="s">
        <v>2553</v>
      </c>
      <c r="C103" s="85">
        <v>458</v>
      </c>
      <c r="D103" s="86">
        <v>108.5</v>
      </c>
      <c r="E103" s="87">
        <v>33</v>
      </c>
      <c r="F103" s="86">
        <v>84.7</v>
      </c>
      <c r="G103" s="17">
        <v>26</v>
      </c>
      <c r="H103" s="88">
        <v>162</v>
      </c>
      <c r="I103" s="89">
        <v>130000</v>
      </c>
      <c r="J103" s="89" t="s">
        <v>75</v>
      </c>
      <c r="K103" s="89">
        <v>80000</v>
      </c>
      <c r="L103" s="89" t="s">
        <v>100</v>
      </c>
      <c r="M103" s="90">
        <f>I103-K103</f>
        <v>50000</v>
      </c>
      <c r="N103" s="4">
        <f>IF(ISERROR(K103/I103),"",K103/I103)</f>
        <v>0.61538461538461542</v>
      </c>
      <c r="O103" s="91">
        <f>I103/E103</f>
        <v>3939.3939393939395</v>
      </c>
      <c r="P103" s="91">
        <f>K103/E103</f>
        <v>2424.242424242424</v>
      </c>
      <c r="Q103" s="77">
        <v>3</v>
      </c>
      <c r="R103" s="77">
        <v>2</v>
      </c>
      <c r="S103" s="77" t="s">
        <v>61</v>
      </c>
      <c r="T103" s="5">
        <v>108</v>
      </c>
      <c r="U103" s="9"/>
    </row>
    <row r="104" spans="1:21" s="37" customFormat="1" ht="12" x14ac:dyDescent="0.3">
      <c r="A104" s="78" t="s">
        <v>2822</v>
      </c>
      <c r="B104" s="79" t="s">
        <v>2444</v>
      </c>
      <c r="C104" s="85">
        <v>834</v>
      </c>
      <c r="D104" s="86">
        <v>81.900000000000006</v>
      </c>
      <c r="E104" s="87">
        <v>25</v>
      </c>
      <c r="F104" s="86">
        <v>59.8</v>
      </c>
      <c r="G104" s="17">
        <v>18</v>
      </c>
      <c r="H104" s="88">
        <v>240</v>
      </c>
      <c r="I104" s="89">
        <v>130000</v>
      </c>
      <c r="J104" s="89" t="s">
        <v>69</v>
      </c>
      <c r="K104" s="89">
        <v>65000</v>
      </c>
      <c r="L104" s="89" t="s">
        <v>212</v>
      </c>
      <c r="M104" s="90">
        <f>I104-K104</f>
        <v>65000</v>
      </c>
      <c r="N104" s="4">
        <f>IF(ISERROR(K104/I104),"",K104/I104)</f>
        <v>0.5</v>
      </c>
      <c r="O104" s="91">
        <f>I104/E104</f>
        <v>5200</v>
      </c>
      <c r="P104" s="91">
        <f>K104/E104</f>
        <v>2600</v>
      </c>
      <c r="Q104" s="77">
        <v>3</v>
      </c>
      <c r="R104" s="77">
        <v>1</v>
      </c>
      <c r="S104" s="77" t="s">
        <v>61</v>
      </c>
      <c r="T104" s="5">
        <v>81</v>
      </c>
      <c r="U104" s="9"/>
    </row>
    <row r="105" spans="1:21" s="37" customFormat="1" ht="12" x14ac:dyDescent="0.3">
      <c r="A105" s="78" t="s">
        <v>2843</v>
      </c>
      <c r="B105" s="79" t="s">
        <v>2663</v>
      </c>
      <c r="C105" s="85">
        <v>574</v>
      </c>
      <c r="D105" s="86">
        <v>81.2</v>
      </c>
      <c r="E105" s="87">
        <v>25</v>
      </c>
      <c r="F105" s="86">
        <v>59.5</v>
      </c>
      <c r="G105" s="17">
        <v>18</v>
      </c>
      <c r="H105" s="88">
        <v>134</v>
      </c>
      <c r="I105" s="89">
        <v>130000</v>
      </c>
      <c r="J105" s="89" t="s">
        <v>64</v>
      </c>
      <c r="K105" s="89">
        <v>62000</v>
      </c>
      <c r="L105" s="89" t="s">
        <v>74</v>
      </c>
      <c r="M105" s="90">
        <f>I105-K105</f>
        <v>68000</v>
      </c>
      <c r="N105" s="4">
        <f>IF(ISERROR(K105/I105),"",K105/I105)</f>
        <v>0.47692307692307695</v>
      </c>
      <c r="O105" s="91">
        <f>I105/E105</f>
        <v>5200</v>
      </c>
      <c r="P105" s="91">
        <f>K105/E105</f>
        <v>2480</v>
      </c>
      <c r="Q105" s="77">
        <v>3</v>
      </c>
      <c r="R105" s="77">
        <v>1</v>
      </c>
      <c r="S105" s="77" t="s">
        <v>61</v>
      </c>
      <c r="T105" s="5" t="s">
        <v>254</v>
      </c>
      <c r="U105" s="9"/>
    </row>
    <row r="106" spans="1:21" s="37" customFormat="1" ht="12" x14ac:dyDescent="0.3">
      <c r="A106" s="78" t="s">
        <v>2882</v>
      </c>
      <c r="B106" s="79" t="s">
        <v>2776</v>
      </c>
      <c r="C106" s="85">
        <v>510</v>
      </c>
      <c r="D106" s="86">
        <v>79.400000000000006</v>
      </c>
      <c r="E106" s="87">
        <v>24</v>
      </c>
      <c r="F106" s="86">
        <v>59.5</v>
      </c>
      <c r="G106" s="17">
        <v>18</v>
      </c>
      <c r="H106" s="88">
        <v>93</v>
      </c>
      <c r="I106" s="89">
        <v>130000</v>
      </c>
      <c r="J106" s="89" t="s">
        <v>74</v>
      </c>
      <c r="K106" s="89">
        <v>78000</v>
      </c>
      <c r="L106" s="89" t="s">
        <v>76</v>
      </c>
      <c r="M106" s="90">
        <f>I106-K106</f>
        <v>52000</v>
      </c>
      <c r="N106" s="4">
        <f>IF(ISERROR(K106/I106),"",K106/I106)</f>
        <v>0.6</v>
      </c>
      <c r="O106" s="91">
        <f>I106/E106</f>
        <v>5416.666666666667</v>
      </c>
      <c r="P106" s="91">
        <f>K106/E106</f>
        <v>3250</v>
      </c>
      <c r="Q106" s="77">
        <v>3</v>
      </c>
      <c r="R106" s="77">
        <v>2</v>
      </c>
      <c r="S106" s="77" t="s">
        <v>78</v>
      </c>
      <c r="T106" s="5" t="s">
        <v>242</v>
      </c>
      <c r="U106" s="9"/>
    </row>
    <row r="107" spans="1:21" s="37" customFormat="1" ht="12" x14ac:dyDescent="0.3">
      <c r="A107" s="78" t="s">
        <v>2430</v>
      </c>
      <c r="B107" s="79" t="s">
        <v>2432</v>
      </c>
      <c r="C107" s="85">
        <v>914</v>
      </c>
      <c r="D107" s="86">
        <v>108</v>
      </c>
      <c r="E107" s="87">
        <v>33</v>
      </c>
      <c r="F107" s="86">
        <v>85</v>
      </c>
      <c r="G107" s="17">
        <v>26</v>
      </c>
      <c r="H107" s="88">
        <v>514</v>
      </c>
      <c r="I107" s="89">
        <v>129500</v>
      </c>
      <c r="J107" s="89" t="s">
        <v>104</v>
      </c>
      <c r="K107" s="89">
        <v>67000</v>
      </c>
      <c r="L107" s="89" t="s">
        <v>77</v>
      </c>
      <c r="M107" s="90">
        <f>I107-K107</f>
        <v>62500</v>
      </c>
      <c r="N107" s="4">
        <f>IF(ISERROR(K107/I107),"",K107/I107)</f>
        <v>0.51737451737451734</v>
      </c>
      <c r="O107" s="91">
        <f>I107/E107</f>
        <v>3924.242424242424</v>
      </c>
      <c r="P107" s="91">
        <f>K107/E107</f>
        <v>2030.3030303030303</v>
      </c>
      <c r="Q107" s="77">
        <v>3</v>
      </c>
      <c r="R107" s="77">
        <v>2</v>
      </c>
      <c r="S107" s="77" t="s">
        <v>61</v>
      </c>
      <c r="T107" s="5">
        <v>107</v>
      </c>
      <c r="U107" s="9"/>
    </row>
    <row r="108" spans="1:21" s="37" customFormat="1" ht="12" x14ac:dyDescent="0.3">
      <c r="A108" s="78" t="s">
        <v>2810</v>
      </c>
      <c r="B108" s="79" t="s">
        <v>2532</v>
      </c>
      <c r="C108" s="85">
        <v>3710</v>
      </c>
      <c r="D108" s="86">
        <v>77.900000000000006</v>
      </c>
      <c r="E108" s="87">
        <v>24</v>
      </c>
      <c r="F108" s="86">
        <v>59.4</v>
      </c>
      <c r="G108" s="17">
        <v>18</v>
      </c>
      <c r="H108" s="88">
        <v>1260</v>
      </c>
      <c r="I108" s="89">
        <v>128000</v>
      </c>
      <c r="J108" s="89" t="s">
        <v>70</v>
      </c>
      <c r="K108" s="89">
        <v>35000</v>
      </c>
      <c r="L108" s="89" t="s">
        <v>98</v>
      </c>
      <c r="M108" s="90">
        <f>I108-K108</f>
        <v>93000</v>
      </c>
      <c r="N108" s="4">
        <f>IF(ISERROR(K108/I108),"",K108/I108)</f>
        <v>0.2734375</v>
      </c>
      <c r="O108" s="91">
        <f>I108/E108</f>
        <v>5333.333333333333</v>
      </c>
      <c r="P108" s="91">
        <f>K108/E108</f>
        <v>1458.3333333333333</v>
      </c>
      <c r="Q108" s="77">
        <v>3</v>
      </c>
      <c r="R108" s="77">
        <v>1</v>
      </c>
      <c r="S108" s="77" t="s">
        <v>78</v>
      </c>
      <c r="T108" s="5">
        <v>77</v>
      </c>
      <c r="U108" s="9"/>
    </row>
    <row r="109" spans="1:21" s="37" customFormat="1" ht="12" x14ac:dyDescent="0.3">
      <c r="A109" s="78" t="s">
        <v>2818</v>
      </c>
      <c r="B109" s="79" t="s">
        <v>2819</v>
      </c>
      <c r="C109" s="85">
        <v>366</v>
      </c>
      <c r="D109" s="86">
        <v>79.5</v>
      </c>
      <c r="E109" s="87">
        <v>24</v>
      </c>
      <c r="F109" s="86">
        <v>60</v>
      </c>
      <c r="G109" s="17">
        <v>18</v>
      </c>
      <c r="H109" s="88">
        <v>168</v>
      </c>
      <c r="I109" s="89">
        <v>128000</v>
      </c>
      <c r="J109" s="89" t="s">
        <v>72</v>
      </c>
      <c r="K109" s="89">
        <v>75000</v>
      </c>
      <c r="L109" s="89" t="s">
        <v>100</v>
      </c>
      <c r="M109" s="90">
        <f>I109-K109</f>
        <v>53000</v>
      </c>
      <c r="N109" s="4">
        <f>IF(ISERROR(K109/I109),"",K109/I109)</f>
        <v>0.5859375</v>
      </c>
      <c r="O109" s="91">
        <f>I109/E109</f>
        <v>5333.333333333333</v>
      </c>
      <c r="P109" s="91">
        <f>K109/E109</f>
        <v>3125</v>
      </c>
      <c r="Q109" s="77">
        <v>3</v>
      </c>
      <c r="R109" s="77">
        <v>2</v>
      </c>
      <c r="S109" s="77" t="s">
        <v>61</v>
      </c>
      <c r="T109" s="5">
        <v>79</v>
      </c>
      <c r="U109" s="9"/>
    </row>
    <row r="110" spans="1:21" s="37" customFormat="1" ht="12" x14ac:dyDescent="0.3">
      <c r="A110" s="78" t="s">
        <v>2418</v>
      </c>
      <c r="B110" s="79" t="s">
        <v>2419</v>
      </c>
      <c r="C110" s="85">
        <v>1992</v>
      </c>
      <c r="D110" s="86">
        <v>84</v>
      </c>
      <c r="E110" s="87">
        <v>25</v>
      </c>
      <c r="F110" s="86">
        <v>59.4</v>
      </c>
      <c r="G110" s="17">
        <v>18</v>
      </c>
      <c r="H110" s="88">
        <v>464</v>
      </c>
      <c r="I110" s="89">
        <v>127000</v>
      </c>
      <c r="J110" s="89" t="s">
        <v>98</v>
      </c>
      <c r="K110" s="89">
        <v>55000</v>
      </c>
      <c r="L110" s="89" t="s">
        <v>74</v>
      </c>
      <c r="M110" s="90">
        <f>I110-K110</f>
        <v>72000</v>
      </c>
      <c r="N110" s="4">
        <f>IF(ISERROR(K110/I110),"",K110/I110)</f>
        <v>0.43307086614173229</v>
      </c>
      <c r="O110" s="91">
        <f>I110/E110</f>
        <v>5080</v>
      </c>
      <c r="P110" s="91">
        <f>K110/E110</f>
        <v>2200</v>
      </c>
      <c r="Q110" s="77">
        <v>3</v>
      </c>
      <c r="R110" s="77">
        <v>1</v>
      </c>
      <c r="S110" s="77" t="s">
        <v>78</v>
      </c>
      <c r="T110" s="5">
        <v>83</v>
      </c>
      <c r="U110" s="9"/>
    </row>
    <row r="111" spans="1:21" s="37" customFormat="1" ht="12" x14ac:dyDescent="0.3">
      <c r="A111" s="78" t="s">
        <v>2830</v>
      </c>
      <c r="B111" s="79" t="s">
        <v>2767</v>
      </c>
      <c r="C111" s="85">
        <v>538</v>
      </c>
      <c r="D111" s="86">
        <v>87.5</v>
      </c>
      <c r="E111" s="87">
        <v>26</v>
      </c>
      <c r="F111" s="86">
        <v>60</v>
      </c>
      <c r="G111" s="17">
        <v>18</v>
      </c>
      <c r="H111" s="88">
        <v>226</v>
      </c>
      <c r="I111" s="89">
        <v>127000</v>
      </c>
      <c r="J111" s="89" t="s">
        <v>77</v>
      </c>
      <c r="K111" s="89">
        <v>60000</v>
      </c>
      <c r="L111" s="89" t="s">
        <v>70</v>
      </c>
      <c r="M111" s="90">
        <f>I111-K111</f>
        <v>67000</v>
      </c>
      <c r="N111" s="4">
        <f>IF(ISERROR(K111/I111),"",K111/I111)</f>
        <v>0.47244094488188976</v>
      </c>
      <c r="O111" s="91">
        <f>I111/E111</f>
        <v>4884.6153846153848</v>
      </c>
      <c r="P111" s="91">
        <f>K111/E111</f>
        <v>2307.6923076923076</v>
      </c>
      <c r="Q111" s="77">
        <v>3</v>
      </c>
      <c r="R111" s="77">
        <v>1</v>
      </c>
      <c r="S111" s="77" t="s">
        <v>78</v>
      </c>
      <c r="T111" s="5">
        <v>87</v>
      </c>
      <c r="U111" s="9"/>
    </row>
    <row r="112" spans="1:21" s="37" customFormat="1" ht="12" x14ac:dyDescent="0.3">
      <c r="A112" s="78" t="s">
        <v>2428</v>
      </c>
      <c r="B112" s="79" t="s">
        <v>2429</v>
      </c>
      <c r="C112" s="85">
        <v>1222</v>
      </c>
      <c r="D112" s="86">
        <v>75.7</v>
      </c>
      <c r="E112" s="87">
        <v>23</v>
      </c>
      <c r="F112" s="86">
        <v>54.7</v>
      </c>
      <c r="G112" s="17">
        <v>17</v>
      </c>
      <c r="H112" s="88">
        <v>68</v>
      </c>
      <c r="I112" s="89">
        <v>125000</v>
      </c>
      <c r="J112" s="89" t="s">
        <v>75</v>
      </c>
      <c r="K112" s="89"/>
      <c r="L112" s="89"/>
      <c r="M112" s="90">
        <f>I112-K112</f>
        <v>125000</v>
      </c>
      <c r="N112" s="4">
        <f>IF(ISERROR(K112/I112),"",K112/I112)</f>
        <v>0</v>
      </c>
      <c r="O112" s="91">
        <f>I112/E112</f>
        <v>5434.782608695652</v>
      </c>
      <c r="P112" s="91">
        <f>K112/E112</f>
        <v>0</v>
      </c>
      <c r="Q112" s="77">
        <v>2</v>
      </c>
      <c r="R112" s="77">
        <v>1</v>
      </c>
      <c r="S112" s="77" t="s">
        <v>78</v>
      </c>
      <c r="T112" s="5">
        <v>75</v>
      </c>
      <c r="U112" s="9"/>
    </row>
    <row r="113" spans="1:21" s="37" customFormat="1" ht="12" x14ac:dyDescent="0.3">
      <c r="A113" s="78" t="s">
        <v>2780</v>
      </c>
      <c r="B113" s="79" t="s">
        <v>2781</v>
      </c>
      <c r="C113" s="85">
        <v>1222</v>
      </c>
      <c r="D113" s="86">
        <v>92.4</v>
      </c>
      <c r="E113" s="87">
        <v>28</v>
      </c>
      <c r="F113" s="86">
        <v>68.900000000000006</v>
      </c>
      <c r="G113" s="17">
        <v>21</v>
      </c>
      <c r="H113" s="88">
        <v>305</v>
      </c>
      <c r="I113" s="89">
        <v>125000</v>
      </c>
      <c r="J113" s="89" t="s">
        <v>70</v>
      </c>
      <c r="K113" s="89">
        <v>50000</v>
      </c>
      <c r="L113" s="89" t="s">
        <v>75</v>
      </c>
      <c r="M113" s="90">
        <f>I113-K113</f>
        <v>75000</v>
      </c>
      <c r="N113" s="4">
        <f>IF(ISERROR(K113/I113),"",K113/I113)</f>
        <v>0.4</v>
      </c>
      <c r="O113" s="91">
        <f>I113/E113</f>
        <v>4464.2857142857147</v>
      </c>
      <c r="P113" s="91">
        <f>K113/E113</f>
        <v>1785.7142857142858</v>
      </c>
      <c r="Q113" s="77">
        <v>2</v>
      </c>
      <c r="R113" s="77">
        <v>1</v>
      </c>
      <c r="S113" s="77" t="s">
        <v>78</v>
      </c>
      <c r="T113" s="5">
        <v>92</v>
      </c>
      <c r="U113" s="9"/>
    </row>
    <row r="114" spans="1:21" s="37" customFormat="1" ht="12" x14ac:dyDescent="0.3">
      <c r="A114" s="78" t="s">
        <v>2464</v>
      </c>
      <c r="B114" s="79" t="s">
        <v>2465</v>
      </c>
      <c r="C114" s="85">
        <v>733</v>
      </c>
      <c r="D114" s="86">
        <v>109.3</v>
      </c>
      <c r="E114" s="87">
        <v>33</v>
      </c>
      <c r="F114" s="86">
        <v>84.9</v>
      </c>
      <c r="G114" s="17">
        <v>26</v>
      </c>
      <c r="H114" s="88">
        <v>285</v>
      </c>
      <c r="I114" s="89">
        <v>125000</v>
      </c>
      <c r="J114" s="89" t="s">
        <v>116</v>
      </c>
      <c r="K114" s="89">
        <v>70000</v>
      </c>
      <c r="L114" s="89" t="s">
        <v>64</v>
      </c>
      <c r="M114" s="90">
        <f>I114-K114</f>
        <v>55000</v>
      </c>
      <c r="N114" s="4">
        <f>IF(ISERROR(K114/I114),"",K114/I114)</f>
        <v>0.56000000000000005</v>
      </c>
      <c r="O114" s="91">
        <f>I114/E114</f>
        <v>3787.878787878788</v>
      </c>
      <c r="P114" s="91">
        <f>K114/E114</f>
        <v>2121.212121212121</v>
      </c>
      <c r="Q114" s="77">
        <v>3</v>
      </c>
      <c r="R114" s="77">
        <v>2</v>
      </c>
      <c r="S114" s="77" t="s">
        <v>61</v>
      </c>
      <c r="T114" s="5" t="s">
        <v>146</v>
      </c>
      <c r="U114" s="9"/>
    </row>
    <row r="115" spans="1:21" s="37" customFormat="1" ht="12" x14ac:dyDescent="0.3">
      <c r="A115" s="78" t="s">
        <v>2872</v>
      </c>
      <c r="B115" s="79" t="s">
        <v>2873</v>
      </c>
      <c r="C115" s="85">
        <v>635</v>
      </c>
      <c r="D115" s="86">
        <v>83.7</v>
      </c>
      <c r="E115" s="87">
        <v>25</v>
      </c>
      <c r="F115" s="86">
        <v>60</v>
      </c>
      <c r="G115" s="17">
        <v>18</v>
      </c>
      <c r="H115" s="88">
        <v>155</v>
      </c>
      <c r="I115" s="89">
        <v>125000</v>
      </c>
      <c r="J115" s="89" t="s">
        <v>74</v>
      </c>
      <c r="K115" s="89"/>
      <c r="L115" s="89"/>
      <c r="M115" s="90">
        <f>I115-K115</f>
        <v>125000</v>
      </c>
      <c r="N115" s="4">
        <f>IF(ISERROR(K115/I115),"",K115/I115)</f>
        <v>0</v>
      </c>
      <c r="O115" s="91">
        <f>I115/E115</f>
        <v>5000</v>
      </c>
      <c r="P115" s="91">
        <f>K115/E115</f>
        <v>0</v>
      </c>
      <c r="Q115" s="77">
        <v>3</v>
      </c>
      <c r="R115" s="77">
        <v>2</v>
      </c>
      <c r="S115" s="77" t="s">
        <v>61</v>
      </c>
      <c r="T115" s="5">
        <v>83</v>
      </c>
      <c r="U115" s="9"/>
    </row>
    <row r="116" spans="1:21" s="37" customFormat="1" ht="12" x14ac:dyDescent="0.3">
      <c r="A116" s="78" t="s">
        <v>2877</v>
      </c>
      <c r="B116" s="79" t="s">
        <v>2463</v>
      </c>
      <c r="C116" s="85">
        <v>553</v>
      </c>
      <c r="D116" s="86">
        <v>105.9</v>
      </c>
      <c r="E116" s="87">
        <v>32</v>
      </c>
      <c r="F116" s="86">
        <v>85</v>
      </c>
      <c r="G116" s="17">
        <v>26</v>
      </c>
      <c r="H116" s="88">
        <v>553</v>
      </c>
      <c r="I116" s="89">
        <v>123000</v>
      </c>
      <c r="J116" s="89" t="s">
        <v>76</v>
      </c>
      <c r="K116" s="89">
        <v>70000</v>
      </c>
      <c r="L116" s="89" t="s">
        <v>202</v>
      </c>
      <c r="M116" s="90">
        <f>I116-K116</f>
        <v>53000</v>
      </c>
      <c r="N116" s="4">
        <f>IF(ISERROR(K116/I116),"",K116/I116)</f>
        <v>0.56910569105691056</v>
      </c>
      <c r="O116" s="91">
        <f>I116/E116</f>
        <v>3843.75</v>
      </c>
      <c r="P116" s="91">
        <f>K116/E116</f>
        <v>2187.5</v>
      </c>
      <c r="Q116" s="77">
        <v>3</v>
      </c>
      <c r="R116" s="77">
        <v>2</v>
      </c>
      <c r="S116" s="77" t="s">
        <v>61</v>
      </c>
      <c r="T116" s="5">
        <v>105</v>
      </c>
      <c r="U116" s="9"/>
    </row>
    <row r="117" spans="1:21" s="37" customFormat="1" ht="12" x14ac:dyDescent="0.3">
      <c r="A117" s="78" t="s">
        <v>2440</v>
      </c>
      <c r="B117" s="79" t="s">
        <v>2442</v>
      </c>
      <c r="C117" s="85">
        <v>1021</v>
      </c>
      <c r="D117" s="86">
        <v>94</v>
      </c>
      <c r="E117" s="87">
        <v>28</v>
      </c>
      <c r="F117" s="86">
        <v>68.2</v>
      </c>
      <c r="G117" s="17">
        <v>21</v>
      </c>
      <c r="H117" s="88">
        <v>245</v>
      </c>
      <c r="I117" s="89">
        <v>122000</v>
      </c>
      <c r="J117" s="89" t="s">
        <v>70</v>
      </c>
      <c r="K117" s="89">
        <v>60000</v>
      </c>
      <c r="L117" s="89" t="s">
        <v>60</v>
      </c>
      <c r="M117" s="90">
        <f>I117-K117</f>
        <v>62000</v>
      </c>
      <c r="N117" s="4">
        <f>IF(ISERROR(K117/I117),"",K117/I117)</f>
        <v>0.49180327868852458</v>
      </c>
      <c r="O117" s="91">
        <f>I117/E117</f>
        <v>4357.1428571428569</v>
      </c>
      <c r="P117" s="91">
        <f>K117/E117</f>
        <v>2142.8571428571427</v>
      </c>
      <c r="Q117" s="77">
        <v>3</v>
      </c>
      <c r="R117" s="77">
        <v>1</v>
      </c>
      <c r="S117" s="77" t="s">
        <v>78</v>
      </c>
      <c r="T117" s="5">
        <v>94</v>
      </c>
      <c r="U117" s="9"/>
    </row>
    <row r="118" spans="1:21" s="37" customFormat="1" ht="12" x14ac:dyDescent="0.3">
      <c r="A118" s="78" t="s">
        <v>2784</v>
      </c>
      <c r="B118" s="79" t="s">
        <v>2785</v>
      </c>
      <c r="C118" s="85">
        <v>380</v>
      </c>
      <c r="D118" s="86">
        <v>113.5</v>
      </c>
      <c r="E118" s="87">
        <v>34</v>
      </c>
      <c r="F118" s="86">
        <v>84.9</v>
      </c>
      <c r="G118" s="17">
        <v>26</v>
      </c>
      <c r="H118" s="88">
        <v>64</v>
      </c>
      <c r="I118" s="89">
        <v>120000</v>
      </c>
      <c r="J118" s="89" t="s">
        <v>75</v>
      </c>
      <c r="K118" s="89">
        <v>75000</v>
      </c>
      <c r="L118" s="89" t="s">
        <v>75</v>
      </c>
      <c r="M118" s="90">
        <f>I118-K118</f>
        <v>45000</v>
      </c>
      <c r="N118" s="4">
        <f>IF(ISERROR(K118/I118),"",K118/I118)</f>
        <v>0.625</v>
      </c>
      <c r="O118" s="91">
        <f>I118/E118</f>
        <v>3529.4117647058824</v>
      </c>
      <c r="P118" s="91">
        <f>K118/E118</f>
        <v>2205.8823529411766</v>
      </c>
      <c r="Q118" s="77">
        <v>3</v>
      </c>
      <c r="R118" s="77">
        <v>2</v>
      </c>
      <c r="S118" s="77" t="s">
        <v>61</v>
      </c>
      <c r="T118" s="5" t="s">
        <v>176</v>
      </c>
      <c r="U118" s="9"/>
    </row>
    <row r="119" spans="1:21" s="37" customFormat="1" ht="12" x14ac:dyDescent="0.3">
      <c r="A119" s="78" t="s">
        <v>2835</v>
      </c>
      <c r="B119" s="79" t="s">
        <v>2629</v>
      </c>
      <c r="C119" s="85">
        <v>466</v>
      </c>
      <c r="D119" s="86">
        <v>98.4</v>
      </c>
      <c r="E119" s="87">
        <v>30</v>
      </c>
      <c r="F119" s="86">
        <v>84.9</v>
      </c>
      <c r="G119" s="17">
        <v>26</v>
      </c>
      <c r="H119" s="88">
        <v>204</v>
      </c>
      <c r="I119" s="89">
        <v>120000</v>
      </c>
      <c r="J119" s="89" t="s">
        <v>116</v>
      </c>
      <c r="K119" s="89">
        <v>70000</v>
      </c>
      <c r="L119" s="89" t="s">
        <v>116</v>
      </c>
      <c r="M119" s="90">
        <f>I119-K119</f>
        <v>50000</v>
      </c>
      <c r="N119" s="4">
        <f>IF(ISERROR(K119/I119),"",K119/I119)</f>
        <v>0.58333333333333337</v>
      </c>
      <c r="O119" s="91">
        <f>I119/E119</f>
        <v>4000</v>
      </c>
      <c r="P119" s="91">
        <f>K119/E119</f>
        <v>2333.3333333333335</v>
      </c>
      <c r="Q119" s="77">
        <v>3</v>
      </c>
      <c r="R119" s="77">
        <v>2</v>
      </c>
      <c r="S119" s="77" t="s">
        <v>61</v>
      </c>
      <c r="T119" s="5">
        <v>98</v>
      </c>
      <c r="U119" s="9"/>
    </row>
    <row r="120" spans="1:21" s="37" customFormat="1" ht="12" x14ac:dyDescent="0.3">
      <c r="A120" s="78" t="s">
        <v>2862</v>
      </c>
      <c r="B120" s="79" t="s">
        <v>2698</v>
      </c>
      <c r="C120" s="85">
        <v>477</v>
      </c>
      <c r="D120" s="86">
        <v>142.69999999999999</v>
      </c>
      <c r="E120" s="87">
        <v>43</v>
      </c>
      <c r="F120" s="86">
        <v>114.9</v>
      </c>
      <c r="G120" s="17">
        <v>35</v>
      </c>
      <c r="H120" s="88">
        <v>119</v>
      </c>
      <c r="I120" s="89">
        <v>120000</v>
      </c>
      <c r="J120" s="89" t="s">
        <v>212</v>
      </c>
      <c r="K120" s="89"/>
      <c r="L120" s="89"/>
      <c r="M120" s="90">
        <f>I120-K120</f>
        <v>120000</v>
      </c>
      <c r="N120" s="4">
        <f>IF(ISERROR(K120/I120),"",K120/I120)</f>
        <v>0</v>
      </c>
      <c r="O120" s="91">
        <f>I120/E120</f>
        <v>2790.6976744186045</v>
      </c>
      <c r="P120" s="91">
        <f>K120/E120</f>
        <v>0</v>
      </c>
      <c r="Q120" s="77">
        <v>4</v>
      </c>
      <c r="R120" s="77">
        <v>2</v>
      </c>
      <c r="S120" s="77" t="s">
        <v>61</v>
      </c>
      <c r="T120" s="5">
        <v>142</v>
      </c>
      <c r="U120" s="9"/>
    </row>
    <row r="121" spans="1:21" s="37" customFormat="1" ht="12" x14ac:dyDescent="0.3">
      <c r="A121" s="78" t="s">
        <v>2875</v>
      </c>
      <c r="B121" s="79" t="s">
        <v>2876</v>
      </c>
      <c r="C121" s="85">
        <v>951</v>
      </c>
      <c r="D121" s="86">
        <v>80</v>
      </c>
      <c r="E121" s="87">
        <v>24</v>
      </c>
      <c r="F121" s="86">
        <v>59.9</v>
      </c>
      <c r="G121" s="17">
        <v>18</v>
      </c>
      <c r="H121" s="88">
        <v>176</v>
      </c>
      <c r="I121" s="89">
        <v>120000</v>
      </c>
      <c r="J121" s="89" t="s">
        <v>69</v>
      </c>
      <c r="K121" s="89">
        <v>55000</v>
      </c>
      <c r="L121" s="89" t="s">
        <v>59</v>
      </c>
      <c r="M121" s="90">
        <f>I121-K121</f>
        <v>65000</v>
      </c>
      <c r="N121" s="4">
        <f>IF(ISERROR(K121/I121),"",K121/I121)</f>
        <v>0.45833333333333331</v>
      </c>
      <c r="O121" s="91">
        <f>I121/E121</f>
        <v>5000</v>
      </c>
      <c r="P121" s="91">
        <f>K121/E121</f>
        <v>2291.6666666666665</v>
      </c>
      <c r="Q121" s="77">
        <v>3</v>
      </c>
      <c r="R121" s="77">
        <v>1</v>
      </c>
      <c r="S121" s="77" t="s">
        <v>61</v>
      </c>
      <c r="T121" s="5">
        <v>79</v>
      </c>
      <c r="U121" s="9"/>
    </row>
    <row r="122" spans="1:21" s="37" customFormat="1" ht="12" x14ac:dyDescent="0.3">
      <c r="A122" s="78" t="s">
        <v>2879</v>
      </c>
      <c r="B122" s="79" t="s">
        <v>2880</v>
      </c>
      <c r="C122" s="85">
        <v>456</v>
      </c>
      <c r="D122" s="86">
        <v>80.5</v>
      </c>
      <c r="E122" s="87">
        <v>24</v>
      </c>
      <c r="F122" s="86">
        <v>59.8</v>
      </c>
      <c r="G122" s="17">
        <v>18</v>
      </c>
      <c r="H122" s="88">
        <v>209</v>
      </c>
      <c r="I122" s="89">
        <v>120000</v>
      </c>
      <c r="J122" s="89" t="s">
        <v>68</v>
      </c>
      <c r="K122" s="89">
        <v>70000</v>
      </c>
      <c r="L122" s="89" t="s">
        <v>246</v>
      </c>
      <c r="M122" s="90">
        <f>I122-K122</f>
        <v>50000</v>
      </c>
      <c r="N122" s="4">
        <f>IF(ISERROR(K122/I122),"",K122/I122)</f>
        <v>0.58333333333333337</v>
      </c>
      <c r="O122" s="91">
        <f>I122/E122</f>
        <v>5000</v>
      </c>
      <c r="P122" s="91">
        <f>K122/E122</f>
        <v>2916.6666666666665</v>
      </c>
      <c r="Q122" s="77">
        <v>2</v>
      </c>
      <c r="R122" s="77">
        <v>1</v>
      </c>
      <c r="S122" s="77" t="s">
        <v>61</v>
      </c>
      <c r="T122" s="5" t="s">
        <v>96</v>
      </c>
      <c r="U122" s="9"/>
    </row>
    <row r="123" spans="1:21" s="37" customFormat="1" ht="12" x14ac:dyDescent="0.3">
      <c r="A123" s="78" t="s">
        <v>2703</v>
      </c>
      <c r="B123" s="79" t="s">
        <v>2866</v>
      </c>
      <c r="C123" s="85">
        <v>499</v>
      </c>
      <c r="D123" s="86">
        <v>107.5</v>
      </c>
      <c r="E123" s="87">
        <v>33</v>
      </c>
      <c r="F123" s="86">
        <v>84.9</v>
      </c>
      <c r="G123" s="17">
        <v>26</v>
      </c>
      <c r="H123" s="88">
        <v>188</v>
      </c>
      <c r="I123" s="89">
        <v>119000</v>
      </c>
      <c r="J123" s="89" t="s">
        <v>75</v>
      </c>
      <c r="K123" s="89">
        <v>73000</v>
      </c>
      <c r="L123" s="89" t="s">
        <v>2348</v>
      </c>
      <c r="M123" s="90">
        <f>I123-K123</f>
        <v>46000</v>
      </c>
      <c r="N123" s="4">
        <f>IF(ISERROR(K123/I123),"",K123/I123)</f>
        <v>0.61344537815126055</v>
      </c>
      <c r="O123" s="91">
        <f>I123/E123</f>
        <v>3606.060606060606</v>
      </c>
      <c r="P123" s="91">
        <f>K123/E123</f>
        <v>2212.121212121212</v>
      </c>
      <c r="Q123" s="77">
        <v>3</v>
      </c>
      <c r="R123" s="77">
        <v>2</v>
      </c>
      <c r="S123" s="77" t="s">
        <v>61</v>
      </c>
      <c r="T123" s="5" t="s">
        <v>263</v>
      </c>
      <c r="U123" s="9"/>
    </row>
    <row r="124" spans="1:21" s="37" customFormat="1" ht="12" x14ac:dyDescent="0.3">
      <c r="A124" s="78" t="s">
        <v>2430</v>
      </c>
      <c r="B124" s="79" t="s">
        <v>2432</v>
      </c>
      <c r="C124" s="85">
        <v>914</v>
      </c>
      <c r="D124" s="86">
        <v>79.7</v>
      </c>
      <c r="E124" s="87">
        <v>24</v>
      </c>
      <c r="F124" s="86">
        <v>59.2</v>
      </c>
      <c r="G124" s="17">
        <v>18</v>
      </c>
      <c r="H124" s="88">
        <v>80</v>
      </c>
      <c r="I124" s="89">
        <v>117000</v>
      </c>
      <c r="J124" s="89" t="s">
        <v>77</v>
      </c>
      <c r="K124" s="89">
        <v>55000</v>
      </c>
      <c r="L124" s="89" t="s">
        <v>116</v>
      </c>
      <c r="M124" s="90">
        <f>I124-K124</f>
        <v>62000</v>
      </c>
      <c r="N124" s="4">
        <f>IF(ISERROR(K124/I124),"",K124/I124)</f>
        <v>0.47008547008547008</v>
      </c>
      <c r="O124" s="91">
        <f>I124/E124</f>
        <v>4875</v>
      </c>
      <c r="P124" s="91">
        <f>K124/E124</f>
        <v>2291.6666666666665</v>
      </c>
      <c r="Q124" s="77">
        <v>3</v>
      </c>
      <c r="R124" s="77">
        <v>1</v>
      </c>
      <c r="S124" s="77" t="s">
        <v>61</v>
      </c>
      <c r="T124" s="5">
        <v>79</v>
      </c>
      <c r="U124" s="9"/>
    </row>
    <row r="125" spans="1:21" s="37" customFormat="1" ht="12" x14ac:dyDescent="0.3">
      <c r="A125" s="78" t="s">
        <v>2384</v>
      </c>
      <c r="B125" s="79" t="s">
        <v>2385</v>
      </c>
      <c r="C125" s="85">
        <v>480</v>
      </c>
      <c r="D125" s="86">
        <v>78.8</v>
      </c>
      <c r="E125" s="87">
        <v>24</v>
      </c>
      <c r="F125" s="86">
        <v>60</v>
      </c>
      <c r="G125" s="17">
        <v>18</v>
      </c>
      <c r="H125" s="88">
        <v>120</v>
      </c>
      <c r="I125" s="89">
        <v>115000</v>
      </c>
      <c r="J125" s="89" t="s">
        <v>64</v>
      </c>
      <c r="K125" s="89">
        <v>47000</v>
      </c>
      <c r="L125" s="89" t="s">
        <v>76</v>
      </c>
      <c r="M125" s="90">
        <f>I125-K125</f>
        <v>68000</v>
      </c>
      <c r="N125" s="4">
        <f>IF(ISERROR(K125/I125),"",K125/I125)</f>
        <v>0.40869565217391307</v>
      </c>
      <c r="O125" s="91">
        <f>I125/E125</f>
        <v>4791.666666666667</v>
      </c>
      <c r="P125" s="91">
        <f>K125/E125</f>
        <v>1958.3333333333333</v>
      </c>
      <c r="Q125" s="77">
        <v>2</v>
      </c>
      <c r="R125" s="77">
        <v>1</v>
      </c>
      <c r="S125" s="77" t="s">
        <v>78</v>
      </c>
      <c r="T125" s="5" t="s">
        <v>81</v>
      </c>
      <c r="U125" s="9"/>
    </row>
    <row r="126" spans="1:21" s="37" customFormat="1" ht="12" x14ac:dyDescent="0.3">
      <c r="A126" s="78" t="s">
        <v>2820</v>
      </c>
      <c r="B126" s="79" t="s">
        <v>2553</v>
      </c>
      <c r="C126" s="85">
        <v>458</v>
      </c>
      <c r="D126" s="86">
        <v>78</v>
      </c>
      <c r="E126" s="87">
        <v>24</v>
      </c>
      <c r="F126" s="86">
        <v>59.5</v>
      </c>
      <c r="G126" s="17">
        <v>18</v>
      </c>
      <c r="H126" s="88">
        <v>186</v>
      </c>
      <c r="I126" s="89">
        <v>115000</v>
      </c>
      <c r="J126" s="89" t="s">
        <v>121</v>
      </c>
      <c r="K126" s="89">
        <v>50000</v>
      </c>
      <c r="L126" s="89" t="s">
        <v>212</v>
      </c>
      <c r="M126" s="90">
        <f>I126-K126</f>
        <v>65000</v>
      </c>
      <c r="N126" s="4">
        <f>IF(ISERROR(K126/I126),"",K126/I126)</f>
        <v>0.43478260869565216</v>
      </c>
      <c r="O126" s="91">
        <f>I126/E126</f>
        <v>4791.666666666667</v>
      </c>
      <c r="P126" s="91">
        <f>K126/E126</f>
        <v>2083.3333333333335</v>
      </c>
      <c r="Q126" s="77">
        <v>3</v>
      </c>
      <c r="R126" s="77">
        <v>1</v>
      </c>
      <c r="S126" s="77" t="s">
        <v>78</v>
      </c>
      <c r="T126" s="5">
        <v>78</v>
      </c>
      <c r="U126" s="9"/>
    </row>
    <row r="127" spans="1:21" s="37" customFormat="1" ht="12" x14ac:dyDescent="0.3">
      <c r="A127" s="78" t="s">
        <v>2864</v>
      </c>
      <c r="B127" s="79" t="s">
        <v>2865</v>
      </c>
      <c r="C127" s="85">
        <v>420</v>
      </c>
      <c r="D127" s="86">
        <v>106.5</v>
      </c>
      <c r="E127" s="87">
        <v>32</v>
      </c>
      <c r="F127" s="86">
        <v>84.9</v>
      </c>
      <c r="G127" s="17">
        <v>26</v>
      </c>
      <c r="H127" s="88">
        <v>352</v>
      </c>
      <c r="I127" s="89">
        <v>115000</v>
      </c>
      <c r="J127" s="89" t="s">
        <v>64</v>
      </c>
      <c r="K127" s="89">
        <v>65000</v>
      </c>
      <c r="L127" s="89" t="s">
        <v>74</v>
      </c>
      <c r="M127" s="90">
        <f>I127-K127</f>
        <v>50000</v>
      </c>
      <c r="N127" s="4">
        <f>IF(ISERROR(K127/I127),"",K127/I127)</f>
        <v>0.56521739130434778</v>
      </c>
      <c r="O127" s="91">
        <f>I127/E127</f>
        <v>3593.75</v>
      </c>
      <c r="P127" s="91">
        <f>K127/E127</f>
        <v>2031.25</v>
      </c>
      <c r="Q127" s="77">
        <v>3</v>
      </c>
      <c r="R127" s="77">
        <v>2</v>
      </c>
      <c r="S127" s="77" t="s">
        <v>61</v>
      </c>
      <c r="T127" s="5" t="s">
        <v>66</v>
      </c>
      <c r="U127" s="9"/>
    </row>
    <row r="128" spans="1:21" s="37" customFormat="1" ht="12" x14ac:dyDescent="0.3">
      <c r="A128" s="78" t="s">
        <v>2813</v>
      </c>
      <c r="B128" s="79" t="s">
        <v>2812</v>
      </c>
      <c r="C128" s="85">
        <v>320</v>
      </c>
      <c r="D128" s="86">
        <v>107.9</v>
      </c>
      <c r="E128" s="87">
        <v>33</v>
      </c>
      <c r="F128" s="86">
        <v>84.7</v>
      </c>
      <c r="G128" s="17">
        <v>26</v>
      </c>
      <c r="H128" s="88">
        <v>142</v>
      </c>
      <c r="I128" s="89">
        <v>114000</v>
      </c>
      <c r="J128" s="89" t="s">
        <v>70</v>
      </c>
      <c r="K128" s="89"/>
      <c r="L128" s="89"/>
      <c r="M128" s="90">
        <f>I128-K128</f>
        <v>114000</v>
      </c>
      <c r="N128" s="4">
        <f>IF(ISERROR(K128/I128),"",K128/I128)</f>
        <v>0</v>
      </c>
      <c r="O128" s="91">
        <f>I128/E128</f>
        <v>3454.5454545454545</v>
      </c>
      <c r="P128" s="91">
        <f>K128/E128</f>
        <v>0</v>
      </c>
      <c r="Q128" s="77">
        <v>3</v>
      </c>
      <c r="R128" s="77">
        <v>2</v>
      </c>
      <c r="S128" s="77" t="s">
        <v>61</v>
      </c>
      <c r="T128" s="5">
        <v>107</v>
      </c>
      <c r="U128" s="9"/>
    </row>
    <row r="129" spans="1:21" s="37" customFormat="1" ht="12" x14ac:dyDescent="0.3">
      <c r="A129" s="78" t="s">
        <v>2828</v>
      </c>
      <c r="B129" s="79" t="s">
        <v>2590</v>
      </c>
      <c r="C129" s="85">
        <v>391</v>
      </c>
      <c r="D129" s="86">
        <v>79.099999999999994</v>
      </c>
      <c r="E129" s="87">
        <v>24</v>
      </c>
      <c r="F129" s="86">
        <v>59.9</v>
      </c>
      <c r="G129" s="17">
        <v>18</v>
      </c>
      <c r="H129" s="88">
        <v>161</v>
      </c>
      <c r="I129" s="89">
        <v>113000</v>
      </c>
      <c r="J129" s="89" t="s">
        <v>68</v>
      </c>
      <c r="K129" s="89">
        <v>60000</v>
      </c>
      <c r="L129" s="89" t="s">
        <v>75</v>
      </c>
      <c r="M129" s="90">
        <f>I129-K129</f>
        <v>53000</v>
      </c>
      <c r="N129" s="4">
        <f>IF(ISERROR(K129/I129),"",K129/I129)</f>
        <v>0.53097345132743368</v>
      </c>
      <c r="O129" s="91">
        <f>I129/E129</f>
        <v>4708.333333333333</v>
      </c>
      <c r="P129" s="91">
        <f>K129/E129</f>
        <v>2500</v>
      </c>
      <c r="Q129" s="77">
        <v>3</v>
      </c>
      <c r="R129" s="77">
        <v>1</v>
      </c>
      <c r="S129" s="77" t="s">
        <v>61</v>
      </c>
      <c r="T129" s="5">
        <v>79</v>
      </c>
      <c r="U129" s="9"/>
    </row>
    <row r="130" spans="1:21" s="37" customFormat="1" ht="12" x14ac:dyDescent="0.3">
      <c r="A130" s="78" t="s">
        <v>2445</v>
      </c>
      <c r="B130" s="79" t="s">
        <v>2782</v>
      </c>
      <c r="C130" s="85">
        <v>339</v>
      </c>
      <c r="D130" s="86">
        <v>85.9</v>
      </c>
      <c r="E130" s="87">
        <v>26</v>
      </c>
      <c r="F130" s="86">
        <v>59.9</v>
      </c>
      <c r="G130" s="17">
        <v>18</v>
      </c>
      <c r="H130" s="88">
        <v>158</v>
      </c>
      <c r="I130" s="89">
        <v>112000</v>
      </c>
      <c r="J130" s="89" t="s">
        <v>116</v>
      </c>
      <c r="K130" s="89">
        <v>55000</v>
      </c>
      <c r="L130" s="89" t="s">
        <v>74</v>
      </c>
      <c r="M130" s="90">
        <f>I130-K130</f>
        <v>57000</v>
      </c>
      <c r="N130" s="4">
        <f>IF(ISERROR(K130/I130),"",K130/I130)</f>
        <v>0.49107142857142855</v>
      </c>
      <c r="O130" s="91">
        <f>I130/E130</f>
        <v>4307.6923076923076</v>
      </c>
      <c r="P130" s="91">
        <f>K130/E130</f>
        <v>2115.3846153846152</v>
      </c>
      <c r="Q130" s="77">
        <v>3</v>
      </c>
      <c r="R130" s="77">
        <v>1</v>
      </c>
      <c r="S130" s="77" t="s">
        <v>78</v>
      </c>
      <c r="T130" s="5">
        <v>85</v>
      </c>
      <c r="U130" s="9"/>
    </row>
    <row r="131" spans="1:21" s="37" customFormat="1" ht="12" x14ac:dyDescent="0.3">
      <c r="A131" s="78" t="s">
        <v>2703</v>
      </c>
      <c r="B131" s="79" t="s">
        <v>2866</v>
      </c>
      <c r="C131" s="85">
        <v>499</v>
      </c>
      <c r="D131" s="86">
        <v>82.2</v>
      </c>
      <c r="E131" s="87">
        <v>25</v>
      </c>
      <c r="F131" s="86">
        <v>60</v>
      </c>
      <c r="G131" s="17">
        <v>18</v>
      </c>
      <c r="H131" s="88">
        <v>42</v>
      </c>
      <c r="I131" s="89">
        <v>110000</v>
      </c>
      <c r="J131" s="89" t="s">
        <v>75</v>
      </c>
      <c r="K131" s="89"/>
      <c r="L131" s="89"/>
      <c r="M131" s="90">
        <f>I131-K131</f>
        <v>110000</v>
      </c>
      <c r="N131" s="4">
        <f>IF(ISERROR(K131/I131),"",K131/I131)</f>
        <v>0</v>
      </c>
      <c r="O131" s="91">
        <f>I131/E131</f>
        <v>4400</v>
      </c>
      <c r="P131" s="91">
        <f>K131/E131</f>
        <v>0</v>
      </c>
      <c r="Q131" s="77">
        <v>3</v>
      </c>
      <c r="R131" s="77">
        <v>2</v>
      </c>
      <c r="S131" s="77" t="s">
        <v>61</v>
      </c>
      <c r="T131" s="5">
        <v>82</v>
      </c>
      <c r="U131" s="9"/>
    </row>
    <row r="132" spans="1:21" s="37" customFormat="1" ht="12" x14ac:dyDescent="0.3">
      <c r="A132" s="78" t="s">
        <v>2461</v>
      </c>
      <c r="B132" s="79" t="s">
        <v>2463</v>
      </c>
      <c r="C132" s="85">
        <v>657</v>
      </c>
      <c r="D132" s="86">
        <v>69.8</v>
      </c>
      <c r="E132" s="87">
        <v>21</v>
      </c>
      <c r="F132" s="86">
        <v>49.8</v>
      </c>
      <c r="G132" s="17">
        <v>15</v>
      </c>
      <c r="H132" s="88">
        <v>38</v>
      </c>
      <c r="I132" s="89">
        <v>107000</v>
      </c>
      <c r="J132" s="89" t="s">
        <v>100</v>
      </c>
      <c r="K132" s="89">
        <v>50000</v>
      </c>
      <c r="L132" s="89" t="s">
        <v>72</v>
      </c>
      <c r="M132" s="90">
        <f>I132-K132</f>
        <v>57000</v>
      </c>
      <c r="N132" s="4">
        <f>IF(ISERROR(K132/I132),"",K132/I132)</f>
        <v>0.46728971962616822</v>
      </c>
      <c r="O132" s="91">
        <f>I132/E132</f>
        <v>5095.2380952380954</v>
      </c>
      <c r="P132" s="91">
        <f>K132/E132</f>
        <v>2380.9523809523807</v>
      </c>
      <c r="Q132" s="77">
        <v>2</v>
      </c>
      <c r="R132" s="77">
        <v>1</v>
      </c>
      <c r="S132" s="77" t="s">
        <v>61</v>
      </c>
      <c r="T132" s="5" t="s">
        <v>164</v>
      </c>
      <c r="U132" s="9"/>
    </row>
    <row r="133" spans="1:21" s="37" customFormat="1" ht="12" x14ac:dyDescent="0.3">
      <c r="A133" s="78" t="s">
        <v>2459</v>
      </c>
      <c r="B133" s="79" t="s">
        <v>2463</v>
      </c>
      <c r="C133" s="85">
        <v>657</v>
      </c>
      <c r="D133" s="86">
        <v>84</v>
      </c>
      <c r="E133" s="87">
        <v>25</v>
      </c>
      <c r="F133" s="86">
        <v>59.9</v>
      </c>
      <c r="G133" s="17">
        <v>18</v>
      </c>
      <c r="H133" s="88">
        <v>251</v>
      </c>
      <c r="I133" s="89">
        <v>107000</v>
      </c>
      <c r="J133" s="89" t="s">
        <v>100</v>
      </c>
      <c r="K133" s="89">
        <v>55000</v>
      </c>
      <c r="L133" s="89" t="s">
        <v>59</v>
      </c>
      <c r="M133" s="90">
        <f>I133-K133</f>
        <v>52000</v>
      </c>
      <c r="N133" s="4">
        <f>IF(ISERROR(K133/I133),"",K133/I133)</f>
        <v>0.51401869158878499</v>
      </c>
      <c r="O133" s="91">
        <f>I133/E133</f>
        <v>4280</v>
      </c>
      <c r="P133" s="91">
        <f>K133/E133</f>
        <v>2200</v>
      </c>
      <c r="Q133" s="77">
        <v>3</v>
      </c>
      <c r="R133" s="77">
        <v>2</v>
      </c>
      <c r="S133" s="77" t="s">
        <v>61</v>
      </c>
      <c r="T133" s="5" t="s">
        <v>166</v>
      </c>
      <c r="U133" s="9"/>
    </row>
    <row r="134" spans="1:21" s="37" customFormat="1" ht="12" x14ac:dyDescent="0.3">
      <c r="A134" s="78" t="s">
        <v>2784</v>
      </c>
      <c r="B134" s="79" t="s">
        <v>2785</v>
      </c>
      <c r="C134" s="85">
        <v>380</v>
      </c>
      <c r="D134" s="86">
        <v>81.2</v>
      </c>
      <c r="E134" s="87">
        <v>25</v>
      </c>
      <c r="F134" s="86">
        <v>59.7</v>
      </c>
      <c r="G134" s="17">
        <v>18</v>
      </c>
      <c r="H134" s="88">
        <v>68</v>
      </c>
      <c r="I134" s="89">
        <v>105000</v>
      </c>
      <c r="J134" s="89" t="s">
        <v>60</v>
      </c>
      <c r="K134" s="89"/>
      <c r="L134" s="89"/>
      <c r="M134" s="90">
        <f>I134-K134</f>
        <v>105000</v>
      </c>
      <c r="N134" s="4">
        <f>IF(ISERROR(K134/I134),"",K134/I134)</f>
        <v>0</v>
      </c>
      <c r="O134" s="91">
        <f>I134/E134</f>
        <v>4200</v>
      </c>
      <c r="P134" s="91">
        <f>K134/E134</f>
        <v>0</v>
      </c>
      <c r="Q134" s="77">
        <v>3</v>
      </c>
      <c r="R134" s="77">
        <v>2</v>
      </c>
      <c r="S134" s="77" t="s">
        <v>61</v>
      </c>
      <c r="T134" s="5" t="s">
        <v>175</v>
      </c>
      <c r="U134" s="9"/>
    </row>
    <row r="135" spans="1:21" s="37" customFormat="1" ht="12" x14ac:dyDescent="0.3">
      <c r="A135" s="78" t="s">
        <v>2815</v>
      </c>
      <c r="B135" s="79" t="s">
        <v>2378</v>
      </c>
      <c r="C135" s="85">
        <v>795</v>
      </c>
      <c r="D135" s="86">
        <v>107.9</v>
      </c>
      <c r="E135" s="87">
        <v>33</v>
      </c>
      <c r="F135" s="86">
        <v>84.7</v>
      </c>
      <c r="G135" s="17">
        <v>26</v>
      </c>
      <c r="H135" s="88">
        <v>337</v>
      </c>
      <c r="I135" s="89">
        <v>102000</v>
      </c>
      <c r="J135" s="89" t="s">
        <v>76</v>
      </c>
      <c r="K135" s="89">
        <v>63000</v>
      </c>
      <c r="L135" s="89" t="s">
        <v>72</v>
      </c>
      <c r="M135" s="90">
        <f>I135-K135</f>
        <v>39000</v>
      </c>
      <c r="N135" s="4">
        <f>IF(ISERROR(K135/I135),"",K135/I135)</f>
        <v>0.61764705882352944</v>
      </c>
      <c r="O135" s="91">
        <f>I135/E135</f>
        <v>3090.909090909091</v>
      </c>
      <c r="P135" s="91">
        <f>K135/E135</f>
        <v>1909.090909090909</v>
      </c>
      <c r="Q135" s="77">
        <v>3</v>
      </c>
      <c r="R135" s="77">
        <v>2</v>
      </c>
      <c r="S135" s="77" t="s">
        <v>61</v>
      </c>
      <c r="T135" s="5" t="s">
        <v>160</v>
      </c>
      <c r="U135" s="9"/>
    </row>
    <row r="136" spans="1:21" s="37" customFormat="1" ht="12" x14ac:dyDescent="0.3">
      <c r="A136" s="78" t="s">
        <v>2835</v>
      </c>
      <c r="B136" s="79" t="s">
        <v>2629</v>
      </c>
      <c r="C136" s="85">
        <v>466</v>
      </c>
      <c r="D136" s="86">
        <v>72.8</v>
      </c>
      <c r="E136" s="87">
        <v>22</v>
      </c>
      <c r="F136" s="86">
        <v>59.8</v>
      </c>
      <c r="G136" s="17">
        <v>18</v>
      </c>
      <c r="H136" s="88">
        <v>112</v>
      </c>
      <c r="I136" s="89">
        <v>102000</v>
      </c>
      <c r="J136" s="89" t="s">
        <v>64</v>
      </c>
      <c r="K136" s="89"/>
      <c r="L136" s="89"/>
      <c r="M136" s="90">
        <f>I136-K136</f>
        <v>102000</v>
      </c>
      <c r="N136" s="4">
        <f>IF(ISERROR(K136/I136),"",K136/I136)</f>
        <v>0</v>
      </c>
      <c r="O136" s="91">
        <f>I136/E136</f>
        <v>4636.363636363636</v>
      </c>
      <c r="P136" s="91">
        <f>K136/E136</f>
        <v>0</v>
      </c>
      <c r="Q136" s="77">
        <v>3</v>
      </c>
      <c r="R136" s="77">
        <v>1</v>
      </c>
      <c r="S136" s="77" t="s">
        <v>61</v>
      </c>
      <c r="T136" s="5">
        <v>72</v>
      </c>
      <c r="U136" s="9"/>
    </row>
    <row r="137" spans="1:21" s="37" customFormat="1" ht="12" x14ac:dyDescent="0.3">
      <c r="A137" s="78" t="s">
        <v>2810</v>
      </c>
      <c r="B137" s="79" t="s">
        <v>2532</v>
      </c>
      <c r="C137" s="85">
        <v>3710</v>
      </c>
      <c r="D137" s="86">
        <v>66.2</v>
      </c>
      <c r="E137" s="87">
        <v>20</v>
      </c>
      <c r="F137" s="86">
        <v>50</v>
      </c>
      <c r="G137" s="17">
        <v>15</v>
      </c>
      <c r="H137" s="88">
        <v>1330</v>
      </c>
      <c r="I137" s="89">
        <v>101000</v>
      </c>
      <c r="J137" s="89" t="s">
        <v>64</v>
      </c>
      <c r="K137" s="89">
        <v>32000</v>
      </c>
      <c r="L137" s="89" t="s">
        <v>70</v>
      </c>
      <c r="M137" s="90">
        <f>I137-K137</f>
        <v>69000</v>
      </c>
      <c r="N137" s="4">
        <f>IF(ISERROR(K137/I137),"",K137/I137)</f>
        <v>0.31683168316831684</v>
      </c>
      <c r="O137" s="91">
        <f>I137/E137</f>
        <v>5050</v>
      </c>
      <c r="P137" s="91">
        <f>K137/E137</f>
        <v>1600</v>
      </c>
      <c r="Q137" s="77">
        <v>2</v>
      </c>
      <c r="R137" s="77">
        <v>1</v>
      </c>
      <c r="S137" s="77" t="s">
        <v>78</v>
      </c>
      <c r="T137" s="5">
        <v>66</v>
      </c>
      <c r="U137" s="9"/>
    </row>
    <row r="138" spans="1:21" s="37" customFormat="1" ht="12" x14ac:dyDescent="0.3">
      <c r="A138" s="78" t="s">
        <v>2814</v>
      </c>
      <c r="B138" s="79" t="s">
        <v>2378</v>
      </c>
      <c r="C138" s="85">
        <v>795</v>
      </c>
      <c r="D138" s="86">
        <v>84</v>
      </c>
      <c r="E138" s="87">
        <v>25</v>
      </c>
      <c r="F138" s="86">
        <v>59.9</v>
      </c>
      <c r="G138" s="17">
        <v>18</v>
      </c>
      <c r="H138" s="88">
        <v>73</v>
      </c>
      <c r="I138" s="89">
        <v>92000</v>
      </c>
      <c r="J138" s="89" t="s">
        <v>59</v>
      </c>
      <c r="K138" s="89">
        <v>58000</v>
      </c>
      <c r="L138" s="89" t="s">
        <v>59</v>
      </c>
      <c r="M138" s="90">
        <f>I138-K138</f>
        <v>34000</v>
      </c>
      <c r="N138" s="4">
        <f>IF(ISERROR(K138/I138),"",K138/I138)</f>
        <v>0.63043478260869568</v>
      </c>
      <c r="O138" s="91">
        <f>I138/E138</f>
        <v>3680</v>
      </c>
      <c r="P138" s="91">
        <f>K138/E138</f>
        <v>2320</v>
      </c>
      <c r="Q138" s="77">
        <v>3</v>
      </c>
      <c r="R138" s="77">
        <v>2</v>
      </c>
      <c r="S138" s="77" t="s">
        <v>78</v>
      </c>
      <c r="T138" s="5">
        <v>84</v>
      </c>
      <c r="U138" s="9"/>
    </row>
    <row r="139" spans="1:21" s="37" customFormat="1" ht="12" x14ac:dyDescent="0.3">
      <c r="A139" s="78" t="s">
        <v>2839</v>
      </c>
      <c r="B139" s="79" t="s">
        <v>2840</v>
      </c>
      <c r="C139" s="85">
        <v>678</v>
      </c>
      <c r="D139" s="86">
        <v>70.5</v>
      </c>
      <c r="E139" s="87">
        <v>21</v>
      </c>
      <c r="F139" s="86">
        <v>49.8</v>
      </c>
      <c r="G139" s="17">
        <v>15</v>
      </c>
      <c r="H139" s="88">
        <v>61</v>
      </c>
      <c r="I139" s="89">
        <v>90000</v>
      </c>
      <c r="J139" s="89" t="s">
        <v>77</v>
      </c>
      <c r="K139" s="89">
        <v>44000</v>
      </c>
      <c r="L139" s="89" t="s">
        <v>64</v>
      </c>
      <c r="M139" s="90">
        <f>I139-K139</f>
        <v>46000</v>
      </c>
      <c r="N139" s="4">
        <f>IF(ISERROR(K139/I139),"",K139/I139)</f>
        <v>0.48888888888888887</v>
      </c>
      <c r="O139" s="91">
        <f>I139/E139</f>
        <v>4285.7142857142853</v>
      </c>
      <c r="P139" s="91">
        <f>K139/E139</f>
        <v>2095.2380952380954</v>
      </c>
      <c r="Q139" s="77">
        <v>2</v>
      </c>
      <c r="R139" s="77">
        <v>1</v>
      </c>
      <c r="S139" s="77" t="s">
        <v>78</v>
      </c>
      <c r="T139" s="5" t="s">
        <v>252</v>
      </c>
      <c r="U139" s="9"/>
    </row>
    <row r="140" spans="1:21" s="37" customFormat="1" ht="12" x14ac:dyDescent="0.3">
      <c r="A140" s="78" t="s">
        <v>2841</v>
      </c>
      <c r="B140" s="79" t="s">
        <v>2842</v>
      </c>
      <c r="C140" s="85">
        <v>678</v>
      </c>
      <c r="D140" s="86">
        <v>83.1</v>
      </c>
      <c r="E140" s="87">
        <v>25</v>
      </c>
      <c r="F140" s="86">
        <v>58.7</v>
      </c>
      <c r="G140" s="17">
        <v>18</v>
      </c>
      <c r="H140" s="88">
        <v>291</v>
      </c>
      <c r="I140" s="89">
        <v>90000</v>
      </c>
      <c r="J140" s="89" t="s">
        <v>69</v>
      </c>
      <c r="K140" s="89">
        <v>48000</v>
      </c>
      <c r="L140" s="89" t="s">
        <v>69</v>
      </c>
      <c r="M140" s="90">
        <f>I140-K140</f>
        <v>42000</v>
      </c>
      <c r="N140" s="4">
        <f>IF(ISERROR(K140/I140),"",K140/I140)</f>
        <v>0.53333333333333333</v>
      </c>
      <c r="O140" s="91">
        <f>I140/E140</f>
        <v>3600</v>
      </c>
      <c r="P140" s="91">
        <f>K140/E140</f>
        <v>1920</v>
      </c>
      <c r="Q140" s="77">
        <v>2</v>
      </c>
      <c r="R140" s="77">
        <v>1</v>
      </c>
      <c r="S140" s="77" t="s">
        <v>78</v>
      </c>
      <c r="T140" s="5" t="s">
        <v>253</v>
      </c>
      <c r="U140" s="9"/>
    </row>
    <row r="141" spans="1:21" s="37" customFormat="1" ht="12" x14ac:dyDescent="0.3">
      <c r="A141" s="78" t="s">
        <v>2381</v>
      </c>
      <c r="B141" s="79" t="s">
        <v>2382</v>
      </c>
      <c r="C141" s="85">
        <v>683</v>
      </c>
      <c r="D141" s="86">
        <v>110.4</v>
      </c>
      <c r="E141" s="87">
        <v>33</v>
      </c>
      <c r="F141" s="86">
        <v>84.9</v>
      </c>
      <c r="G141" s="17">
        <v>26</v>
      </c>
      <c r="H141" s="88">
        <v>372</v>
      </c>
      <c r="I141" s="89"/>
      <c r="J141" s="89"/>
      <c r="K141" s="89"/>
      <c r="L141" s="89"/>
      <c r="M141" s="90">
        <f>I141-K141</f>
        <v>0</v>
      </c>
      <c r="N141" s="4" t="str">
        <f>IF(ISERROR(K141/I141),"",K141/I141)</f>
        <v/>
      </c>
      <c r="O141" s="91">
        <f>I141/E141</f>
        <v>0</v>
      </c>
      <c r="P141" s="91">
        <f>K141/E141</f>
        <v>0</v>
      </c>
      <c r="Q141" s="77">
        <v>3</v>
      </c>
      <c r="R141" s="77">
        <v>2</v>
      </c>
      <c r="S141" s="77" t="s">
        <v>61</v>
      </c>
      <c r="T141" s="5">
        <v>110</v>
      </c>
      <c r="U141" s="9"/>
    </row>
    <row r="142" spans="1:21" s="37" customFormat="1" ht="12" x14ac:dyDescent="0.3">
      <c r="A142" s="78" t="s">
        <v>2384</v>
      </c>
      <c r="B142" s="79" t="s">
        <v>2386</v>
      </c>
      <c r="C142" s="85">
        <v>480</v>
      </c>
      <c r="D142" s="86">
        <v>72</v>
      </c>
      <c r="E142" s="87">
        <v>22</v>
      </c>
      <c r="F142" s="86">
        <v>54.8</v>
      </c>
      <c r="G142" s="17">
        <v>17</v>
      </c>
      <c r="H142" s="88">
        <v>53</v>
      </c>
      <c r="I142" s="89"/>
      <c r="J142" s="89"/>
      <c r="K142" s="89"/>
      <c r="L142" s="89"/>
      <c r="M142" s="90">
        <f>I142-K142</f>
        <v>0</v>
      </c>
      <c r="N142" s="4" t="str">
        <f>IF(ISERROR(K142/I142),"",K142/I142)</f>
        <v/>
      </c>
      <c r="O142" s="91">
        <f>I142/E142</f>
        <v>0</v>
      </c>
      <c r="P142" s="91">
        <f>K142/E142</f>
        <v>0</v>
      </c>
      <c r="Q142" s="77">
        <v>2</v>
      </c>
      <c r="R142" s="77">
        <v>1</v>
      </c>
      <c r="S142" s="77" t="s">
        <v>78</v>
      </c>
      <c r="T142" s="5" t="s">
        <v>79</v>
      </c>
      <c r="U142" s="9"/>
    </row>
    <row r="143" spans="1:21" s="37" customFormat="1" ht="12" x14ac:dyDescent="0.3">
      <c r="A143" s="78" t="s">
        <v>2393</v>
      </c>
      <c r="B143" s="79" t="s">
        <v>2394</v>
      </c>
      <c r="C143" s="85">
        <v>288</v>
      </c>
      <c r="D143" s="86">
        <v>113.1</v>
      </c>
      <c r="E143" s="87">
        <v>34</v>
      </c>
      <c r="F143" s="86">
        <v>85</v>
      </c>
      <c r="G143" s="17">
        <v>26</v>
      </c>
      <c r="H143" s="88">
        <v>79</v>
      </c>
      <c r="I143" s="89"/>
      <c r="J143" s="89"/>
      <c r="K143" s="89"/>
      <c r="L143" s="89"/>
      <c r="M143" s="90">
        <f>I143-K143</f>
        <v>0</v>
      </c>
      <c r="N143" s="4" t="str">
        <f>IF(ISERROR(K143/I143),"",K143/I143)</f>
        <v/>
      </c>
      <c r="O143" s="91">
        <f>I143/E143</f>
        <v>0</v>
      </c>
      <c r="P143" s="91">
        <f>K143/E143</f>
        <v>0</v>
      </c>
      <c r="Q143" s="77">
        <v>3</v>
      </c>
      <c r="R143" s="77">
        <v>2</v>
      </c>
      <c r="S143" s="77" t="s">
        <v>61</v>
      </c>
      <c r="T143" s="5" t="s">
        <v>85</v>
      </c>
      <c r="U143" s="9"/>
    </row>
    <row r="144" spans="1:21" s="37" customFormat="1" ht="12" x14ac:dyDescent="0.3">
      <c r="A144" s="78" t="s">
        <v>2388</v>
      </c>
      <c r="B144" s="79" t="s">
        <v>2394</v>
      </c>
      <c r="C144" s="85">
        <v>288</v>
      </c>
      <c r="D144" s="86">
        <v>162.4</v>
      </c>
      <c r="E144" s="87">
        <v>49</v>
      </c>
      <c r="F144" s="86">
        <v>121.5</v>
      </c>
      <c r="G144" s="17">
        <v>37</v>
      </c>
      <c r="H144" s="88">
        <v>34</v>
      </c>
      <c r="I144" s="89"/>
      <c r="J144" s="89"/>
      <c r="K144" s="89"/>
      <c r="L144" s="89"/>
      <c r="M144" s="90">
        <f>I144-K144</f>
        <v>0</v>
      </c>
      <c r="N144" s="4" t="str">
        <f>IF(ISERROR(K144/I144),"",K144/I144)</f>
        <v/>
      </c>
      <c r="O144" s="91">
        <f>I144/E144</f>
        <v>0</v>
      </c>
      <c r="P144" s="91">
        <f>K144/E144</f>
        <v>0</v>
      </c>
      <c r="Q144" s="77">
        <v>4</v>
      </c>
      <c r="R144" s="77">
        <v>2</v>
      </c>
      <c r="S144" s="77" t="s">
        <v>61</v>
      </c>
      <c r="T144" s="5">
        <v>162</v>
      </c>
      <c r="U144" s="9"/>
    </row>
    <row r="145" spans="1:21" s="37" customFormat="1" ht="12" x14ac:dyDescent="0.3">
      <c r="A145" s="78" t="s">
        <v>2395</v>
      </c>
      <c r="B145" s="79" t="s">
        <v>2397</v>
      </c>
      <c r="C145" s="85">
        <v>472</v>
      </c>
      <c r="D145" s="86">
        <v>111.7</v>
      </c>
      <c r="E145" s="87">
        <v>34</v>
      </c>
      <c r="F145" s="86">
        <v>84.9</v>
      </c>
      <c r="G145" s="17">
        <v>26</v>
      </c>
      <c r="H145" s="88">
        <v>172</v>
      </c>
      <c r="I145" s="89"/>
      <c r="J145" s="89"/>
      <c r="K145" s="89"/>
      <c r="L145" s="89"/>
      <c r="M145" s="90">
        <f>I145-K145</f>
        <v>0</v>
      </c>
      <c r="N145" s="4" t="str">
        <f>IF(ISERROR(K145/I145),"",K145/I145)</f>
        <v/>
      </c>
      <c r="O145" s="91">
        <f>I145/E145</f>
        <v>0</v>
      </c>
      <c r="P145" s="91">
        <f>K145/E145</f>
        <v>0</v>
      </c>
      <c r="Q145" s="77">
        <v>3</v>
      </c>
      <c r="R145" s="77">
        <v>2</v>
      </c>
      <c r="S145" s="77" t="s">
        <v>61</v>
      </c>
      <c r="T145" s="5" t="s">
        <v>92</v>
      </c>
      <c r="U145" s="9"/>
    </row>
    <row r="146" spans="1:21" s="37" customFormat="1" ht="12" x14ac:dyDescent="0.3">
      <c r="A146" s="78" t="s">
        <v>2406</v>
      </c>
      <c r="B146" s="79" t="s">
        <v>2407</v>
      </c>
      <c r="C146" s="85">
        <v>350</v>
      </c>
      <c r="D146" s="86">
        <v>37.299999999999997</v>
      </c>
      <c r="E146" s="87">
        <v>11</v>
      </c>
      <c r="F146" s="86">
        <v>29</v>
      </c>
      <c r="G146" s="17">
        <v>9</v>
      </c>
      <c r="H146" s="88">
        <v>51</v>
      </c>
      <c r="I146" s="89"/>
      <c r="J146" s="89"/>
      <c r="K146" s="89"/>
      <c r="L146" s="89"/>
      <c r="M146" s="90">
        <f>I146-K146</f>
        <v>0</v>
      </c>
      <c r="N146" s="4" t="str">
        <f>IF(ISERROR(K146/I146),"",K146/I146)</f>
        <v/>
      </c>
      <c r="O146" s="91">
        <f>I146/E146</f>
        <v>0</v>
      </c>
      <c r="P146" s="91">
        <f>K146/E146</f>
        <v>0</v>
      </c>
      <c r="Q146" s="77">
        <v>1</v>
      </c>
      <c r="R146" s="77">
        <v>1</v>
      </c>
      <c r="S146" s="77" t="s">
        <v>61</v>
      </c>
      <c r="T146" s="5">
        <v>37</v>
      </c>
      <c r="U146" s="9"/>
    </row>
    <row r="147" spans="1:21" s="37" customFormat="1" ht="12" x14ac:dyDescent="0.3">
      <c r="A147" s="78" t="s">
        <v>2406</v>
      </c>
      <c r="B147" s="79" t="s">
        <v>2407</v>
      </c>
      <c r="C147" s="85">
        <v>350</v>
      </c>
      <c r="D147" s="86">
        <v>41.6</v>
      </c>
      <c r="E147" s="87">
        <v>13</v>
      </c>
      <c r="F147" s="86">
        <v>32.299999999999997</v>
      </c>
      <c r="G147" s="17">
        <v>10</v>
      </c>
      <c r="H147" s="88">
        <v>298</v>
      </c>
      <c r="I147" s="89"/>
      <c r="J147" s="89"/>
      <c r="K147" s="89"/>
      <c r="L147" s="89"/>
      <c r="M147" s="90">
        <f>I147-K147</f>
        <v>0</v>
      </c>
      <c r="N147" s="4" t="str">
        <f>IF(ISERROR(K147/I147),"",K147/I147)</f>
        <v/>
      </c>
      <c r="O147" s="91">
        <f>I147/E147</f>
        <v>0</v>
      </c>
      <c r="P147" s="91">
        <f>K147/E147</f>
        <v>0</v>
      </c>
      <c r="Q147" s="77">
        <v>1</v>
      </c>
      <c r="R147" s="77">
        <v>1</v>
      </c>
      <c r="S147" s="77" t="s">
        <v>61</v>
      </c>
      <c r="T147" s="5">
        <v>41</v>
      </c>
      <c r="U147" s="9"/>
    </row>
    <row r="148" spans="1:21" s="37" customFormat="1" ht="12" x14ac:dyDescent="0.3">
      <c r="A148" s="78" t="s">
        <v>2410</v>
      </c>
      <c r="B148" s="79" t="s">
        <v>2412</v>
      </c>
      <c r="C148" s="85">
        <v>203</v>
      </c>
      <c r="D148" s="86">
        <v>44.2</v>
      </c>
      <c r="E148" s="87">
        <v>13</v>
      </c>
      <c r="F148" s="86">
        <v>31.6</v>
      </c>
      <c r="G148" s="17">
        <v>10</v>
      </c>
      <c r="H148" s="88">
        <v>48</v>
      </c>
      <c r="I148" s="89"/>
      <c r="J148" s="89"/>
      <c r="K148" s="89"/>
      <c r="L148" s="89"/>
      <c r="M148" s="90">
        <f>I148-K148</f>
        <v>0</v>
      </c>
      <c r="N148" s="4" t="str">
        <f>IF(ISERROR(K148/I148),"",K148/I148)</f>
        <v/>
      </c>
      <c r="O148" s="91">
        <f>I148/E148</f>
        <v>0</v>
      </c>
      <c r="P148" s="91">
        <f>K148/E148</f>
        <v>0</v>
      </c>
      <c r="Q148" s="77">
        <v>1</v>
      </c>
      <c r="R148" s="77">
        <v>1</v>
      </c>
      <c r="S148" s="77" t="s">
        <v>61</v>
      </c>
      <c r="T148" s="5" t="s">
        <v>106</v>
      </c>
      <c r="U148" s="9"/>
    </row>
    <row r="149" spans="1:21" s="37" customFormat="1" ht="12" x14ac:dyDescent="0.3">
      <c r="A149" s="78" t="s">
        <v>2410</v>
      </c>
      <c r="B149" s="79" t="s">
        <v>2412</v>
      </c>
      <c r="C149" s="85">
        <v>203</v>
      </c>
      <c r="D149" s="86">
        <v>48.5</v>
      </c>
      <c r="E149" s="87">
        <v>15</v>
      </c>
      <c r="F149" s="86">
        <v>34.6</v>
      </c>
      <c r="G149" s="17">
        <v>10</v>
      </c>
      <c r="H149" s="88">
        <v>44</v>
      </c>
      <c r="I149" s="89"/>
      <c r="J149" s="89"/>
      <c r="K149" s="89"/>
      <c r="L149" s="89"/>
      <c r="M149" s="90">
        <f>I149-K149</f>
        <v>0</v>
      </c>
      <c r="N149" s="4" t="str">
        <f>IF(ISERROR(K149/I149),"",K149/I149)</f>
        <v/>
      </c>
      <c r="O149" s="91">
        <f>I149/E149</f>
        <v>0</v>
      </c>
      <c r="P149" s="91">
        <f>K149/E149</f>
        <v>0</v>
      </c>
      <c r="Q149" s="77">
        <v>1</v>
      </c>
      <c r="R149" s="77">
        <v>1</v>
      </c>
      <c r="S149" s="77" t="s">
        <v>61</v>
      </c>
      <c r="T149" s="5" t="s">
        <v>108</v>
      </c>
      <c r="U149" s="9"/>
    </row>
    <row r="150" spans="1:21" s="37" customFormat="1" ht="12" x14ac:dyDescent="0.3">
      <c r="A150" s="78" t="s">
        <v>2421</v>
      </c>
      <c r="B150" s="79" t="s">
        <v>2422</v>
      </c>
      <c r="C150" s="85">
        <v>1248</v>
      </c>
      <c r="D150" s="86">
        <v>80.900000000000006</v>
      </c>
      <c r="E150" s="87">
        <v>24</v>
      </c>
      <c r="F150" s="86">
        <v>60</v>
      </c>
      <c r="G150" s="17">
        <v>18</v>
      </c>
      <c r="H150" s="88">
        <v>256</v>
      </c>
      <c r="I150" s="89"/>
      <c r="J150" s="89"/>
      <c r="K150" s="89"/>
      <c r="L150" s="89"/>
      <c r="M150" s="90">
        <f>I150-K150</f>
        <v>0</v>
      </c>
      <c r="N150" s="4" t="str">
        <f>IF(ISERROR(K150/I150),"",K150/I150)</f>
        <v/>
      </c>
      <c r="O150" s="91">
        <f>I150/E150</f>
        <v>0</v>
      </c>
      <c r="P150" s="91">
        <f>K150/E150</f>
        <v>0</v>
      </c>
      <c r="Q150" s="77">
        <v>3</v>
      </c>
      <c r="R150" s="77">
        <v>2</v>
      </c>
      <c r="S150" s="77" t="s">
        <v>61</v>
      </c>
      <c r="T150" s="5" t="s">
        <v>96</v>
      </c>
      <c r="U150" s="9"/>
    </row>
    <row r="151" spans="1:21" s="37" customFormat="1" ht="12" x14ac:dyDescent="0.3">
      <c r="A151" s="78" t="s">
        <v>2425</v>
      </c>
      <c r="B151" s="79" t="s">
        <v>2426</v>
      </c>
      <c r="C151" s="85">
        <v>362</v>
      </c>
      <c r="D151" s="86">
        <v>63.2</v>
      </c>
      <c r="E151" s="87">
        <v>19</v>
      </c>
      <c r="F151" s="86">
        <v>28.8</v>
      </c>
      <c r="G151" s="17">
        <v>9</v>
      </c>
      <c r="H151" s="88">
        <v>168</v>
      </c>
      <c r="I151" s="89"/>
      <c r="J151" s="89"/>
      <c r="K151" s="89"/>
      <c r="L151" s="89"/>
      <c r="M151" s="90">
        <f>I151-K151</f>
        <v>0</v>
      </c>
      <c r="N151" s="4" t="str">
        <f>IF(ISERROR(K151/I151),"",K151/I151)</f>
        <v/>
      </c>
      <c r="O151" s="91">
        <f>I151/E151</f>
        <v>0</v>
      </c>
      <c r="P151" s="91">
        <f>K151/E151</f>
        <v>0</v>
      </c>
      <c r="Q151" s="77">
        <v>1</v>
      </c>
      <c r="R151" s="77">
        <v>1</v>
      </c>
      <c r="S151" s="77" t="s">
        <v>78</v>
      </c>
      <c r="T151" s="5" t="s">
        <v>127</v>
      </c>
      <c r="U151" s="9"/>
    </row>
    <row r="152" spans="1:21" s="37" customFormat="1" ht="12" x14ac:dyDescent="0.3">
      <c r="A152" s="78" t="s">
        <v>2430</v>
      </c>
      <c r="B152" s="79" t="s">
        <v>2431</v>
      </c>
      <c r="C152" s="85">
        <v>914</v>
      </c>
      <c r="D152" s="86">
        <v>139.1</v>
      </c>
      <c r="E152" s="87">
        <v>42</v>
      </c>
      <c r="F152" s="86">
        <v>113.3</v>
      </c>
      <c r="G152" s="17">
        <v>34</v>
      </c>
      <c r="H152" s="88">
        <v>320</v>
      </c>
      <c r="I152" s="89"/>
      <c r="J152" s="89"/>
      <c r="K152" s="89"/>
      <c r="L152" s="89"/>
      <c r="M152" s="90">
        <f>I152-K152</f>
        <v>0</v>
      </c>
      <c r="N152" s="4" t="str">
        <f>IF(ISERROR(K152/I152),"",K152/I152)</f>
        <v/>
      </c>
      <c r="O152" s="91">
        <f>I152/E152</f>
        <v>0</v>
      </c>
      <c r="P152" s="91">
        <f>K152/E152</f>
        <v>0</v>
      </c>
      <c r="Q152" s="77">
        <v>4</v>
      </c>
      <c r="R152" s="77">
        <v>2</v>
      </c>
      <c r="S152" s="77" t="s">
        <v>61</v>
      </c>
      <c r="T152" s="5">
        <v>139</v>
      </c>
      <c r="U152" s="9"/>
    </row>
    <row r="153" spans="1:21" s="37" customFormat="1" ht="12" x14ac:dyDescent="0.3">
      <c r="A153" s="78" t="s">
        <v>2433</v>
      </c>
      <c r="B153" s="79" t="s">
        <v>2434</v>
      </c>
      <c r="C153" s="85">
        <v>982</v>
      </c>
      <c r="D153" s="86">
        <v>104.1</v>
      </c>
      <c r="E153" s="87">
        <v>31</v>
      </c>
      <c r="F153" s="86">
        <v>85</v>
      </c>
      <c r="G153" s="17">
        <v>26</v>
      </c>
      <c r="H153" s="88">
        <v>408</v>
      </c>
      <c r="I153" s="89"/>
      <c r="J153" s="89"/>
      <c r="K153" s="89"/>
      <c r="L153" s="89"/>
      <c r="M153" s="90">
        <f>I153-K153</f>
        <v>0</v>
      </c>
      <c r="N153" s="4" t="str">
        <f>IF(ISERROR(K153/I153),"",K153/I153)</f>
        <v/>
      </c>
      <c r="O153" s="91">
        <f>I153/E153</f>
        <v>0</v>
      </c>
      <c r="P153" s="91">
        <f>K153/E153</f>
        <v>0</v>
      </c>
      <c r="Q153" s="77">
        <v>3</v>
      </c>
      <c r="R153" s="77">
        <v>2</v>
      </c>
      <c r="S153" s="77" t="s">
        <v>61</v>
      </c>
      <c r="T153" s="5">
        <v>104</v>
      </c>
      <c r="U153" s="9"/>
    </row>
    <row r="154" spans="1:21" s="37" customFormat="1" ht="12" x14ac:dyDescent="0.3">
      <c r="A154" s="78" t="s">
        <v>2436</v>
      </c>
      <c r="B154" s="79" t="s">
        <v>2438</v>
      </c>
      <c r="C154" s="85">
        <v>662</v>
      </c>
      <c r="D154" s="86">
        <v>49.6</v>
      </c>
      <c r="E154" s="87">
        <v>15</v>
      </c>
      <c r="F154" s="86">
        <v>38.1</v>
      </c>
      <c r="G154" s="17">
        <v>12</v>
      </c>
      <c r="H154" s="88">
        <v>112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7">
        <v>1</v>
      </c>
      <c r="R154" s="77">
        <v>1</v>
      </c>
      <c r="S154" s="77" t="s">
        <v>78</v>
      </c>
      <c r="T154" s="5" t="s">
        <v>139</v>
      </c>
      <c r="U154" s="9"/>
    </row>
    <row r="155" spans="1:21" s="37" customFormat="1" ht="12" x14ac:dyDescent="0.3">
      <c r="A155" s="78" t="s">
        <v>2436</v>
      </c>
      <c r="B155" s="79" t="s">
        <v>2438</v>
      </c>
      <c r="C155" s="85">
        <v>662</v>
      </c>
      <c r="D155" s="86">
        <v>76.8</v>
      </c>
      <c r="E155" s="87">
        <v>23</v>
      </c>
      <c r="F155" s="86">
        <v>59</v>
      </c>
      <c r="G155" s="17">
        <v>18</v>
      </c>
      <c r="H155" s="88">
        <v>68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7">
        <v>2</v>
      </c>
      <c r="R155" s="77">
        <v>2</v>
      </c>
      <c r="S155" s="77" t="s">
        <v>78</v>
      </c>
      <c r="T155" s="5">
        <v>76</v>
      </c>
      <c r="U155" s="9"/>
    </row>
    <row r="156" spans="1:21" s="37" customFormat="1" ht="12" x14ac:dyDescent="0.3">
      <c r="A156" s="78" t="s">
        <v>2436</v>
      </c>
      <c r="B156" s="79" t="s">
        <v>2438</v>
      </c>
      <c r="C156" s="85">
        <v>662</v>
      </c>
      <c r="D156" s="86">
        <v>98.5</v>
      </c>
      <c r="E156" s="87">
        <v>30</v>
      </c>
      <c r="F156" s="86">
        <v>75.7</v>
      </c>
      <c r="G156" s="17">
        <v>23</v>
      </c>
      <c r="H156" s="88">
        <v>84</v>
      </c>
      <c r="I156" s="89"/>
      <c r="J156" s="89"/>
      <c r="K156" s="89"/>
      <c r="L156" s="89"/>
      <c r="M156" s="90">
        <f>I156-K156</f>
        <v>0</v>
      </c>
      <c r="N156" s="4" t="str">
        <f>IF(ISERROR(K156/I156),"",K156/I156)</f>
        <v/>
      </c>
      <c r="O156" s="91">
        <f>I156/E156</f>
        <v>0</v>
      </c>
      <c r="P156" s="91">
        <f>K156/E156</f>
        <v>0</v>
      </c>
      <c r="Q156" s="77">
        <v>2</v>
      </c>
      <c r="R156" s="77">
        <v>2</v>
      </c>
      <c r="S156" s="77" t="s">
        <v>78</v>
      </c>
      <c r="T156" s="5" t="s">
        <v>142</v>
      </c>
      <c r="U156" s="9"/>
    </row>
    <row r="157" spans="1:21" s="37" customFormat="1" ht="12" x14ac:dyDescent="0.3">
      <c r="A157" s="78" t="s">
        <v>2436</v>
      </c>
      <c r="B157" s="79" t="s">
        <v>2437</v>
      </c>
      <c r="C157" s="85">
        <v>662</v>
      </c>
      <c r="D157" s="86">
        <v>110.6</v>
      </c>
      <c r="E157" s="87">
        <v>33</v>
      </c>
      <c r="F157" s="86">
        <v>85</v>
      </c>
      <c r="G157" s="17">
        <v>26</v>
      </c>
      <c r="H157" s="88">
        <v>42</v>
      </c>
      <c r="I157" s="89"/>
      <c r="J157" s="89"/>
      <c r="K157" s="89"/>
      <c r="L157" s="89"/>
      <c r="M157" s="90">
        <f>I157-K157</f>
        <v>0</v>
      </c>
      <c r="N157" s="4" t="str">
        <f>IF(ISERROR(K157/I157),"",K157/I157)</f>
        <v/>
      </c>
      <c r="O157" s="91">
        <f>I157/E157</f>
        <v>0</v>
      </c>
      <c r="P157" s="91">
        <f>K157/E157</f>
        <v>0</v>
      </c>
      <c r="Q157" s="77">
        <v>3</v>
      </c>
      <c r="R157" s="77">
        <v>2</v>
      </c>
      <c r="S157" s="77" t="s">
        <v>78</v>
      </c>
      <c r="T157" s="5">
        <v>110</v>
      </c>
      <c r="U157" s="9"/>
    </row>
    <row r="158" spans="1:21" s="37" customFormat="1" ht="12" x14ac:dyDescent="0.3">
      <c r="A158" s="78" t="s">
        <v>2440</v>
      </c>
      <c r="B158" s="79" t="s">
        <v>2442</v>
      </c>
      <c r="C158" s="85">
        <v>1021</v>
      </c>
      <c r="D158" s="86">
        <v>75</v>
      </c>
      <c r="E158" s="87">
        <v>23</v>
      </c>
      <c r="F158" s="86">
        <v>54.7</v>
      </c>
      <c r="G158" s="17">
        <v>17</v>
      </c>
      <c r="H158" s="88">
        <v>129</v>
      </c>
      <c r="I158" s="89"/>
      <c r="J158" s="89"/>
      <c r="K158" s="89">
        <v>50000</v>
      </c>
      <c r="L158" s="89" t="s">
        <v>70</v>
      </c>
      <c r="M158" s="90">
        <f>I158-K158</f>
        <v>-50000</v>
      </c>
      <c r="N158" s="4" t="str">
        <f>IF(ISERROR(K158/I158),"",K158/I158)</f>
        <v/>
      </c>
      <c r="O158" s="91">
        <f>I158/E158</f>
        <v>0</v>
      </c>
      <c r="P158" s="91">
        <f>K158/E158</f>
        <v>2173.913043478261</v>
      </c>
      <c r="Q158" s="77">
        <v>2</v>
      </c>
      <c r="R158" s="77">
        <v>1</v>
      </c>
      <c r="S158" s="77" t="s">
        <v>78</v>
      </c>
      <c r="T158" s="5">
        <v>75</v>
      </c>
      <c r="U158" s="9"/>
    </row>
    <row r="159" spans="1:21" s="37" customFormat="1" ht="12" x14ac:dyDescent="0.3">
      <c r="A159" s="78" t="s">
        <v>2440</v>
      </c>
      <c r="B159" s="79" t="s">
        <v>2442</v>
      </c>
      <c r="C159" s="85">
        <v>1021</v>
      </c>
      <c r="D159" s="86">
        <v>130.80000000000001</v>
      </c>
      <c r="E159" s="87">
        <v>40</v>
      </c>
      <c r="F159" s="86">
        <v>112.1</v>
      </c>
      <c r="G159" s="17">
        <v>34</v>
      </c>
      <c r="H159" s="88">
        <v>86</v>
      </c>
      <c r="I159" s="89"/>
      <c r="J159" s="89"/>
      <c r="K159" s="89"/>
      <c r="L159" s="89"/>
      <c r="M159" s="90">
        <f>I159-K159</f>
        <v>0</v>
      </c>
      <c r="N159" s="4" t="str">
        <f>IF(ISERROR(K159/I159),"",K159/I159)</f>
        <v/>
      </c>
      <c r="O159" s="91">
        <f>I159/E159</f>
        <v>0</v>
      </c>
      <c r="P159" s="91">
        <f>K159/E159</f>
        <v>0</v>
      </c>
      <c r="Q159" s="77">
        <v>4</v>
      </c>
      <c r="R159" s="77">
        <v>2</v>
      </c>
      <c r="S159" s="77" t="s">
        <v>61</v>
      </c>
      <c r="T159" s="5">
        <v>130</v>
      </c>
      <c r="U159" s="9"/>
    </row>
    <row r="160" spans="1:21" s="37" customFormat="1" ht="12" x14ac:dyDescent="0.3">
      <c r="A160" s="78" t="s">
        <v>2447</v>
      </c>
      <c r="B160" s="79" t="s">
        <v>2412</v>
      </c>
      <c r="C160" s="85">
        <v>240</v>
      </c>
      <c r="D160" s="86">
        <v>79</v>
      </c>
      <c r="E160" s="87">
        <v>24</v>
      </c>
      <c r="F160" s="86">
        <v>60</v>
      </c>
      <c r="G160" s="17">
        <v>18</v>
      </c>
      <c r="H160" s="88">
        <v>52</v>
      </c>
      <c r="I160" s="89"/>
      <c r="J160" s="89"/>
      <c r="K160" s="89"/>
      <c r="L160" s="89"/>
      <c r="M160" s="90">
        <f>I160-K160</f>
        <v>0</v>
      </c>
      <c r="N160" s="4" t="str">
        <f>IF(ISERROR(K160/I160),"",K160/I160)</f>
        <v/>
      </c>
      <c r="O160" s="91">
        <f>I160/E160</f>
        <v>0</v>
      </c>
      <c r="P160" s="91">
        <f>K160/E160</f>
        <v>0</v>
      </c>
      <c r="Q160" s="77">
        <v>3</v>
      </c>
      <c r="R160" s="77">
        <v>2</v>
      </c>
      <c r="S160" s="77" t="s">
        <v>61</v>
      </c>
      <c r="T160" s="5">
        <v>78</v>
      </c>
      <c r="U160" s="9"/>
    </row>
    <row r="161" spans="1:21" s="37" customFormat="1" ht="12" x14ac:dyDescent="0.3">
      <c r="A161" s="78" t="s">
        <v>2447</v>
      </c>
      <c r="B161" s="79" t="s">
        <v>2412</v>
      </c>
      <c r="C161" s="85">
        <v>240</v>
      </c>
      <c r="D161" s="86">
        <v>109.7</v>
      </c>
      <c r="E161" s="87">
        <v>33</v>
      </c>
      <c r="F161" s="86">
        <v>84.7</v>
      </c>
      <c r="G161" s="17">
        <v>26</v>
      </c>
      <c r="H161" s="88">
        <v>110</v>
      </c>
      <c r="I161" s="89"/>
      <c r="J161" s="89"/>
      <c r="K161" s="89"/>
      <c r="L161" s="89"/>
      <c r="M161" s="90">
        <f>I161-K161</f>
        <v>0</v>
      </c>
      <c r="N161" s="4" t="str">
        <f>IF(ISERROR(K161/I161),"",K161/I161)</f>
        <v/>
      </c>
      <c r="O161" s="91">
        <f>I161/E161</f>
        <v>0</v>
      </c>
      <c r="P161" s="91">
        <f>K161/E161</f>
        <v>0</v>
      </c>
      <c r="Q161" s="77">
        <v>3</v>
      </c>
      <c r="R161" s="77">
        <v>2</v>
      </c>
      <c r="S161" s="77" t="s">
        <v>61</v>
      </c>
      <c r="T161" s="5" t="s">
        <v>146</v>
      </c>
      <c r="U161" s="9"/>
    </row>
    <row r="162" spans="1:21" s="37" customFormat="1" ht="12" x14ac:dyDescent="0.3">
      <c r="A162" s="78" t="s">
        <v>2783</v>
      </c>
      <c r="B162" s="79" t="s">
        <v>2411</v>
      </c>
      <c r="C162" s="85">
        <v>240</v>
      </c>
      <c r="D162" s="86">
        <v>136.80000000000001</v>
      </c>
      <c r="E162" s="87">
        <v>41</v>
      </c>
      <c r="F162" s="86">
        <v>106.7</v>
      </c>
      <c r="G162" s="17">
        <v>32</v>
      </c>
      <c r="H162" s="88">
        <v>31</v>
      </c>
      <c r="I162" s="89"/>
      <c r="J162" s="89"/>
      <c r="K162" s="89"/>
      <c r="L162" s="89"/>
      <c r="M162" s="90">
        <f>I162-K162</f>
        <v>0</v>
      </c>
      <c r="N162" s="4" t="str">
        <f>IF(ISERROR(K162/I162),"",K162/I162)</f>
        <v/>
      </c>
      <c r="O162" s="91">
        <f>I162/E162</f>
        <v>0</v>
      </c>
      <c r="P162" s="91">
        <f>K162/E162</f>
        <v>0</v>
      </c>
      <c r="Q162" s="77">
        <v>4</v>
      </c>
      <c r="R162" s="77">
        <v>2</v>
      </c>
      <c r="S162" s="77" t="s">
        <v>61</v>
      </c>
      <c r="T162" s="5">
        <v>136</v>
      </c>
      <c r="U162" s="9"/>
    </row>
    <row r="163" spans="1:21" s="37" customFormat="1" ht="12" x14ac:dyDescent="0.3">
      <c r="A163" s="78" t="s">
        <v>2451</v>
      </c>
      <c r="B163" s="79" t="s">
        <v>2409</v>
      </c>
      <c r="C163" s="85">
        <v>210</v>
      </c>
      <c r="D163" s="86">
        <v>80.5</v>
      </c>
      <c r="E163" s="87">
        <v>24</v>
      </c>
      <c r="F163" s="86">
        <v>60</v>
      </c>
      <c r="G163" s="17">
        <v>18</v>
      </c>
      <c r="H163" s="88">
        <v>90</v>
      </c>
      <c r="I163" s="89"/>
      <c r="J163" s="89"/>
      <c r="K163" s="89"/>
      <c r="L163" s="89"/>
      <c r="M163" s="90">
        <f>I163-K163</f>
        <v>0</v>
      </c>
      <c r="N163" s="4" t="str">
        <f>IF(ISERROR(K163/I163),"",K163/I163)</f>
        <v/>
      </c>
      <c r="O163" s="91">
        <f>I163/E163</f>
        <v>0</v>
      </c>
      <c r="P163" s="91">
        <f>K163/E163</f>
        <v>0</v>
      </c>
      <c r="Q163" s="77">
        <v>3</v>
      </c>
      <c r="R163" s="77">
        <v>2</v>
      </c>
      <c r="S163" s="77" t="s">
        <v>61</v>
      </c>
      <c r="T163" s="5" t="s">
        <v>97</v>
      </c>
      <c r="U163" s="9"/>
    </row>
    <row r="164" spans="1:21" s="37" customFormat="1" ht="12" x14ac:dyDescent="0.3">
      <c r="A164" s="78" t="s">
        <v>2451</v>
      </c>
      <c r="B164" s="79" t="s">
        <v>2407</v>
      </c>
      <c r="C164" s="85">
        <v>210</v>
      </c>
      <c r="D164" s="86">
        <v>106.3</v>
      </c>
      <c r="E164" s="87">
        <v>32</v>
      </c>
      <c r="F164" s="86">
        <v>85</v>
      </c>
      <c r="G164" s="17">
        <v>26</v>
      </c>
      <c r="H164" s="88">
        <v>60</v>
      </c>
      <c r="I164" s="89"/>
      <c r="J164" s="89"/>
      <c r="K164" s="89"/>
      <c r="L164" s="89"/>
      <c r="M164" s="90">
        <f>I164-K164</f>
        <v>0</v>
      </c>
      <c r="N164" s="4" t="str">
        <f>IF(ISERROR(K164/I164),"",K164/I164)</f>
        <v/>
      </c>
      <c r="O164" s="91">
        <f>I164/E164</f>
        <v>0</v>
      </c>
      <c r="P164" s="91">
        <f>K164/E164</f>
        <v>0</v>
      </c>
      <c r="Q164" s="77">
        <v>3</v>
      </c>
      <c r="R164" s="77">
        <v>2</v>
      </c>
      <c r="S164" s="77" t="s">
        <v>61</v>
      </c>
      <c r="T164" s="5">
        <v>106</v>
      </c>
      <c r="U164" s="9"/>
    </row>
    <row r="165" spans="1:21" s="37" customFormat="1" ht="12" x14ac:dyDescent="0.3">
      <c r="A165" s="78" t="s">
        <v>2452</v>
      </c>
      <c r="B165" s="79" t="s">
        <v>2453</v>
      </c>
      <c r="C165" s="85">
        <v>258</v>
      </c>
      <c r="D165" s="86">
        <v>104.9</v>
      </c>
      <c r="E165" s="87">
        <v>32</v>
      </c>
      <c r="F165" s="86">
        <v>84.8</v>
      </c>
      <c r="G165" s="17">
        <v>26</v>
      </c>
      <c r="H165" s="88">
        <v>176</v>
      </c>
      <c r="I165" s="89"/>
      <c r="J165" s="89"/>
      <c r="K165" s="89"/>
      <c r="L165" s="89"/>
      <c r="M165" s="90">
        <f>I165-K165</f>
        <v>0</v>
      </c>
      <c r="N165" s="4" t="str">
        <f>IF(ISERROR(K165/I165),"",K165/I165)</f>
        <v/>
      </c>
      <c r="O165" s="91">
        <f>I165/E165</f>
        <v>0</v>
      </c>
      <c r="P165" s="91">
        <f>K165/E165</f>
        <v>0</v>
      </c>
      <c r="Q165" s="77">
        <v>3</v>
      </c>
      <c r="R165" s="77">
        <v>2</v>
      </c>
      <c r="S165" s="77" t="s">
        <v>61</v>
      </c>
      <c r="T165" s="5">
        <v>104</v>
      </c>
      <c r="U165" s="9"/>
    </row>
    <row r="166" spans="1:21" s="37" customFormat="1" ht="12" x14ac:dyDescent="0.3">
      <c r="A166" s="78" t="s">
        <v>2452</v>
      </c>
      <c r="B166" s="79" t="s">
        <v>2453</v>
      </c>
      <c r="C166" s="85">
        <v>258</v>
      </c>
      <c r="D166" s="86">
        <v>136.1</v>
      </c>
      <c r="E166" s="87">
        <v>41</v>
      </c>
      <c r="F166" s="86">
        <v>114.5</v>
      </c>
      <c r="G166" s="17">
        <v>35</v>
      </c>
      <c r="H166" s="88">
        <v>82</v>
      </c>
      <c r="I166" s="89"/>
      <c r="J166" s="89"/>
      <c r="K166" s="89"/>
      <c r="L166" s="89"/>
      <c r="M166" s="90">
        <f>I166-K166</f>
        <v>0</v>
      </c>
      <c r="N166" s="4" t="str">
        <f>IF(ISERROR(K166/I166),"",K166/I166)</f>
        <v/>
      </c>
      <c r="O166" s="91">
        <f>I166/E166</f>
        <v>0</v>
      </c>
      <c r="P166" s="91">
        <f>K166/E166</f>
        <v>0</v>
      </c>
      <c r="Q166" s="77">
        <v>4</v>
      </c>
      <c r="R166" s="77">
        <v>2</v>
      </c>
      <c r="S166" s="77" t="s">
        <v>61</v>
      </c>
      <c r="T166" s="5">
        <v>136</v>
      </c>
      <c r="U166" s="9"/>
    </row>
    <row r="167" spans="1:21" s="37" customFormat="1" ht="12" x14ac:dyDescent="0.3">
      <c r="A167" s="78" t="s">
        <v>2457</v>
      </c>
      <c r="B167" s="79" t="s">
        <v>2455</v>
      </c>
      <c r="C167" s="85">
        <v>530</v>
      </c>
      <c r="D167" s="86">
        <v>85.3</v>
      </c>
      <c r="E167" s="87">
        <v>26</v>
      </c>
      <c r="F167" s="86">
        <v>60</v>
      </c>
      <c r="G167" s="17">
        <v>18</v>
      </c>
      <c r="H167" s="88">
        <v>31</v>
      </c>
      <c r="I167" s="89"/>
      <c r="J167" s="89"/>
      <c r="K167" s="89"/>
      <c r="L167" s="89"/>
      <c r="M167" s="90">
        <f>I167-K167</f>
        <v>0</v>
      </c>
      <c r="N167" s="4" t="str">
        <f>IF(ISERROR(K167/I167),"",K167/I167)</f>
        <v/>
      </c>
      <c r="O167" s="91">
        <f>I167/E167</f>
        <v>0</v>
      </c>
      <c r="P167" s="91">
        <f>K167/E167</f>
        <v>0</v>
      </c>
      <c r="Q167" s="77">
        <v>3</v>
      </c>
      <c r="R167" s="77">
        <v>2</v>
      </c>
      <c r="S167" s="77" t="s">
        <v>61</v>
      </c>
      <c r="T167" s="5" t="s">
        <v>159</v>
      </c>
      <c r="U167" s="9"/>
    </row>
    <row r="168" spans="1:21" s="37" customFormat="1" ht="12" x14ac:dyDescent="0.3">
      <c r="A168" s="78" t="s">
        <v>2792</v>
      </c>
      <c r="B168" s="79" t="s">
        <v>2793</v>
      </c>
      <c r="C168" s="85">
        <v>240</v>
      </c>
      <c r="D168" s="86">
        <v>118.6</v>
      </c>
      <c r="E168" s="87">
        <v>36</v>
      </c>
      <c r="F168" s="86">
        <v>84.8</v>
      </c>
      <c r="G168" s="17">
        <v>26</v>
      </c>
      <c r="H168" s="88">
        <v>58</v>
      </c>
      <c r="I168" s="89"/>
      <c r="J168" s="89"/>
      <c r="K168" s="89"/>
      <c r="L168" s="89"/>
      <c r="M168" s="90">
        <f>I168-K168</f>
        <v>0</v>
      </c>
      <c r="N168" s="4" t="str">
        <f>IF(ISERROR(K168/I168),"",K168/I168)</f>
        <v/>
      </c>
      <c r="O168" s="91">
        <f>I168/E168</f>
        <v>0</v>
      </c>
      <c r="P168" s="91">
        <f>K168/E168</f>
        <v>0</v>
      </c>
      <c r="Q168" s="77">
        <v>2</v>
      </c>
      <c r="R168" s="77">
        <v>2</v>
      </c>
      <c r="S168" s="77" t="s">
        <v>61</v>
      </c>
      <c r="T168" s="5">
        <v>118</v>
      </c>
      <c r="U168" s="9"/>
    </row>
    <row r="169" spans="1:21" s="37" customFormat="1" ht="12" x14ac:dyDescent="0.3">
      <c r="A169" s="78" t="s">
        <v>2792</v>
      </c>
      <c r="B169" s="79" t="s">
        <v>2793</v>
      </c>
      <c r="C169" s="85">
        <v>240</v>
      </c>
      <c r="D169" s="86">
        <v>163.80000000000001</v>
      </c>
      <c r="E169" s="87">
        <v>50</v>
      </c>
      <c r="F169" s="86">
        <v>118.4</v>
      </c>
      <c r="G169" s="17">
        <v>36</v>
      </c>
      <c r="H169" s="88">
        <v>60</v>
      </c>
      <c r="I169" s="89"/>
      <c r="J169" s="89"/>
      <c r="K169" s="89"/>
      <c r="L169" s="89"/>
      <c r="M169" s="90">
        <f>I169-K169</f>
        <v>0</v>
      </c>
      <c r="N169" s="4" t="str">
        <f>IF(ISERROR(K169/I169),"",K169/I169)</f>
        <v/>
      </c>
      <c r="O169" s="91">
        <f>I169/E169</f>
        <v>0</v>
      </c>
      <c r="P169" s="91">
        <f>K169/E169</f>
        <v>0</v>
      </c>
      <c r="Q169" s="77">
        <v>3</v>
      </c>
      <c r="R169" s="77">
        <v>2</v>
      </c>
      <c r="S169" s="77" t="s">
        <v>61</v>
      </c>
      <c r="T169" s="5">
        <v>163</v>
      </c>
      <c r="U169" s="9"/>
    </row>
    <row r="170" spans="1:21" s="37" customFormat="1" ht="12" x14ac:dyDescent="0.3">
      <c r="A170" s="78" t="s">
        <v>2792</v>
      </c>
      <c r="B170" s="79" t="s">
        <v>2793</v>
      </c>
      <c r="C170" s="85">
        <v>240</v>
      </c>
      <c r="D170" s="86">
        <v>192.5</v>
      </c>
      <c r="E170" s="87">
        <v>58</v>
      </c>
      <c r="F170" s="86">
        <v>140</v>
      </c>
      <c r="G170" s="17">
        <v>42</v>
      </c>
      <c r="H170" s="88">
        <v>60</v>
      </c>
      <c r="I170" s="89"/>
      <c r="J170" s="89"/>
      <c r="K170" s="89"/>
      <c r="L170" s="89"/>
      <c r="M170" s="90">
        <f>I170-K170</f>
        <v>0</v>
      </c>
      <c r="N170" s="4" t="str">
        <f>IF(ISERROR(K170/I170),"",K170/I170)</f>
        <v/>
      </c>
      <c r="O170" s="91">
        <f>I170/E170</f>
        <v>0</v>
      </c>
      <c r="P170" s="91">
        <f>K170/E170</f>
        <v>0</v>
      </c>
      <c r="Q170" s="77">
        <v>3</v>
      </c>
      <c r="R170" s="77">
        <v>2</v>
      </c>
      <c r="S170" s="77" t="s">
        <v>61</v>
      </c>
      <c r="T170" s="5">
        <v>192</v>
      </c>
      <c r="U170" s="9"/>
    </row>
    <row r="171" spans="1:21" s="37" customFormat="1" ht="12" x14ac:dyDescent="0.3">
      <c r="A171" s="78" t="s">
        <v>2798</v>
      </c>
      <c r="B171" s="79" t="s">
        <v>2799</v>
      </c>
      <c r="C171" s="85">
        <v>213</v>
      </c>
      <c r="D171" s="86">
        <v>108.6</v>
      </c>
      <c r="E171" s="87">
        <v>33</v>
      </c>
      <c r="F171" s="86">
        <v>84.9</v>
      </c>
      <c r="G171" s="17">
        <v>26</v>
      </c>
      <c r="H171" s="88">
        <v>193</v>
      </c>
      <c r="I171" s="89"/>
      <c r="J171" s="89"/>
      <c r="K171" s="89"/>
      <c r="L171" s="89"/>
      <c r="M171" s="90">
        <f>I171-K171</f>
        <v>0</v>
      </c>
      <c r="N171" s="4" t="str">
        <f>IF(ISERROR(K171/I171),"",K171/I171)</f>
        <v/>
      </c>
      <c r="O171" s="91">
        <f>I171/E171</f>
        <v>0</v>
      </c>
      <c r="P171" s="91">
        <f>K171/E171</f>
        <v>0</v>
      </c>
      <c r="Q171" s="77">
        <v>3</v>
      </c>
      <c r="R171" s="77">
        <v>2</v>
      </c>
      <c r="S171" s="77" t="s">
        <v>61</v>
      </c>
      <c r="T171" s="5">
        <v>108</v>
      </c>
      <c r="U171" s="9"/>
    </row>
    <row r="172" spans="1:21" s="37" customFormat="1" ht="12" x14ac:dyDescent="0.3">
      <c r="A172" s="78" t="s">
        <v>2805</v>
      </c>
      <c r="B172" s="79" t="s">
        <v>2806</v>
      </c>
      <c r="C172" s="85">
        <v>617</v>
      </c>
      <c r="D172" s="86">
        <v>163.19999999999999</v>
      </c>
      <c r="E172" s="87">
        <v>49</v>
      </c>
      <c r="F172" s="86">
        <v>122.9</v>
      </c>
      <c r="G172" s="17">
        <v>37</v>
      </c>
      <c r="H172" s="88">
        <v>178</v>
      </c>
      <c r="I172" s="89"/>
      <c r="J172" s="89"/>
      <c r="K172" s="89"/>
      <c r="L172" s="89"/>
      <c r="M172" s="90">
        <f>I172-K172</f>
        <v>0</v>
      </c>
      <c r="N172" s="4" t="str">
        <f>IF(ISERROR(K172/I172),"",K172/I172)</f>
        <v/>
      </c>
      <c r="O172" s="91">
        <f>I172/E172</f>
        <v>0</v>
      </c>
      <c r="P172" s="91">
        <f>K172/E172</f>
        <v>0</v>
      </c>
      <c r="Q172" s="77">
        <v>3</v>
      </c>
      <c r="R172" s="77">
        <v>2</v>
      </c>
      <c r="S172" s="77" t="s">
        <v>61</v>
      </c>
      <c r="T172" s="5">
        <v>163</v>
      </c>
      <c r="U172" s="9"/>
    </row>
    <row r="173" spans="1:21" s="37" customFormat="1" ht="12" x14ac:dyDescent="0.3">
      <c r="A173" s="78" t="s">
        <v>2805</v>
      </c>
      <c r="B173" s="79" t="s">
        <v>2806</v>
      </c>
      <c r="C173" s="85">
        <v>617</v>
      </c>
      <c r="D173" s="86">
        <v>198.2</v>
      </c>
      <c r="E173" s="87">
        <v>60</v>
      </c>
      <c r="F173" s="86">
        <v>149</v>
      </c>
      <c r="G173" s="17">
        <v>45</v>
      </c>
      <c r="H173" s="88">
        <v>178</v>
      </c>
      <c r="I173" s="89"/>
      <c r="J173" s="89"/>
      <c r="K173" s="89"/>
      <c r="L173" s="89"/>
      <c r="M173" s="90">
        <f>I173-K173</f>
        <v>0</v>
      </c>
      <c r="N173" s="4" t="str">
        <f>IF(ISERROR(K173/I173),"",K173/I173)</f>
        <v/>
      </c>
      <c r="O173" s="91">
        <f>I173/E173</f>
        <v>0</v>
      </c>
      <c r="P173" s="91">
        <f>K173/E173</f>
        <v>0</v>
      </c>
      <c r="Q173" s="77">
        <v>4</v>
      </c>
      <c r="R173" s="77">
        <v>2</v>
      </c>
      <c r="S173" s="77" t="s">
        <v>61</v>
      </c>
      <c r="T173" s="5">
        <v>198</v>
      </c>
      <c r="U173" s="9"/>
    </row>
    <row r="174" spans="1:21" s="37" customFormat="1" ht="12" x14ac:dyDescent="0.3">
      <c r="A174" s="78" t="s">
        <v>2807</v>
      </c>
      <c r="B174" s="79" t="s">
        <v>2808</v>
      </c>
      <c r="C174" s="85">
        <v>366</v>
      </c>
      <c r="D174" s="86">
        <v>45.4</v>
      </c>
      <c r="E174" s="87">
        <v>14</v>
      </c>
      <c r="F174" s="86">
        <v>34.299999999999997</v>
      </c>
      <c r="G174" s="17">
        <v>10</v>
      </c>
      <c r="H174" s="88">
        <v>189</v>
      </c>
      <c r="I174" s="89"/>
      <c r="J174" s="89"/>
      <c r="K174" s="89"/>
      <c r="L174" s="89"/>
      <c r="M174" s="90">
        <f>I174-K174</f>
        <v>0</v>
      </c>
      <c r="N174" s="4" t="str">
        <f>IF(ISERROR(K174/I174),"",K174/I174)</f>
        <v/>
      </c>
      <c r="O174" s="91">
        <f>I174/E174</f>
        <v>0</v>
      </c>
      <c r="P174" s="91">
        <f>K174/E174</f>
        <v>0</v>
      </c>
      <c r="Q174" s="77">
        <v>1</v>
      </c>
      <c r="R174" s="77">
        <v>1</v>
      </c>
      <c r="S174" s="77" t="s">
        <v>78</v>
      </c>
      <c r="T174" s="5" t="s">
        <v>189</v>
      </c>
      <c r="U174" s="9"/>
    </row>
    <row r="175" spans="1:21" s="37" customFormat="1" ht="12" x14ac:dyDescent="0.3">
      <c r="A175" s="78" t="s">
        <v>2809</v>
      </c>
      <c r="B175" s="79" t="s">
        <v>2808</v>
      </c>
      <c r="C175" s="85">
        <v>366</v>
      </c>
      <c r="D175" s="86">
        <v>75.900000000000006</v>
      </c>
      <c r="E175" s="87">
        <v>23</v>
      </c>
      <c r="F175" s="86">
        <v>57.4</v>
      </c>
      <c r="G175" s="17">
        <v>17</v>
      </c>
      <c r="H175" s="88">
        <v>46</v>
      </c>
      <c r="I175" s="89"/>
      <c r="J175" s="89"/>
      <c r="K175" s="89"/>
      <c r="L175" s="89"/>
      <c r="M175" s="90">
        <f>I175-K175</f>
        <v>0</v>
      </c>
      <c r="N175" s="4" t="str">
        <f>IF(ISERROR(K175/I175),"",K175/I175)</f>
        <v/>
      </c>
      <c r="O175" s="91">
        <f>I175/E175</f>
        <v>0</v>
      </c>
      <c r="P175" s="91">
        <f>K175/E175</f>
        <v>0</v>
      </c>
      <c r="Q175" s="77">
        <v>2</v>
      </c>
      <c r="R175" s="77">
        <v>1</v>
      </c>
      <c r="S175" s="77" t="s">
        <v>78</v>
      </c>
      <c r="T175" s="5" t="s">
        <v>196</v>
      </c>
      <c r="U175" s="9"/>
    </row>
    <row r="176" spans="1:21" s="37" customFormat="1" ht="12" x14ac:dyDescent="0.3">
      <c r="A176" s="78" t="s">
        <v>2809</v>
      </c>
      <c r="B176" s="79" t="s">
        <v>2808</v>
      </c>
      <c r="C176" s="85">
        <v>366</v>
      </c>
      <c r="D176" s="86">
        <v>90</v>
      </c>
      <c r="E176" s="87">
        <v>27</v>
      </c>
      <c r="F176" s="86">
        <v>68</v>
      </c>
      <c r="G176" s="17">
        <v>21</v>
      </c>
      <c r="H176" s="88">
        <v>44</v>
      </c>
      <c r="I176" s="89"/>
      <c r="J176" s="89"/>
      <c r="K176" s="89"/>
      <c r="L176" s="89"/>
      <c r="M176" s="90">
        <f>I176-K176</f>
        <v>0</v>
      </c>
      <c r="N176" s="4" t="str">
        <f>IF(ISERROR(K176/I176),"",K176/I176)</f>
        <v/>
      </c>
      <c r="O176" s="91">
        <f>I176/E176</f>
        <v>0</v>
      </c>
      <c r="P176" s="91">
        <f>K176/E176</f>
        <v>0</v>
      </c>
      <c r="Q176" s="77">
        <v>2</v>
      </c>
      <c r="R176" s="77">
        <v>1</v>
      </c>
      <c r="S176" s="77" t="s">
        <v>78</v>
      </c>
      <c r="T176" s="5" t="s">
        <v>198</v>
      </c>
      <c r="U176" s="9"/>
    </row>
    <row r="177" spans="1:21" s="37" customFormat="1" ht="12" x14ac:dyDescent="0.3">
      <c r="A177" s="78" t="s">
        <v>2811</v>
      </c>
      <c r="B177" s="79" t="s">
        <v>2812</v>
      </c>
      <c r="C177" s="85">
        <v>320</v>
      </c>
      <c r="D177" s="86">
        <v>78.400000000000006</v>
      </c>
      <c r="E177" s="87">
        <v>24</v>
      </c>
      <c r="F177" s="86">
        <v>59.7</v>
      </c>
      <c r="G177" s="17">
        <v>18</v>
      </c>
      <c r="H177" s="88">
        <v>132</v>
      </c>
      <c r="I177" s="89"/>
      <c r="J177" s="89"/>
      <c r="K177" s="89">
        <v>65000</v>
      </c>
      <c r="L177" s="89" t="s">
        <v>70</v>
      </c>
      <c r="M177" s="90">
        <f>I177-K177</f>
        <v>-65000</v>
      </c>
      <c r="N177" s="4" t="str">
        <f>IF(ISERROR(K177/I177),"",K177/I177)</f>
        <v/>
      </c>
      <c r="O177" s="91">
        <f>I177/E177</f>
        <v>0</v>
      </c>
      <c r="P177" s="91">
        <f>K177/E177</f>
        <v>2708.3333333333335</v>
      </c>
      <c r="Q177" s="77">
        <v>3</v>
      </c>
      <c r="R177" s="77">
        <v>2</v>
      </c>
      <c r="S177" s="77" t="s">
        <v>61</v>
      </c>
      <c r="T177" s="5">
        <v>78</v>
      </c>
      <c r="U177" s="9"/>
    </row>
    <row r="178" spans="1:21" s="37" customFormat="1" ht="12" x14ac:dyDescent="0.3">
      <c r="A178" s="78" t="s">
        <v>2816</v>
      </c>
      <c r="B178" s="79" t="s">
        <v>2817</v>
      </c>
      <c r="C178" s="85">
        <v>290</v>
      </c>
      <c r="D178" s="86">
        <v>81.2</v>
      </c>
      <c r="E178" s="87">
        <v>25</v>
      </c>
      <c r="F178" s="86">
        <v>59.9</v>
      </c>
      <c r="G178" s="17">
        <v>18</v>
      </c>
      <c r="H178" s="88">
        <v>146</v>
      </c>
      <c r="I178" s="89"/>
      <c r="J178" s="89"/>
      <c r="K178" s="89"/>
      <c r="L178" s="89"/>
      <c r="M178" s="90">
        <f>I178-K178</f>
        <v>0</v>
      </c>
      <c r="N178" s="4" t="str">
        <f>IF(ISERROR(K178/I178),"",K178/I178)</f>
        <v/>
      </c>
      <c r="O178" s="91">
        <f>I178/E178</f>
        <v>0</v>
      </c>
      <c r="P178" s="91">
        <f>K178/E178</f>
        <v>0</v>
      </c>
      <c r="Q178" s="77">
        <v>3</v>
      </c>
      <c r="R178" s="77">
        <v>2</v>
      </c>
      <c r="S178" s="77" t="s">
        <v>61</v>
      </c>
      <c r="T178" s="5">
        <v>81</v>
      </c>
      <c r="U178" s="9"/>
    </row>
    <row r="179" spans="1:21" s="37" customFormat="1" ht="12" x14ac:dyDescent="0.3">
      <c r="A179" s="78" t="s">
        <v>2816</v>
      </c>
      <c r="B179" s="79" t="s">
        <v>2817</v>
      </c>
      <c r="C179" s="85">
        <v>290</v>
      </c>
      <c r="D179" s="86">
        <v>107.2</v>
      </c>
      <c r="E179" s="87">
        <v>32</v>
      </c>
      <c r="F179" s="86">
        <v>85</v>
      </c>
      <c r="G179" s="17">
        <v>26</v>
      </c>
      <c r="H179" s="88">
        <v>96</v>
      </c>
      <c r="I179" s="89"/>
      <c r="J179" s="89"/>
      <c r="K179" s="89"/>
      <c r="L179" s="89"/>
      <c r="M179" s="90">
        <f>I179-K179</f>
        <v>0</v>
      </c>
      <c r="N179" s="4" t="str">
        <f>IF(ISERROR(K179/I179),"",K179/I179)</f>
        <v/>
      </c>
      <c r="O179" s="91">
        <f>I179/E179</f>
        <v>0</v>
      </c>
      <c r="P179" s="91">
        <f>K179/E179</f>
        <v>0</v>
      </c>
      <c r="Q179" s="77">
        <v>3</v>
      </c>
      <c r="R179" s="77">
        <v>2</v>
      </c>
      <c r="S179" s="77" t="s">
        <v>61</v>
      </c>
      <c r="T179" s="5">
        <v>107</v>
      </c>
      <c r="U179" s="9"/>
    </row>
    <row r="180" spans="1:21" s="37" customFormat="1" ht="12" x14ac:dyDescent="0.3">
      <c r="A180" s="78" t="s">
        <v>2816</v>
      </c>
      <c r="B180" s="79" t="s">
        <v>2817</v>
      </c>
      <c r="C180" s="85">
        <v>290</v>
      </c>
      <c r="D180" s="86">
        <v>142.5</v>
      </c>
      <c r="E180" s="87">
        <v>43</v>
      </c>
      <c r="F180" s="86">
        <v>114.7</v>
      </c>
      <c r="G180" s="17">
        <v>35</v>
      </c>
      <c r="H180" s="88">
        <v>48</v>
      </c>
      <c r="I180" s="89"/>
      <c r="J180" s="89"/>
      <c r="K180" s="89"/>
      <c r="L180" s="89"/>
      <c r="M180" s="90">
        <f>I180-K180</f>
        <v>0</v>
      </c>
      <c r="N180" s="4" t="str">
        <f>IF(ISERROR(K180/I180),"",K180/I180)</f>
        <v/>
      </c>
      <c r="O180" s="91">
        <f>I180/E180</f>
        <v>0</v>
      </c>
      <c r="P180" s="91">
        <f>K180/E180</f>
        <v>0</v>
      </c>
      <c r="Q180" s="77">
        <v>4</v>
      </c>
      <c r="R180" s="77">
        <v>2</v>
      </c>
      <c r="S180" s="77" t="s">
        <v>61</v>
      </c>
      <c r="T180" s="5">
        <v>142</v>
      </c>
      <c r="U180" s="9"/>
    </row>
    <row r="181" spans="1:21" s="37" customFormat="1" ht="12" x14ac:dyDescent="0.3">
      <c r="A181" s="78" t="s">
        <v>2822</v>
      </c>
      <c r="B181" s="79" t="s">
        <v>2444</v>
      </c>
      <c r="C181" s="85">
        <v>834</v>
      </c>
      <c r="D181" s="86">
        <v>109.3</v>
      </c>
      <c r="E181" s="87">
        <v>33</v>
      </c>
      <c r="F181" s="86">
        <v>84.9</v>
      </c>
      <c r="G181" s="17">
        <v>26</v>
      </c>
      <c r="H181" s="88">
        <v>352</v>
      </c>
      <c r="I181" s="89"/>
      <c r="J181" s="89"/>
      <c r="K181" s="89"/>
      <c r="L181" s="89"/>
      <c r="M181" s="90">
        <f>I181-K181</f>
        <v>0</v>
      </c>
      <c r="N181" s="4" t="str">
        <f>IF(ISERROR(K181/I181),"",K181/I181)</f>
        <v/>
      </c>
      <c r="O181" s="91">
        <f>I181/E181</f>
        <v>0</v>
      </c>
      <c r="P181" s="91">
        <f>K181/E181</f>
        <v>0</v>
      </c>
      <c r="Q181" s="77">
        <v>3</v>
      </c>
      <c r="R181" s="77">
        <v>2</v>
      </c>
      <c r="S181" s="77" t="s">
        <v>61</v>
      </c>
      <c r="T181" s="5">
        <v>109</v>
      </c>
      <c r="U181" s="9"/>
    </row>
    <row r="182" spans="1:21" s="37" customFormat="1" ht="12" x14ac:dyDescent="0.3">
      <c r="A182" s="78" t="s">
        <v>2564</v>
      </c>
      <c r="B182" s="79" t="s">
        <v>2559</v>
      </c>
      <c r="C182" s="85">
        <v>476</v>
      </c>
      <c r="D182" s="86">
        <v>110.6</v>
      </c>
      <c r="E182" s="87">
        <v>33</v>
      </c>
      <c r="F182" s="86">
        <v>85</v>
      </c>
      <c r="G182" s="17">
        <v>26</v>
      </c>
      <c r="H182" s="88">
        <v>76</v>
      </c>
      <c r="I182" s="89"/>
      <c r="J182" s="89"/>
      <c r="K182" s="89"/>
      <c r="L182" s="89"/>
      <c r="M182" s="90">
        <f>I182-K182</f>
        <v>0</v>
      </c>
      <c r="N182" s="4" t="str">
        <f>IF(ISERROR(K182/I182),"",K182/I182)</f>
        <v/>
      </c>
      <c r="O182" s="91">
        <f>I182/E182</f>
        <v>0</v>
      </c>
      <c r="P182" s="91">
        <f>K182/E182</f>
        <v>0</v>
      </c>
      <c r="Q182" s="77">
        <v>3</v>
      </c>
      <c r="R182" s="77">
        <v>2</v>
      </c>
      <c r="S182" s="77" t="s">
        <v>61</v>
      </c>
      <c r="T182" s="5" t="s">
        <v>115</v>
      </c>
      <c r="U182" s="9"/>
    </row>
    <row r="183" spans="1:21" s="37" customFormat="1" ht="12" x14ac:dyDescent="0.3">
      <c r="A183" s="78" t="s">
        <v>2564</v>
      </c>
      <c r="B183" s="79" t="s">
        <v>2559</v>
      </c>
      <c r="C183" s="85">
        <v>476</v>
      </c>
      <c r="D183" s="86">
        <v>134.1</v>
      </c>
      <c r="E183" s="87">
        <v>41</v>
      </c>
      <c r="F183" s="86">
        <v>103</v>
      </c>
      <c r="G183" s="17">
        <v>31</v>
      </c>
      <c r="H183" s="88">
        <v>76</v>
      </c>
      <c r="I183" s="89"/>
      <c r="J183" s="89"/>
      <c r="K183" s="89"/>
      <c r="L183" s="89"/>
      <c r="M183" s="90">
        <f>I183-K183</f>
        <v>0</v>
      </c>
      <c r="N183" s="4" t="str">
        <f>IF(ISERROR(K183/I183),"",K183/I183)</f>
        <v/>
      </c>
      <c r="O183" s="91">
        <f>I183/E183</f>
        <v>0</v>
      </c>
      <c r="P183" s="91">
        <f>K183/E183</f>
        <v>0</v>
      </c>
      <c r="Q183" s="77">
        <v>3</v>
      </c>
      <c r="R183" s="77">
        <v>2</v>
      </c>
      <c r="S183" s="77" t="s">
        <v>61</v>
      </c>
      <c r="T183" s="5">
        <v>134</v>
      </c>
      <c r="U183" s="9"/>
    </row>
    <row r="184" spans="1:21" s="37" customFormat="1" ht="12" x14ac:dyDescent="0.3">
      <c r="A184" s="78" t="s">
        <v>2564</v>
      </c>
      <c r="B184" s="79" t="s">
        <v>2559</v>
      </c>
      <c r="C184" s="85">
        <v>476</v>
      </c>
      <c r="D184" s="86">
        <v>149.69999999999999</v>
      </c>
      <c r="E184" s="87">
        <v>45</v>
      </c>
      <c r="F184" s="86">
        <v>115</v>
      </c>
      <c r="G184" s="17">
        <v>35</v>
      </c>
      <c r="H184" s="88">
        <v>118</v>
      </c>
      <c r="I184" s="89"/>
      <c r="J184" s="89"/>
      <c r="K184" s="89"/>
      <c r="L184" s="89"/>
      <c r="M184" s="90">
        <f>I184-K184</f>
        <v>0</v>
      </c>
      <c r="N184" s="4" t="str">
        <f>IF(ISERROR(K184/I184),"",K184/I184)</f>
        <v/>
      </c>
      <c r="O184" s="91">
        <f>I184/E184</f>
        <v>0</v>
      </c>
      <c r="P184" s="91">
        <f>K184/E184</f>
        <v>0</v>
      </c>
      <c r="Q184" s="77">
        <v>3</v>
      </c>
      <c r="R184" s="77">
        <v>2</v>
      </c>
      <c r="S184" s="77" t="s">
        <v>61</v>
      </c>
      <c r="T184" s="5" t="s">
        <v>207</v>
      </c>
      <c r="U184" s="9"/>
    </row>
    <row r="185" spans="1:21" s="37" customFormat="1" ht="12" x14ac:dyDescent="0.3">
      <c r="A185" s="78" t="s">
        <v>2564</v>
      </c>
      <c r="B185" s="79" t="s">
        <v>2559</v>
      </c>
      <c r="C185" s="85">
        <v>476</v>
      </c>
      <c r="D185" s="86">
        <v>198.9</v>
      </c>
      <c r="E185" s="87">
        <v>60</v>
      </c>
      <c r="F185" s="86">
        <v>152.9</v>
      </c>
      <c r="G185" s="17">
        <v>46</v>
      </c>
      <c r="H185" s="88">
        <v>80</v>
      </c>
      <c r="I185" s="89"/>
      <c r="J185" s="89"/>
      <c r="K185" s="89"/>
      <c r="L185" s="89"/>
      <c r="M185" s="90">
        <f>I185-K185</f>
        <v>0</v>
      </c>
      <c r="N185" s="4" t="str">
        <f>IF(ISERROR(K185/I185),"",K185/I185)</f>
        <v/>
      </c>
      <c r="O185" s="91">
        <f>I185/E185</f>
        <v>0</v>
      </c>
      <c r="P185" s="91">
        <f>K185/E185</f>
        <v>0</v>
      </c>
      <c r="Q185" s="77">
        <v>4</v>
      </c>
      <c r="R185" s="77">
        <v>2</v>
      </c>
      <c r="S185" s="77" t="s">
        <v>61</v>
      </c>
      <c r="T185" s="5">
        <v>198</v>
      </c>
      <c r="U185" s="9"/>
    </row>
    <row r="186" spans="1:21" s="37" customFormat="1" ht="12" x14ac:dyDescent="0.3">
      <c r="A186" s="78" t="s">
        <v>2823</v>
      </c>
      <c r="B186" s="79" t="s">
        <v>2571</v>
      </c>
      <c r="C186" s="85">
        <v>242</v>
      </c>
      <c r="D186" s="86">
        <v>42.5</v>
      </c>
      <c r="E186" s="87">
        <v>13</v>
      </c>
      <c r="F186" s="86">
        <v>29.1</v>
      </c>
      <c r="G186" s="17">
        <v>9</v>
      </c>
      <c r="H186" s="88">
        <v>70</v>
      </c>
      <c r="I186" s="89"/>
      <c r="J186" s="89"/>
      <c r="K186" s="89"/>
      <c r="L186" s="89"/>
      <c r="M186" s="90">
        <f>I186-K186</f>
        <v>0</v>
      </c>
      <c r="N186" s="4" t="str">
        <f>IF(ISERROR(K186/I186),"",K186/I186)</f>
        <v/>
      </c>
      <c r="O186" s="91">
        <f>I186/E186</f>
        <v>0</v>
      </c>
      <c r="P186" s="91">
        <f>K186/E186</f>
        <v>0</v>
      </c>
      <c r="Q186" s="77">
        <v>1</v>
      </c>
      <c r="R186" s="77">
        <v>1</v>
      </c>
      <c r="S186" s="77" t="s">
        <v>61</v>
      </c>
      <c r="T186" s="5" t="s">
        <v>105</v>
      </c>
      <c r="U186" s="9"/>
    </row>
    <row r="187" spans="1:21" s="37" customFormat="1" ht="12" x14ac:dyDescent="0.3">
      <c r="A187" s="78" t="s">
        <v>2823</v>
      </c>
      <c r="B187" s="79" t="s">
        <v>2571</v>
      </c>
      <c r="C187" s="85">
        <v>242</v>
      </c>
      <c r="D187" s="86">
        <v>50.2</v>
      </c>
      <c r="E187" s="87">
        <v>15</v>
      </c>
      <c r="F187" s="86">
        <v>34.4</v>
      </c>
      <c r="G187" s="17">
        <v>10</v>
      </c>
      <c r="H187" s="88">
        <v>80</v>
      </c>
      <c r="I187" s="89"/>
      <c r="J187" s="89"/>
      <c r="K187" s="89"/>
      <c r="L187" s="89"/>
      <c r="M187" s="90">
        <f>I187-K187</f>
        <v>0</v>
      </c>
      <c r="N187" s="4" t="str">
        <f>IF(ISERROR(K187/I187),"",K187/I187)</f>
        <v/>
      </c>
      <c r="O187" s="91">
        <f>I187/E187</f>
        <v>0</v>
      </c>
      <c r="P187" s="91">
        <f>K187/E187</f>
        <v>0</v>
      </c>
      <c r="Q187" s="77">
        <v>1</v>
      </c>
      <c r="R187" s="77">
        <v>1</v>
      </c>
      <c r="S187" s="77" t="s">
        <v>61</v>
      </c>
      <c r="T187" s="5">
        <v>50</v>
      </c>
      <c r="U187" s="9"/>
    </row>
    <row r="188" spans="1:21" s="37" customFormat="1" ht="12" x14ac:dyDescent="0.3">
      <c r="A188" s="78" t="s">
        <v>2824</v>
      </c>
      <c r="B188" s="79" t="s">
        <v>2576</v>
      </c>
      <c r="C188" s="85">
        <v>260</v>
      </c>
      <c r="D188" s="86">
        <v>84.7</v>
      </c>
      <c r="E188" s="87">
        <v>26</v>
      </c>
      <c r="F188" s="86">
        <v>59.8</v>
      </c>
      <c r="G188" s="17">
        <v>18</v>
      </c>
      <c r="H188" s="88">
        <v>104</v>
      </c>
      <c r="I188" s="89"/>
      <c r="J188" s="89"/>
      <c r="K188" s="89"/>
      <c r="L188" s="89"/>
      <c r="M188" s="90">
        <f>I188-K188</f>
        <v>0</v>
      </c>
      <c r="N188" s="4" t="str">
        <f>IF(ISERROR(K188/I188),"",K188/I188)</f>
        <v/>
      </c>
      <c r="O188" s="91">
        <f>I188/E188</f>
        <v>0</v>
      </c>
      <c r="P188" s="91">
        <f>K188/E188</f>
        <v>0</v>
      </c>
      <c r="Q188" s="77">
        <v>3</v>
      </c>
      <c r="R188" s="77">
        <v>1</v>
      </c>
      <c r="S188" s="77" t="s">
        <v>61</v>
      </c>
      <c r="T188" s="5">
        <v>84</v>
      </c>
      <c r="U188" s="9"/>
    </row>
    <row r="189" spans="1:21" s="37" customFormat="1" ht="12" x14ac:dyDescent="0.3">
      <c r="A189" s="78" t="s">
        <v>2824</v>
      </c>
      <c r="B189" s="79" t="s">
        <v>2576</v>
      </c>
      <c r="C189" s="85">
        <v>260</v>
      </c>
      <c r="D189" s="86">
        <v>107.9</v>
      </c>
      <c r="E189" s="87">
        <v>33</v>
      </c>
      <c r="F189" s="86">
        <v>85</v>
      </c>
      <c r="G189" s="17">
        <v>26</v>
      </c>
      <c r="H189" s="88">
        <v>112</v>
      </c>
      <c r="I189" s="89"/>
      <c r="J189" s="89"/>
      <c r="K189" s="89"/>
      <c r="L189" s="89"/>
      <c r="M189" s="90">
        <f>I189-K189</f>
        <v>0</v>
      </c>
      <c r="N189" s="4" t="str">
        <f>IF(ISERROR(K189/I189),"",K189/I189)</f>
        <v/>
      </c>
      <c r="O189" s="91">
        <f>I189/E189</f>
        <v>0</v>
      </c>
      <c r="P189" s="91">
        <f>K189/E189</f>
        <v>0</v>
      </c>
      <c r="Q189" s="77">
        <v>3</v>
      </c>
      <c r="R189" s="77">
        <v>2</v>
      </c>
      <c r="S189" s="77" t="s">
        <v>61</v>
      </c>
      <c r="T189" s="5">
        <v>107</v>
      </c>
      <c r="U189" s="9"/>
    </row>
    <row r="190" spans="1:21" s="37" customFormat="1" ht="12" x14ac:dyDescent="0.3">
      <c r="A190" s="78" t="s">
        <v>2824</v>
      </c>
      <c r="B190" s="79" t="s">
        <v>2576</v>
      </c>
      <c r="C190" s="85">
        <v>260</v>
      </c>
      <c r="D190" s="86">
        <v>140.6</v>
      </c>
      <c r="E190" s="87">
        <v>43</v>
      </c>
      <c r="F190" s="86">
        <v>114.8</v>
      </c>
      <c r="G190" s="17">
        <v>35</v>
      </c>
      <c r="H190" s="88">
        <v>44</v>
      </c>
      <c r="I190" s="89"/>
      <c r="J190" s="89"/>
      <c r="K190" s="89"/>
      <c r="L190" s="89"/>
      <c r="M190" s="90">
        <f>I190-K190</f>
        <v>0</v>
      </c>
      <c r="N190" s="4" t="str">
        <f>IF(ISERROR(K190/I190),"",K190/I190)</f>
        <v/>
      </c>
      <c r="O190" s="91">
        <f>I190/E190</f>
        <v>0</v>
      </c>
      <c r="P190" s="91">
        <f>K190/E190</f>
        <v>0</v>
      </c>
      <c r="Q190" s="77">
        <v>4</v>
      </c>
      <c r="R190" s="77">
        <v>2</v>
      </c>
      <c r="S190" s="77" t="s">
        <v>61</v>
      </c>
      <c r="T190" s="5">
        <v>140</v>
      </c>
      <c r="U190" s="9"/>
    </row>
    <row r="191" spans="1:21" s="37" customFormat="1" ht="12" x14ac:dyDescent="0.3">
      <c r="A191" s="78" t="s">
        <v>2827</v>
      </c>
      <c r="B191" s="79" t="s">
        <v>2409</v>
      </c>
      <c r="C191" s="85">
        <v>279</v>
      </c>
      <c r="D191" s="86">
        <v>107.4</v>
      </c>
      <c r="E191" s="87">
        <v>32</v>
      </c>
      <c r="F191" s="86">
        <v>84.9</v>
      </c>
      <c r="G191" s="17">
        <v>26</v>
      </c>
      <c r="H191" s="88">
        <v>69</v>
      </c>
      <c r="I191" s="89"/>
      <c r="J191" s="89"/>
      <c r="K191" s="89"/>
      <c r="L191" s="89"/>
      <c r="M191" s="90">
        <f>I191-K191</f>
        <v>0</v>
      </c>
      <c r="N191" s="4" t="str">
        <f>IF(ISERROR(K191/I191),"",K191/I191)</f>
        <v/>
      </c>
      <c r="O191" s="91">
        <f>I191/E191</f>
        <v>0</v>
      </c>
      <c r="P191" s="91">
        <f>K191/E191</f>
        <v>0</v>
      </c>
      <c r="Q191" s="77">
        <v>3</v>
      </c>
      <c r="R191" s="77">
        <v>2</v>
      </c>
      <c r="S191" s="77" t="s">
        <v>61</v>
      </c>
      <c r="T191" s="5">
        <v>107</v>
      </c>
      <c r="U191" s="9"/>
    </row>
    <row r="192" spans="1:21" s="37" customFormat="1" ht="12" x14ac:dyDescent="0.3">
      <c r="A192" s="78" t="s">
        <v>2827</v>
      </c>
      <c r="B192" s="79" t="s">
        <v>2409</v>
      </c>
      <c r="C192" s="85">
        <v>279</v>
      </c>
      <c r="D192" s="86">
        <v>144.6</v>
      </c>
      <c r="E192" s="87">
        <v>44</v>
      </c>
      <c r="F192" s="86">
        <v>117.2</v>
      </c>
      <c r="G192" s="17">
        <v>35</v>
      </c>
      <c r="H192" s="88">
        <v>106</v>
      </c>
      <c r="I192" s="89"/>
      <c r="J192" s="89"/>
      <c r="K192" s="89"/>
      <c r="L192" s="89"/>
      <c r="M192" s="90">
        <f>I192-K192</f>
        <v>0</v>
      </c>
      <c r="N192" s="4" t="str">
        <f>IF(ISERROR(K192/I192),"",K192/I192)</f>
        <v/>
      </c>
      <c r="O192" s="91">
        <f>I192/E192</f>
        <v>0</v>
      </c>
      <c r="P192" s="91">
        <f>K192/E192</f>
        <v>0</v>
      </c>
      <c r="Q192" s="77">
        <v>4</v>
      </c>
      <c r="R192" s="77">
        <v>2</v>
      </c>
      <c r="S192" s="77" t="s">
        <v>61</v>
      </c>
      <c r="T192" s="5">
        <v>144</v>
      </c>
      <c r="U192" s="9"/>
    </row>
    <row r="193" spans="1:21" s="37" customFormat="1" ht="12" x14ac:dyDescent="0.3">
      <c r="A193" s="78" t="s">
        <v>2827</v>
      </c>
      <c r="B193" s="79" t="s">
        <v>2409</v>
      </c>
      <c r="C193" s="85">
        <v>279</v>
      </c>
      <c r="D193" s="86">
        <v>170.4</v>
      </c>
      <c r="E193" s="87">
        <v>52</v>
      </c>
      <c r="F193" s="86">
        <v>143.69999999999999</v>
      </c>
      <c r="G193" s="17">
        <v>43</v>
      </c>
      <c r="H193" s="88">
        <v>38</v>
      </c>
      <c r="I193" s="89"/>
      <c r="J193" s="89"/>
      <c r="K193" s="89"/>
      <c r="L193" s="89"/>
      <c r="M193" s="90">
        <f>I193-K193</f>
        <v>0</v>
      </c>
      <c r="N193" s="4" t="str">
        <f>IF(ISERROR(K193/I193),"",K193/I193)</f>
        <v/>
      </c>
      <c r="O193" s="91">
        <f>I193/E193</f>
        <v>0</v>
      </c>
      <c r="P193" s="91">
        <f>K193/E193</f>
        <v>0</v>
      </c>
      <c r="Q193" s="77">
        <v>5</v>
      </c>
      <c r="R193" s="77">
        <v>2</v>
      </c>
      <c r="S193" s="77" t="s">
        <v>61</v>
      </c>
      <c r="T193" s="5">
        <v>170</v>
      </c>
      <c r="U193" s="9"/>
    </row>
    <row r="194" spans="1:21" s="37" customFormat="1" ht="12" x14ac:dyDescent="0.3">
      <c r="A194" s="78" t="s">
        <v>2828</v>
      </c>
      <c r="B194" s="79" t="s">
        <v>2590</v>
      </c>
      <c r="C194" s="85">
        <v>391</v>
      </c>
      <c r="D194" s="86">
        <v>112.1</v>
      </c>
      <c r="E194" s="87">
        <v>34</v>
      </c>
      <c r="F194" s="86">
        <v>84.9</v>
      </c>
      <c r="G194" s="17">
        <v>26</v>
      </c>
      <c r="H194" s="88">
        <v>160</v>
      </c>
      <c r="I194" s="89"/>
      <c r="J194" s="89"/>
      <c r="K194" s="89"/>
      <c r="L194" s="89"/>
      <c r="M194" s="90">
        <f>I194-K194</f>
        <v>0</v>
      </c>
      <c r="N194" s="4" t="str">
        <f>IF(ISERROR(K194/I194),"",K194/I194)</f>
        <v/>
      </c>
      <c r="O194" s="91">
        <f>I194/E194</f>
        <v>0</v>
      </c>
      <c r="P194" s="91">
        <f>K194/E194</f>
        <v>0</v>
      </c>
      <c r="Q194" s="77">
        <v>3</v>
      </c>
      <c r="R194" s="77">
        <v>2</v>
      </c>
      <c r="S194" s="77" t="s">
        <v>61</v>
      </c>
      <c r="T194" s="5">
        <v>112</v>
      </c>
      <c r="U194" s="9"/>
    </row>
    <row r="195" spans="1:21" s="37" customFormat="1" ht="12" x14ac:dyDescent="0.3">
      <c r="A195" s="78" t="s">
        <v>2828</v>
      </c>
      <c r="B195" s="79" t="s">
        <v>2590</v>
      </c>
      <c r="C195" s="85">
        <v>391</v>
      </c>
      <c r="D195" s="86">
        <v>151.30000000000001</v>
      </c>
      <c r="E195" s="87">
        <v>46</v>
      </c>
      <c r="F195" s="86">
        <v>114.5</v>
      </c>
      <c r="G195" s="17">
        <v>35</v>
      </c>
      <c r="H195" s="88">
        <v>48</v>
      </c>
      <c r="I195" s="89"/>
      <c r="J195" s="89"/>
      <c r="K195" s="89">
        <v>110000</v>
      </c>
      <c r="L195" s="89" t="s">
        <v>75</v>
      </c>
      <c r="M195" s="90">
        <f>I195-K195</f>
        <v>-110000</v>
      </c>
      <c r="N195" s="4" t="str">
        <f>IF(ISERROR(K195/I195),"",K195/I195)</f>
        <v/>
      </c>
      <c r="O195" s="91">
        <f>I195/E195</f>
        <v>0</v>
      </c>
      <c r="P195" s="91">
        <f>K195/E195</f>
        <v>2391.304347826087</v>
      </c>
      <c r="Q195" s="77">
        <v>4</v>
      </c>
      <c r="R195" s="77">
        <v>2</v>
      </c>
      <c r="S195" s="77" t="s">
        <v>61</v>
      </c>
      <c r="T195" s="5">
        <v>151</v>
      </c>
      <c r="U195" s="9"/>
    </row>
    <row r="196" spans="1:21" s="37" customFormat="1" ht="12" x14ac:dyDescent="0.3">
      <c r="A196" s="78" t="s">
        <v>2829</v>
      </c>
      <c r="B196" s="79" t="s">
        <v>2441</v>
      </c>
      <c r="C196" s="85">
        <v>210</v>
      </c>
      <c r="D196" s="86">
        <v>101.4</v>
      </c>
      <c r="E196" s="87">
        <v>31</v>
      </c>
      <c r="F196" s="86">
        <v>84.5</v>
      </c>
      <c r="G196" s="17">
        <v>26</v>
      </c>
      <c r="H196" s="88">
        <v>180</v>
      </c>
      <c r="I196" s="89"/>
      <c r="J196" s="89"/>
      <c r="K196" s="89"/>
      <c r="L196" s="89"/>
      <c r="M196" s="90">
        <f>I196-K196</f>
        <v>0</v>
      </c>
      <c r="N196" s="4" t="str">
        <f>IF(ISERROR(K196/I196),"",K196/I196)</f>
        <v/>
      </c>
      <c r="O196" s="91">
        <f>I196/E196</f>
        <v>0</v>
      </c>
      <c r="P196" s="91">
        <f>K196/E196</f>
        <v>0</v>
      </c>
      <c r="Q196" s="77">
        <v>3</v>
      </c>
      <c r="R196" s="77">
        <v>2</v>
      </c>
      <c r="S196" s="77" t="s">
        <v>61</v>
      </c>
      <c r="T196" s="5" t="s">
        <v>220</v>
      </c>
      <c r="U196" s="9"/>
    </row>
    <row r="197" spans="1:21" s="37" customFormat="1" ht="12" x14ac:dyDescent="0.3">
      <c r="A197" s="78" t="s">
        <v>2831</v>
      </c>
      <c r="B197" s="79" t="s">
        <v>2832</v>
      </c>
      <c r="C197" s="85">
        <v>208</v>
      </c>
      <c r="D197" s="86">
        <v>64.599999999999994</v>
      </c>
      <c r="E197" s="87">
        <v>20</v>
      </c>
      <c r="F197" s="86">
        <v>48.9</v>
      </c>
      <c r="G197" s="17">
        <v>15</v>
      </c>
      <c r="H197" s="88">
        <v>84</v>
      </c>
      <c r="I197" s="89"/>
      <c r="J197" s="89"/>
      <c r="K197" s="89"/>
      <c r="L197" s="89"/>
      <c r="M197" s="90">
        <f>I197-K197</f>
        <v>0</v>
      </c>
      <c r="N197" s="4" t="str">
        <f>IF(ISERROR(K197/I197),"",K197/I197)</f>
        <v/>
      </c>
      <c r="O197" s="91">
        <f>I197/E197</f>
        <v>0</v>
      </c>
      <c r="P197" s="91">
        <f>K197/E197</f>
        <v>0</v>
      </c>
      <c r="Q197" s="77">
        <v>2</v>
      </c>
      <c r="R197" s="77">
        <v>1</v>
      </c>
      <c r="S197" s="77" t="s">
        <v>61</v>
      </c>
      <c r="T197" s="5">
        <v>64</v>
      </c>
      <c r="U197" s="9"/>
    </row>
    <row r="198" spans="1:21" s="37" customFormat="1" ht="12" x14ac:dyDescent="0.3">
      <c r="A198" s="78" t="s">
        <v>2831</v>
      </c>
      <c r="B198" s="79" t="s">
        <v>2832</v>
      </c>
      <c r="C198" s="85">
        <v>208</v>
      </c>
      <c r="D198" s="86">
        <v>100.3</v>
      </c>
      <c r="E198" s="87">
        <v>30</v>
      </c>
      <c r="F198" s="86">
        <v>84.9</v>
      </c>
      <c r="G198" s="17">
        <v>26</v>
      </c>
      <c r="H198" s="88">
        <v>124</v>
      </c>
      <c r="I198" s="89"/>
      <c r="J198" s="89"/>
      <c r="K198" s="89"/>
      <c r="L198" s="89"/>
      <c r="M198" s="90">
        <f>I198-K198</f>
        <v>0</v>
      </c>
      <c r="N198" s="4" t="str">
        <f>IF(ISERROR(K198/I198),"",K198/I198)</f>
        <v/>
      </c>
      <c r="O198" s="91">
        <f>I198/E198</f>
        <v>0</v>
      </c>
      <c r="P198" s="91">
        <f>K198/E198</f>
        <v>0</v>
      </c>
      <c r="Q198" s="77">
        <v>3</v>
      </c>
      <c r="R198" s="77">
        <v>2</v>
      </c>
      <c r="S198" s="77" t="s">
        <v>61</v>
      </c>
      <c r="T198" s="5">
        <v>100</v>
      </c>
      <c r="U198" s="9"/>
    </row>
    <row r="199" spans="1:21" s="37" customFormat="1" ht="12" x14ac:dyDescent="0.3">
      <c r="A199" s="78" t="s">
        <v>2641</v>
      </c>
      <c r="B199" s="79" t="s">
        <v>2635</v>
      </c>
      <c r="C199" s="85">
        <v>927</v>
      </c>
      <c r="D199" s="86">
        <v>82.6</v>
      </c>
      <c r="E199" s="87">
        <v>25</v>
      </c>
      <c r="F199" s="86">
        <v>60</v>
      </c>
      <c r="G199" s="17">
        <v>18</v>
      </c>
      <c r="H199" s="88">
        <v>262</v>
      </c>
      <c r="I199" s="89"/>
      <c r="J199" s="89"/>
      <c r="K199" s="89"/>
      <c r="L199" s="89"/>
      <c r="M199" s="90">
        <f>I199-K199</f>
        <v>0</v>
      </c>
      <c r="N199" s="4" t="str">
        <f>IF(ISERROR(K199/I199),"",K199/I199)</f>
        <v/>
      </c>
      <c r="O199" s="91">
        <f>I199/E199</f>
        <v>0</v>
      </c>
      <c r="P199" s="91">
        <f>K199/E199</f>
        <v>0</v>
      </c>
      <c r="Q199" s="77">
        <v>3</v>
      </c>
      <c r="R199" s="77">
        <v>2</v>
      </c>
      <c r="S199" s="77" t="s">
        <v>61</v>
      </c>
      <c r="T199" s="5" t="s">
        <v>233</v>
      </c>
      <c r="U199" s="9"/>
    </row>
    <row r="200" spans="1:21" s="37" customFormat="1" ht="12" x14ac:dyDescent="0.3">
      <c r="A200" s="78" t="s">
        <v>2641</v>
      </c>
      <c r="B200" s="79" t="s">
        <v>2635</v>
      </c>
      <c r="C200" s="85">
        <v>927</v>
      </c>
      <c r="D200" s="86">
        <v>113.9</v>
      </c>
      <c r="E200" s="87">
        <v>34</v>
      </c>
      <c r="F200" s="86">
        <v>84.9</v>
      </c>
      <c r="G200" s="17">
        <v>26</v>
      </c>
      <c r="H200" s="88">
        <v>258</v>
      </c>
      <c r="I200" s="89"/>
      <c r="J200" s="89"/>
      <c r="K200" s="89"/>
      <c r="L200" s="89"/>
      <c r="M200" s="90">
        <f>I200-K200</f>
        <v>0</v>
      </c>
      <c r="N200" s="4" t="str">
        <f>IF(ISERROR(K200/I200),"",K200/I200)</f>
        <v/>
      </c>
      <c r="O200" s="91">
        <f>I200/E200</f>
        <v>0</v>
      </c>
      <c r="P200" s="91">
        <f>K200/E200</f>
        <v>0</v>
      </c>
      <c r="Q200" s="77">
        <v>3</v>
      </c>
      <c r="R200" s="77">
        <v>2</v>
      </c>
      <c r="S200" s="77" t="s">
        <v>61</v>
      </c>
      <c r="T200" s="5" t="s">
        <v>176</v>
      </c>
      <c r="U200" s="9"/>
    </row>
    <row r="201" spans="1:21" s="37" customFormat="1" ht="12" x14ac:dyDescent="0.3">
      <c r="A201" s="78" t="s">
        <v>2653</v>
      </c>
      <c r="B201" s="79" t="s">
        <v>2646</v>
      </c>
      <c r="C201" s="85">
        <v>1694</v>
      </c>
      <c r="D201" s="86">
        <v>80.599999999999994</v>
      </c>
      <c r="E201" s="87">
        <v>24</v>
      </c>
      <c r="F201" s="86">
        <v>59.9</v>
      </c>
      <c r="G201" s="17">
        <v>18</v>
      </c>
      <c r="H201" s="88">
        <v>245</v>
      </c>
      <c r="I201" s="89"/>
      <c r="J201" s="89"/>
      <c r="K201" s="89"/>
      <c r="L201" s="89"/>
      <c r="M201" s="90">
        <f>I201-K201</f>
        <v>0</v>
      </c>
      <c r="N201" s="4" t="str">
        <f>IF(ISERROR(K201/I201),"",K201/I201)</f>
        <v/>
      </c>
      <c r="O201" s="91">
        <f>I201/E201</f>
        <v>0</v>
      </c>
      <c r="P201" s="91">
        <f>K201/E201</f>
        <v>0</v>
      </c>
      <c r="Q201" s="77">
        <v>3</v>
      </c>
      <c r="R201" s="77">
        <v>2</v>
      </c>
      <c r="S201" s="77" t="s">
        <v>61</v>
      </c>
      <c r="T201" s="5" t="s">
        <v>230</v>
      </c>
      <c r="U201" s="9"/>
    </row>
    <row r="202" spans="1:21" s="37" customFormat="1" ht="12" x14ac:dyDescent="0.3">
      <c r="A202" s="78" t="s">
        <v>2838</v>
      </c>
      <c r="B202" s="79" t="s">
        <v>2646</v>
      </c>
      <c r="C202" s="85">
        <v>1694</v>
      </c>
      <c r="D202" s="86">
        <v>150.30000000000001</v>
      </c>
      <c r="E202" s="87">
        <v>45</v>
      </c>
      <c r="F202" s="86">
        <v>114.9</v>
      </c>
      <c r="G202" s="17">
        <v>35</v>
      </c>
      <c r="H202" s="88">
        <v>37</v>
      </c>
      <c r="I202" s="89"/>
      <c r="J202" s="89"/>
      <c r="K202" s="89">
        <v>195000</v>
      </c>
      <c r="L202" s="89" t="s">
        <v>75</v>
      </c>
      <c r="M202" s="90">
        <f>I202-K202</f>
        <v>-195000</v>
      </c>
      <c r="N202" s="4" t="str">
        <f>IF(ISERROR(K202/I202),"",K202/I202)</f>
        <v/>
      </c>
      <c r="O202" s="91">
        <f>I202/E202</f>
        <v>0</v>
      </c>
      <c r="P202" s="91">
        <f>K202/E202</f>
        <v>4333.333333333333</v>
      </c>
      <c r="Q202" s="77">
        <v>4</v>
      </c>
      <c r="R202" s="77">
        <v>2</v>
      </c>
      <c r="S202" s="77" t="s">
        <v>61</v>
      </c>
      <c r="T202" s="5" t="s">
        <v>222</v>
      </c>
      <c r="U202" s="9"/>
    </row>
    <row r="203" spans="1:21" s="37" customFormat="1" ht="12" x14ac:dyDescent="0.3">
      <c r="A203" s="78" t="s">
        <v>2848</v>
      </c>
      <c r="B203" s="79" t="s">
        <v>2669</v>
      </c>
      <c r="C203" s="85">
        <v>563</v>
      </c>
      <c r="D203" s="86">
        <v>146.19999999999999</v>
      </c>
      <c r="E203" s="87">
        <v>44</v>
      </c>
      <c r="F203" s="86">
        <v>115</v>
      </c>
      <c r="G203" s="17">
        <v>35</v>
      </c>
      <c r="H203" s="88">
        <v>46</v>
      </c>
      <c r="I203" s="89"/>
      <c r="J203" s="89"/>
      <c r="K203" s="89"/>
      <c r="L203" s="89"/>
      <c r="M203" s="90">
        <f>I203-K203</f>
        <v>0</v>
      </c>
      <c r="N203" s="4" t="str">
        <f>IF(ISERROR(K203/I203),"",K203/I203)</f>
        <v/>
      </c>
      <c r="O203" s="91">
        <f>I203/E203</f>
        <v>0</v>
      </c>
      <c r="P203" s="91">
        <f>K203/E203</f>
        <v>0</v>
      </c>
      <c r="Q203" s="77">
        <v>4</v>
      </c>
      <c r="R203" s="77">
        <v>2</v>
      </c>
      <c r="S203" s="77" t="s">
        <v>61</v>
      </c>
      <c r="T203" s="5" t="s">
        <v>257</v>
      </c>
      <c r="U203" s="9"/>
    </row>
    <row r="204" spans="1:21" s="37" customFormat="1" ht="12" x14ac:dyDescent="0.3">
      <c r="A204" s="78" t="s">
        <v>2849</v>
      </c>
      <c r="B204" s="79" t="s">
        <v>2673</v>
      </c>
      <c r="C204" s="85">
        <v>430</v>
      </c>
      <c r="D204" s="86">
        <v>79.5</v>
      </c>
      <c r="E204" s="87">
        <v>24</v>
      </c>
      <c r="F204" s="86">
        <v>60</v>
      </c>
      <c r="G204" s="17">
        <v>18</v>
      </c>
      <c r="H204" s="88">
        <v>102</v>
      </c>
      <c r="I204" s="89"/>
      <c r="J204" s="89"/>
      <c r="K204" s="89">
        <v>75000</v>
      </c>
      <c r="L204" s="89" t="s">
        <v>100</v>
      </c>
      <c r="M204" s="90">
        <f>I204-K204</f>
        <v>-75000</v>
      </c>
      <c r="N204" s="4" t="str">
        <f>IF(ISERROR(K204/I204),"",K204/I204)</f>
        <v/>
      </c>
      <c r="O204" s="91">
        <f>I204/E204</f>
        <v>0</v>
      </c>
      <c r="P204" s="91">
        <f>K204/E204</f>
        <v>3125</v>
      </c>
      <c r="Q204" s="77">
        <v>3</v>
      </c>
      <c r="R204" s="77">
        <v>2</v>
      </c>
      <c r="S204" s="77" t="s">
        <v>61</v>
      </c>
      <c r="T204" s="5" t="s">
        <v>219</v>
      </c>
      <c r="U204" s="9"/>
    </row>
    <row r="205" spans="1:21" s="37" customFormat="1" ht="12" x14ac:dyDescent="0.3">
      <c r="A205" s="78" t="s">
        <v>2856</v>
      </c>
      <c r="B205" s="79" t="s">
        <v>2683</v>
      </c>
      <c r="C205" s="85">
        <v>547</v>
      </c>
      <c r="D205" s="86">
        <v>152.69999999999999</v>
      </c>
      <c r="E205" s="87">
        <v>46</v>
      </c>
      <c r="F205" s="86">
        <v>123.4</v>
      </c>
      <c r="G205" s="17">
        <v>37</v>
      </c>
      <c r="H205" s="88">
        <v>35</v>
      </c>
      <c r="I205" s="89"/>
      <c r="J205" s="89"/>
      <c r="K205" s="89"/>
      <c r="L205" s="89"/>
      <c r="M205" s="90">
        <f>I205-K205</f>
        <v>0</v>
      </c>
      <c r="N205" s="4" t="str">
        <f>IF(ISERROR(K205/I205),"",K205/I205)</f>
        <v/>
      </c>
      <c r="O205" s="91">
        <f>I205/E205</f>
        <v>0</v>
      </c>
      <c r="P205" s="91">
        <f>K205/E205</f>
        <v>0</v>
      </c>
      <c r="Q205" s="77">
        <v>4</v>
      </c>
      <c r="R205" s="77">
        <v>2</v>
      </c>
      <c r="S205" s="77" t="s">
        <v>61</v>
      </c>
      <c r="T205" s="5" t="s">
        <v>260</v>
      </c>
      <c r="U205" s="9"/>
    </row>
    <row r="206" spans="1:21" s="37" customFormat="1" ht="12" x14ac:dyDescent="0.3">
      <c r="A206" s="78" t="s">
        <v>2857</v>
      </c>
      <c r="B206" s="79" t="s">
        <v>2688</v>
      </c>
      <c r="C206" s="85">
        <v>282</v>
      </c>
      <c r="D206" s="86">
        <v>81.599999999999994</v>
      </c>
      <c r="E206" s="87">
        <v>25</v>
      </c>
      <c r="F206" s="86">
        <v>59.6</v>
      </c>
      <c r="G206" s="17">
        <v>18</v>
      </c>
      <c r="H206" s="88">
        <v>38</v>
      </c>
      <c r="I206" s="89"/>
      <c r="J206" s="89"/>
      <c r="K206" s="89"/>
      <c r="L206" s="89"/>
      <c r="M206" s="90">
        <f>I206-K206</f>
        <v>0</v>
      </c>
      <c r="N206" s="4" t="str">
        <f>IF(ISERROR(K206/I206),"",K206/I206)</f>
        <v/>
      </c>
      <c r="O206" s="91">
        <f>I206/E206</f>
        <v>0</v>
      </c>
      <c r="P206" s="91">
        <f>K206/E206</f>
        <v>0</v>
      </c>
      <c r="Q206" s="77">
        <v>3</v>
      </c>
      <c r="R206" s="77">
        <v>1</v>
      </c>
      <c r="S206" s="77" t="s">
        <v>78</v>
      </c>
      <c r="T206" s="5" t="s">
        <v>245</v>
      </c>
      <c r="U206" s="9"/>
    </row>
    <row r="207" spans="1:21" s="37" customFormat="1" ht="12" x14ac:dyDescent="0.3">
      <c r="A207" s="78" t="s">
        <v>2858</v>
      </c>
      <c r="B207" s="79" t="s">
        <v>2859</v>
      </c>
      <c r="C207" s="85">
        <v>282</v>
      </c>
      <c r="D207" s="86">
        <v>109.2</v>
      </c>
      <c r="E207" s="87">
        <v>33</v>
      </c>
      <c r="F207" s="86">
        <v>84.9</v>
      </c>
      <c r="G207" s="17">
        <v>26</v>
      </c>
      <c r="H207" s="88">
        <v>149</v>
      </c>
      <c r="I207" s="89"/>
      <c r="J207" s="89"/>
      <c r="K207" s="89"/>
      <c r="L207" s="89"/>
      <c r="M207" s="90">
        <f>I207-K207</f>
        <v>0</v>
      </c>
      <c r="N207" s="4" t="str">
        <f>IF(ISERROR(K207/I207),"",K207/I207)</f>
        <v/>
      </c>
      <c r="O207" s="91">
        <f>I207/E207</f>
        <v>0</v>
      </c>
      <c r="P207" s="91">
        <f>K207/E207</f>
        <v>0</v>
      </c>
      <c r="Q207" s="77">
        <v>3</v>
      </c>
      <c r="R207" s="77">
        <v>2</v>
      </c>
      <c r="S207" s="77" t="s">
        <v>61</v>
      </c>
      <c r="T207" s="5">
        <v>109</v>
      </c>
      <c r="U207" s="9"/>
    </row>
    <row r="208" spans="1:21" s="37" customFormat="1" ht="12" x14ac:dyDescent="0.3">
      <c r="A208" s="78" t="s">
        <v>2860</v>
      </c>
      <c r="B208" s="79" t="s">
        <v>2688</v>
      </c>
      <c r="C208" s="85">
        <v>282</v>
      </c>
      <c r="D208" s="86">
        <v>142.19999999999999</v>
      </c>
      <c r="E208" s="87">
        <v>43</v>
      </c>
      <c r="F208" s="86">
        <v>115</v>
      </c>
      <c r="G208" s="17">
        <v>35</v>
      </c>
      <c r="H208" s="88">
        <v>76</v>
      </c>
      <c r="I208" s="89"/>
      <c r="J208" s="89"/>
      <c r="K208" s="89"/>
      <c r="L208" s="89"/>
      <c r="M208" s="90">
        <f>I208-K208</f>
        <v>0</v>
      </c>
      <c r="N208" s="4" t="str">
        <f>IF(ISERROR(K208/I208),"",K208/I208)</f>
        <v/>
      </c>
      <c r="O208" s="91">
        <f>I208/E208</f>
        <v>0</v>
      </c>
      <c r="P208" s="91">
        <f>K208/E208</f>
        <v>0</v>
      </c>
      <c r="Q208" s="77">
        <v>4</v>
      </c>
      <c r="R208" s="77">
        <v>2</v>
      </c>
      <c r="S208" s="77" t="s">
        <v>61</v>
      </c>
      <c r="T208" s="5">
        <v>142</v>
      </c>
      <c r="U208" s="9"/>
    </row>
    <row r="209" spans="1:21" s="37" customFormat="1" ht="12" x14ac:dyDescent="0.3">
      <c r="A209" s="78" t="s">
        <v>2861</v>
      </c>
      <c r="B209" s="79" t="s">
        <v>2692</v>
      </c>
      <c r="C209" s="85">
        <v>206</v>
      </c>
      <c r="D209" s="86">
        <v>88.5</v>
      </c>
      <c r="E209" s="87">
        <v>27</v>
      </c>
      <c r="F209" s="86">
        <v>58.8</v>
      </c>
      <c r="G209" s="17">
        <v>18</v>
      </c>
      <c r="H209" s="88">
        <v>38</v>
      </c>
      <c r="I209" s="89"/>
      <c r="J209" s="89"/>
      <c r="K209" s="89"/>
      <c r="L209" s="89"/>
      <c r="M209" s="90">
        <f>I209-K209</f>
        <v>0</v>
      </c>
      <c r="N209" s="4" t="str">
        <f>IF(ISERROR(K209/I209),"",K209/I209)</f>
        <v/>
      </c>
      <c r="O209" s="91">
        <f>I209/E209</f>
        <v>0</v>
      </c>
      <c r="P209" s="91">
        <f>K209/E209</f>
        <v>0</v>
      </c>
      <c r="Q209" s="77">
        <v>3</v>
      </c>
      <c r="R209" s="77">
        <v>1</v>
      </c>
      <c r="S209" s="77" t="s">
        <v>78</v>
      </c>
      <c r="T209" s="5" t="s">
        <v>261</v>
      </c>
      <c r="U209" s="9"/>
    </row>
    <row r="210" spans="1:21" s="37" customFormat="1" ht="12" x14ac:dyDescent="0.3">
      <c r="A210" s="78" t="s">
        <v>2861</v>
      </c>
      <c r="B210" s="79" t="s">
        <v>2692</v>
      </c>
      <c r="C210" s="85">
        <v>206</v>
      </c>
      <c r="D210" s="86">
        <v>104</v>
      </c>
      <c r="E210" s="87">
        <v>31</v>
      </c>
      <c r="F210" s="86">
        <v>78.400000000000006</v>
      </c>
      <c r="G210" s="17">
        <v>24</v>
      </c>
      <c r="H210" s="88">
        <v>51</v>
      </c>
      <c r="I210" s="89"/>
      <c r="J210" s="89"/>
      <c r="K210" s="89"/>
      <c r="L210" s="89"/>
      <c r="M210" s="90">
        <f>I210-K210</f>
        <v>0</v>
      </c>
      <c r="N210" s="4" t="str">
        <f>IF(ISERROR(K210/I210),"",K210/I210)</f>
        <v/>
      </c>
      <c r="O210" s="91">
        <f>I210/E210</f>
        <v>0</v>
      </c>
      <c r="P210" s="91">
        <f>K210/E210</f>
        <v>0</v>
      </c>
      <c r="Q210" s="77">
        <v>3</v>
      </c>
      <c r="R210" s="77">
        <v>2</v>
      </c>
      <c r="S210" s="77" t="s">
        <v>61</v>
      </c>
      <c r="T210" s="5">
        <v>103</v>
      </c>
      <c r="U210" s="9"/>
    </row>
    <row r="211" spans="1:21" s="37" customFormat="1" ht="12" x14ac:dyDescent="0.3">
      <c r="A211" s="78" t="s">
        <v>2861</v>
      </c>
      <c r="B211" s="79" t="s">
        <v>2692</v>
      </c>
      <c r="C211" s="85">
        <v>206</v>
      </c>
      <c r="D211" s="86">
        <v>142</v>
      </c>
      <c r="E211" s="87">
        <v>43</v>
      </c>
      <c r="F211" s="86">
        <v>109.4</v>
      </c>
      <c r="G211" s="17">
        <v>33</v>
      </c>
      <c r="H211" s="88">
        <v>33</v>
      </c>
      <c r="I211" s="89"/>
      <c r="J211" s="89"/>
      <c r="K211" s="89"/>
      <c r="L211" s="89"/>
      <c r="M211" s="90">
        <f>I211-K211</f>
        <v>0</v>
      </c>
      <c r="N211" s="4" t="str">
        <f>IF(ISERROR(K211/I211),"",K211/I211)</f>
        <v/>
      </c>
      <c r="O211" s="91">
        <f>I211/E211</f>
        <v>0</v>
      </c>
      <c r="P211" s="91">
        <f>K211/E211</f>
        <v>0</v>
      </c>
      <c r="Q211" s="77">
        <v>4</v>
      </c>
      <c r="R211" s="77">
        <v>2</v>
      </c>
      <c r="S211" s="77" t="s">
        <v>61</v>
      </c>
      <c r="T211" s="5">
        <v>141</v>
      </c>
      <c r="U211" s="9"/>
    </row>
    <row r="212" spans="1:21" s="37" customFormat="1" ht="12" x14ac:dyDescent="0.3">
      <c r="A212" s="78" t="s">
        <v>2862</v>
      </c>
      <c r="B212" s="79" t="s">
        <v>2863</v>
      </c>
      <c r="C212" s="85">
        <v>477</v>
      </c>
      <c r="D212" s="86">
        <v>83.9</v>
      </c>
      <c r="E212" s="87">
        <v>25</v>
      </c>
      <c r="F212" s="86">
        <v>59.9</v>
      </c>
      <c r="G212" s="17">
        <v>18</v>
      </c>
      <c r="H212" s="88">
        <v>206</v>
      </c>
      <c r="I212" s="89"/>
      <c r="J212" s="89"/>
      <c r="K212" s="89"/>
      <c r="L212" s="89"/>
      <c r="M212" s="90">
        <f>I212-K212</f>
        <v>0</v>
      </c>
      <c r="N212" s="4" t="str">
        <f>IF(ISERROR(K212/I212),"",K212/I212)</f>
        <v/>
      </c>
      <c r="O212" s="91">
        <f>I212/E212</f>
        <v>0</v>
      </c>
      <c r="P212" s="91">
        <f>K212/E212</f>
        <v>0</v>
      </c>
      <c r="Q212" s="77">
        <v>3</v>
      </c>
      <c r="R212" s="77">
        <v>1</v>
      </c>
      <c r="S212" s="77" t="s">
        <v>78</v>
      </c>
      <c r="T212" s="5">
        <v>83</v>
      </c>
      <c r="U212" s="9"/>
    </row>
    <row r="213" spans="1:21" s="37" customFormat="1" ht="12" x14ac:dyDescent="0.3">
      <c r="A213" s="78" t="s">
        <v>2862</v>
      </c>
      <c r="B213" s="79" t="s">
        <v>2698</v>
      </c>
      <c r="C213" s="85">
        <v>477</v>
      </c>
      <c r="D213" s="86">
        <v>108.9</v>
      </c>
      <c r="E213" s="87">
        <v>33</v>
      </c>
      <c r="F213" s="86">
        <v>84.9</v>
      </c>
      <c r="G213" s="17">
        <v>26</v>
      </c>
      <c r="H213" s="88">
        <v>152</v>
      </c>
      <c r="I213" s="89"/>
      <c r="J213" s="89"/>
      <c r="K213" s="89">
        <v>65000</v>
      </c>
      <c r="L213" s="89" t="s">
        <v>69</v>
      </c>
      <c r="M213" s="90">
        <f>I213-K213</f>
        <v>-65000</v>
      </c>
      <c r="N213" s="4" t="str">
        <f>IF(ISERROR(K213/I213),"",K213/I213)</f>
        <v/>
      </c>
      <c r="O213" s="91">
        <f>I213/E213</f>
        <v>0</v>
      </c>
      <c r="P213" s="91">
        <f>K213/E213</f>
        <v>1969.6969696969697</v>
      </c>
      <c r="Q213" s="77">
        <v>3</v>
      </c>
      <c r="R213" s="77">
        <v>2</v>
      </c>
      <c r="S213" s="77" t="s">
        <v>61</v>
      </c>
      <c r="T213" s="5">
        <v>108</v>
      </c>
      <c r="U213" s="9"/>
    </row>
    <row r="214" spans="1:21" s="37" customFormat="1" ht="12" x14ac:dyDescent="0.3">
      <c r="A214" s="78" t="s">
        <v>2868</v>
      </c>
      <c r="B214" s="79" t="s">
        <v>2710</v>
      </c>
      <c r="C214" s="85">
        <v>447</v>
      </c>
      <c r="D214" s="86">
        <v>103.1</v>
      </c>
      <c r="E214" s="87">
        <v>31</v>
      </c>
      <c r="F214" s="86">
        <v>83.9</v>
      </c>
      <c r="G214" s="17">
        <v>25</v>
      </c>
      <c r="H214" s="88">
        <v>238</v>
      </c>
      <c r="I214" s="89"/>
      <c r="J214" s="89"/>
      <c r="K214" s="89"/>
      <c r="L214" s="89"/>
      <c r="M214" s="90">
        <f>I214-K214</f>
        <v>0</v>
      </c>
      <c r="N214" s="4" t="str">
        <f>IF(ISERROR(K214/I214),"",K214/I214)</f>
        <v/>
      </c>
      <c r="O214" s="91">
        <f>I214/E214</f>
        <v>0</v>
      </c>
      <c r="P214" s="91">
        <f>K214/E214</f>
        <v>0</v>
      </c>
      <c r="Q214" s="77">
        <v>3</v>
      </c>
      <c r="R214" s="77">
        <v>2</v>
      </c>
      <c r="S214" s="77" t="s">
        <v>61</v>
      </c>
      <c r="T214" s="5" t="s">
        <v>265</v>
      </c>
      <c r="U214" s="9"/>
    </row>
    <row r="215" spans="1:21" s="37" customFormat="1" ht="12" x14ac:dyDescent="0.3">
      <c r="A215" s="78" t="s">
        <v>2869</v>
      </c>
      <c r="B215" s="79" t="s">
        <v>2519</v>
      </c>
      <c r="C215" s="85">
        <v>243</v>
      </c>
      <c r="D215" s="86">
        <v>78</v>
      </c>
      <c r="E215" s="87">
        <v>24</v>
      </c>
      <c r="F215" s="86">
        <v>59.7</v>
      </c>
      <c r="G215" s="17">
        <v>18</v>
      </c>
      <c r="H215" s="88">
        <v>76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7">
        <v>3</v>
      </c>
      <c r="R215" s="77">
        <v>2</v>
      </c>
      <c r="S215" s="77" t="s">
        <v>78</v>
      </c>
      <c r="T215" s="5">
        <v>78</v>
      </c>
      <c r="U215" s="9"/>
    </row>
    <row r="216" spans="1:21" s="37" customFormat="1" ht="12" x14ac:dyDescent="0.3">
      <c r="A216" s="78" t="s">
        <v>2870</v>
      </c>
      <c r="B216" s="79" t="s">
        <v>2871</v>
      </c>
      <c r="C216" s="85">
        <v>243</v>
      </c>
      <c r="D216" s="86">
        <v>106.2</v>
      </c>
      <c r="E216" s="87">
        <v>32</v>
      </c>
      <c r="F216" s="86">
        <v>85</v>
      </c>
      <c r="G216" s="17">
        <v>26</v>
      </c>
      <c r="H216" s="88">
        <v>167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7">
        <v>3</v>
      </c>
      <c r="R216" s="77">
        <v>2</v>
      </c>
      <c r="S216" s="77" t="s">
        <v>78</v>
      </c>
      <c r="T216" s="5">
        <v>106</v>
      </c>
      <c r="U216" s="9"/>
    </row>
    <row r="217" spans="1:21" s="37" customFormat="1" ht="12" x14ac:dyDescent="0.3">
      <c r="A217" s="78" t="s">
        <v>2726</v>
      </c>
      <c r="B217" s="79" t="s">
        <v>2720</v>
      </c>
      <c r="C217" s="85">
        <v>276</v>
      </c>
      <c r="D217" s="86">
        <v>99.1</v>
      </c>
      <c r="E217" s="87">
        <v>30</v>
      </c>
      <c r="F217" s="86">
        <v>74.8</v>
      </c>
      <c r="G217" s="17">
        <v>23</v>
      </c>
      <c r="H217" s="88">
        <v>35</v>
      </c>
      <c r="I217" s="89"/>
      <c r="J217" s="89"/>
      <c r="K217" s="89"/>
      <c r="L217" s="89"/>
      <c r="M217" s="90">
        <f>I217-K217</f>
        <v>0</v>
      </c>
      <c r="N217" s="4" t="str">
        <f>IF(ISERROR(K217/I217),"",K217/I217)</f>
        <v/>
      </c>
      <c r="O217" s="91">
        <f>I217/E217</f>
        <v>0</v>
      </c>
      <c r="P217" s="91">
        <f>K217/E217</f>
        <v>0</v>
      </c>
      <c r="Q217" s="77">
        <v>3</v>
      </c>
      <c r="R217" s="77">
        <v>2</v>
      </c>
      <c r="S217" s="77" t="s">
        <v>61</v>
      </c>
      <c r="T217" s="5" t="s">
        <v>266</v>
      </c>
      <c r="U217" s="9"/>
    </row>
    <row r="218" spans="1:21" s="37" customFormat="1" ht="12" x14ac:dyDescent="0.3">
      <c r="A218" s="78" t="s">
        <v>2726</v>
      </c>
      <c r="B218" s="79" t="s">
        <v>2720</v>
      </c>
      <c r="C218" s="85">
        <v>276</v>
      </c>
      <c r="D218" s="86">
        <v>111.3</v>
      </c>
      <c r="E218" s="87">
        <v>34</v>
      </c>
      <c r="F218" s="86">
        <v>84.8</v>
      </c>
      <c r="G218" s="17">
        <v>26</v>
      </c>
      <c r="H218" s="88">
        <v>58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7">
        <v>3</v>
      </c>
      <c r="R218" s="77">
        <v>2</v>
      </c>
      <c r="S218" s="77" t="s">
        <v>61</v>
      </c>
      <c r="T218" s="5" t="s">
        <v>248</v>
      </c>
      <c r="U218" s="9"/>
    </row>
    <row r="219" spans="1:21" s="37" customFormat="1" ht="12" x14ac:dyDescent="0.3">
      <c r="A219" s="78" t="s">
        <v>2875</v>
      </c>
      <c r="B219" s="79" t="s">
        <v>2876</v>
      </c>
      <c r="C219" s="85">
        <v>951</v>
      </c>
      <c r="D219" s="86">
        <v>108.6</v>
      </c>
      <c r="E219" s="87">
        <v>33</v>
      </c>
      <c r="F219" s="86">
        <v>84.9</v>
      </c>
      <c r="G219" s="17">
        <v>26</v>
      </c>
      <c r="H219" s="88">
        <v>276</v>
      </c>
      <c r="I219" s="89"/>
      <c r="J219" s="89"/>
      <c r="K219" s="89"/>
      <c r="L219" s="89"/>
      <c r="M219" s="90">
        <f>I219-K219</f>
        <v>0</v>
      </c>
      <c r="N219" s="4" t="str">
        <f>IF(ISERROR(K219/I219),"",K219/I219)</f>
        <v/>
      </c>
      <c r="O219" s="91">
        <f>I219/E219</f>
        <v>0</v>
      </c>
      <c r="P219" s="91">
        <f>K219/E219</f>
        <v>0</v>
      </c>
      <c r="Q219" s="77">
        <v>3</v>
      </c>
      <c r="R219" s="77">
        <v>2</v>
      </c>
      <c r="S219" s="77" t="s">
        <v>61</v>
      </c>
      <c r="T219" s="5">
        <v>108</v>
      </c>
      <c r="U219" s="9"/>
    </row>
    <row r="220" spans="1:21" s="37" customFormat="1" ht="12" x14ac:dyDescent="0.3">
      <c r="A220" s="78" t="s">
        <v>2878</v>
      </c>
      <c r="B220" s="79" t="s">
        <v>2663</v>
      </c>
      <c r="C220" s="85">
        <v>239</v>
      </c>
      <c r="D220" s="86">
        <v>80.3</v>
      </c>
      <c r="E220" s="87">
        <v>24</v>
      </c>
      <c r="F220" s="86">
        <v>59.2</v>
      </c>
      <c r="G220" s="17">
        <v>18</v>
      </c>
      <c r="H220" s="88">
        <v>76</v>
      </c>
      <c r="I220" s="89"/>
      <c r="J220" s="89"/>
      <c r="K220" s="89"/>
      <c r="L220" s="89"/>
      <c r="M220" s="90">
        <f>I220-K220</f>
        <v>0</v>
      </c>
      <c r="N220" s="4" t="str">
        <f>IF(ISERROR(K220/I220),"",K220/I220)</f>
        <v/>
      </c>
      <c r="O220" s="91">
        <f>I220/E220</f>
        <v>0</v>
      </c>
      <c r="P220" s="91">
        <f>K220/E220</f>
        <v>0</v>
      </c>
      <c r="Q220" s="77">
        <v>3</v>
      </c>
      <c r="R220" s="77">
        <v>1</v>
      </c>
      <c r="S220" s="77" t="s">
        <v>61</v>
      </c>
      <c r="T220" s="5">
        <v>80</v>
      </c>
      <c r="U220" s="9"/>
    </row>
    <row r="221" spans="1:21" s="37" customFormat="1" ht="12" x14ac:dyDescent="0.3">
      <c r="A221" s="78" t="s">
        <v>2878</v>
      </c>
      <c r="B221" s="79" t="s">
        <v>2663</v>
      </c>
      <c r="C221" s="85">
        <v>239</v>
      </c>
      <c r="D221" s="86">
        <v>110.5</v>
      </c>
      <c r="E221" s="87">
        <v>33</v>
      </c>
      <c r="F221" s="86">
        <v>84.9</v>
      </c>
      <c r="G221" s="17">
        <v>26</v>
      </c>
      <c r="H221" s="88">
        <v>163</v>
      </c>
      <c r="I221" s="89"/>
      <c r="J221" s="89"/>
      <c r="K221" s="89"/>
      <c r="L221" s="89"/>
      <c r="M221" s="90">
        <f>I221-K221</f>
        <v>0</v>
      </c>
      <c r="N221" s="4" t="str">
        <f>IF(ISERROR(K221/I221),"",K221/I221)</f>
        <v/>
      </c>
      <c r="O221" s="91">
        <f>I221/E221</f>
        <v>0</v>
      </c>
      <c r="P221" s="91">
        <f>K221/E221</f>
        <v>0</v>
      </c>
      <c r="Q221" s="77">
        <v>3</v>
      </c>
      <c r="R221" s="77">
        <v>2</v>
      </c>
      <c r="S221" s="77" t="s">
        <v>61</v>
      </c>
      <c r="T221" s="5">
        <v>110</v>
      </c>
      <c r="U221" s="9"/>
    </row>
    <row r="222" spans="1:21" s="37" customFormat="1" ht="12" x14ac:dyDescent="0.3">
      <c r="A222" s="78" t="s">
        <v>2751</v>
      </c>
      <c r="B222" s="79" t="s">
        <v>2752</v>
      </c>
      <c r="C222" s="85">
        <v>488</v>
      </c>
      <c r="D222" s="86">
        <v>192.4</v>
      </c>
      <c r="E222" s="87">
        <v>58</v>
      </c>
      <c r="F222" s="86">
        <v>160.4</v>
      </c>
      <c r="G222" s="17">
        <v>49</v>
      </c>
      <c r="H222" s="88">
        <v>48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7">
        <v>4</v>
      </c>
      <c r="R222" s="77">
        <v>2</v>
      </c>
      <c r="S222" s="77" t="s">
        <v>61</v>
      </c>
      <c r="T222" s="5">
        <v>192</v>
      </c>
      <c r="U222" s="9"/>
    </row>
    <row r="223" spans="1:21" s="37" customFormat="1" ht="12" x14ac:dyDescent="0.3">
      <c r="A223" s="78" t="s">
        <v>2881</v>
      </c>
      <c r="B223" s="79" t="s">
        <v>2767</v>
      </c>
      <c r="C223" s="85">
        <v>219</v>
      </c>
      <c r="D223" s="86">
        <v>87.9</v>
      </c>
      <c r="E223" s="87">
        <v>27</v>
      </c>
      <c r="F223" s="86">
        <v>59.4</v>
      </c>
      <c r="G223" s="17">
        <v>18</v>
      </c>
      <c r="H223" s="88">
        <v>127</v>
      </c>
      <c r="I223" s="89"/>
      <c r="J223" s="89"/>
      <c r="K223" s="89"/>
      <c r="L223" s="89"/>
      <c r="M223" s="90">
        <f>I223-K223</f>
        <v>0</v>
      </c>
      <c r="N223" s="4" t="str">
        <f>IF(ISERROR(K223/I223),"",K223/I223)</f>
        <v/>
      </c>
      <c r="O223" s="91">
        <f>I223/E223</f>
        <v>0</v>
      </c>
      <c r="P223" s="91">
        <f>K223/E223</f>
        <v>0</v>
      </c>
      <c r="Q223" s="77">
        <v>3</v>
      </c>
      <c r="R223" s="77">
        <v>1</v>
      </c>
      <c r="S223" s="77" t="s">
        <v>78</v>
      </c>
      <c r="T223" s="5">
        <v>87</v>
      </c>
      <c r="U223" s="9"/>
    </row>
    <row r="224" spans="1:21" s="37" customFormat="1" ht="12" x14ac:dyDescent="0.3">
      <c r="A224" s="78" t="s">
        <v>2881</v>
      </c>
      <c r="B224" s="79" t="s">
        <v>2767</v>
      </c>
      <c r="C224" s="85">
        <v>219</v>
      </c>
      <c r="D224" s="86">
        <v>110.3</v>
      </c>
      <c r="E224" s="87">
        <v>33</v>
      </c>
      <c r="F224" s="86">
        <v>84.8</v>
      </c>
      <c r="G224" s="17">
        <v>26</v>
      </c>
      <c r="H224" s="88">
        <v>48</v>
      </c>
      <c r="I224" s="89"/>
      <c r="J224" s="89"/>
      <c r="K224" s="89"/>
      <c r="L224" s="89"/>
      <c r="M224" s="90">
        <f>I224-K224</f>
        <v>0</v>
      </c>
      <c r="N224" s="4" t="str">
        <f>IF(ISERROR(K224/I224),"",K224/I224)</f>
        <v/>
      </c>
      <c r="O224" s="91">
        <f>I224/E224</f>
        <v>0</v>
      </c>
      <c r="P224" s="91">
        <f>K224/E224</f>
        <v>0</v>
      </c>
      <c r="Q224" s="77">
        <v>3</v>
      </c>
      <c r="R224" s="77">
        <v>2</v>
      </c>
      <c r="S224" s="77" t="s">
        <v>78</v>
      </c>
      <c r="T224" s="5">
        <v>110</v>
      </c>
      <c r="U224" s="9"/>
    </row>
    <row r="225" spans="1:22" s="37" customFormat="1" ht="12" x14ac:dyDescent="0.3">
      <c r="A225" s="78" t="s">
        <v>2881</v>
      </c>
      <c r="B225" s="79" t="s">
        <v>2767</v>
      </c>
      <c r="C225" s="85">
        <v>219</v>
      </c>
      <c r="D225" s="86">
        <v>149.30000000000001</v>
      </c>
      <c r="E225" s="87">
        <v>45</v>
      </c>
      <c r="F225" s="86">
        <v>114.8</v>
      </c>
      <c r="G225" s="17">
        <v>35</v>
      </c>
      <c r="H225" s="88">
        <v>44</v>
      </c>
      <c r="I225" s="89"/>
      <c r="J225" s="89"/>
      <c r="K225" s="89"/>
      <c r="L225" s="89"/>
      <c r="M225" s="90">
        <f>I225-K225</f>
        <v>0</v>
      </c>
      <c r="N225" s="4" t="str">
        <f>IF(ISERROR(K225/I225),"",K225/I225)</f>
        <v/>
      </c>
      <c r="O225" s="91">
        <f>I225/E225</f>
        <v>0</v>
      </c>
      <c r="P225" s="91">
        <f>K225/E225</f>
        <v>0</v>
      </c>
      <c r="Q225" s="77">
        <v>4</v>
      </c>
      <c r="R225" s="77">
        <v>2</v>
      </c>
      <c r="S225" s="77" t="s">
        <v>61</v>
      </c>
      <c r="T225" s="5">
        <v>149</v>
      </c>
      <c r="U225" s="9"/>
    </row>
    <row r="226" spans="1:22" s="37" customFormat="1" ht="12" x14ac:dyDescent="0.3">
      <c r="A226" s="78" t="s">
        <v>2882</v>
      </c>
      <c r="B226" s="79" t="s">
        <v>2776</v>
      </c>
      <c r="C226" s="85">
        <v>510</v>
      </c>
      <c r="D226" s="86">
        <v>106.9</v>
      </c>
      <c r="E226" s="87">
        <v>32</v>
      </c>
      <c r="F226" s="86">
        <v>84.9</v>
      </c>
      <c r="G226" s="17">
        <v>26</v>
      </c>
      <c r="H226" s="88">
        <v>206</v>
      </c>
      <c r="I226" s="89"/>
      <c r="J226" s="89"/>
      <c r="K226" s="89"/>
      <c r="L226" s="89"/>
      <c r="M226" s="90">
        <f>I226-K226</f>
        <v>0</v>
      </c>
      <c r="N226" s="4" t="str">
        <f>IF(ISERROR(K226/I226),"",K226/I226)</f>
        <v/>
      </c>
      <c r="O226" s="91">
        <f>I226/E226</f>
        <v>0</v>
      </c>
      <c r="P226" s="91">
        <f>K226/E226</f>
        <v>0</v>
      </c>
      <c r="Q226" s="77">
        <v>3</v>
      </c>
      <c r="R226" s="77">
        <v>2</v>
      </c>
      <c r="S226" s="77" t="s">
        <v>61</v>
      </c>
      <c r="T226" s="5">
        <v>106</v>
      </c>
      <c r="U226" s="9"/>
    </row>
    <row r="227" spans="1:22" s="37" customFormat="1" ht="16.5" customHeight="1" x14ac:dyDescent="0.3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</row>
    <row r="228" spans="1:22" s="37" customFormat="1" ht="16.5" customHeight="1" x14ac:dyDescent="0.3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</row>
    <row r="229" spans="1:22" s="37" customFormat="1" ht="16.5" customHeight="1" x14ac:dyDescent="0.3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</row>
    <row r="230" spans="1:22" s="37" customFormat="1" ht="16.5" customHeight="1" x14ac:dyDescent="0.3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</row>
    <row r="231" spans="1:22" s="37" customFormat="1" ht="16.5" customHeight="1" x14ac:dyDescent="0.3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</row>
    <row r="232" spans="1:22" s="37" customFormat="1" ht="16.5" customHeight="1" x14ac:dyDescent="0.3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</row>
    <row r="233" spans="1:22" s="37" customFormat="1" ht="16.5" customHeight="1" x14ac:dyDescent="0.3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</row>
    <row r="234" spans="1:22" s="37" customFormat="1" ht="16.5" customHeight="1" x14ac:dyDescent="0.3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</row>
    <row r="235" spans="1:22" s="37" customFormat="1" ht="16.5" customHeight="1" x14ac:dyDescent="0.3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</row>
    <row r="236" spans="1:22" s="37" customFormat="1" ht="16.5" customHeight="1" x14ac:dyDescent="0.3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</row>
    <row r="237" spans="1:22" s="37" customFormat="1" ht="16.5" customHeight="1" x14ac:dyDescent="0.3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</row>
    <row r="238" spans="1:22" s="37" customFormat="1" ht="16.5" customHeight="1" x14ac:dyDescent="0.3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</row>
    <row r="239" spans="1:22" s="37" customFormat="1" ht="16.5" customHeight="1" x14ac:dyDescent="0.3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</row>
    <row r="240" spans="1:22" s="37" customFormat="1" ht="16.5" customHeight="1" x14ac:dyDescent="0.3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</row>
    <row r="241" spans="1:22" s="37" customFormat="1" ht="16.5" customHeight="1" x14ac:dyDescent="0.3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</row>
    <row r="242" spans="1:22" s="37" customFormat="1" ht="16.5" customHeight="1" x14ac:dyDescent="0.3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</row>
    <row r="243" spans="1:22" s="37" customFormat="1" ht="16.5" customHeight="1" x14ac:dyDescent="0.3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</row>
    <row r="244" spans="1:22" s="37" customFormat="1" ht="16.5" customHeight="1" x14ac:dyDescent="0.3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</row>
    <row r="245" spans="1:22" s="37" customFormat="1" ht="16.5" customHeight="1" x14ac:dyDescent="0.3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</row>
    <row r="246" spans="1:22" s="37" customFormat="1" ht="16.5" customHeight="1" x14ac:dyDescent="0.3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</row>
    <row r="247" spans="1:22" s="37" customFormat="1" ht="16.5" customHeight="1" x14ac:dyDescent="0.3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</row>
    <row r="248" spans="1:22" s="37" customFormat="1" ht="16.5" customHeight="1" x14ac:dyDescent="0.3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</row>
    <row r="249" spans="1:22" s="37" customFormat="1" ht="16.5" customHeight="1" x14ac:dyDescent="0.3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</row>
    <row r="250" spans="1:22" s="37" customFormat="1" ht="16.5" customHeight="1" x14ac:dyDescent="0.3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</row>
    <row r="251" spans="1:22" s="37" customFormat="1" ht="16.5" customHeight="1" x14ac:dyDescent="0.3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</row>
    <row r="252" spans="1:22" s="37" customFormat="1" ht="16.5" customHeight="1" x14ac:dyDescent="0.3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</row>
    <row r="253" spans="1:22" s="37" customFormat="1" ht="16.5" customHeight="1" x14ac:dyDescent="0.3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</row>
    <row r="254" spans="1:22" s="37" customFormat="1" ht="16.5" customHeight="1" x14ac:dyDescent="0.3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</row>
    <row r="255" spans="1:22" s="37" customFormat="1" ht="16.5" customHeight="1" x14ac:dyDescent="0.3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</row>
    <row r="256" spans="1:22" s="37" customFormat="1" ht="16.5" customHeight="1" x14ac:dyDescent="0.3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</row>
    <row r="257" spans="1:22" s="37" customFormat="1" ht="16.5" customHeight="1" x14ac:dyDescent="0.3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</row>
    <row r="258" spans="1:22" s="37" customFormat="1" ht="16.5" customHeight="1" x14ac:dyDescent="0.3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</row>
    <row r="259" spans="1:22" s="37" customFormat="1" ht="16.5" customHeight="1" x14ac:dyDescent="0.3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</row>
    <row r="260" spans="1:22" s="37" customFormat="1" ht="16.5" customHeight="1" x14ac:dyDescent="0.3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</row>
    <row r="261" spans="1:22" s="37" customFormat="1" ht="16.5" customHeight="1" x14ac:dyDescent="0.3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</row>
    <row r="262" spans="1:22" s="37" customFormat="1" ht="16.5" customHeight="1" x14ac:dyDescent="0.3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</row>
    <row r="263" spans="1:22" s="37" customFormat="1" ht="16.5" customHeight="1" x14ac:dyDescent="0.3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</row>
    <row r="264" spans="1:22" s="37" customFormat="1" ht="16.5" customHeight="1" x14ac:dyDescent="0.3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</row>
    <row r="265" spans="1:22" s="37" customFormat="1" ht="16.5" customHeight="1" x14ac:dyDescent="0.3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</row>
    <row r="266" spans="1:22" s="37" customFormat="1" ht="16.5" customHeight="1" x14ac:dyDescent="0.3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</row>
    <row r="267" spans="1:22" s="37" customFormat="1" ht="16.5" customHeight="1" x14ac:dyDescent="0.3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</row>
    <row r="268" spans="1:22" s="37" customFormat="1" ht="16.5" customHeight="1" x14ac:dyDescent="0.3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</row>
    <row r="269" spans="1:22" s="37" customFormat="1" ht="16.5" customHeight="1" x14ac:dyDescent="0.3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</row>
    <row r="270" spans="1:22" s="37" customFormat="1" ht="16.5" customHeight="1" x14ac:dyDescent="0.3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</row>
    <row r="271" spans="1:22" s="37" customFormat="1" ht="16.5" customHeight="1" x14ac:dyDescent="0.3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</row>
    <row r="272" spans="1:22" s="37" customFormat="1" ht="16.5" customHeight="1" x14ac:dyDescent="0.3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</row>
    <row r="273" spans="1:22" s="37" customFormat="1" ht="16.5" customHeight="1" x14ac:dyDescent="0.3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</row>
    <row r="274" spans="1:22" s="37" customFormat="1" ht="16.5" customHeight="1" x14ac:dyDescent="0.3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</row>
    <row r="275" spans="1:22" s="37" customFormat="1" ht="16.5" customHeight="1" x14ac:dyDescent="0.3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</row>
    <row r="276" spans="1:22" s="37" customFormat="1" ht="16.5" customHeight="1" x14ac:dyDescent="0.3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</row>
    <row r="277" spans="1:22" s="37" customFormat="1" ht="16.5" customHeight="1" x14ac:dyDescent="0.3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</row>
    <row r="278" spans="1:22" s="37" customFormat="1" ht="16.5" customHeight="1" x14ac:dyDescent="0.3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</row>
    <row r="279" spans="1:22" s="37" customFormat="1" ht="16.5" customHeight="1" x14ac:dyDescent="0.3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</row>
    <row r="280" spans="1:22" s="37" customFormat="1" ht="16.5" customHeight="1" x14ac:dyDescent="0.3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</row>
    <row r="281" spans="1:22" s="37" customFormat="1" ht="16.5" customHeight="1" x14ac:dyDescent="0.3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</row>
    <row r="282" spans="1:22" s="37" customFormat="1" ht="16.5" customHeight="1" x14ac:dyDescent="0.3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</row>
    <row r="283" spans="1:22" s="37" customFormat="1" ht="16.5" customHeight="1" x14ac:dyDescent="0.3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</row>
    <row r="284" spans="1:22" s="37" customFormat="1" ht="16.5" customHeight="1" x14ac:dyDescent="0.3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</row>
    <row r="285" spans="1:22" s="37" customFormat="1" ht="16.5" customHeight="1" x14ac:dyDescent="0.3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</row>
    <row r="286" spans="1:22" s="37" customFormat="1" ht="16.5" customHeight="1" x14ac:dyDescent="0.3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</row>
    <row r="287" spans="1:22" s="37" customFormat="1" ht="16.5" customHeight="1" x14ac:dyDescent="0.3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</row>
    <row r="288" spans="1:22" s="37" customFormat="1" ht="16.5" customHeight="1" x14ac:dyDescent="0.3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</row>
    <row r="289" spans="1:22" s="37" customFormat="1" ht="16.5" customHeight="1" x14ac:dyDescent="0.3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</row>
    <row r="290" spans="1:22" s="37" customFormat="1" ht="16.5" customHeight="1" x14ac:dyDescent="0.3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</row>
    <row r="291" spans="1:22" s="37" customFormat="1" ht="16.5" customHeight="1" x14ac:dyDescent="0.3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</row>
    <row r="292" spans="1:22" s="37" customFormat="1" ht="16.5" customHeight="1" x14ac:dyDescent="0.3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</row>
    <row r="293" spans="1:22" s="37" customFormat="1" ht="16.5" customHeight="1" x14ac:dyDescent="0.3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</row>
    <row r="294" spans="1:22" s="37" customFormat="1" ht="16.5" customHeight="1" x14ac:dyDescent="0.3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</row>
    <row r="295" spans="1:22" s="37" customFormat="1" ht="16.5" customHeight="1" x14ac:dyDescent="0.3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</row>
    <row r="296" spans="1:22" s="37" customFormat="1" ht="16.5" customHeight="1" x14ac:dyDescent="0.3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</row>
    <row r="297" spans="1:22" s="37" customFormat="1" ht="16.5" customHeight="1" x14ac:dyDescent="0.3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</row>
    <row r="298" spans="1:22" s="37" customFormat="1" ht="16.5" customHeight="1" x14ac:dyDescent="0.3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</row>
    <row r="299" spans="1:22" s="37" customFormat="1" ht="16.5" customHeight="1" x14ac:dyDescent="0.3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</row>
    <row r="300" spans="1:22" s="37" customFormat="1" ht="16.5" customHeight="1" x14ac:dyDescent="0.3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</row>
    <row r="301" spans="1:22" s="37" customFormat="1" ht="16.5" customHeight="1" x14ac:dyDescent="0.3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</row>
    <row r="302" spans="1:22" s="37" customFormat="1" ht="16.5" customHeight="1" x14ac:dyDescent="0.3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</row>
    <row r="303" spans="1:22" s="37" customFormat="1" ht="16.5" customHeight="1" x14ac:dyDescent="0.3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</row>
    <row r="304" spans="1:22" s="37" customFormat="1" ht="16.5" customHeight="1" x14ac:dyDescent="0.3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</row>
    <row r="305" spans="1:22" s="37" customFormat="1" ht="16.5" customHeight="1" x14ac:dyDescent="0.3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</row>
    <row r="306" spans="1:22" s="37" customFormat="1" ht="16.5" customHeight="1" x14ac:dyDescent="0.3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</row>
    <row r="307" spans="1:22" s="37" customFormat="1" ht="16.5" customHeight="1" x14ac:dyDescent="0.3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</row>
    <row r="308" spans="1:22" s="37" customFormat="1" ht="16.5" customHeight="1" x14ac:dyDescent="0.3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</row>
    <row r="309" spans="1:22" s="37" customFormat="1" ht="16.5" customHeight="1" x14ac:dyDescent="0.3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</row>
    <row r="310" spans="1:22" s="37" customFormat="1" ht="16.5" customHeight="1" x14ac:dyDescent="0.3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</row>
    <row r="311" spans="1:22" s="37" customFormat="1" ht="16.5" customHeight="1" x14ac:dyDescent="0.3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</row>
    <row r="312" spans="1:22" s="37" customFormat="1" ht="16.5" customHeight="1" x14ac:dyDescent="0.3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</row>
    <row r="313" spans="1:22" s="37" customFormat="1" ht="16.5" customHeight="1" x14ac:dyDescent="0.3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</row>
    <row r="314" spans="1:22" s="37" customFormat="1" ht="16.5" customHeight="1" x14ac:dyDescent="0.3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</row>
    <row r="315" spans="1:22" s="37" customFormat="1" ht="16.5" customHeight="1" x14ac:dyDescent="0.3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</row>
    <row r="316" spans="1:22" s="37" customFormat="1" ht="16.5" customHeight="1" x14ac:dyDescent="0.3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</row>
    <row r="317" spans="1:22" s="37" customFormat="1" ht="16.5" customHeight="1" x14ac:dyDescent="0.3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</row>
    <row r="318" spans="1:22" s="37" customFormat="1" ht="16.5" customHeight="1" x14ac:dyDescent="0.3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</row>
    <row r="319" spans="1:22" s="37" customFormat="1" ht="16.5" customHeight="1" x14ac:dyDescent="0.3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</row>
    <row r="320" spans="1:22" s="37" customFormat="1" ht="16.5" customHeight="1" x14ac:dyDescent="0.3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</row>
    <row r="321" spans="1:22" s="37" customFormat="1" ht="16.5" customHeight="1" x14ac:dyDescent="0.3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</row>
    <row r="322" spans="1:22" s="37" customFormat="1" ht="16.5" customHeight="1" x14ac:dyDescent="0.3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</row>
    <row r="323" spans="1:22" s="37" customFormat="1" ht="16.5" customHeight="1" x14ac:dyDescent="0.3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</row>
    <row r="324" spans="1:22" s="37" customFormat="1" ht="16.5" customHeight="1" x14ac:dyDescent="0.3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</row>
    <row r="325" spans="1:22" s="37" customFormat="1" ht="16.5" customHeight="1" x14ac:dyDescent="0.3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</row>
    <row r="326" spans="1:22" s="37" customFormat="1" ht="16.5" customHeight="1" x14ac:dyDescent="0.3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</row>
    <row r="327" spans="1:22" s="37" customFormat="1" ht="16.5" customHeight="1" x14ac:dyDescent="0.3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</row>
    <row r="328" spans="1:22" s="37" customFormat="1" ht="16.5" customHeight="1" x14ac:dyDescent="0.3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</row>
    <row r="329" spans="1:22" s="37" customFormat="1" ht="16.5" customHeight="1" x14ac:dyDescent="0.3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</row>
    <row r="330" spans="1:22" s="37" customFormat="1" ht="16.5" customHeight="1" x14ac:dyDescent="0.3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</row>
    <row r="331" spans="1:22" s="37" customFormat="1" ht="16.5" customHeight="1" x14ac:dyDescent="0.3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</row>
    <row r="332" spans="1:22" s="37" customFormat="1" ht="16.5" customHeight="1" x14ac:dyDescent="0.3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</row>
    <row r="333" spans="1:22" s="37" customFormat="1" ht="16.5" customHeight="1" x14ac:dyDescent="0.3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</row>
    <row r="334" spans="1:22" s="37" customFormat="1" ht="16.5" customHeight="1" x14ac:dyDescent="0.3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</row>
    <row r="335" spans="1:22" s="37" customFormat="1" ht="16.5" customHeight="1" x14ac:dyDescent="0.3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</row>
    <row r="336" spans="1:22" s="37" customFormat="1" ht="16.5" customHeight="1" x14ac:dyDescent="0.3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</row>
    <row r="337" spans="1:22" s="37" customFormat="1" ht="16.5" customHeight="1" x14ac:dyDescent="0.3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</row>
    <row r="338" spans="1:22" s="37" customFormat="1" ht="16.5" customHeight="1" x14ac:dyDescent="0.3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</row>
    <row r="339" spans="1:22" s="37" customFormat="1" ht="16.5" customHeight="1" x14ac:dyDescent="0.3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</row>
    <row r="340" spans="1:22" s="37" customFormat="1" ht="16.5" customHeight="1" x14ac:dyDescent="0.3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</row>
    <row r="341" spans="1:22" s="37" customFormat="1" ht="16.5" customHeight="1" x14ac:dyDescent="0.3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</row>
    <row r="342" spans="1:22" s="37" customFormat="1" ht="16.5" customHeight="1" x14ac:dyDescent="0.3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</row>
    <row r="343" spans="1:22" s="37" customFormat="1" ht="16.5" customHeight="1" x14ac:dyDescent="0.3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</row>
    <row r="344" spans="1:22" s="37" customFormat="1" ht="16.5" customHeight="1" x14ac:dyDescent="0.3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</row>
    <row r="345" spans="1:22" s="37" customFormat="1" ht="16.5" customHeight="1" x14ac:dyDescent="0.3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</row>
    <row r="346" spans="1:22" s="37" customFormat="1" ht="16.5" customHeight="1" x14ac:dyDescent="0.3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</row>
    <row r="347" spans="1:22" s="37" customFormat="1" ht="16.5" customHeight="1" x14ac:dyDescent="0.3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</row>
    <row r="348" spans="1:22" s="37" customFormat="1" ht="16.5" customHeight="1" x14ac:dyDescent="0.3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</row>
    <row r="349" spans="1:22" s="37" customFormat="1" ht="16.5" customHeight="1" x14ac:dyDescent="0.3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</row>
    <row r="350" spans="1:22" s="37" customFormat="1" ht="16.5" customHeight="1" x14ac:dyDescent="0.3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</row>
    <row r="351" spans="1:22" s="37" customFormat="1" ht="16.5" customHeight="1" x14ac:dyDescent="0.3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</row>
    <row r="352" spans="1:22" s="37" customFormat="1" ht="16.5" customHeight="1" x14ac:dyDescent="0.3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</row>
    <row r="353" spans="1:22" s="37" customFormat="1" ht="16.5" customHeight="1" x14ac:dyDescent="0.3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</row>
    <row r="354" spans="1:22" s="37" customFormat="1" ht="16.5" customHeight="1" x14ac:dyDescent="0.3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</row>
    <row r="355" spans="1:22" s="37" customFormat="1" ht="16.5" customHeight="1" x14ac:dyDescent="0.3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</row>
    <row r="356" spans="1:22" s="37" customFormat="1" ht="16.5" customHeight="1" x14ac:dyDescent="0.3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</row>
    <row r="357" spans="1:22" s="37" customFormat="1" ht="16.5" customHeight="1" x14ac:dyDescent="0.3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</row>
    <row r="358" spans="1:22" s="37" customFormat="1" ht="16.5" customHeight="1" x14ac:dyDescent="0.3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</row>
    <row r="359" spans="1:22" s="37" customFormat="1" ht="16.5" customHeight="1" x14ac:dyDescent="0.3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</row>
    <row r="360" spans="1:22" s="37" customFormat="1" ht="16.5" customHeight="1" x14ac:dyDescent="0.3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</row>
    <row r="361" spans="1:22" s="37" customFormat="1" ht="16.5" customHeight="1" x14ac:dyDescent="0.3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</row>
    <row r="362" spans="1:22" s="37" customFormat="1" ht="16.5" customHeight="1" x14ac:dyDescent="0.3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</row>
    <row r="363" spans="1:22" s="37" customFormat="1" ht="16.5" customHeight="1" x14ac:dyDescent="0.3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</row>
    <row r="364" spans="1:22" s="37" customFormat="1" ht="16.5" customHeight="1" x14ac:dyDescent="0.3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</row>
    <row r="365" spans="1:22" s="37" customFormat="1" ht="16.5" customHeight="1" x14ac:dyDescent="0.3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</row>
    <row r="366" spans="1:22" s="37" customFormat="1" ht="16.5" customHeight="1" x14ac:dyDescent="0.3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</row>
    <row r="367" spans="1:22" s="37" customFormat="1" ht="16.5" customHeight="1" x14ac:dyDescent="0.3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</row>
    <row r="368" spans="1:22" s="37" customFormat="1" ht="16.5" customHeight="1" x14ac:dyDescent="0.3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</row>
    <row r="369" spans="1:22" s="37" customFormat="1" ht="16.5" customHeight="1" x14ac:dyDescent="0.3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</row>
    <row r="370" spans="1:22" s="37" customFormat="1" ht="16.5" customHeight="1" x14ac:dyDescent="0.3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</row>
    <row r="371" spans="1:22" s="37" customFormat="1" ht="16.5" customHeight="1" x14ac:dyDescent="0.3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</row>
    <row r="372" spans="1:22" s="37" customFormat="1" ht="16.5" customHeight="1" x14ac:dyDescent="0.3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</row>
    <row r="373" spans="1:22" s="37" customFormat="1" ht="16.5" customHeight="1" x14ac:dyDescent="0.3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</row>
    <row r="374" spans="1:22" s="37" customFormat="1" ht="16.5" customHeight="1" x14ac:dyDescent="0.3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</row>
    <row r="375" spans="1:22" s="37" customFormat="1" ht="16.5" customHeight="1" x14ac:dyDescent="0.3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</row>
    <row r="376" spans="1:22" s="37" customFormat="1" ht="16.5" customHeight="1" x14ac:dyDescent="0.3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</row>
    <row r="377" spans="1:22" s="37" customFormat="1" ht="16.5" customHeight="1" x14ac:dyDescent="0.3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</row>
    <row r="378" spans="1:22" s="37" customFormat="1" ht="16.5" customHeight="1" x14ac:dyDescent="0.3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</row>
    <row r="379" spans="1:22" s="37" customFormat="1" ht="16.5" customHeight="1" x14ac:dyDescent="0.3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</row>
    <row r="380" spans="1:22" s="37" customFormat="1" ht="16.5" customHeight="1" x14ac:dyDescent="0.3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</row>
    <row r="381" spans="1:22" s="37" customFormat="1" ht="16.5" customHeight="1" x14ac:dyDescent="0.3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</row>
    <row r="382" spans="1:22" s="37" customFormat="1" ht="16.5" customHeight="1" x14ac:dyDescent="0.3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</row>
    <row r="383" spans="1:22" s="37" customFormat="1" ht="16.5" customHeight="1" x14ac:dyDescent="0.3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</row>
    <row r="384" spans="1:22" s="37" customFormat="1" ht="16.5" customHeight="1" x14ac:dyDescent="0.3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</row>
    <row r="385" spans="1:22" s="37" customFormat="1" ht="16.5" customHeight="1" x14ac:dyDescent="0.3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</row>
    <row r="386" spans="1:22" s="37" customFormat="1" ht="16.5" customHeight="1" x14ac:dyDescent="0.3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</row>
    <row r="387" spans="1:22" s="37" customFormat="1" ht="16.5" customHeight="1" x14ac:dyDescent="0.3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</row>
    <row r="388" spans="1:22" s="37" customFormat="1" ht="16.5" customHeight="1" x14ac:dyDescent="0.3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</row>
    <row r="389" spans="1:22" s="37" customFormat="1" ht="16.5" customHeight="1" x14ac:dyDescent="0.3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</row>
    <row r="390" spans="1:22" s="37" customFormat="1" ht="16.5" customHeight="1" x14ac:dyDescent="0.3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</row>
    <row r="391" spans="1:22" s="37" customFormat="1" ht="16.5" customHeight="1" x14ac:dyDescent="0.3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</row>
    <row r="392" spans="1:22" s="37" customFormat="1" ht="16.5" customHeight="1" x14ac:dyDescent="0.3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</row>
    <row r="393" spans="1:22" s="37" customFormat="1" ht="16.5" customHeight="1" x14ac:dyDescent="0.3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</row>
    <row r="394" spans="1:22" s="37" customFormat="1" ht="16.5" customHeight="1" x14ac:dyDescent="0.3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</row>
    <row r="395" spans="1:22" s="37" customFormat="1" ht="16.5" customHeight="1" x14ac:dyDescent="0.3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</row>
    <row r="396" spans="1:22" s="37" customFormat="1" ht="16.5" customHeight="1" x14ac:dyDescent="0.3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</row>
    <row r="397" spans="1:22" s="37" customFormat="1" ht="16.5" customHeight="1" x14ac:dyDescent="0.3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</row>
    <row r="398" spans="1:22" s="37" customFormat="1" ht="16.5" customHeight="1" x14ac:dyDescent="0.3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</row>
    <row r="399" spans="1:22" s="37" customFormat="1" ht="16.5" customHeight="1" x14ac:dyDescent="0.3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</row>
    <row r="400" spans="1:22" s="37" customFormat="1" ht="16.5" customHeight="1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 s="37" customFormat="1" ht="16.5" customHeight="1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 s="37" customFormat="1" ht="16.5" customHeight="1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 s="37" customFormat="1" ht="16.5" customHeight="1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 s="37" customFormat="1" ht="16.5" customHeight="1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 s="37" customFormat="1" ht="16.5" customHeight="1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 s="37" customFormat="1" ht="16.5" customHeight="1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 s="37" customFormat="1" ht="16.5" customHeight="1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 s="37" customFormat="1" ht="16.5" customHeight="1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 s="37" customFormat="1" ht="16.5" customHeight="1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 s="37" customFormat="1" ht="16.5" customHeight="1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226">
    <sortState ref="A4:U226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9915" priority="43442" operator="greaterThan">
      <formula>0.9</formula>
    </cfRule>
    <cfRule type="cellIs" dxfId="9914" priority="43443" operator="greaterThan">
      <formula>0.85</formula>
    </cfRule>
  </conditionalFormatting>
  <conditionalFormatting sqref="N4">
    <cfRule type="cellIs" dxfId="9913" priority="4549" operator="greaterThan">
      <formula>0.9</formula>
    </cfRule>
    <cfRule type="cellIs" dxfId="9912" priority="4550" operator="greaterThan">
      <formula>0.85</formula>
    </cfRule>
  </conditionalFormatting>
  <conditionalFormatting sqref="N5">
    <cfRule type="cellIs" dxfId="9911" priority="4531" operator="greaterThan">
      <formula>0.9</formula>
    </cfRule>
    <cfRule type="cellIs" dxfId="9910" priority="4532" operator="greaterThan">
      <formula>0.85</formula>
    </cfRule>
  </conditionalFormatting>
  <conditionalFormatting sqref="N6">
    <cfRule type="cellIs" dxfId="9909" priority="4513" operator="greaterThan">
      <formula>0.9</formula>
    </cfRule>
    <cfRule type="cellIs" dxfId="9908" priority="4514" operator="greaterThan">
      <formula>0.85</formula>
    </cfRule>
  </conditionalFormatting>
  <conditionalFormatting sqref="N7">
    <cfRule type="cellIs" dxfId="9907" priority="4495" operator="greaterThan">
      <formula>0.9</formula>
    </cfRule>
    <cfRule type="cellIs" dxfId="9906" priority="4496" operator="greaterThan">
      <formula>0.85</formula>
    </cfRule>
  </conditionalFormatting>
  <conditionalFormatting sqref="N8">
    <cfRule type="cellIs" dxfId="9905" priority="4477" operator="greaterThan">
      <formula>0.9</formula>
    </cfRule>
    <cfRule type="cellIs" dxfId="9904" priority="4478" operator="greaterThan">
      <formula>0.85</formula>
    </cfRule>
  </conditionalFormatting>
  <conditionalFormatting sqref="N9">
    <cfRule type="cellIs" dxfId="9903" priority="4459" operator="greaterThan">
      <formula>0.9</formula>
    </cfRule>
    <cfRule type="cellIs" dxfId="9902" priority="4460" operator="greaterThan">
      <formula>0.85</formula>
    </cfRule>
  </conditionalFormatting>
  <conditionalFormatting sqref="N10">
    <cfRule type="cellIs" dxfId="9901" priority="4441" operator="greaterThan">
      <formula>0.9</formula>
    </cfRule>
    <cfRule type="cellIs" dxfId="9900" priority="4442" operator="greaterThan">
      <formula>0.85</formula>
    </cfRule>
  </conditionalFormatting>
  <conditionalFormatting sqref="N11">
    <cfRule type="cellIs" dxfId="9899" priority="4423" operator="greaterThan">
      <formula>0.9</formula>
    </cfRule>
    <cfRule type="cellIs" dxfId="9898" priority="4424" operator="greaterThan">
      <formula>0.85</formula>
    </cfRule>
  </conditionalFormatting>
  <conditionalFormatting sqref="N12">
    <cfRule type="cellIs" dxfId="9897" priority="4405" operator="greaterThan">
      <formula>0.9</formula>
    </cfRule>
    <cfRule type="cellIs" dxfId="9896" priority="4406" operator="greaterThan">
      <formula>0.85</formula>
    </cfRule>
  </conditionalFormatting>
  <conditionalFormatting sqref="N13">
    <cfRule type="cellIs" dxfId="9895" priority="4387" operator="greaterThan">
      <formula>0.9</formula>
    </cfRule>
    <cfRule type="cellIs" dxfId="9894" priority="4388" operator="greaterThan">
      <formula>0.85</formula>
    </cfRule>
  </conditionalFormatting>
  <conditionalFormatting sqref="N14">
    <cfRule type="cellIs" dxfId="9893" priority="4369" operator="greaterThan">
      <formula>0.9</formula>
    </cfRule>
    <cfRule type="cellIs" dxfId="9892" priority="4370" operator="greaterThan">
      <formula>0.85</formula>
    </cfRule>
  </conditionalFormatting>
  <conditionalFormatting sqref="N15">
    <cfRule type="cellIs" dxfId="9891" priority="4351" operator="greaterThan">
      <formula>0.9</formula>
    </cfRule>
    <cfRule type="cellIs" dxfId="9890" priority="4352" operator="greaterThan">
      <formula>0.85</formula>
    </cfRule>
  </conditionalFormatting>
  <conditionalFormatting sqref="N226">
    <cfRule type="cellIs" dxfId="9889" priority="13" operator="greaterThan">
      <formula>0.9</formula>
    </cfRule>
    <cfRule type="cellIs" dxfId="9888" priority="14" operator="greaterThan">
      <formula>0.85</formula>
    </cfRule>
  </conditionalFormatting>
  <conditionalFormatting sqref="N16">
    <cfRule type="cellIs" dxfId="9887" priority="4315" operator="greaterThan">
      <formula>0.9</formula>
    </cfRule>
    <cfRule type="cellIs" dxfId="9886" priority="4316" operator="greaterThan">
      <formula>0.85</formula>
    </cfRule>
  </conditionalFormatting>
  <conditionalFormatting sqref="N17">
    <cfRule type="cellIs" dxfId="9885" priority="4297" operator="greaterThan">
      <formula>0.9</formula>
    </cfRule>
    <cfRule type="cellIs" dxfId="9884" priority="4298" operator="greaterThan">
      <formula>0.85</formula>
    </cfRule>
  </conditionalFormatting>
  <conditionalFormatting sqref="N18">
    <cfRule type="cellIs" dxfId="9883" priority="4279" operator="greaterThan">
      <formula>0.9</formula>
    </cfRule>
    <cfRule type="cellIs" dxfId="9882" priority="4280" operator="greaterThan">
      <formula>0.85</formula>
    </cfRule>
  </conditionalFormatting>
  <conditionalFormatting sqref="N19">
    <cfRule type="cellIs" dxfId="9881" priority="4261" operator="greaterThan">
      <formula>0.9</formula>
    </cfRule>
    <cfRule type="cellIs" dxfId="9880" priority="4262" operator="greaterThan">
      <formula>0.85</formula>
    </cfRule>
  </conditionalFormatting>
  <conditionalFormatting sqref="N20">
    <cfRule type="cellIs" dxfId="9879" priority="4207" operator="greaterThan">
      <formula>0.9</formula>
    </cfRule>
    <cfRule type="cellIs" dxfId="9878" priority="4208" operator="greaterThan">
      <formula>0.85</formula>
    </cfRule>
  </conditionalFormatting>
  <conditionalFormatting sqref="N21">
    <cfRule type="cellIs" dxfId="9877" priority="4189" operator="greaterThan">
      <formula>0.9</formula>
    </cfRule>
    <cfRule type="cellIs" dxfId="9876" priority="4190" operator="greaterThan">
      <formula>0.85</formula>
    </cfRule>
  </conditionalFormatting>
  <conditionalFormatting sqref="N22">
    <cfRule type="cellIs" dxfId="9875" priority="4171" operator="greaterThan">
      <formula>0.9</formula>
    </cfRule>
    <cfRule type="cellIs" dxfId="9874" priority="4172" operator="greaterThan">
      <formula>0.85</formula>
    </cfRule>
  </conditionalFormatting>
  <conditionalFormatting sqref="N23">
    <cfRule type="cellIs" dxfId="9873" priority="4153" operator="greaterThan">
      <formula>0.9</formula>
    </cfRule>
    <cfRule type="cellIs" dxfId="9872" priority="4154" operator="greaterThan">
      <formula>0.85</formula>
    </cfRule>
  </conditionalFormatting>
  <conditionalFormatting sqref="N24">
    <cfRule type="cellIs" dxfId="9871" priority="4135" operator="greaterThan">
      <formula>0.9</formula>
    </cfRule>
    <cfRule type="cellIs" dxfId="9870" priority="4136" operator="greaterThan">
      <formula>0.85</formula>
    </cfRule>
  </conditionalFormatting>
  <conditionalFormatting sqref="N25">
    <cfRule type="cellIs" dxfId="9869" priority="4117" operator="greaterThan">
      <formula>0.9</formula>
    </cfRule>
    <cfRule type="cellIs" dxfId="9868" priority="4118" operator="greaterThan">
      <formula>0.85</formula>
    </cfRule>
  </conditionalFormatting>
  <conditionalFormatting sqref="N26">
    <cfRule type="cellIs" dxfId="9867" priority="4099" operator="greaterThan">
      <formula>0.9</formula>
    </cfRule>
    <cfRule type="cellIs" dxfId="9866" priority="4100" operator="greaterThan">
      <formula>0.85</formula>
    </cfRule>
  </conditionalFormatting>
  <conditionalFormatting sqref="N27">
    <cfRule type="cellIs" dxfId="9865" priority="4081" operator="greaterThan">
      <formula>0.9</formula>
    </cfRule>
    <cfRule type="cellIs" dxfId="9864" priority="4082" operator="greaterThan">
      <formula>0.85</formula>
    </cfRule>
  </conditionalFormatting>
  <conditionalFormatting sqref="N28">
    <cfRule type="cellIs" dxfId="9863" priority="4063" operator="greaterThan">
      <formula>0.9</formula>
    </cfRule>
    <cfRule type="cellIs" dxfId="9862" priority="4064" operator="greaterThan">
      <formula>0.85</formula>
    </cfRule>
  </conditionalFormatting>
  <conditionalFormatting sqref="N29">
    <cfRule type="cellIs" dxfId="9861" priority="4045" operator="greaterThan">
      <formula>0.9</formula>
    </cfRule>
    <cfRule type="cellIs" dxfId="9860" priority="4046" operator="greaterThan">
      <formula>0.85</formula>
    </cfRule>
  </conditionalFormatting>
  <conditionalFormatting sqref="N30">
    <cfRule type="cellIs" dxfId="9859" priority="4027" operator="greaterThan">
      <formula>0.9</formula>
    </cfRule>
    <cfRule type="cellIs" dxfId="9858" priority="4028" operator="greaterThan">
      <formula>0.85</formula>
    </cfRule>
  </conditionalFormatting>
  <conditionalFormatting sqref="N31">
    <cfRule type="cellIs" dxfId="9857" priority="4009" operator="greaterThan">
      <formula>0.9</formula>
    </cfRule>
    <cfRule type="cellIs" dxfId="9856" priority="4010" operator="greaterThan">
      <formula>0.85</formula>
    </cfRule>
  </conditionalFormatting>
  <conditionalFormatting sqref="N32">
    <cfRule type="cellIs" dxfId="9855" priority="3991" operator="greaterThan">
      <formula>0.9</formula>
    </cfRule>
    <cfRule type="cellIs" dxfId="9854" priority="3992" operator="greaterThan">
      <formula>0.85</formula>
    </cfRule>
  </conditionalFormatting>
  <conditionalFormatting sqref="N33">
    <cfRule type="cellIs" dxfId="9853" priority="3973" operator="greaterThan">
      <formula>0.9</formula>
    </cfRule>
    <cfRule type="cellIs" dxfId="9852" priority="3974" operator="greaterThan">
      <formula>0.85</formula>
    </cfRule>
  </conditionalFormatting>
  <conditionalFormatting sqref="N34">
    <cfRule type="cellIs" dxfId="9851" priority="3955" operator="greaterThan">
      <formula>0.9</formula>
    </cfRule>
    <cfRule type="cellIs" dxfId="9850" priority="3956" operator="greaterThan">
      <formula>0.85</formula>
    </cfRule>
  </conditionalFormatting>
  <conditionalFormatting sqref="N35">
    <cfRule type="cellIs" dxfId="9849" priority="3937" operator="greaterThan">
      <formula>0.9</formula>
    </cfRule>
    <cfRule type="cellIs" dxfId="9848" priority="3938" operator="greaterThan">
      <formula>0.85</formula>
    </cfRule>
  </conditionalFormatting>
  <conditionalFormatting sqref="N36">
    <cfRule type="cellIs" dxfId="9847" priority="3919" operator="greaterThan">
      <formula>0.9</formula>
    </cfRule>
    <cfRule type="cellIs" dxfId="9846" priority="3920" operator="greaterThan">
      <formula>0.85</formula>
    </cfRule>
  </conditionalFormatting>
  <conditionalFormatting sqref="N37">
    <cfRule type="cellIs" dxfId="9845" priority="3901" operator="greaterThan">
      <formula>0.9</formula>
    </cfRule>
    <cfRule type="cellIs" dxfId="9844" priority="3902" operator="greaterThan">
      <formula>0.85</formula>
    </cfRule>
  </conditionalFormatting>
  <conditionalFormatting sqref="N38">
    <cfRule type="cellIs" dxfId="9843" priority="3883" operator="greaterThan">
      <formula>0.9</formula>
    </cfRule>
    <cfRule type="cellIs" dxfId="9842" priority="3884" operator="greaterThan">
      <formula>0.85</formula>
    </cfRule>
  </conditionalFormatting>
  <conditionalFormatting sqref="N39">
    <cfRule type="cellIs" dxfId="9841" priority="3865" operator="greaterThan">
      <formula>0.9</formula>
    </cfRule>
    <cfRule type="cellIs" dxfId="9840" priority="3866" operator="greaterThan">
      <formula>0.85</formula>
    </cfRule>
  </conditionalFormatting>
  <conditionalFormatting sqref="N40">
    <cfRule type="cellIs" dxfId="9839" priority="3847" operator="greaterThan">
      <formula>0.9</formula>
    </cfRule>
    <cfRule type="cellIs" dxfId="9838" priority="3848" operator="greaterThan">
      <formula>0.85</formula>
    </cfRule>
  </conditionalFormatting>
  <conditionalFormatting sqref="N41">
    <cfRule type="cellIs" dxfId="9837" priority="3829" operator="greaterThan">
      <formula>0.9</formula>
    </cfRule>
    <cfRule type="cellIs" dxfId="9836" priority="3830" operator="greaterThan">
      <formula>0.85</formula>
    </cfRule>
  </conditionalFormatting>
  <conditionalFormatting sqref="N42">
    <cfRule type="cellIs" dxfId="9835" priority="3811" operator="greaterThan">
      <formula>0.9</formula>
    </cfRule>
    <cfRule type="cellIs" dxfId="9834" priority="3812" operator="greaterThan">
      <formula>0.85</formula>
    </cfRule>
  </conditionalFormatting>
  <conditionalFormatting sqref="N43">
    <cfRule type="cellIs" dxfId="9833" priority="3793" operator="greaterThan">
      <formula>0.9</formula>
    </cfRule>
    <cfRule type="cellIs" dxfId="9832" priority="3794" operator="greaterThan">
      <formula>0.85</formula>
    </cfRule>
  </conditionalFormatting>
  <conditionalFormatting sqref="N44">
    <cfRule type="cellIs" dxfId="9831" priority="3775" operator="greaterThan">
      <formula>0.9</formula>
    </cfRule>
    <cfRule type="cellIs" dxfId="9830" priority="3776" operator="greaterThan">
      <formula>0.85</formula>
    </cfRule>
  </conditionalFormatting>
  <conditionalFormatting sqref="N45">
    <cfRule type="cellIs" dxfId="9829" priority="3757" operator="greaterThan">
      <formula>0.9</formula>
    </cfRule>
    <cfRule type="cellIs" dxfId="9828" priority="3758" operator="greaterThan">
      <formula>0.85</formula>
    </cfRule>
  </conditionalFormatting>
  <conditionalFormatting sqref="N46">
    <cfRule type="cellIs" dxfId="9827" priority="3739" operator="greaterThan">
      <formula>0.9</formula>
    </cfRule>
    <cfRule type="cellIs" dxfId="9826" priority="3740" operator="greaterThan">
      <formula>0.85</formula>
    </cfRule>
  </conditionalFormatting>
  <conditionalFormatting sqref="N47">
    <cfRule type="cellIs" dxfId="9825" priority="3721" operator="greaterThan">
      <formula>0.9</formula>
    </cfRule>
    <cfRule type="cellIs" dxfId="9824" priority="3722" operator="greaterThan">
      <formula>0.85</formula>
    </cfRule>
  </conditionalFormatting>
  <conditionalFormatting sqref="N48">
    <cfRule type="cellIs" dxfId="9823" priority="3703" operator="greaterThan">
      <formula>0.9</formula>
    </cfRule>
    <cfRule type="cellIs" dxfId="9822" priority="3704" operator="greaterThan">
      <formula>0.85</formula>
    </cfRule>
  </conditionalFormatting>
  <conditionalFormatting sqref="N49">
    <cfRule type="cellIs" dxfId="9821" priority="3685" operator="greaterThan">
      <formula>0.9</formula>
    </cfRule>
    <cfRule type="cellIs" dxfId="9820" priority="3686" operator="greaterThan">
      <formula>0.85</formula>
    </cfRule>
  </conditionalFormatting>
  <conditionalFormatting sqref="N50">
    <cfRule type="cellIs" dxfId="9819" priority="3649" operator="greaterThan">
      <formula>0.9</formula>
    </cfRule>
    <cfRule type="cellIs" dxfId="9818" priority="3650" operator="greaterThan">
      <formula>0.85</formula>
    </cfRule>
  </conditionalFormatting>
  <conditionalFormatting sqref="N51">
    <cfRule type="cellIs" dxfId="9817" priority="3631" operator="greaterThan">
      <formula>0.9</formula>
    </cfRule>
    <cfRule type="cellIs" dxfId="9816" priority="3632" operator="greaterThan">
      <formula>0.85</formula>
    </cfRule>
  </conditionalFormatting>
  <conditionalFormatting sqref="N52">
    <cfRule type="cellIs" dxfId="9815" priority="3613" operator="greaterThan">
      <formula>0.9</formula>
    </cfRule>
    <cfRule type="cellIs" dxfId="9814" priority="3614" operator="greaterThan">
      <formula>0.85</formula>
    </cfRule>
  </conditionalFormatting>
  <conditionalFormatting sqref="N53">
    <cfRule type="cellIs" dxfId="9813" priority="3595" operator="greaterThan">
      <formula>0.9</formula>
    </cfRule>
    <cfRule type="cellIs" dxfId="9812" priority="3596" operator="greaterThan">
      <formula>0.85</formula>
    </cfRule>
  </conditionalFormatting>
  <conditionalFormatting sqref="N54">
    <cfRule type="cellIs" dxfId="9811" priority="3541" operator="greaterThan">
      <formula>0.9</formula>
    </cfRule>
    <cfRule type="cellIs" dxfId="9810" priority="3542" operator="greaterThan">
      <formula>0.85</formula>
    </cfRule>
  </conditionalFormatting>
  <conditionalFormatting sqref="N55">
    <cfRule type="cellIs" dxfId="9809" priority="3523" operator="greaterThan">
      <formula>0.9</formula>
    </cfRule>
    <cfRule type="cellIs" dxfId="9808" priority="3524" operator="greaterThan">
      <formula>0.85</formula>
    </cfRule>
  </conditionalFormatting>
  <conditionalFormatting sqref="N56">
    <cfRule type="cellIs" dxfId="9807" priority="3505" operator="greaterThan">
      <formula>0.9</formula>
    </cfRule>
    <cfRule type="cellIs" dxfId="9806" priority="3506" operator="greaterThan">
      <formula>0.85</formula>
    </cfRule>
  </conditionalFormatting>
  <conditionalFormatting sqref="N57">
    <cfRule type="cellIs" dxfId="9805" priority="3487" operator="greaterThan">
      <formula>0.9</formula>
    </cfRule>
    <cfRule type="cellIs" dxfId="9804" priority="3488" operator="greaterThan">
      <formula>0.85</formula>
    </cfRule>
  </conditionalFormatting>
  <conditionalFormatting sqref="N58">
    <cfRule type="cellIs" dxfId="9803" priority="3469" operator="greaterThan">
      <formula>0.9</formula>
    </cfRule>
    <cfRule type="cellIs" dxfId="9802" priority="3470" operator="greaterThan">
      <formula>0.85</formula>
    </cfRule>
  </conditionalFormatting>
  <conditionalFormatting sqref="N59">
    <cfRule type="cellIs" dxfId="9801" priority="3451" operator="greaterThan">
      <formula>0.9</formula>
    </cfRule>
    <cfRule type="cellIs" dxfId="9800" priority="3452" operator="greaterThan">
      <formula>0.85</formula>
    </cfRule>
  </conditionalFormatting>
  <conditionalFormatting sqref="N60">
    <cfRule type="cellIs" dxfId="9799" priority="3433" operator="greaterThan">
      <formula>0.9</formula>
    </cfRule>
    <cfRule type="cellIs" dxfId="9798" priority="3434" operator="greaterThan">
      <formula>0.85</formula>
    </cfRule>
  </conditionalFormatting>
  <conditionalFormatting sqref="N61">
    <cfRule type="cellIs" dxfId="9797" priority="3415" operator="greaterThan">
      <formula>0.9</formula>
    </cfRule>
    <cfRule type="cellIs" dxfId="9796" priority="3416" operator="greaterThan">
      <formula>0.85</formula>
    </cfRule>
  </conditionalFormatting>
  <conditionalFormatting sqref="N62">
    <cfRule type="cellIs" dxfId="9795" priority="3397" operator="greaterThan">
      <formula>0.9</formula>
    </cfRule>
    <cfRule type="cellIs" dxfId="9794" priority="3398" operator="greaterThan">
      <formula>0.85</formula>
    </cfRule>
  </conditionalFormatting>
  <conditionalFormatting sqref="N63">
    <cfRule type="cellIs" dxfId="9793" priority="3379" operator="greaterThan">
      <formula>0.9</formula>
    </cfRule>
    <cfRule type="cellIs" dxfId="9792" priority="3380" operator="greaterThan">
      <formula>0.85</formula>
    </cfRule>
  </conditionalFormatting>
  <conditionalFormatting sqref="N64">
    <cfRule type="cellIs" dxfId="9791" priority="3361" operator="greaterThan">
      <formula>0.9</formula>
    </cfRule>
    <cfRule type="cellIs" dxfId="9790" priority="3362" operator="greaterThan">
      <formula>0.85</formula>
    </cfRule>
  </conditionalFormatting>
  <conditionalFormatting sqref="N65">
    <cfRule type="cellIs" dxfId="9789" priority="3343" operator="greaterThan">
      <formula>0.9</formula>
    </cfRule>
    <cfRule type="cellIs" dxfId="9788" priority="3344" operator="greaterThan">
      <formula>0.85</formula>
    </cfRule>
  </conditionalFormatting>
  <conditionalFormatting sqref="N66">
    <cfRule type="cellIs" dxfId="9787" priority="3325" operator="greaterThan">
      <formula>0.9</formula>
    </cfRule>
    <cfRule type="cellIs" dxfId="9786" priority="3326" operator="greaterThan">
      <formula>0.85</formula>
    </cfRule>
  </conditionalFormatting>
  <conditionalFormatting sqref="N67">
    <cfRule type="cellIs" dxfId="9785" priority="3289" operator="greaterThan">
      <formula>0.9</formula>
    </cfRule>
    <cfRule type="cellIs" dxfId="9784" priority="3290" operator="greaterThan">
      <formula>0.85</formula>
    </cfRule>
  </conditionalFormatting>
  <conditionalFormatting sqref="N68">
    <cfRule type="cellIs" dxfId="9783" priority="3271" operator="greaterThan">
      <formula>0.9</formula>
    </cfRule>
    <cfRule type="cellIs" dxfId="9782" priority="3272" operator="greaterThan">
      <formula>0.85</formula>
    </cfRule>
  </conditionalFormatting>
  <conditionalFormatting sqref="N69">
    <cfRule type="cellIs" dxfId="9781" priority="3235" operator="greaterThan">
      <formula>0.9</formula>
    </cfRule>
    <cfRule type="cellIs" dxfId="9780" priority="3236" operator="greaterThan">
      <formula>0.85</formula>
    </cfRule>
  </conditionalFormatting>
  <conditionalFormatting sqref="N70">
    <cfRule type="cellIs" dxfId="9779" priority="3199" operator="greaterThan">
      <formula>0.9</formula>
    </cfRule>
    <cfRule type="cellIs" dxfId="9778" priority="3200" operator="greaterThan">
      <formula>0.85</formula>
    </cfRule>
  </conditionalFormatting>
  <conditionalFormatting sqref="N71">
    <cfRule type="cellIs" dxfId="9777" priority="3181" operator="greaterThan">
      <formula>0.9</formula>
    </cfRule>
    <cfRule type="cellIs" dxfId="9776" priority="3182" operator="greaterThan">
      <formula>0.85</formula>
    </cfRule>
  </conditionalFormatting>
  <conditionalFormatting sqref="N72">
    <cfRule type="cellIs" dxfId="9775" priority="3163" operator="greaterThan">
      <formula>0.9</formula>
    </cfRule>
    <cfRule type="cellIs" dxfId="9774" priority="3164" operator="greaterThan">
      <formula>0.85</formula>
    </cfRule>
  </conditionalFormatting>
  <conditionalFormatting sqref="N73">
    <cfRule type="cellIs" dxfId="9773" priority="3145" operator="greaterThan">
      <formula>0.9</formula>
    </cfRule>
    <cfRule type="cellIs" dxfId="9772" priority="3146" operator="greaterThan">
      <formula>0.85</formula>
    </cfRule>
  </conditionalFormatting>
  <conditionalFormatting sqref="N74">
    <cfRule type="cellIs" dxfId="9771" priority="3127" operator="greaterThan">
      <formula>0.9</formula>
    </cfRule>
    <cfRule type="cellIs" dxfId="9770" priority="3128" operator="greaterThan">
      <formula>0.85</formula>
    </cfRule>
  </conditionalFormatting>
  <conditionalFormatting sqref="N75">
    <cfRule type="cellIs" dxfId="9769" priority="3109" operator="greaterThan">
      <formula>0.9</formula>
    </cfRule>
    <cfRule type="cellIs" dxfId="9768" priority="3110" operator="greaterThan">
      <formula>0.85</formula>
    </cfRule>
  </conditionalFormatting>
  <conditionalFormatting sqref="N76">
    <cfRule type="cellIs" dxfId="9767" priority="3091" operator="greaterThan">
      <formula>0.9</formula>
    </cfRule>
    <cfRule type="cellIs" dxfId="9766" priority="3092" operator="greaterThan">
      <formula>0.85</formula>
    </cfRule>
  </conditionalFormatting>
  <conditionalFormatting sqref="N77">
    <cfRule type="cellIs" dxfId="9765" priority="3055" operator="greaterThan">
      <formula>0.9</formula>
    </cfRule>
    <cfRule type="cellIs" dxfId="9764" priority="3056" operator="greaterThan">
      <formula>0.85</formula>
    </cfRule>
  </conditionalFormatting>
  <conditionalFormatting sqref="N78">
    <cfRule type="cellIs" dxfId="9763" priority="3037" operator="greaterThan">
      <formula>0.9</formula>
    </cfRule>
    <cfRule type="cellIs" dxfId="9762" priority="3038" operator="greaterThan">
      <formula>0.85</formula>
    </cfRule>
  </conditionalFormatting>
  <conditionalFormatting sqref="N79">
    <cfRule type="cellIs" dxfId="9761" priority="3019" operator="greaterThan">
      <formula>0.9</formula>
    </cfRule>
    <cfRule type="cellIs" dxfId="9760" priority="3020" operator="greaterThan">
      <formula>0.85</formula>
    </cfRule>
  </conditionalFormatting>
  <conditionalFormatting sqref="N80">
    <cfRule type="cellIs" dxfId="9759" priority="3001" operator="greaterThan">
      <formula>0.9</formula>
    </cfRule>
    <cfRule type="cellIs" dxfId="9758" priority="3002" operator="greaterThan">
      <formula>0.85</formula>
    </cfRule>
  </conditionalFormatting>
  <conditionalFormatting sqref="N81">
    <cfRule type="cellIs" dxfId="9757" priority="2965" operator="greaterThan">
      <formula>0.9</formula>
    </cfRule>
    <cfRule type="cellIs" dxfId="9756" priority="2966" operator="greaterThan">
      <formula>0.85</formula>
    </cfRule>
  </conditionalFormatting>
  <conditionalFormatting sqref="N82">
    <cfRule type="cellIs" dxfId="9755" priority="2947" operator="greaterThan">
      <formula>0.9</formula>
    </cfRule>
    <cfRule type="cellIs" dxfId="9754" priority="2948" operator="greaterThan">
      <formula>0.85</formula>
    </cfRule>
  </conditionalFormatting>
  <conditionalFormatting sqref="N83">
    <cfRule type="cellIs" dxfId="9753" priority="2929" operator="greaterThan">
      <formula>0.9</formula>
    </cfRule>
    <cfRule type="cellIs" dxfId="9752" priority="2930" operator="greaterThan">
      <formula>0.85</formula>
    </cfRule>
  </conditionalFormatting>
  <conditionalFormatting sqref="N84">
    <cfRule type="cellIs" dxfId="9751" priority="2911" operator="greaterThan">
      <formula>0.9</formula>
    </cfRule>
    <cfRule type="cellIs" dxfId="9750" priority="2912" operator="greaterThan">
      <formula>0.85</formula>
    </cfRule>
  </conditionalFormatting>
  <conditionalFormatting sqref="N85">
    <cfRule type="cellIs" dxfId="9749" priority="2893" operator="greaterThan">
      <formula>0.9</formula>
    </cfRule>
    <cfRule type="cellIs" dxfId="9748" priority="2894" operator="greaterThan">
      <formula>0.85</formula>
    </cfRule>
  </conditionalFormatting>
  <conditionalFormatting sqref="N86">
    <cfRule type="cellIs" dxfId="9747" priority="2875" operator="greaterThan">
      <formula>0.9</formula>
    </cfRule>
    <cfRule type="cellIs" dxfId="9746" priority="2876" operator="greaterThan">
      <formula>0.85</formula>
    </cfRule>
  </conditionalFormatting>
  <conditionalFormatting sqref="N87">
    <cfRule type="cellIs" dxfId="9745" priority="2857" operator="greaterThan">
      <formula>0.9</formula>
    </cfRule>
    <cfRule type="cellIs" dxfId="9744" priority="2858" operator="greaterThan">
      <formula>0.85</formula>
    </cfRule>
  </conditionalFormatting>
  <conditionalFormatting sqref="N88">
    <cfRule type="cellIs" dxfId="9743" priority="2839" operator="greaterThan">
      <formula>0.9</formula>
    </cfRule>
    <cfRule type="cellIs" dxfId="9742" priority="2840" operator="greaterThan">
      <formula>0.85</formula>
    </cfRule>
  </conditionalFormatting>
  <conditionalFormatting sqref="N89">
    <cfRule type="cellIs" dxfId="9741" priority="2821" operator="greaterThan">
      <formula>0.9</formula>
    </cfRule>
    <cfRule type="cellIs" dxfId="9740" priority="2822" operator="greaterThan">
      <formula>0.85</formula>
    </cfRule>
  </conditionalFormatting>
  <conditionalFormatting sqref="N90">
    <cfRule type="cellIs" dxfId="9739" priority="2785" operator="greaterThan">
      <formula>0.9</formula>
    </cfRule>
    <cfRule type="cellIs" dxfId="9738" priority="2786" operator="greaterThan">
      <formula>0.85</formula>
    </cfRule>
  </conditionalFormatting>
  <conditionalFormatting sqref="N91">
    <cfRule type="cellIs" dxfId="9737" priority="2767" operator="greaterThan">
      <formula>0.9</formula>
    </cfRule>
    <cfRule type="cellIs" dxfId="9736" priority="2768" operator="greaterThan">
      <formula>0.85</formula>
    </cfRule>
  </conditionalFormatting>
  <conditionalFormatting sqref="N92">
    <cfRule type="cellIs" dxfId="9735" priority="2731" operator="greaterThan">
      <formula>0.9</formula>
    </cfRule>
    <cfRule type="cellIs" dxfId="9734" priority="2732" operator="greaterThan">
      <formula>0.85</formula>
    </cfRule>
  </conditionalFormatting>
  <conditionalFormatting sqref="N93">
    <cfRule type="cellIs" dxfId="9733" priority="2713" operator="greaterThan">
      <formula>0.9</formula>
    </cfRule>
    <cfRule type="cellIs" dxfId="9732" priority="2714" operator="greaterThan">
      <formula>0.85</formula>
    </cfRule>
  </conditionalFormatting>
  <conditionalFormatting sqref="N94">
    <cfRule type="cellIs" dxfId="9731" priority="2695" operator="greaterThan">
      <formula>0.9</formula>
    </cfRule>
    <cfRule type="cellIs" dxfId="9730" priority="2696" operator="greaterThan">
      <formula>0.85</formula>
    </cfRule>
  </conditionalFormatting>
  <conditionalFormatting sqref="N95">
    <cfRule type="cellIs" dxfId="9729" priority="2677" operator="greaterThan">
      <formula>0.9</formula>
    </cfRule>
    <cfRule type="cellIs" dxfId="9728" priority="2678" operator="greaterThan">
      <formula>0.85</formula>
    </cfRule>
  </conditionalFormatting>
  <conditionalFormatting sqref="N96">
    <cfRule type="cellIs" dxfId="9727" priority="2659" operator="greaterThan">
      <formula>0.9</formula>
    </cfRule>
    <cfRule type="cellIs" dxfId="9726" priority="2660" operator="greaterThan">
      <formula>0.85</formula>
    </cfRule>
  </conditionalFormatting>
  <conditionalFormatting sqref="N97">
    <cfRule type="cellIs" dxfId="9725" priority="2641" operator="greaterThan">
      <formula>0.9</formula>
    </cfRule>
    <cfRule type="cellIs" dxfId="9724" priority="2642" operator="greaterThan">
      <formula>0.85</formula>
    </cfRule>
  </conditionalFormatting>
  <conditionalFormatting sqref="N98">
    <cfRule type="cellIs" dxfId="9723" priority="2623" operator="greaterThan">
      <formula>0.9</formula>
    </cfRule>
    <cfRule type="cellIs" dxfId="9722" priority="2624" operator="greaterThan">
      <formula>0.85</formula>
    </cfRule>
  </conditionalFormatting>
  <conditionalFormatting sqref="N99">
    <cfRule type="cellIs" dxfId="9721" priority="2605" operator="greaterThan">
      <formula>0.9</formula>
    </cfRule>
    <cfRule type="cellIs" dxfId="9720" priority="2606" operator="greaterThan">
      <formula>0.85</formula>
    </cfRule>
  </conditionalFormatting>
  <conditionalFormatting sqref="N100">
    <cfRule type="cellIs" dxfId="9719" priority="2569" operator="greaterThan">
      <formula>0.9</formula>
    </cfRule>
    <cfRule type="cellIs" dxfId="9718" priority="2570" operator="greaterThan">
      <formula>0.85</formula>
    </cfRule>
  </conditionalFormatting>
  <conditionalFormatting sqref="N101">
    <cfRule type="cellIs" dxfId="9717" priority="2551" operator="greaterThan">
      <formula>0.9</formula>
    </cfRule>
    <cfRule type="cellIs" dxfId="9716" priority="2552" operator="greaterThan">
      <formula>0.85</formula>
    </cfRule>
  </conditionalFormatting>
  <conditionalFormatting sqref="N102">
    <cfRule type="cellIs" dxfId="9715" priority="2533" operator="greaterThan">
      <formula>0.9</formula>
    </cfRule>
    <cfRule type="cellIs" dxfId="9714" priority="2534" operator="greaterThan">
      <formula>0.85</formula>
    </cfRule>
  </conditionalFormatting>
  <conditionalFormatting sqref="N103">
    <cfRule type="cellIs" dxfId="9713" priority="2515" operator="greaterThan">
      <formula>0.9</formula>
    </cfRule>
    <cfRule type="cellIs" dxfId="9712" priority="2516" operator="greaterThan">
      <formula>0.85</formula>
    </cfRule>
  </conditionalFormatting>
  <conditionalFormatting sqref="N104">
    <cfRule type="cellIs" dxfId="9711" priority="2497" operator="greaterThan">
      <formula>0.9</formula>
    </cfRule>
    <cfRule type="cellIs" dxfId="9710" priority="2498" operator="greaterThan">
      <formula>0.85</formula>
    </cfRule>
  </conditionalFormatting>
  <conditionalFormatting sqref="N105">
    <cfRule type="cellIs" dxfId="9709" priority="2479" operator="greaterThan">
      <formula>0.9</formula>
    </cfRule>
    <cfRule type="cellIs" dxfId="9708" priority="2480" operator="greaterThan">
      <formula>0.85</formula>
    </cfRule>
  </conditionalFormatting>
  <conditionalFormatting sqref="N106">
    <cfRule type="cellIs" dxfId="9707" priority="2461" operator="greaterThan">
      <formula>0.9</formula>
    </cfRule>
    <cfRule type="cellIs" dxfId="9706" priority="2462" operator="greaterThan">
      <formula>0.85</formula>
    </cfRule>
  </conditionalFormatting>
  <conditionalFormatting sqref="N107">
    <cfRule type="cellIs" dxfId="9705" priority="2443" operator="greaterThan">
      <formula>0.9</formula>
    </cfRule>
    <cfRule type="cellIs" dxfId="9704" priority="2444" operator="greaterThan">
      <formula>0.85</formula>
    </cfRule>
  </conditionalFormatting>
  <conditionalFormatting sqref="N108">
    <cfRule type="cellIs" dxfId="9703" priority="2425" operator="greaterThan">
      <formula>0.9</formula>
    </cfRule>
    <cfRule type="cellIs" dxfId="9702" priority="2426" operator="greaterThan">
      <formula>0.85</formula>
    </cfRule>
  </conditionalFormatting>
  <conditionalFormatting sqref="N109">
    <cfRule type="cellIs" dxfId="9701" priority="2407" operator="greaterThan">
      <formula>0.9</formula>
    </cfRule>
    <cfRule type="cellIs" dxfId="9700" priority="2408" operator="greaterThan">
      <formula>0.85</formula>
    </cfRule>
  </conditionalFormatting>
  <conditionalFormatting sqref="N110">
    <cfRule type="cellIs" dxfId="9699" priority="2389" operator="greaterThan">
      <formula>0.9</formula>
    </cfRule>
    <cfRule type="cellIs" dxfId="9698" priority="2390" operator="greaterThan">
      <formula>0.85</formula>
    </cfRule>
  </conditionalFormatting>
  <conditionalFormatting sqref="N111">
    <cfRule type="cellIs" dxfId="9697" priority="2371" operator="greaterThan">
      <formula>0.9</formula>
    </cfRule>
    <cfRule type="cellIs" dxfId="9696" priority="2372" operator="greaterThan">
      <formula>0.85</formula>
    </cfRule>
  </conditionalFormatting>
  <conditionalFormatting sqref="N112">
    <cfRule type="cellIs" dxfId="9695" priority="2353" operator="greaterThan">
      <formula>0.9</formula>
    </cfRule>
    <cfRule type="cellIs" dxfId="9694" priority="2354" operator="greaterThan">
      <formula>0.85</formula>
    </cfRule>
  </conditionalFormatting>
  <conditionalFormatting sqref="N113">
    <cfRule type="cellIs" dxfId="9693" priority="2335" operator="greaterThan">
      <formula>0.9</formula>
    </cfRule>
    <cfRule type="cellIs" dxfId="9692" priority="2336" operator="greaterThan">
      <formula>0.85</formula>
    </cfRule>
  </conditionalFormatting>
  <conditionalFormatting sqref="N114">
    <cfRule type="cellIs" dxfId="9691" priority="2317" operator="greaterThan">
      <formula>0.9</formula>
    </cfRule>
    <cfRule type="cellIs" dxfId="9690" priority="2318" operator="greaterThan">
      <formula>0.85</formula>
    </cfRule>
  </conditionalFormatting>
  <conditionalFormatting sqref="N115">
    <cfRule type="cellIs" dxfId="9689" priority="2299" operator="greaterThan">
      <formula>0.9</formula>
    </cfRule>
    <cfRule type="cellIs" dxfId="9688" priority="2300" operator="greaterThan">
      <formula>0.85</formula>
    </cfRule>
  </conditionalFormatting>
  <conditionalFormatting sqref="N116">
    <cfRule type="cellIs" dxfId="9687" priority="2281" operator="greaterThan">
      <formula>0.9</formula>
    </cfRule>
    <cfRule type="cellIs" dxfId="9686" priority="2282" operator="greaterThan">
      <formula>0.85</formula>
    </cfRule>
  </conditionalFormatting>
  <conditionalFormatting sqref="N117">
    <cfRule type="cellIs" dxfId="9685" priority="2263" operator="greaterThan">
      <formula>0.9</formula>
    </cfRule>
    <cfRule type="cellIs" dxfId="9684" priority="2264" operator="greaterThan">
      <formula>0.85</formula>
    </cfRule>
  </conditionalFormatting>
  <conditionalFormatting sqref="N118">
    <cfRule type="cellIs" dxfId="9683" priority="2245" operator="greaterThan">
      <formula>0.9</formula>
    </cfRule>
    <cfRule type="cellIs" dxfId="9682" priority="2246" operator="greaterThan">
      <formula>0.85</formula>
    </cfRule>
  </conditionalFormatting>
  <conditionalFormatting sqref="N119">
    <cfRule type="cellIs" dxfId="9681" priority="2227" operator="greaterThan">
      <formula>0.9</formula>
    </cfRule>
    <cfRule type="cellIs" dxfId="9680" priority="2228" operator="greaterThan">
      <formula>0.85</formula>
    </cfRule>
  </conditionalFormatting>
  <conditionalFormatting sqref="N120">
    <cfRule type="cellIs" dxfId="9679" priority="2209" operator="greaterThan">
      <formula>0.9</formula>
    </cfRule>
    <cfRule type="cellIs" dxfId="9678" priority="2210" operator="greaterThan">
      <formula>0.85</formula>
    </cfRule>
  </conditionalFormatting>
  <conditionalFormatting sqref="N121">
    <cfRule type="cellIs" dxfId="9677" priority="2191" operator="greaterThan">
      <formula>0.9</formula>
    </cfRule>
    <cfRule type="cellIs" dxfId="9676" priority="2192" operator="greaterThan">
      <formula>0.85</formula>
    </cfRule>
  </conditionalFormatting>
  <conditionalFormatting sqref="N122">
    <cfRule type="cellIs" dxfId="9675" priority="2173" operator="greaterThan">
      <formula>0.9</formula>
    </cfRule>
    <cfRule type="cellIs" dxfId="9674" priority="2174" operator="greaterThan">
      <formula>0.85</formula>
    </cfRule>
  </conditionalFormatting>
  <conditionalFormatting sqref="N123">
    <cfRule type="cellIs" dxfId="9673" priority="2155" operator="greaterThan">
      <formula>0.9</formula>
    </cfRule>
    <cfRule type="cellIs" dxfId="9672" priority="2156" operator="greaterThan">
      <formula>0.85</formula>
    </cfRule>
  </conditionalFormatting>
  <conditionalFormatting sqref="N124">
    <cfRule type="cellIs" dxfId="9671" priority="2137" operator="greaterThan">
      <formula>0.9</formula>
    </cfRule>
    <cfRule type="cellIs" dxfId="9670" priority="2138" operator="greaterThan">
      <formula>0.85</formula>
    </cfRule>
  </conditionalFormatting>
  <conditionalFormatting sqref="N125">
    <cfRule type="cellIs" dxfId="9669" priority="2119" operator="greaterThan">
      <formula>0.9</formula>
    </cfRule>
    <cfRule type="cellIs" dxfId="9668" priority="2120" operator="greaterThan">
      <formula>0.85</formula>
    </cfRule>
  </conditionalFormatting>
  <conditionalFormatting sqref="N126">
    <cfRule type="cellIs" dxfId="9667" priority="2101" operator="greaterThan">
      <formula>0.9</formula>
    </cfRule>
    <cfRule type="cellIs" dxfId="9666" priority="2102" operator="greaterThan">
      <formula>0.85</formula>
    </cfRule>
  </conditionalFormatting>
  <conditionalFormatting sqref="N127">
    <cfRule type="cellIs" dxfId="9665" priority="2083" operator="greaterThan">
      <formula>0.9</formula>
    </cfRule>
    <cfRule type="cellIs" dxfId="9664" priority="2084" operator="greaterThan">
      <formula>0.85</formula>
    </cfRule>
  </conditionalFormatting>
  <conditionalFormatting sqref="N128">
    <cfRule type="cellIs" dxfId="9663" priority="2065" operator="greaterThan">
      <formula>0.9</formula>
    </cfRule>
    <cfRule type="cellIs" dxfId="9662" priority="2066" operator="greaterThan">
      <formula>0.85</formula>
    </cfRule>
  </conditionalFormatting>
  <conditionalFormatting sqref="N129">
    <cfRule type="cellIs" dxfId="9661" priority="2047" operator="greaterThan">
      <formula>0.9</formula>
    </cfRule>
    <cfRule type="cellIs" dxfId="9660" priority="2048" operator="greaterThan">
      <formula>0.85</formula>
    </cfRule>
  </conditionalFormatting>
  <conditionalFormatting sqref="N130">
    <cfRule type="cellIs" dxfId="9659" priority="2029" operator="greaterThan">
      <formula>0.9</formula>
    </cfRule>
    <cfRule type="cellIs" dxfId="9658" priority="2030" operator="greaterThan">
      <formula>0.85</formula>
    </cfRule>
  </conditionalFormatting>
  <conditionalFormatting sqref="N131">
    <cfRule type="cellIs" dxfId="9657" priority="2011" operator="greaterThan">
      <formula>0.9</formula>
    </cfRule>
    <cfRule type="cellIs" dxfId="9656" priority="2012" operator="greaterThan">
      <formula>0.85</formula>
    </cfRule>
  </conditionalFormatting>
  <conditionalFormatting sqref="N132">
    <cfRule type="cellIs" dxfId="9655" priority="1993" operator="greaterThan">
      <formula>0.9</formula>
    </cfRule>
    <cfRule type="cellIs" dxfId="9654" priority="1994" operator="greaterThan">
      <formula>0.85</formula>
    </cfRule>
  </conditionalFormatting>
  <conditionalFormatting sqref="N133">
    <cfRule type="cellIs" dxfId="9653" priority="1975" operator="greaterThan">
      <formula>0.9</formula>
    </cfRule>
    <cfRule type="cellIs" dxfId="9652" priority="1976" operator="greaterThan">
      <formula>0.85</formula>
    </cfRule>
  </conditionalFormatting>
  <conditionalFormatting sqref="N134">
    <cfRule type="cellIs" dxfId="9651" priority="1957" operator="greaterThan">
      <formula>0.9</formula>
    </cfRule>
    <cfRule type="cellIs" dxfId="9650" priority="1958" operator="greaterThan">
      <formula>0.85</formula>
    </cfRule>
  </conditionalFormatting>
  <conditionalFormatting sqref="N135">
    <cfRule type="cellIs" dxfId="9649" priority="1939" operator="greaterThan">
      <formula>0.9</formula>
    </cfRule>
    <cfRule type="cellIs" dxfId="9648" priority="1940" operator="greaterThan">
      <formula>0.85</formula>
    </cfRule>
  </conditionalFormatting>
  <conditionalFormatting sqref="N136">
    <cfRule type="cellIs" dxfId="9647" priority="1921" operator="greaterThan">
      <formula>0.9</formula>
    </cfRule>
    <cfRule type="cellIs" dxfId="9646" priority="1922" operator="greaterThan">
      <formula>0.85</formula>
    </cfRule>
  </conditionalFormatting>
  <conditionalFormatting sqref="N137">
    <cfRule type="cellIs" dxfId="9645" priority="1885" operator="greaterThan">
      <formula>0.9</formula>
    </cfRule>
    <cfRule type="cellIs" dxfId="9644" priority="1886" operator="greaterThan">
      <formula>0.85</formula>
    </cfRule>
  </conditionalFormatting>
  <conditionalFormatting sqref="N138">
    <cfRule type="cellIs" dxfId="9643" priority="1867" operator="greaterThan">
      <formula>0.9</formula>
    </cfRule>
    <cfRule type="cellIs" dxfId="9642" priority="1868" operator="greaterThan">
      <formula>0.85</formula>
    </cfRule>
  </conditionalFormatting>
  <conditionalFormatting sqref="N139">
    <cfRule type="cellIs" dxfId="9641" priority="1849" operator="greaterThan">
      <formula>0.9</formula>
    </cfRule>
    <cfRule type="cellIs" dxfId="9640" priority="1850" operator="greaterThan">
      <formula>0.85</formula>
    </cfRule>
  </conditionalFormatting>
  <conditionalFormatting sqref="N140">
    <cfRule type="cellIs" dxfId="9639" priority="1831" operator="greaterThan">
      <formula>0.9</formula>
    </cfRule>
    <cfRule type="cellIs" dxfId="9638" priority="1832" operator="greaterThan">
      <formula>0.85</formula>
    </cfRule>
  </conditionalFormatting>
  <conditionalFormatting sqref="N141">
    <cfRule type="cellIs" dxfId="9637" priority="1813" operator="greaterThan">
      <formula>0.9</formula>
    </cfRule>
    <cfRule type="cellIs" dxfId="9636" priority="1814" operator="greaterThan">
      <formula>0.85</formula>
    </cfRule>
  </conditionalFormatting>
  <conditionalFormatting sqref="N142">
    <cfRule type="cellIs" dxfId="9635" priority="1795" operator="greaterThan">
      <formula>0.9</formula>
    </cfRule>
    <cfRule type="cellIs" dxfId="9634" priority="1796" operator="greaterThan">
      <formula>0.85</formula>
    </cfRule>
  </conditionalFormatting>
  <conditionalFormatting sqref="N143">
    <cfRule type="cellIs" dxfId="9633" priority="1777" operator="greaterThan">
      <formula>0.9</formula>
    </cfRule>
    <cfRule type="cellIs" dxfId="9632" priority="1778" operator="greaterThan">
      <formula>0.85</formula>
    </cfRule>
  </conditionalFormatting>
  <conditionalFormatting sqref="N144">
    <cfRule type="cellIs" dxfId="9631" priority="1759" operator="greaterThan">
      <formula>0.9</formula>
    </cfRule>
    <cfRule type="cellIs" dxfId="9630" priority="1760" operator="greaterThan">
      <formula>0.85</formula>
    </cfRule>
  </conditionalFormatting>
  <conditionalFormatting sqref="N145">
    <cfRule type="cellIs" dxfId="9629" priority="1741" operator="greaterThan">
      <formula>0.9</formula>
    </cfRule>
    <cfRule type="cellIs" dxfId="9628" priority="1742" operator="greaterThan">
      <formula>0.85</formula>
    </cfRule>
  </conditionalFormatting>
  <conditionalFormatting sqref="N146">
    <cfRule type="cellIs" dxfId="9627" priority="1723" operator="greaterThan">
      <formula>0.9</formula>
    </cfRule>
    <cfRule type="cellIs" dxfId="9626" priority="1724" operator="greaterThan">
      <formula>0.85</formula>
    </cfRule>
  </conditionalFormatting>
  <conditionalFormatting sqref="N147">
    <cfRule type="cellIs" dxfId="9625" priority="1705" operator="greaterThan">
      <formula>0.9</formula>
    </cfRule>
    <cfRule type="cellIs" dxfId="9624" priority="1706" operator="greaterThan">
      <formula>0.85</formula>
    </cfRule>
  </conditionalFormatting>
  <conditionalFormatting sqref="N148">
    <cfRule type="cellIs" dxfId="9623" priority="1687" operator="greaterThan">
      <formula>0.9</formula>
    </cfRule>
    <cfRule type="cellIs" dxfId="9622" priority="1688" operator="greaterThan">
      <formula>0.85</formula>
    </cfRule>
  </conditionalFormatting>
  <conditionalFormatting sqref="N149">
    <cfRule type="cellIs" dxfId="9621" priority="1669" operator="greaterThan">
      <formula>0.9</formula>
    </cfRule>
    <cfRule type="cellIs" dxfId="9620" priority="1670" operator="greaterThan">
      <formula>0.85</formula>
    </cfRule>
  </conditionalFormatting>
  <conditionalFormatting sqref="N150">
    <cfRule type="cellIs" dxfId="9619" priority="1633" operator="greaterThan">
      <formula>0.9</formula>
    </cfRule>
    <cfRule type="cellIs" dxfId="9618" priority="1634" operator="greaterThan">
      <formula>0.85</formula>
    </cfRule>
  </conditionalFormatting>
  <conditionalFormatting sqref="N151">
    <cfRule type="cellIs" dxfId="9617" priority="1597" operator="greaterThan">
      <formula>0.9</formula>
    </cfRule>
    <cfRule type="cellIs" dxfId="9616" priority="1598" operator="greaterThan">
      <formula>0.85</formula>
    </cfRule>
  </conditionalFormatting>
  <conditionalFormatting sqref="N152">
    <cfRule type="cellIs" dxfId="9615" priority="1579" operator="greaterThan">
      <formula>0.9</formula>
    </cfRule>
    <cfRule type="cellIs" dxfId="9614" priority="1580" operator="greaterThan">
      <formula>0.85</formula>
    </cfRule>
  </conditionalFormatting>
  <conditionalFormatting sqref="N153">
    <cfRule type="cellIs" dxfId="9613" priority="1525" operator="greaterThan">
      <formula>0.9</formula>
    </cfRule>
    <cfRule type="cellIs" dxfId="9612" priority="1526" operator="greaterThan">
      <formula>0.85</formula>
    </cfRule>
  </conditionalFormatting>
  <conditionalFormatting sqref="N154">
    <cfRule type="cellIs" dxfId="9611" priority="1489" operator="greaterThan">
      <formula>0.9</formula>
    </cfRule>
    <cfRule type="cellIs" dxfId="9610" priority="1490" operator="greaterThan">
      <formula>0.85</formula>
    </cfRule>
  </conditionalFormatting>
  <conditionalFormatting sqref="N155">
    <cfRule type="cellIs" dxfId="9609" priority="1471" operator="greaterThan">
      <formula>0.9</formula>
    </cfRule>
    <cfRule type="cellIs" dxfId="9608" priority="1472" operator="greaterThan">
      <formula>0.85</formula>
    </cfRule>
  </conditionalFormatting>
  <conditionalFormatting sqref="N156">
    <cfRule type="cellIs" dxfId="9607" priority="1453" operator="greaterThan">
      <formula>0.9</formula>
    </cfRule>
    <cfRule type="cellIs" dxfId="9606" priority="1454" operator="greaterThan">
      <formula>0.85</formula>
    </cfRule>
  </conditionalFormatting>
  <conditionalFormatting sqref="N157">
    <cfRule type="cellIs" dxfId="9605" priority="1435" operator="greaterThan">
      <formula>0.9</formula>
    </cfRule>
    <cfRule type="cellIs" dxfId="9604" priority="1436" operator="greaterThan">
      <formula>0.85</formula>
    </cfRule>
  </conditionalFormatting>
  <conditionalFormatting sqref="N158">
    <cfRule type="cellIs" dxfId="9603" priority="1417" operator="greaterThan">
      <formula>0.9</formula>
    </cfRule>
    <cfRule type="cellIs" dxfId="9602" priority="1418" operator="greaterThan">
      <formula>0.85</formula>
    </cfRule>
  </conditionalFormatting>
  <conditionalFormatting sqref="N159">
    <cfRule type="cellIs" dxfId="9601" priority="1399" operator="greaterThan">
      <formula>0.9</formula>
    </cfRule>
    <cfRule type="cellIs" dxfId="9600" priority="1400" operator="greaterThan">
      <formula>0.85</formula>
    </cfRule>
  </conditionalFormatting>
  <conditionalFormatting sqref="N160">
    <cfRule type="cellIs" dxfId="9599" priority="1381" operator="greaterThan">
      <formula>0.9</formula>
    </cfRule>
    <cfRule type="cellIs" dxfId="9598" priority="1382" operator="greaterThan">
      <formula>0.85</formula>
    </cfRule>
  </conditionalFormatting>
  <conditionalFormatting sqref="N161">
    <cfRule type="cellIs" dxfId="9597" priority="1363" operator="greaterThan">
      <formula>0.9</formula>
    </cfRule>
    <cfRule type="cellIs" dxfId="9596" priority="1364" operator="greaterThan">
      <formula>0.85</formula>
    </cfRule>
  </conditionalFormatting>
  <conditionalFormatting sqref="N162">
    <cfRule type="cellIs" dxfId="9595" priority="1345" operator="greaterThan">
      <formula>0.9</formula>
    </cfRule>
    <cfRule type="cellIs" dxfId="9594" priority="1346" operator="greaterThan">
      <formula>0.85</formula>
    </cfRule>
  </conditionalFormatting>
  <conditionalFormatting sqref="N163">
    <cfRule type="cellIs" dxfId="9593" priority="1327" operator="greaterThan">
      <formula>0.9</formula>
    </cfRule>
    <cfRule type="cellIs" dxfId="9592" priority="1328" operator="greaterThan">
      <formula>0.85</formula>
    </cfRule>
  </conditionalFormatting>
  <conditionalFormatting sqref="N164">
    <cfRule type="cellIs" dxfId="9591" priority="1309" operator="greaterThan">
      <formula>0.9</formula>
    </cfRule>
    <cfRule type="cellIs" dxfId="9590" priority="1310" operator="greaterThan">
      <formula>0.85</formula>
    </cfRule>
  </conditionalFormatting>
  <conditionalFormatting sqref="N165">
    <cfRule type="cellIs" dxfId="9589" priority="1291" operator="greaterThan">
      <formula>0.9</formula>
    </cfRule>
    <cfRule type="cellIs" dxfId="9588" priority="1292" operator="greaterThan">
      <formula>0.85</formula>
    </cfRule>
  </conditionalFormatting>
  <conditionalFormatting sqref="N166">
    <cfRule type="cellIs" dxfId="9587" priority="1273" operator="greaterThan">
      <formula>0.9</formula>
    </cfRule>
    <cfRule type="cellIs" dxfId="9586" priority="1274" operator="greaterThan">
      <formula>0.85</formula>
    </cfRule>
  </conditionalFormatting>
  <conditionalFormatting sqref="N167">
    <cfRule type="cellIs" dxfId="9585" priority="1255" operator="greaterThan">
      <formula>0.9</formula>
    </cfRule>
    <cfRule type="cellIs" dxfId="9584" priority="1256" operator="greaterThan">
      <formula>0.85</formula>
    </cfRule>
  </conditionalFormatting>
  <conditionalFormatting sqref="N168">
    <cfRule type="cellIs" dxfId="9583" priority="1201" operator="greaterThan">
      <formula>0.9</formula>
    </cfRule>
    <cfRule type="cellIs" dxfId="9582" priority="1202" operator="greaterThan">
      <formula>0.85</formula>
    </cfRule>
  </conditionalFormatting>
  <conditionalFormatting sqref="N169">
    <cfRule type="cellIs" dxfId="9581" priority="1165" operator="greaterThan">
      <formula>0.9</formula>
    </cfRule>
    <cfRule type="cellIs" dxfId="9580" priority="1166" operator="greaterThan">
      <formula>0.85</formula>
    </cfRule>
  </conditionalFormatting>
  <conditionalFormatting sqref="N170">
    <cfRule type="cellIs" dxfId="9579" priority="1147" operator="greaterThan">
      <formula>0.9</formula>
    </cfRule>
    <cfRule type="cellIs" dxfId="9578" priority="1148" operator="greaterThan">
      <formula>0.85</formula>
    </cfRule>
  </conditionalFormatting>
  <conditionalFormatting sqref="N171">
    <cfRule type="cellIs" dxfId="9577" priority="1111" operator="greaterThan">
      <formula>0.9</formula>
    </cfRule>
    <cfRule type="cellIs" dxfId="9576" priority="1112" operator="greaterThan">
      <formula>0.85</formula>
    </cfRule>
  </conditionalFormatting>
  <conditionalFormatting sqref="N172">
    <cfRule type="cellIs" dxfId="9575" priority="1075" operator="greaterThan">
      <formula>0.9</formula>
    </cfRule>
    <cfRule type="cellIs" dxfId="9574" priority="1076" operator="greaterThan">
      <formula>0.85</formula>
    </cfRule>
  </conditionalFormatting>
  <conditionalFormatting sqref="N173">
    <cfRule type="cellIs" dxfId="9573" priority="1057" operator="greaterThan">
      <formula>0.9</formula>
    </cfRule>
    <cfRule type="cellIs" dxfId="9572" priority="1058" operator="greaterThan">
      <formula>0.85</formula>
    </cfRule>
  </conditionalFormatting>
  <conditionalFormatting sqref="N174">
    <cfRule type="cellIs" dxfId="9571" priority="1039" operator="greaterThan">
      <formula>0.9</formula>
    </cfRule>
    <cfRule type="cellIs" dxfId="9570" priority="1040" operator="greaterThan">
      <formula>0.85</formula>
    </cfRule>
  </conditionalFormatting>
  <conditionalFormatting sqref="N175">
    <cfRule type="cellIs" dxfId="9569" priority="1021" operator="greaterThan">
      <formula>0.9</formula>
    </cfRule>
    <cfRule type="cellIs" dxfId="9568" priority="1022" operator="greaterThan">
      <formula>0.85</formula>
    </cfRule>
  </conditionalFormatting>
  <conditionalFormatting sqref="N176">
    <cfRule type="cellIs" dxfId="9567" priority="985" operator="greaterThan">
      <formula>0.9</formula>
    </cfRule>
    <cfRule type="cellIs" dxfId="9566" priority="986" operator="greaterThan">
      <formula>0.85</formula>
    </cfRule>
  </conditionalFormatting>
  <conditionalFormatting sqref="N177">
    <cfRule type="cellIs" dxfId="9565" priority="949" operator="greaterThan">
      <formula>0.9</formula>
    </cfRule>
    <cfRule type="cellIs" dxfId="9564" priority="950" operator="greaterThan">
      <formula>0.85</formula>
    </cfRule>
  </conditionalFormatting>
  <conditionalFormatting sqref="N178">
    <cfRule type="cellIs" dxfId="9563" priority="931" operator="greaterThan">
      <formula>0.9</formula>
    </cfRule>
    <cfRule type="cellIs" dxfId="9562" priority="932" operator="greaterThan">
      <formula>0.85</formula>
    </cfRule>
  </conditionalFormatting>
  <conditionalFormatting sqref="N179">
    <cfRule type="cellIs" dxfId="9561" priority="913" operator="greaterThan">
      <formula>0.9</formula>
    </cfRule>
    <cfRule type="cellIs" dxfId="9560" priority="914" operator="greaterThan">
      <formula>0.85</formula>
    </cfRule>
  </conditionalFormatting>
  <conditionalFormatting sqref="N180">
    <cfRule type="cellIs" dxfId="9559" priority="895" operator="greaterThan">
      <formula>0.9</formula>
    </cfRule>
    <cfRule type="cellIs" dxfId="9558" priority="896" operator="greaterThan">
      <formula>0.85</formula>
    </cfRule>
  </conditionalFormatting>
  <conditionalFormatting sqref="N181">
    <cfRule type="cellIs" dxfId="9557" priority="877" operator="greaterThan">
      <formula>0.9</formula>
    </cfRule>
    <cfRule type="cellIs" dxfId="9556" priority="878" operator="greaterThan">
      <formula>0.85</formula>
    </cfRule>
  </conditionalFormatting>
  <conditionalFormatting sqref="N182">
    <cfRule type="cellIs" dxfId="9555" priority="841" operator="greaterThan">
      <formula>0.9</formula>
    </cfRule>
    <cfRule type="cellIs" dxfId="9554" priority="842" operator="greaterThan">
      <formula>0.85</formula>
    </cfRule>
  </conditionalFormatting>
  <conditionalFormatting sqref="N183">
    <cfRule type="cellIs" dxfId="9553" priority="823" operator="greaterThan">
      <formula>0.9</formula>
    </cfRule>
    <cfRule type="cellIs" dxfId="9552" priority="824" operator="greaterThan">
      <formula>0.85</formula>
    </cfRule>
  </conditionalFormatting>
  <conditionalFormatting sqref="N184">
    <cfRule type="cellIs" dxfId="9551" priority="805" operator="greaterThan">
      <formula>0.9</formula>
    </cfRule>
    <cfRule type="cellIs" dxfId="9550" priority="806" operator="greaterThan">
      <formula>0.85</formula>
    </cfRule>
  </conditionalFormatting>
  <conditionalFormatting sqref="N185">
    <cfRule type="cellIs" dxfId="9549" priority="787" operator="greaterThan">
      <formula>0.9</formula>
    </cfRule>
    <cfRule type="cellIs" dxfId="9548" priority="788" operator="greaterThan">
      <formula>0.85</formula>
    </cfRule>
  </conditionalFormatting>
  <conditionalFormatting sqref="N186">
    <cfRule type="cellIs" dxfId="9547" priority="769" operator="greaterThan">
      <formula>0.9</formula>
    </cfRule>
    <cfRule type="cellIs" dxfId="9546" priority="770" operator="greaterThan">
      <formula>0.85</formula>
    </cfRule>
  </conditionalFormatting>
  <conditionalFormatting sqref="N187">
    <cfRule type="cellIs" dxfId="9545" priority="751" operator="greaterThan">
      <formula>0.9</formula>
    </cfRule>
    <cfRule type="cellIs" dxfId="9544" priority="752" operator="greaterThan">
      <formula>0.85</formula>
    </cfRule>
  </conditionalFormatting>
  <conditionalFormatting sqref="N188">
    <cfRule type="cellIs" dxfId="9543" priority="733" operator="greaterThan">
      <formula>0.9</formula>
    </cfRule>
    <cfRule type="cellIs" dxfId="9542" priority="734" operator="greaterThan">
      <formula>0.85</formula>
    </cfRule>
  </conditionalFormatting>
  <conditionalFormatting sqref="N189">
    <cfRule type="cellIs" dxfId="9541" priority="715" operator="greaterThan">
      <formula>0.9</formula>
    </cfRule>
    <cfRule type="cellIs" dxfId="9540" priority="716" operator="greaterThan">
      <formula>0.85</formula>
    </cfRule>
  </conditionalFormatting>
  <conditionalFormatting sqref="N190">
    <cfRule type="cellIs" dxfId="9539" priority="697" operator="greaterThan">
      <formula>0.9</formula>
    </cfRule>
    <cfRule type="cellIs" dxfId="9538" priority="698" operator="greaterThan">
      <formula>0.85</formula>
    </cfRule>
  </conditionalFormatting>
  <conditionalFormatting sqref="N191">
    <cfRule type="cellIs" dxfId="9537" priority="679" operator="greaterThan">
      <formula>0.9</formula>
    </cfRule>
    <cfRule type="cellIs" dxfId="9536" priority="680" operator="greaterThan">
      <formula>0.85</formula>
    </cfRule>
  </conditionalFormatting>
  <conditionalFormatting sqref="N192">
    <cfRule type="cellIs" dxfId="9535" priority="661" operator="greaterThan">
      <formula>0.9</formula>
    </cfRule>
    <cfRule type="cellIs" dxfId="9534" priority="662" operator="greaterThan">
      <formula>0.85</formula>
    </cfRule>
  </conditionalFormatting>
  <conditionalFormatting sqref="N193">
    <cfRule type="cellIs" dxfId="9533" priority="643" operator="greaterThan">
      <formula>0.9</formula>
    </cfRule>
    <cfRule type="cellIs" dxfId="9532" priority="644" operator="greaterThan">
      <formula>0.85</formula>
    </cfRule>
  </conditionalFormatting>
  <conditionalFormatting sqref="N194">
    <cfRule type="cellIs" dxfId="9531" priority="625" operator="greaterThan">
      <formula>0.9</formula>
    </cfRule>
    <cfRule type="cellIs" dxfId="9530" priority="626" operator="greaterThan">
      <formula>0.85</formula>
    </cfRule>
  </conditionalFormatting>
  <conditionalFormatting sqref="N195">
    <cfRule type="cellIs" dxfId="9529" priority="607" operator="greaterThan">
      <formula>0.9</formula>
    </cfRule>
    <cfRule type="cellIs" dxfId="9528" priority="608" operator="greaterThan">
      <formula>0.85</formula>
    </cfRule>
  </conditionalFormatting>
  <conditionalFormatting sqref="N196">
    <cfRule type="cellIs" dxfId="9527" priority="589" operator="greaterThan">
      <formula>0.9</formula>
    </cfRule>
    <cfRule type="cellIs" dxfId="9526" priority="590" operator="greaterThan">
      <formula>0.85</formula>
    </cfRule>
  </conditionalFormatting>
  <conditionalFormatting sqref="N197">
    <cfRule type="cellIs" dxfId="9525" priority="571" operator="greaterThan">
      <formula>0.9</formula>
    </cfRule>
    <cfRule type="cellIs" dxfId="9524" priority="572" operator="greaterThan">
      <formula>0.85</formula>
    </cfRule>
  </conditionalFormatting>
  <conditionalFormatting sqref="N198">
    <cfRule type="cellIs" dxfId="9523" priority="553" operator="greaterThan">
      <formula>0.9</formula>
    </cfRule>
    <cfRule type="cellIs" dxfId="9522" priority="554" operator="greaterThan">
      <formula>0.85</formula>
    </cfRule>
  </conditionalFormatting>
  <conditionalFormatting sqref="N199">
    <cfRule type="cellIs" dxfId="9521" priority="535" operator="greaterThan">
      <formula>0.9</formula>
    </cfRule>
    <cfRule type="cellIs" dxfId="9520" priority="536" operator="greaterThan">
      <formula>0.85</formula>
    </cfRule>
  </conditionalFormatting>
  <conditionalFormatting sqref="N200">
    <cfRule type="cellIs" dxfId="9519" priority="517" operator="greaterThan">
      <formula>0.9</formula>
    </cfRule>
    <cfRule type="cellIs" dxfId="9518" priority="518" operator="greaterThan">
      <formula>0.85</formula>
    </cfRule>
  </conditionalFormatting>
  <conditionalFormatting sqref="N201">
    <cfRule type="cellIs" dxfId="9517" priority="499" operator="greaterThan">
      <formula>0.9</formula>
    </cfRule>
    <cfRule type="cellIs" dxfId="9516" priority="500" operator="greaterThan">
      <formula>0.85</formula>
    </cfRule>
  </conditionalFormatting>
  <conditionalFormatting sqref="N202">
    <cfRule type="cellIs" dxfId="9515" priority="481" operator="greaterThan">
      <formula>0.9</formula>
    </cfRule>
    <cfRule type="cellIs" dxfId="9514" priority="482" operator="greaterThan">
      <formula>0.85</formula>
    </cfRule>
  </conditionalFormatting>
  <conditionalFormatting sqref="N203">
    <cfRule type="cellIs" dxfId="9513" priority="463" operator="greaterThan">
      <formula>0.9</formula>
    </cfRule>
    <cfRule type="cellIs" dxfId="9512" priority="464" operator="greaterThan">
      <formula>0.85</formula>
    </cfRule>
  </conditionalFormatting>
  <conditionalFormatting sqref="N204">
    <cfRule type="cellIs" dxfId="9511" priority="445" operator="greaterThan">
      <formula>0.9</formula>
    </cfRule>
    <cfRule type="cellIs" dxfId="9510" priority="446" operator="greaterThan">
      <formula>0.85</formula>
    </cfRule>
  </conditionalFormatting>
  <conditionalFormatting sqref="N205">
    <cfRule type="cellIs" dxfId="9509" priority="427" operator="greaterThan">
      <formula>0.9</formula>
    </cfRule>
    <cfRule type="cellIs" dxfId="9508" priority="428" operator="greaterThan">
      <formula>0.85</formula>
    </cfRule>
  </conditionalFormatting>
  <conditionalFormatting sqref="N206">
    <cfRule type="cellIs" dxfId="9507" priority="409" operator="greaterThan">
      <formula>0.9</formula>
    </cfRule>
    <cfRule type="cellIs" dxfId="9506" priority="410" operator="greaterThan">
      <formula>0.85</formula>
    </cfRule>
  </conditionalFormatting>
  <conditionalFormatting sqref="N207">
    <cfRule type="cellIs" dxfId="9505" priority="391" operator="greaterThan">
      <formula>0.9</formula>
    </cfRule>
    <cfRule type="cellIs" dxfId="9504" priority="392" operator="greaterThan">
      <formula>0.85</formula>
    </cfRule>
  </conditionalFormatting>
  <conditionalFormatting sqref="N208">
    <cfRule type="cellIs" dxfId="9503" priority="373" operator="greaterThan">
      <formula>0.9</formula>
    </cfRule>
    <cfRule type="cellIs" dxfId="9502" priority="374" operator="greaterThan">
      <formula>0.85</formula>
    </cfRule>
  </conditionalFormatting>
  <conditionalFormatting sqref="N209">
    <cfRule type="cellIs" dxfId="9501" priority="355" operator="greaterThan">
      <formula>0.9</formula>
    </cfRule>
    <cfRule type="cellIs" dxfId="9500" priority="356" operator="greaterThan">
      <formula>0.85</formula>
    </cfRule>
  </conditionalFormatting>
  <conditionalFormatting sqref="N210">
    <cfRule type="cellIs" dxfId="9499" priority="337" operator="greaterThan">
      <formula>0.9</formula>
    </cfRule>
    <cfRule type="cellIs" dxfId="9498" priority="338" operator="greaterThan">
      <formula>0.85</formula>
    </cfRule>
  </conditionalFormatting>
  <conditionalFormatting sqref="N211">
    <cfRule type="cellIs" dxfId="9497" priority="319" operator="greaterThan">
      <formula>0.9</formula>
    </cfRule>
    <cfRule type="cellIs" dxfId="9496" priority="320" operator="greaterThan">
      <formula>0.85</formula>
    </cfRule>
  </conditionalFormatting>
  <conditionalFormatting sqref="N212">
    <cfRule type="cellIs" dxfId="9495" priority="301" operator="greaterThan">
      <formula>0.9</formula>
    </cfRule>
    <cfRule type="cellIs" dxfId="9494" priority="302" operator="greaterThan">
      <formula>0.85</formula>
    </cfRule>
  </conditionalFormatting>
  <conditionalFormatting sqref="N213">
    <cfRule type="cellIs" dxfId="9493" priority="283" operator="greaterThan">
      <formula>0.9</formula>
    </cfRule>
    <cfRule type="cellIs" dxfId="9492" priority="284" operator="greaterThan">
      <formula>0.85</formula>
    </cfRule>
  </conditionalFormatting>
  <conditionalFormatting sqref="N214">
    <cfRule type="cellIs" dxfId="9491" priority="265" operator="greaterThan">
      <formula>0.9</formula>
    </cfRule>
    <cfRule type="cellIs" dxfId="9490" priority="266" operator="greaterThan">
      <formula>0.85</formula>
    </cfRule>
  </conditionalFormatting>
  <conditionalFormatting sqref="N215">
    <cfRule type="cellIs" dxfId="9489" priority="247" operator="greaterThan">
      <formula>0.9</formula>
    </cfRule>
    <cfRule type="cellIs" dxfId="9488" priority="248" operator="greaterThan">
      <formula>0.85</formula>
    </cfRule>
  </conditionalFormatting>
  <conditionalFormatting sqref="N216">
    <cfRule type="cellIs" dxfId="9487" priority="229" operator="greaterThan">
      <formula>0.9</formula>
    </cfRule>
    <cfRule type="cellIs" dxfId="9486" priority="230" operator="greaterThan">
      <formula>0.85</formula>
    </cfRule>
  </conditionalFormatting>
  <conditionalFormatting sqref="N217">
    <cfRule type="cellIs" dxfId="9485" priority="211" operator="greaterThan">
      <formula>0.9</formula>
    </cfRule>
    <cfRule type="cellIs" dxfId="9484" priority="212" operator="greaterThan">
      <formula>0.85</formula>
    </cfRule>
  </conditionalFormatting>
  <conditionalFormatting sqref="N218">
    <cfRule type="cellIs" dxfId="9483" priority="193" operator="greaterThan">
      <formula>0.9</formula>
    </cfRule>
    <cfRule type="cellIs" dxfId="9482" priority="194" operator="greaterThan">
      <formula>0.85</formula>
    </cfRule>
  </conditionalFormatting>
  <conditionalFormatting sqref="N219">
    <cfRule type="cellIs" dxfId="9481" priority="157" operator="greaterThan">
      <formula>0.9</formula>
    </cfRule>
    <cfRule type="cellIs" dxfId="9480" priority="158" operator="greaterThan">
      <formula>0.85</formula>
    </cfRule>
  </conditionalFormatting>
  <conditionalFormatting sqref="N220">
    <cfRule type="cellIs" dxfId="9479" priority="139" operator="greaterThan">
      <formula>0.9</formula>
    </cfRule>
    <cfRule type="cellIs" dxfId="9478" priority="140" operator="greaterThan">
      <formula>0.85</formula>
    </cfRule>
  </conditionalFormatting>
  <conditionalFormatting sqref="N221">
    <cfRule type="cellIs" dxfId="9477" priority="121" operator="greaterThan">
      <formula>0.9</formula>
    </cfRule>
    <cfRule type="cellIs" dxfId="9476" priority="122" operator="greaterThan">
      <formula>0.85</formula>
    </cfRule>
  </conditionalFormatting>
  <conditionalFormatting sqref="N222">
    <cfRule type="cellIs" dxfId="9475" priority="103" operator="greaterThan">
      <formula>0.9</formula>
    </cfRule>
    <cfRule type="cellIs" dxfId="9474" priority="104" operator="greaterThan">
      <formula>0.85</formula>
    </cfRule>
  </conditionalFormatting>
  <conditionalFormatting sqref="N223">
    <cfRule type="cellIs" dxfId="9473" priority="85" operator="greaterThan">
      <formula>0.9</formula>
    </cfRule>
    <cfRule type="cellIs" dxfId="9472" priority="86" operator="greaterThan">
      <formula>0.85</formula>
    </cfRule>
  </conditionalFormatting>
  <conditionalFormatting sqref="N224">
    <cfRule type="cellIs" dxfId="9471" priority="49" operator="greaterThan">
      <formula>0.9</formula>
    </cfRule>
    <cfRule type="cellIs" dxfId="9470" priority="50" operator="greaterThan">
      <formula>0.85</formula>
    </cfRule>
  </conditionalFormatting>
  <conditionalFormatting sqref="N225">
    <cfRule type="cellIs" dxfId="9469" priority="31" operator="greaterThan">
      <formula>0.9</formula>
    </cfRule>
    <cfRule type="cellIs" dxfId="9468" priority="32" operator="greaterThan">
      <formula>0.85</formula>
    </cfRule>
  </conditionalFormatting>
  <conditionalFormatting sqref="E4:E226">
    <cfRule type="expression" dxfId="3" priority="97000">
      <formula>AND(IF(OR($Q4=1,$Q4=2),1,0),IF(#REF!&lt;=20,1,0))</formula>
    </cfRule>
    <cfRule type="expression" dxfId="2" priority="97001">
      <formula>AND(IF($Q4=2,1,0),IF(#REF!&lt;30,1,0))</formula>
    </cfRule>
    <cfRule type="expression" dxfId="1" priority="97002">
      <formula>AND(IF($Q4=3,1,0),IF(#REF!&lt;30,1,0))</formula>
    </cfRule>
    <cfRule type="expression" dxfId="0" priority="97003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D31" sqref="D31"/>
    </sheetView>
  </sheetViews>
  <sheetFormatPr defaultColWidth="17.5" defaultRowHeight="13.5" x14ac:dyDescent="0.3"/>
  <cols>
    <col min="1" max="1" width="4.625" style="76" bestFit="1" customWidth="1"/>
    <col min="2" max="2" width="3.375" style="76" customWidth="1"/>
    <col min="3" max="3" width="4.625" style="76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6" customWidth="1"/>
    <col min="51" max="16384" width="17.5" style="76"/>
  </cols>
  <sheetData>
    <row r="1" spans="1:48" x14ac:dyDescent="0.3"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</row>
    <row r="2" spans="1:48" x14ac:dyDescent="0.3"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</row>
    <row r="3" spans="1:48" x14ac:dyDescent="0.3"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</row>
    <row r="4" spans="1:48" x14ac:dyDescent="0.3">
      <c r="A4" s="116" t="s">
        <v>293</v>
      </c>
      <c r="B4" s="117"/>
      <c r="C4" s="117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116" t="s">
        <v>294</v>
      </c>
      <c r="B5" s="117"/>
      <c r="C5" s="117"/>
    </row>
    <row r="6" spans="1:48" x14ac:dyDescent="0.3">
      <c r="A6" s="116" t="s">
        <v>295</v>
      </c>
      <c r="B6" s="117"/>
      <c r="C6" s="117"/>
    </row>
    <row r="7" spans="1:48" x14ac:dyDescent="0.3">
      <c r="A7" s="51" t="s">
        <v>296</v>
      </c>
      <c r="B7" s="52"/>
      <c r="C7" s="53"/>
      <c r="D7" s="54" t="str">
        <f t="shared" ref="D7:W7" si="0">D4&amp;IF(D5="","",","&amp;D5)&amp;IF(D6="","",","&amp;D6)</f>
        <v/>
      </c>
      <c r="E7" s="54" t="str">
        <f t="shared" si="0"/>
        <v/>
      </c>
      <c r="F7" s="54" t="str">
        <f t="shared" si="0"/>
        <v/>
      </c>
      <c r="G7" s="54" t="str">
        <f t="shared" si="0"/>
        <v/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6">
        <v>8</v>
      </c>
      <c r="B8" s="57" t="s">
        <v>297</v>
      </c>
      <c r="C8" s="97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98">
        <v>7</v>
      </c>
      <c r="B9" s="59" t="s">
        <v>297</v>
      </c>
      <c r="C9" s="99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0">
        <v>6</v>
      </c>
      <c r="B10" s="55" t="s">
        <v>297</v>
      </c>
      <c r="C10" s="101">
        <v>7</v>
      </c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x14ac:dyDescent="0.3">
      <c r="A11" s="100">
        <v>5</v>
      </c>
      <c r="B11" s="55" t="s">
        <v>297</v>
      </c>
      <c r="C11" s="101">
        <v>6</v>
      </c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x14ac:dyDescent="0.3">
      <c r="A12" s="100">
        <v>4</v>
      </c>
      <c r="B12" s="55" t="s">
        <v>297</v>
      </c>
      <c r="C12" s="101">
        <v>5</v>
      </c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x14ac:dyDescent="0.3">
      <c r="A13" s="102">
        <v>3</v>
      </c>
      <c r="B13" s="60" t="s">
        <v>297</v>
      </c>
      <c r="C13" s="103">
        <v>4</v>
      </c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x14ac:dyDescent="0.3">
      <c r="A14" s="102">
        <v>2.5</v>
      </c>
      <c r="B14" s="60" t="s">
        <v>297</v>
      </c>
      <c r="C14" s="103">
        <v>3</v>
      </c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x14ac:dyDescent="0.3">
      <c r="A15" s="102">
        <v>2</v>
      </c>
      <c r="B15" s="60" t="s">
        <v>297</v>
      </c>
      <c r="C15" s="103">
        <v>2.5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x14ac:dyDescent="0.3">
      <c r="A16" s="104">
        <v>1.5</v>
      </c>
      <c r="B16" s="62" t="s">
        <v>297</v>
      </c>
      <c r="C16" s="105">
        <v>2</v>
      </c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104">
        <v>1</v>
      </c>
      <c r="B17" s="62" t="s">
        <v>297</v>
      </c>
      <c r="C17" s="105">
        <v>1.5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286</v>
      </c>
      <c r="B20" s="52"/>
      <c r="C20" s="53"/>
      <c r="D20" s="54" t="str">
        <f t="shared" ref="D20:W20" si="1">D7</f>
        <v/>
      </c>
      <c r="E20" s="54" t="str">
        <f t="shared" si="1"/>
        <v/>
      </c>
      <c r="F20" s="54" t="str">
        <f t="shared" si="1"/>
        <v/>
      </c>
      <c r="G20" s="54" t="str">
        <f t="shared" si="1"/>
        <v/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6">
        <f t="shared" ref="A21:C30" si="2">IF(A8="","",A8)</f>
        <v>8</v>
      </c>
      <c r="B21" s="57" t="str">
        <f t="shared" si="2"/>
        <v>~</v>
      </c>
      <c r="C21" s="97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98">
        <f t="shared" si="2"/>
        <v>7</v>
      </c>
      <c r="B22" s="59" t="str">
        <f t="shared" si="2"/>
        <v>~</v>
      </c>
      <c r="C22" s="99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0">
        <f t="shared" si="2"/>
        <v>6</v>
      </c>
      <c r="B23" s="55" t="str">
        <f t="shared" si="2"/>
        <v>~</v>
      </c>
      <c r="C23" s="101">
        <f t="shared" si="2"/>
        <v>7</v>
      </c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x14ac:dyDescent="0.3">
      <c r="A24" s="100">
        <f t="shared" si="2"/>
        <v>5</v>
      </c>
      <c r="B24" s="55" t="str">
        <f t="shared" si="2"/>
        <v>~</v>
      </c>
      <c r="C24" s="101">
        <f t="shared" si="2"/>
        <v>6</v>
      </c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x14ac:dyDescent="0.3">
      <c r="A25" s="100">
        <f t="shared" si="2"/>
        <v>4</v>
      </c>
      <c r="B25" s="55" t="str">
        <f t="shared" si="2"/>
        <v>~</v>
      </c>
      <c r="C25" s="101">
        <f t="shared" si="2"/>
        <v>5</v>
      </c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x14ac:dyDescent="0.3">
      <c r="A26" s="102">
        <f t="shared" si="2"/>
        <v>3</v>
      </c>
      <c r="B26" s="60" t="str">
        <f t="shared" si="2"/>
        <v>~</v>
      </c>
      <c r="C26" s="103">
        <f t="shared" si="2"/>
        <v>4</v>
      </c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x14ac:dyDescent="0.3">
      <c r="A27" s="102">
        <f t="shared" si="2"/>
        <v>2.5</v>
      </c>
      <c r="B27" s="60" t="str">
        <f t="shared" si="2"/>
        <v>~</v>
      </c>
      <c r="C27" s="103">
        <f t="shared" si="2"/>
        <v>3</v>
      </c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102">
        <f t="shared" si="2"/>
        <v>2</v>
      </c>
      <c r="B28" s="60" t="str">
        <f t="shared" si="2"/>
        <v>~</v>
      </c>
      <c r="C28" s="103">
        <f t="shared" si="2"/>
        <v>2.5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4">
        <f t="shared" si="2"/>
        <v>1.5</v>
      </c>
      <c r="B29" s="62" t="str">
        <f t="shared" si="2"/>
        <v>~</v>
      </c>
      <c r="C29" s="105">
        <f t="shared" si="2"/>
        <v>2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4">
        <f t="shared" si="2"/>
        <v>1</v>
      </c>
      <c r="B30" s="62" t="str">
        <f t="shared" si="2"/>
        <v>~</v>
      </c>
      <c r="C30" s="105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298</v>
      </c>
      <c r="B33" s="52"/>
      <c r="C33" s="53"/>
      <c r="D33" s="54" t="str">
        <f t="shared" ref="D33:W33" si="3">D20</f>
        <v/>
      </c>
      <c r="E33" s="54" t="str">
        <f t="shared" si="3"/>
        <v/>
      </c>
      <c r="F33" s="54" t="str">
        <f t="shared" si="3"/>
        <v/>
      </c>
      <c r="G33" s="54" t="str">
        <f t="shared" si="3"/>
        <v/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6">
        <f t="shared" ref="A34:C43" si="4">IF(A21="","",A21)</f>
        <v>8</v>
      </c>
      <c r="B34" s="57" t="str">
        <f t="shared" si="4"/>
        <v>~</v>
      </c>
      <c r="C34" s="97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8">
        <f t="shared" si="4"/>
        <v>7</v>
      </c>
      <c r="B35" s="59" t="str">
        <f t="shared" si="4"/>
        <v>~</v>
      </c>
      <c r="C35" s="99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0">
        <f t="shared" si="4"/>
        <v>6</v>
      </c>
      <c r="B36" s="55" t="str">
        <f t="shared" si="4"/>
        <v>~</v>
      </c>
      <c r="C36" s="101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100">
        <f t="shared" si="4"/>
        <v>5</v>
      </c>
      <c r="B37" s="55" t="str">
        <f t="shared" si="4"/>
        <v>~</v>
      </c>
      <c r="C37" s="101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100">
        <f t="shared" si="4"/>
        <v>4</v>
      </c>
      <c r="B38" s="55" t="str">
        <f t="shared" si="4"/>
        <v>~</v>
      </c>
      <c r="C38" s="101">
        <f t="shared" si="4"/>
        <v>5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x14ac:dyDescent="0.3">
      <c r="A39" s="102">
        <f t="shared" si="4"/>
        <v>3</v>
      </c>
      <c r="B39" s="60" t="str">
        <f t="shared" si="4"/>
        <v>~</v>
      </c>
      <c r="C39" s="103">
        <f t="shared" si="4"/>
        <v>4</v>
      </c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x14ac:dyDescent="0.3">
      <c r="A40" s="102">
        <f t="shared" si="4"/>
        <v>2.5</v>
      </c>
      <c r="B40" s="60" t="str">
        <f t="shared" si="4"/>
        <v>~</v>
      </c>
      <c r="C40" s="103">
        <f t="shared" si="4"/>
        <v>3</v>
      </c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102">
        <f t="shared" si="4"/>
        <v>2</v>
      </c>
      <c r="B41" s="60" t="str">
        <f t="shared" si="4"/>
        <v>~</v>
      </c>
      <c r="C41" s="103">
        <f t="shared" si="4"/>
        <v>2.5</v>
      </c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4">
        <f t="shared" si="4"/>
        <v>1.5</v>
      </c>
      <c r="B42" s="62" t="str">
        <f t="shared" si="4"/>
        <v>~</v>
      </c>
      <c r="C42" s="105">
        <f t="shared" si="4"/>
        <v>2</v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4">
        <f t="shared" si="4"/>
        <v>1</v>
      </c>
      <c r="B43" s="62" t="str">
        <f t="shared" si="4"/>
        <v>~</v>
      </c>
      <c r="C43" s="105">
        <f t="shared" si="4"/>
        <v>1.5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299</v>
      </c>
      <c r="B46" s="52"/>
      <c r="C46" s="53"/>
      <c r="D46" s="54" t="str">
        <f t="shared" ref="D46:W46" si="5">D33</f>
        <v/>
      </c>
      <c r="E46" s="54" t="str">
        <f t="shared" si="5"/>
        <v/>
      </c>
      <c r="F46" s="54" t="str">
        <f t="shared" si="5"/>
        <v/>
      </c>
      <c r="G46" s="54" t="str">
        <f t="shared" si="5"/>
        <v/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6">
        <f t="shared" ref="A47:C56" si="6">IF(A34="","",A34)</f>
        <v>8</v>
      </c>
      <c r="B47" s="57" t="str">
        <f t="shared" si="6"/>
        <v>~</v>
      </c>
      <c r="C47" s="97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8">
        <f t="shared" si="6"/>
        <v>7</v>
      </c>
      <c r="B48" s="59" t="str">
        <f t="shared" si="6"/>
        <v>~</v>
      </c>
      <c r="C48" s="99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0">
        <f t="shared" si="6"/>
        <v>6</v>
      </c>
      <c r="B49" s="55" t="str">
        <f t="shared" si="6"/>
        <v>~</v>
      </c>
      <c r="C49" s="101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0">
        <f t="shared" si="6"/>
        <v>5</v>
      </c>
      <c r="B50" s="55" t="str">
        <f t="shared" si="6"/>
        <v>~</v>
      </c>
      <c r="C50" s="101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0">
        <f t="shared" si="6"/>
        <v>4</v>
      </c>
      <c r="B51" s="55" t="str">
        <f t="shared" si="6"/>
        <v>~</v>
      </c>
      <c r="C51" s="101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2">
        <f t="shared" si="6"/>
        <v>3</v>
      </c>
      <c r="B52" s="60" t="str">
        <f t="shared" si="6"/>
        <v>~</v>
      </c>
      <c r="C52" s="103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2">
        <f t="shared" si="6"/>
        <v>2.5</v>
      </c>
      <c r="B53" s="60" t="str">
        <f t="shared" si="6"/>
        <v>~</v>
      </c>
      <c r="C53" s="103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2">
        <f t="shared" si="6"/>
        <v>2</v>
      </c>
      <c r="B54" s="60" t="str">
        <f t="shared" si="6"/>
        <v>~</v>
      </c>
      <c r="C54" s="103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4">
        <f t="shared" si="6"/>
        <v>1.5</v>
      </c>
      <c r="B55" s="62" t="str">
        <f t="shared" si="6"/>
        <v>~</v>
      </c>
      <c r="C55" s="105">
        <f t="shared" si="6"/>
        <v>2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4">
        <f t="shared" si="6"/>
        <v>1</v>
      </c>
      <c r="B56" s="62" t="str">
        <f t="shared" si="6"/>
        <v>~</v>
      </c>
      <c r="C56" s="105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300</v>
      </c>
      <c r="B59" s="52"/>
      <c r="C59" s="53"/>
      <c r="D59" s="54" t="str">
        <f t="shared" ref="D59:W59" si="7">D46</f>
        <v/>
      </c>
      <c r="E59" s="54" t="str">
        <f t="shared" si="7"/>
        <v/>
      </c>
      <c r="F59" s="54" t="str">
        <f t="shared" si="7"/>
        <v/>
      </c>
      <c r="G59" s="54" t="str">
        <f t="shared" si="7"/>
        <v/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6">
        <f t="shared" ref="A60:C69" si="8">IF(A47="","",A47)</f>
        <v>8</v>
      </c>
      <c r="B60" s="57" t="str">
        <f t="shared" si="8"/>
        <v>~</v>
      </c>
      <c r="C60" s="97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8">
        <f t="shared" si="8"/>
        <v>7</v>
      </c>
      <c r="B61" s="59" t="str">
        <f t="shared" si="8"/>
        <v>~</v>
      </c>
      <c r="C61" s="99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0">
        <f t="shared" si="8"/>
        <v>6</v>
      </c>
      <c r="B62" s="55" t="str">
        <f t="shared" si="8"/>
        <v>~</v>
      </c>
      <c r="C62" s="101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0">
        <f t="shared" si="8"/>
        <v>5</v>
      </c>
      <c r="B63" s="55" t="str">
        <f t="shared" si="8"/>
        <v>~</v>
      </c>
      <c r="C63" s="101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0">
        <f t="shared" si="8"/>
        <v>4</v>
      </c>
      <c r="B64" s="55" t="str">
        <f t="shared" si="8"/>
        <v>~</v>
      </c>
      <c r="C64" s="101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2">
        <f t="shared" si="8"/>
        <v>3</v>
      </c>
      <c r="B65" s="60" t="str">
        <f t="shared" si="8"/>
        <v>~</v>
      </c>
      <c r="C65" s="103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2">
        <f t="shared" si="8"/>
        <v>2.5</v>
      </c>
      <c r="B66" s="60" t="str">
        <f t="shared" si="8"/>
        <v>~</v>
      </c>
      <c r="C66" s="103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2">
        <f t="shared" si="8"/>
        <v>2</v>
      </c>
      <c r="B67" s="60" t="str">
        <f t="shared" si="8"/>
        <v>~</v>
      </c>
      <c r="C67" s="103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4">
        <f t="shared" si="8"/>
        <v>1.5</v>
      </c>
      <c r="B68" s="62" t="str">
        <f t="shared" si="8"/>
        <v>~</v>
      </c>
      <c r="C68" s="105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4">
        <f t="shared" si="8"/>
        <v>1</v>
      </c>
      <c r="B69" s="62" t="str">
        <f t="shared" si="8"/>
        <v>~</v>
      </c>
      <c r="C69" s="105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301</v>
      </c>
      <c r="B1" s="71"/>
    </row>
    <row r="2" spans="1:2" x14ac:dyDescent="0.3">
      <c r="A2" t="s">
        <v>302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I2054"/>
  <sheetViews>
    <sheetView zoomScaleNormal="100" workbookViewId="0">
      <selection activeCell="L7" sqref="L7"/>
    </sheetView>
  </sheetViews>
  <sheetFormatPr defaultRowHeight="16.5" x14ac:dyDescent="0.3"/>
  <sheetData>
    <row r="1" spans="1:35" x14ac:dyDescent="0.3">
      <c r="A1" t="s">
        <v>303</v>
      </c>
      <c r="B1">
        <v>27653</v>
      </c>
      <c r="C1">
        <v>1</v>
      </c>
      <c r="D1" t="s">
        <v>304</v>
      </c>
      <c r="E1" t="s">
        <v>305</v>
      </c>
      <c r="F1">
        <v>39</v>
      </c>
      <c r="G1">
        <v>32.11</v>
      </c>
      <c r="H1">
        <v>106.17</v>
      </c>
      <c r="I1">
        <v>25.61</v>
      </c>
      <c r="J1">
        <v>84.69</v>
      </c>
      <c r="K1">
        <v>8</v>
      </c>
      <c r="T1">
        <v>3</v>
      </c>
      <c r="U1">
        <v>2</v>
      </c>
      <c r="V1" t="s">
        <v>306</v>
      </c>
      <c r="W1" t="s">
        <v>65</v>
      </c>
      <c r="X1">
        <v>9</v>
      </c>
      <c r="Y1">
        <v>8</v>
      </c>
      <c r="Z1" t="s">
        <v>307</v>
      </c>
      <c r="AA1" t="s">
        <v>308</v>
      </c>
      <c r="AB1" t="s">
        <v>309</v>
      </c>
      <c r="AC1" t="s">
        <v>310</v>
      </c>
      <c r="AD1" t="s">
        <v>311</v>
      </c>
      <c r="AG1" t="s">
        <v>312</v>
      </c>
      <c r="AH1">
        <v>0</v>
      </c>
      <c r="AI1">
        <v>197</v>
      </c>
    </row>
    <row r="2" spans="1:35" x14ac:dyDescent="0.3">
      <c r="A2" t="s">
        <v>303</v>
      </c>
      <c r="B2">
        <v>27653</v>
      </c>
      <c r="C2">
        <v>2</v>
      </c>
      <c r="D2" t="s">
        <v>304</v>
      </c>
      <c r="E2" t="s">
        <v>305</v>
      </c>
      <c r="F2">
        <v>39</v>
      </c>
      <c r="G2">
        <v>32.11</v>
      </c>
      <c r="H2">
        <v>106.18</v>
      </c>
      <c r="I2">
        <v>25.62</v>
      </c>
      <c r="J2">
        <v>84.7</v>
      </c>
      <c r="K2">
        <v>8</v>
      </c>
      <c r="T2">
        <v>3</v>
      </c>
      <c r="U2">
        <v>2</v>
      </c>
      <c r="V2" t="s">
        <v>306</v>
      </c>
      <c r="W2" t="s">
        <v>66</v>
      </c>
      <c r="X2">
        <v>9</v>
      </c>
      <c r="Y2">
        <v>8</v>
      </c>
      <c r="Z2" t="s">
        <v>307</v>
      </c>
      <c r="AA2" t="s">
        <v>308</v>
      </c>
      <c r="AB2" t="s">
        <v>309</v>
      </c>
      <c r="AC2" t="s">
        <v>310</v>
      </c>
      <c r="AD2" t="s">
        <v>311</v>
      </c>
      <c r="AG2" t="s">
        <v>312</v>
      </c>
      <c r="AH2">
        <v>0</v>
      </c>
      <c r="AI2">
        <v>197</v>
      </c>
    </row>
    <row r="3" spans="1:35" x14ac:dyDescent="0.3">
      <c r="A3" t="s">
        <v>303</v>
      </c>
      <c r="B3">
        <v>27653</v>
      </c>
      <c r="C3">
        <v>3</v>
      </c>
      <c r="D3" t="s">
        <v>304</v>
      </c>
      <c r="E3" t="s">
        <v>305</v>
      </c>
      <c r="F3">
        <v>39</v>
      </c>
      <c r="G3">
        <v>32.14</v>
      </c>
      <c r="H3">
        <v>106.27</v>
      </c>
      <c r="I3">
        <v>25.63</v>
      </c>
      <c r="J3">
        <v>84.76</v>
      </c>
      <c r="K3">
        <v>8</v>
      </c>
      <c r="T3">
        <v>3</v>
      </c>
      <c r="U3">
        <v>2</v>
      </c>
      <c r="V3" t="s">
        <v>306</v>
      </c>
      <c r="W3" t="s">
        <v>67</v>
      </c>
      <c r="X3">
        <v>9</v>
      </c>
      <c r="Y3">
        <v>8</v>
      </c>
      <c r="Z3" t="s">
        <v>307</v>
      </c>
      <c r="AA3" t="s">
        <v>308</v>
      </c>
      <c r="AB3" t="s">
        <v>309</v>
      </c>
      <c r="AC3" t="s">
        <v>310</v>
      </c>
      <c r="AD3" t="s">
        <v>311</v>
      </c>
      <c r="AG3" t="s">
        <v>312</v>
      </c>
      <c r="AH3">
        <v>0</v>
      </c>
      <c r="AI3">
        <v>197</v>
      </c>
    </row>
    <row r="4" spans="1:35" x14ac:dyDescent="0.3">
      <c r="A4" t="s">
        <v>303</v>
      </c>
      <c r="B4">
        <v>27653</v>
      </c>
      <c r="C4">
        <v>4</v>
      </c>
      <c r="D4" t="s">
        <v>304</v>
      </c>
      <c r="E4" t="s">
        <v>305</v>
      </c>
      <c r="F4">
        <v>39</v>
      </c>
      <c r="G4">
        <v>32.15</v>
      </c>
      <c r="H4">
        <v>106.3</v>
      </c>
      <c r="I4">
        <v>25.64</v>
      </c>
      <c r="J4">
        <v>84.79</v>
      </c>
      <c r="K4">
        <v>7</v>
      </c>
      <c r="T4">
        <v>3</v>
      </c>
      <c r="U4">
        <v>2</v>
      </c>
      <c r="V4" t="s">
        <v>306</v>
      </c>
      <c r="W4" t="s">
        <v>313</v>
      </c>
      <c r="X4">
        <v>9</v>
      </c>
      <c r="Y4">
        <v>8</v>
      </c>
      <c r="Z4" t="s">
        <v>307</v>
      </c>
      <c r="AA4" t="s">
        <v>308</v>
      </c>
      <c r="AB4" t="s">
        <v>309</v>
      </c>
      <c r="AC4" t="s">
        <v>310</v>
      </c>
      <c r="AD4" t="s">
        <v>311</v>
      </c>
      <c r="AG4" t="s">
        <v>312</v>
      </c>
      <c r="AH4">
        <v>0</v>
      </c>
      <c r="AI4">
        <v>197</v>
      </c>
    </row>
    <row r="5" spans="1:35" x14ac:dyDescent="0.3">
      <c r="A5" t="s">
        <v>303</v>
      </c>
      <c r="B5">
        <v>27653</v>
      </c>
      <c r="C5">
        <v>5</v>
      </c>
      <c r="D5" t="s">
        <v>304</v>
      </c>
      <c r="E5" t="s">
        <v>305</v>
      </c>
      <c r="F5">
        <v>39</v>
      </c>
      <c r="G5">
        <v>42.31</v>
      </c>
      <c r="H5">
        <v>139.88999999999999</v>
      </c>
      <c r="I5">
        <v>33.75</v>
      </c>
      <c r="J5">
        <v>111.59</v>
      </c>
      <c r="K5">
        <v>7</v>
      </c>
      <c r="T5">
        <v>4</v>
      </c>
      <c r="U5">
        <v>2</v>
      </c>
      <c r="V5" t="s">
        <v>306</v>
      </c>
      <c r="W5">
        <v>139</v>
      </c>
      <c r="X5">
        <v>9</v>
      </c>
      <c r="Y5">
        <v>8</v>
      </c>
      <c r="Z5" t="s">
        <v>307</v>
      </c>
      <c r="AA5" t="s">
        <v>308</v>
      </c>
      <c r="AB5" t="s">
        <v>309</v>
      </c>
      <c r="AC5" t="s">
        <v>310</v>
      </c>
      <c r="AD5" t="s">
        <v>311</v>
      </c>
      <c r="AG5" t="s">
        <v>312</v>
      </c>
      <c r="AH5">
        <v>0</v>
      </c>
      <c r="AI5">
        <v>197</v>
      </c>
    </row>
    <row r="6" spans="1:35" x14ac:dyDescent="0.3">
      <c r="A6" t="s">
        <v>303</v>
      </c>
      <c r="B6">
        <v>27653</v>
      </c>
      <c r="C6">
        <v>6</v>
      </c>
      <c r="D6" t="s">
        <v>304</v>
      </c>
      <c r="E6" t="s">
        <v>305</v>
      </c>
      <c r="F6">
        <v>39</v>
      </c>
      <c r="G6">
        <v>78.2</v>
      </c>
      <c r="H6">
        <v>258.52999999999997</v>
      </c>
      <c r="I6">
        <v>62.36</v>
      </c>
      <c r="J6">
        <v>206.15</v>
      </c>
      <c r="K6">
        <v>1</v>
      </c>
      <c r="T6">
        <v>5</v>
      </c>
      <c r="U6">
        <v>3</v>
      </c>
      <c r="V6" t="s">
        <v>306</v>
      </c>
      <c r="W6">
        <v>258</v>
      </c>
      <c r="X6">
        <v>9</v>
      </c>
      <c r="Y6">
        <v>8</v>
      </c>
      <c r="Z6" t="s">
        <v>307</v>
      </c>
      <c r="AA6" t="s">
        <v>308</v>
      </c>
      <c r="AB6" t="s">
        <v>309</v>
      </c>
      <c r="AC6" t="s">
        <v>310</v>
      </c>
      <c r="AD6" t="s">
        <v>311</v>
      </c>
      <c r="AG6" t="s">
        <v>312</v>
      </c>
      <c r="AH6">
        <v>0</v>
      </c>
      <c r="AI6">
        <v>197</v>
      </c>
    </row>
    <row r="7" spans="1:35" x14ac:dyDescent="0.3">
      <c r="A7" t="s">
        <v>303</v>
      </c>
      <c r="B7">
        <v>124666</v>
      </c>
      <c r="C7">
        <v>1</v>
      </c>
      <c r="D7" t="s">
        <v>314</v>
      </c>
      <c r="E7" t="s">
        <v>315</v>
      </c>
      <c r="F7">
        <v>16</v>
      </c>
      <c r="G7">
        <v>8.82</v>
      </c>
      <c r="H7">
        <v>29.16</v>
      </c>
      <c r="I7">
        <v>7.36</v>
      </c>
      <c r="J7">
        <v>24.35</v>
      </c>
      <c r="K7">
        <v>4</v>
      </c>
      <c r="T7">
        <v>1</v>
      </c>
      <c r="U7">
        <v>1</v>
      </c>
      <c r="V7" t="s">
        <v>306</v>
      </c>
      <c r="W7">
        <v>29</v>
      </c>
      <c r="X7">
        <v>13</v>
      </c>
      <c r="Y7">
        <v>13</v>
      </c>
      <c r="Z7" t="s">
        <v>316</v>
      </c>
      <c r="AA7" t="s">
        <v>317</v>
      </c>
      <c r="AB7" t="s">
        <v>309</v>
      </c>
      <c r="AC7" t="s">
        <v>310</v>
      </c>
      <c r="AD7" t="s">
        <v>311</v>
      </c>
      <c r="AG7" t="s">
        <v>318</v>
      </c>
      <c r="AH7">
        <v>0</v>
      </c>
      <c r="AI7">
        <v>571</v>
      </c>
    </row>
    <row r="8" spans="1:35" x14ac:dyDescent="0.3">
      <c r="A8" t="s">
        <v>303</v>
      </c>
      <c r="B8">
        <v>124666</v>
      </c>
      <c r="C8">
        <v>2</v>
      </c>
      <c r="D8" t="s">
        <v>314</v>
      </c>
      <c r="E8" t="s">
        <v>315</v>
      </c>
      <c r="F8">
        <v>16</v>
      </c>
      <c r="G8">
        <v>9.67</v>
      </c>
      <c r="H8">
        <v>31.99</v>
      </c>
      <c r="I8">
        <v>8.07</v>
      </c>
      <c r="J8">
        <v>26.71</v>
      </c>
      <c r="K8">
        <v>4</v>
      </c>
      <c r="T8">
        <v>1</v>
      </c>
      <c r="U8">
        <v>1</v>
      </c>
      <c r="V8" t="s">
        <v>306</v>
      </c>
      <c r="W8" t="s">
        <v>319</v>
      </c>
      <c r="X8">
        <v>13</v>
      </c>
      <c r="Y8">
        <v>13</v>
      </c>
      <c r="Z8" t="s">
        <v>316</v>
      </c>
      <c r="AA8" t="s">
        <v>317</v>
      </c>
      <c r="AB8" t="s">
        <v>309</v>
      </c>
      <c r="AC8" t="s">
        <v>310</v>
      </c>
      <c r="AD8" t="s">
        <v>311</v>
      </c>
      <c r="AG8" t="s">
        <v>318</v>
      </c>
      <c r="AH8">
        <v>0</v>
      </c>
      <c r="AI8">
        <v>571</v>
      </c>
    </row>
    <row r="9" spans="1:35" x14ac:dyDescent="0.3">
      <c r="A9" t="s">
        <v>303</v>
      </c>
      <c r="B9">
        <v>124666</v>
      </c>
      <c r="C9">
        <v>3</v>
      </c>
      <c r="D9" t="s">
        <v>314</v>
      </c>
      <c r="E9" t="s">
        <v>315</v>
      </c>
      <c r="F9">
        <v>16</v>
      </c>
      <c r="G9">
        <v>10.27</v>
      </c>
      <c r="H9">
        <v>33.979999999999997</v>
      </c>
      <c r="I9">
        <v>8.58</v>
      </c>
      <c r="J9">
        <v>28.38</v>
      </c>
      <c r="K9">
        <v>4</v>
      </c>
      <c r="T9">
        <v>3</v>
      </c>
      <c r="U9">
        <v>2</v>
      </c>
      <c r="V9" t="s">
        <v>306</v>
      </c>
      <c r="W9" t="s">
        <v>320</v>
      </c>
      <c r="X9">
        <v>13</v>
      </c>
      <c r="Y9">
        <v>13</v>
      </c>
      <c r="Z9" t="s">
        <v>316</v>
      </c>
      <c r="AA9" t="s">
        <v>317</v>
      </c>
      <c r="AB9" t="s">
        <v>309</v>
      </c>
      <c r="AC9" t="s">
        <v>310</v>
      </c>
      <c r="AD9" t="s">
        <v>311</v>
      </c>
      <c r="AG9" t="s">
        <v>318</v>
      </c>
      <c r="AH9">
        <v>0</v>
      </c>
      <c r="AI9">
        <v>571</v>
      </c>
    </row>
    <row r="10" spans="1:35" x14ac:dyDescent="0.3">
      <c r="A10" t="s">
        <v>303</v>
      </c>
      <c r="B10">
        <v>124666</v>
      </c>
      <c r="C10">
        <v>4</v>
      </c>
      <c r="D10" t="s">
        <v>314</v>
      </c>
      <c r="E10" t="s">
        <v>315</v>
      </c>
      <c r="F10">
        <v>16</v>
      </c>
      <c r="G10">
        <v>10.79</v>
      </c>
      <c r="H10">
        <v>35.69</v>
      </c>
      <c r="I10">
        <v>9.01</v>
      </c>
      <c r="J10">
        <v>29.8</v>
      </c>
      <c r="K10">
        <v>4</v>
      </c>
      <c r="T10">
        <v>3</v>
      </c>
      <c r="U10">
        <v>2</v>
      </c>
      <c r="V10" t="s">
        <v>306</v>
      </c>
      <c r="W10">
        <v>35</v>
      </c>
      <c r="X10">
        <v>13</v>
      </c>
      <c r="Y10">
        <v>13</v>
      </c>
      <c r="Z10" t="s">
        <v>316</v>
      </c>
      <c r="AA10" t="s">
        <v>317</v>
      </c>
      <c r="AB10" t="s">
        <v>309</v>
      </c>
      <c r="AC10" t="s">
        <v>310</v>
      </c>
      <c r="AD10" t="s">
        <v>311</v>
      </c>
      <c r="AG10" t="s">
        <v>318</v>
      </c>
      <c r="AH10">
        <v>0</v>
      </c>
      <c r="AI10">
        <v>571</v>
      </c>
    </row>
    <row r="11" spans="1:35" x14ac:dyDescent="0.3">
      <c r="A11" t="s">
        <v>303</v>
      </c>
      <c r="B11">
        <v>10133</v>
      </c>
      <c r="C11">
        <v>1</v>
      </c>
      <c r="D11" t="s">
        <v>321</v>
      </c>
      <c r="E11" t="s">
        <v>322</v>
      </c>
      <c r="F11">
        <v>616</v>
      </c>
      <c r="G11">
        <v>24.23</v>
      </c>
      <c r="H11">
        <v>80.099999999999994</v>
      </c>
      <c r="I11">
        <v>18.14</v>
      </c>
      <c r="J11">
        <v>59.97</v>
      </c>
      <c r="K11">
        <v>281</v>
      </c>
      <c r="T11">
        <v>3</v>
      </c>
      <c r="U11">
        <v>2</v>
      </c>
      <c r="V11" t="s">
        <v>306</v>
      </c>
      <c r="W11">
        <v>80</v>
      </c>
      <c r="X11">
        <v>20</v>
      </c>
      <c r="Y11">
        <v>13</v>
      </c>
      <c r="Z11" t="s">
        <v>323</v>
      </c>
      <c r="AA11" t="s">
        <v>324</v>
      </c>
      <c r="AB11" t="s">
        <v>309</v>
      </c>
      <c r="AC11" t="s">
        <v>310</v>
      </c>
      <c r="AD11" t="s">
        <v>311</v>
      </c>
      <c r="AG11" t="s">
        <v>325</v>
      </c>
      <c r="AH11">
        <v>0</v>
      </c>
      <c r="AI11">
        <v>228</v>
      </c>
    </row>
    <row r="12" spans="1:35" x14ac:dyDescent="0.3">
      <c r="A12" t="s">
        <v>303</v>
      </c>
      <c r="B12">
        <v>10133</v>
      </c>
      <c r="C12">
        <v>2</v>
      </c>
      <c r="D12" t="s">
        <v>321</v>
      </c>
      <c r="E12" t="s">
        <v>322</v>
      </c>
      <c r="F12">
        <v>616</v>
      </c>
      <c r="G12">
        <v>32.11</v>
      </c>
      <c r="H12">
        <v>106.18</v>
      </c>
      <c r="I12">
        <v>25.7</v>
      </c>
      <c r="J12">
        <v>84.98</v>
      </c>
      <c r="K12">
        <v>127</v>
      </c>
      <c r="T12">
        <v>3</v>
      </c>
      <c r="U12">
        <v>2</v>
      </c>
      <c r="V12" t="s">
        <v>306</v>
      </c>
      <c r="W12" t="s">
        <v>65</v>
      </c>
      <c r="X12">
        <v>20</v>
      </c>
      <c r="Y12">
        <v>13</v>
      </c>
      <c r="Z12" t="s">
        <v>323</v>
      </c>
      <c r="AA12" t="s">
        <v>324</v>
      </c>
      <c r="AB12" t="s">
        <v>309</v>
      </c>
      <c r="AC12" t="s">
        <v>310</v>
      </c>
      <c r="AD12" t="s">
        <v>311</v>
      </c>
      <c r="AG12" t="s">
        <v>325</v>
      </c>
      <c r="AH12">
        <v>0</v>
      </c>
      <c r="AI12">
        <v>228</v>
      </c>
    </row>
    <row r="13" spans="1:35" x14ac:dyDescent="0.3">
      <c r="A13" t="s">
        <v>303</v>
      </c>
      <c r="B13">
        <v>10133</v>
      </c>
      <c r="C13">
        <v>3</v>
      </c>
      <c r="D13" t="s">
        <v>321</v>
      </c>
      <c r="E13" t="s">
        <v>322</v>
      </c>
      <c r="F13">
        <v>616</v>
      </c>
      <c r="G13">
        <v>32.24</v>
      </c>
      <c r="H13">
        <v>106.61</v>
      </c>
      <c r="I13">
        <v>25.7</v>
      </c>
      <c r="J13">
        <v>84.98</v>
      </c>
      <c r="K13">
        <v>76</v>
      </c>
      <c r="T13">
        <v>3</v>
      </c>
      <c r="U13">
        <v>2</v>
      </c>
      <c r="V13" t="s">
        <v>306</v>
      </c>
      <c r="W13" t="s">
        <v>66</v>
      </c>
      <c r="X13">
        <v>20</v>
      </c>
      <c r="Y13">
        <v>13</v>
      </c>
      <c r="Z13" t="s">
        <v>323</v>
      </c>
      <c r="AA13" t="s">
        <v>324</v>
      </c>
      <c r="AB13" t="s">
        <v>309</v>
      </c>
      <c r="AC13" t="s">
        <v>310</v>
      </c>
      <c r="AD13" t="s">
        <v>311</v>
      </c>
      <c r="AG13" t="s">
        <v>325</v>
      </c>
      <c r="AH13">
        <v>0</v>
      </c>
      <c r="AI13">
        <v>228</v>
      </c>
    </row>
    <row r="14" spans="1:35" x14ac:dyDescent="0.3">
      <c r="A14" t="s">
        <v>303</v>
      </c>
      <c r="B14">
        <v>10133</v>
      </c>
      <c r="C14">
        <v>4</v>
      </c>
      <c r="D14" t="s">
        <v>321</v>
      </c>
      <c r="E14" t="s">
        <v>322</v>
      </c>
      <c r="F14">
        <v>616</v>
      </c>
      <c r="G14">
        <v>32.07</v>
      </c>
      <c r="H14">
        <v>106.04</v>
      </c>
      <c r="I14">
        <v>25.7</v>
      </c>
      <c r="J14">
        <v>84.98</v>
      </c>
      <c r="K14">
        <v>20</v>
      </c>
      <c r="T14">
        <v>3</v>
      </c>
      <c r="U14">
        <v>2</v>
      </c>
      <c r="V14" t="s">
        <v>306</v>
      </c>
      <c r="W14" t="s">
        <v>67</v>
      </c>
      <c r="X14">
        <v>20</v>
      </c>
      <c r="Y14">
        <v>13</v>
      </c>
      <c r="Z14" t="s">
        <v>323</v>
      </c>
      <c r="AA14" t="s">
        <v>324</v>
      </c>
      <c r="AB14" t="s">
        <v>309</v>
      </c>
      <c r="AC14" t="s">
        <v>310</v>
      </c>
      <c r="AD14" t="s">
        <v>311</v>
      </c>
      <c r="AG14" t="s">
        <v>325</v>
      </c>
      <c r="AH14">
        <v>0</v>
      </c>
      <c r="AI14">
        <v>228</v>
      </c>
    </row>
    <row r="15" spans="1:35" x14ac:dyDescent="0.3">
      <c r="A15" t="s">
        <v>303</v>
      </c>
      <c r="B15">
        <v>10133</v>
      </c>
      <c r="C15">
        <v>5</v>
      </c>
      <c r="D15" t="s">
        <v>321</v>
      </c>
      <c r="E15" t="s">
        <v>322</v>
      </c>
      <c r="F15">
        <v>616</v>
      </c>
      <c r="G15">
        <v>41.26</v>
      </c>
      <c r="H15">
        <v>136.41</v>
      </c>
      <c r="I15">
        <v>34.78</v>
      </c>
      <c r="J15">
        <v>114.98</v>
      </c>
      <c r="K15">
        <v>112</v>
      </c>
      <c r="T15">
        <v>4</v>
      </c>
      <c r="U15">
        <v>2</v>
      </c>
      <c r="V15" t="s">
        <v>306</v>
      </c>
      <c r="W15">
        <v>136</v>
      </c>
      <c r="X15">
        <v>20</v>
      </c>
      <c r="Y15">
        <v>13</v>
      </c>
      <c r="Z15" t="s">
        <v>323</v>
      </c>
      <c r="AA15" t="s">
        <v>324</v>
      </c>
      <c r="AB15" t="s">
        <v>309</v>
      </c>
      <c r="AC15" t="s">
        <v>310</v>
      </c>
      <c r="AD15" t="s">
        <v>311</v>
      </c>
      <c r="AG15" t="s">
        <v>325</v>
      </c>
      <c r="AH15">
        <v>0</v>
      </c>
      <c r="AI15">
        <v>228</v>
      </c>
    </row>
    <row r="16" spans="1:35" x14ac:dyDescent="0.3">
      <c r="A16" t="s">
        <v>303</v>
      </c>
      <c r="B16">
        <v>13325</v>
      </c>
      <c r="C16">
        <v>1</v>
      </c>
      <c r="D16" t="s">
        <v>326</v>
      </c>
      <c r="E16" t="s">
        <v>327</v>
      </c>
      <c r="F16">
        <v>597</v>
      </c>
      <c r="G16">
        <v>25.68</v>
      </c>
      <c r="H16">
        <v>84.91</v>
      </c>
      <c r="I16">
        <v>18.11</v>
      </c>
      <c r="J16">
        <v>59.9</v>
      </c>
      <c r="K16">
        <v>315</v>
      </c>
      <c r="T16">
        <v>3</v>
      </c>
      <c r="U16">
        <v>2</v>
      </c>
      <c r="V16" t="s">
        <v>306</v>
      </c>
      <c r="W16">
        <v>84</v>
      </c>
      <c r="X16">
        <v>20</v>
      </c>
      <c r="Y16">
        <v>8</v>
      </c>
      <c r="Z16" t="s">
        <v>328</v>
      </c>
      <c r="AA16" t="s">
        <v>329</v>
      </c>
      <c r="AB16" t="s">
        <v>309</v>
      </c>
      <c r="AC16" t="s">
        <v>310</v>
      </c>
      <c r="AD16" t="s">
        <v>311</v>
      </c>
      <c r="AG16" t="s">
        <v>330</v>
      </c>
      <c r="AH16">
        <v>0</v>
      </c>
      <c r="AI16">
        <v>199</v>
      </c>
    </row>
    <row r="17" spans="1:35" x14ac:dyDescent="0.3">
      <c r="A17" t="s">
        <v>303</v>
      </c>
      <c r="B17">
        <v>13325</v>
      </c>
      <c r="C17">
        <v>2</v>
      </c>
      <c r="D17" t="s">
        <v>326</v>
      </c>
      <c r="E17" t="s">
        <v>327</v>
      </c>
      <c r="F17">
        <v>597</v>
      </c>
      <c r="G17">
        <v>31.49</v>
      </c>
      <c r="H17">
        <v>104.1</v>
      </c>
      <c r="I17">
        <v>25.23</v>
      </c>
      <c r="J17">
        <v>83.42</v>
      </c>
      <c r="K17">
        <v>104</v>
      </c>
      <c r="T17">
        <v>3</v>
      </c>
      <c r="U17">
        <v>2</v>
      </c>
      <c r="V17" t="s">
        <v>306</v>
      </c>
      <c r="W17" t="s">
        <v>71</v>
      </c>
      <c r="X17">
        <v>20</v>
      </c>
      <c r="Y17">
        <v>8</v>
      </c>
      <c r="Z17" t="s">
        <v>328</v>
      </c>
      <c r="AA17" t="s">
        <v>329</v>
      </c>
      <c r="AB17" t="s">
        <v>309</v>
      </c>
      <c r="AC17" t="s">
        <v>310</v>
      </c>
      <c r="AD17" t="s">
        <v>311</v>
      </c>
      <c r="AG17" t="s">
        <v>330</v>
      </c>
      <c r="AH17">
        <v>0</v>
      </c>
      <c r="AI17">
        <v>199</v>
      </c>
    </row>
    <row r="18" spans="1:35" x14ac:dyDescent="0.3">
      <c r="A18" t="s">
        <v>303</v>
      </c>
      <c r="B18">
        <v>13325</v>
      </c>
      <c r="C18">
        <v>3</v>
      </c>
      <c r="D18" t="s">
        <v>326</v>
      </c>
      <c r="E18" t="s">
        <v>327</v>
      </c>
      <c r="F18">
        <v>597</v>
      </c>
      <c r="G18">
        <v>32.01</v>
      </c>
      <c r="H18">
        <v>105.84</v>
      </c>
      <c r="I18">
        <v>25.23</v>
      </c>
      <c r="J18">
        <v>83.42</v>
      </c>
      <c r="K18">
        <v>70</v>
      </c>
      <c r="T18">
        <v>3</v>
      </c>
      <c r="U18">
        <v>2</v>
      </c>
      <c r="V18" t="s">
        <v>306</v>
      </c>
      <c r="W18" t="s">
        <v>73</v>
      </c>
      <c r="X18">
        <v>20</v>
      </c>
      <c r="Y18">
        <v>8</v>
      </c>
      <c r="Z18" t="s">
        <v>328</v>
      </c>
      <c r="AA18" t="s">
        <v>329</v>
      </c>
      <c r="AB18" t="s">
        <v>309</v>
      </c>
      <c r="AC18" t="s">
        <v>310</v>
      </c>
      <c r="AD18" t="s">
        <v>311</v>
      </c>
      <c r="AG18" t="s">
        <v>330</v>
      </c>
      <c r="AH18">
        <v>0</v>
      </c>
      <c r="AI18">
        <v>199</v>
      </c>
    </row>
    <row r="19" spans="1:35" x14ac:dyDescent="0.3">
      <c r="A19" t="s">
        <v>303</v>
      </c>
      <c r="B19">
        <v>13325</v>
      </c>
      <c r="C19">
        <v>4</v>
      </c>
      <c r="D19" t="s">
        <v>326</v>
      </c>
      <c r="E19" t="s">
        <v>327</v>
      </c>
      <c r="F19">
        <v>597</v>
      </c>
      <c r="G19">
        <v>42.88</v>
      </c>
      <c r="H19">
        <v>141.77000000000001</v>
      </c>
      <c r="I19">
        <v>34.090000000000003</v>
      </c>
      <c r="J19">
        <v>112.71</v>
      </c>
      <c r="K19">
        <v>108</v>
      </c>
      <c r="T19">
        <v>4</v>
      </c>
      <c r="U19">
        <v>2</v>
      </c>
      <c r="V19" t="s">
        <v>306</v>
      </c>
      <c r="W19">
        <v>141</v>
      </c>
      <c r="X19">
        <v>20</v>
      </c>
      <c r="Y19">
        <v>8</v>
      </c>
      <c r="Z19" t="s">
        <v>328</v>
      </c>
      <c r="AA19" t="s">
        <v>329</v>
      </c>
      <c r="AB19" t="s">
        <v>309</v>
      </c>
      <c r="AC19" t="s">
        <v>310</v>
      </c>
      <c r="AD19" t="s">
        <v>311</v>
      </c>
      <c r="AG19" t="s">
        <v>330</v>
      </c>
      <c r="AH19">
        <v>0</v>
      </c>
      <c r="AI19">
        <v>199</v>
      </c>
    </row>
    <row r="20" spans="1:35" x14ac:dyDescent="0.3">
      <c r="A20" t="s">
        <v>303</v>
      </c>
      <c r="B20">
        <v>119737</v>
      </c>
      <c r="C20">
        <v>1</v>
      </c>
      <c r="D20" t="s">
        <v>331</v>
      </c>
      <c r="E20" t="s">
        <v>332</v>
      </c>
      <c r="F20">
        <v>66</v>
      </c>
      <c r="G20">
        <v>5.95</v>
      </c>
      <c r="H20">
        <v>19.690000000000001</v>
      </c>
      <c r="I20">
        <v>4.32</v>
      </c>
      <c r="J20">
        <v>14.29</v>
      </c>
      <c r="K20">
        <v>54</v>
      </c>
      <c r="T20">
        <v>1</v>
      </c>
      <c r="U20">
        <v>1</v>
      </c>
      <c r="V20" t="s">
        <v>333</v>
      </c>
      <c r="W20" t="s">
        <v>334</v>
      </c>
      <c r="X20">
        <v>17</v>
      </c>
      <c r="Y20">
        <v>16</v>
      </c>
      <c r="Z20" t="s">
        <v>335</v>
      </c>
      <c r="AA20" t="s">
        <v>336</v>
      </c>
      <c r="AB20" t="s">
        <v>309</v>
      </c>
      <c r="AC20" t="s">
        <v>310</v>
      </c>
      <c r="AD20" t="s">
        <v>311</v>
      </c>
      <c r="AG20" t="s">
        <v>337</v>
      </c>
      <c r="AH20">
        <v>0</v>
      </c>
      <c r="AI20">
        <v>638</v>
      </c>
    </row>
    <row r="21" spans="1:35" x14ac:dyDescent="0.3">
      <c r="A21" t="s">
        <v>303</v>
      </c>
      <c r="B21">
        <v>119737</v>
      </c>
      <c r="C21">
        <v>2</v>
      </c>
      <c r="D21" t="s">
        <v>331</v>
      </c>
      <c r="E21" t="s">
        <v>332</v>
      </c>
      <c r="F21">
        <v>66</v>
      </c>
      <c r="G21">
        <v>7.09</v>
      </c>
      <c r="H21">
        <v>23.44</v>
      </c>
      <c r="I21">
        <v>5.13</v>
      </c>
      <c r="J21">
        <v>16.989999999999998</v>
      </c>
      <c r="K21">
        <v>8</v>
      </c>
      <c r="T21">
        <v>1</v>
      </c>
      <c r="U21">
        <v>1</v>
      </c>
      <c r="V21" t="s">
        <v>333</v>
      </c>
      <c r="W21" t="s">
        <v>338</v>
      </c>
      <c r="X21">
        <v>17</v>
      </c>
      <c r="Y21">
        <v>16</v>
      </c>
      <c r="Z21" t="s">
        <v>335</v>
      </c>
      <c r="AA21" t="s">
        <v>336</v>
      </c>
      <c r="AB21" t="s">
        <v>309</v>
      </c>
      <c r="AC21" t="s">
        <v>310</v>
      </c>
      <c r="AD21" t="s">
        <v>311</v>
      </c>
      <c r="AG21" t="s">
        <v>337</v>
      </c>
      <c r="AH21">
        <v>0</v>
      </c>
      <c r="AI21">
        <v>638</v>
      </c>
    </row>
    <row r="22" spans="1:35" x14ac:dyDescent="0.3">
      <c r="A22" t="s">
        <v>303</v>
      </c>
      <c r="B22">
        <v>119737</v>
      </c>
      <c r="C22">
        <v>3</v>
      </c>
      <c r="D22" t="s">
        <v>331</v>
      </c>
      <c r="E22" t="s">
        <v>332</v>
      </c>
      <c r="F22">
        <v>66</v>
      </c>
      <c r="G22">
        <v>11.91</v>
      </c>
      <c r="H22">
        <v>39.4</v>
      </c>
      <c r="I22">
        <v>8.64</v>
      </c>
      <c r="J22">
        <v>28.59</v>
      </c>
      <c r="K22">
        <v>4</v>
      </c>
      <c r="T22">
        <v>1</v>
      </c>
      <c r="U22">
        <v>1</v>
      </c>
      <c r="V22" t="s">
        <v>333</v>
      </c>
      <c r="W22" t="s">
        <v>339</v>
      </c>
      <c r="X22">
        <v>17</v>
      </c>
      <c r="Y22">
        <v>16</v>
      </c>
      <c r="Z22" t="s">
        <v>335</v>
      </c>
      <c r="AA22" t="s">
        <v>336</v>
      </c>
      <c r="AB22" t="s">
        <v>309</v>
      </c>
      <c r="AC22" t="s">
        <v>310</v>
      </c>
      <c r="AD22" t="s">
        <v>311</v>
      </c>
      <c r="AG22" t="s">
        <v>337</v>
      </c>
      <c r="AH22">
        <v>0</v>
      </c>
      <c r="AI22">
        <v>638</v>
      </c>
    </row>
    <row r="23" spans="1:35" x14ac:dyDescent="0.3">
      <c r="A23" t="s">
        <v>303</v>
      </c>
      <c r="B23">
        <v>110712</v>
      </c>
      <c r="C23">
        <v>1</v>
      </c>
      <c r="D23" t="s">
        <v>340</v>
      </c>
      <c r="E23" t="s">
        <v>341</v>
      </c>
      <c r="F23">
        <v>124</v>
      </c>
      <c r="G23">
        <v>8.17</v>
      </c>
      <c r="H23">
        <v>27.03</v>
      </c>
      <c r="I23">
        <v>5.98</v>
      </c>
      <c r="J23">
        <v>19.78</v>
      </c>
      <c r="K23">
        <v>2</v>
      </c>
      <c r="T23">
        <v>1</v>
      </c>
      <c r="U23">
        <v>1</v>
      </c>
      <c r="V23" t="s">
        <v>306</v>
      </c>
      <c r="W23">
        <v>27</v>
      </c>
      <c r="X23">
        <v>23</v>
      </c>
      <c r="Y23">
        <v>21</v>
      </c>
      <c r="Z23" t="s">
        <v>342</v>
      </c>
      <c r="AA23" t="s">
        <v>343</v>
      </c>
      <c r="AB23" t="s">
        <v>309</v>
      </c>
      <c r="AC23" t="s">
        <v>310</v>
      </c>
      <c r="AD23" t="s">
        <v>311</v>
      </c>
      <c r="AG23" t="s">
        <v>344</v>
      </c>
      <c r="AH23">
        <v>0</v>
      </c>
      <c r="AI23">
        <v>454</v>
      </c>
    </row>
    <row r="24" spans="1:35" x14ac:dyDescent="0.3">
      <c r="A24" t="s">
        <v>303</v>
      </c>
      <c r="B24">
        <v>110712</v>
      </c>
      <c r="C24">
        <v>2</v>
      </c>
      <c r="D24" t="s">
        <v>340</v>
      </c>
      <c r="E24" t="s">
        <v>341</v>
      </c>
      <c r="F24">
        <v>124</v>
      </c>
      <c r="G24">
        <v>24.25</v>
      </c>
      <c r="H24">
        <v>80.180000000000007</v>
      </c>
      <c r="I24">
        <v>18.13</v>
      </c>
      <c r="J24">
        <v>59.95</v>
      </c>
      <c r="K24">
        <v>2</v>
      </c>
      <c r="T24">
        <v>3</v>
      </c>
      <c r="U24">
        <v>2</v>
      </c>
      <c r="V24" t="s">
        <v>306</v>
      </c>
      <c r="W24">
        <v>80</v>
      </c>
      <c r="X24">
        <v>23</v>
      </c>
      <c r="Y24">
        <v>21</v>
      </c>
      <c r="Z24" t="s">
        <v>342</v>
      </c>
      <c r="AA24" t="s">
        <v>343</v>
      </c>
      <c r="AB24" t="s">
        <v>309</v>
      </c>
      <c r="AC24" t="s">
        <v>310</v>
      </c>
      <c r="AD24" t="s">
        <v>311</v>
      </c>
      <c r="AG24" t="s">
        <v>344</v>
      </c>
      <c r="AH24">
        <v>0</v>
      </c>
      <c r="AI24">
        <v>454</v>
      </c>
    </row>
    <row r="25" spans="1:35" x14ac:dyDescent="0.3">
      <c r="A25" t="s">
        <v>303</v>
      </c>
      <c r="B25">
        <v>110712</v>
      </c>
      <c r="C25">
        <v>3</v>
      </c>
      <c r="D25" t="s">
        <v>340</v>
      </c>
      <c r="E25" t="s">
        <v>341</v>
      </c>
      <c r="F25">
        <v>124</v>
      </c>
      <c r="G25">
        <v>33.94</v>
      </c>
      <c r="H25">
        <v>112.2</v>
      </c>
      <c r="I25">
        <v>25.69</v>
      </c>
      <c r="J25">
        <v>84.95</v>
      </c>
      <c r="K25">
        <v>36</v>
      </c>
      <c r="T25">
        <v>3</v>
      </c>
      <c r="U25">
        <v>2</v>
      </c>
      <c r="V25" t="s">
        <v>306</v>
      </c>
      <c r="W25" t="s">
        <v>101</v>
      </c>
      <c r="X25">
        <v>23</v>
      </c>
      <c r="Y25">
        <v>21</v>
      </c>
      <c r="Z25" t="s">
        <v>342</v>
      </c>
      <c r="AA25" t="s">
        <v>343</v>
      </c>
      <c r="AB25" t="s">
        <v>309</v>
      </c>
      <c r="AC25" t="s">
        <v>310</v>
      </c>
      <c r="AD25" t="s">
        <v>311</v>
      </c>
      <c r="AG25" t="s">
        <v>344</v>
      </c>
      <c r="AH25">
        <v>0</v>
      </c>
      <c r="AI25">
        <v>454</v>
      </c>
    </row>
    <row r="26" spans="1:35" x14ac:dyDescent="0.3">
      <c r="A26" t="s">
        <v>303</v>
      </c>
      <c r="B26">
        <v>110712</v>
      </c>
      <c r="C26">
        <v>4</v>
      </c>
      <c r="D26" t="s">
        <v>340</v>
      </c>
      <c r="E26" t="s">
        <v>341</v>
      </c>
      <c r="F26">
        <v>124</v>
      </c>
      <c r="G26">
        <v>34.479999999999997</v>
      </c>
      <c r="H26">
        <v>113.99</v>
      </c>
      <c r="I26">
        <v>25.7</v>
      </c>
      <c r="J26">
        <v>84.99</v>
      </c>
      <c r="K26">
        <v>42</v>
      </c>
      <c r="T26">
        <v>3</v>
      </c>
      <c r="U26">
        <v>2</v>
      </c>
      <c r="V26" t="s">
        <v>306</v>
      </c>
      <c r="W26" t="s">
        <v>176</v>
      </c>
      <c r="X26">
        <v>23</v>
      </c>
      <c r="Y26">
        <v>21</v>
      </c>
      <c r="Z26" t="s">
        <v>342</v>
      </c>
      <c r="AA26" t="s">
        <v>343</v>
      </c>
      <c r="AB26" t="s">
        <v>309</v>
      </c>
      <c r="AC26" t="s">
        <v>310</v>
      </c>
      <c r="AD26" t="s">
        <v>311</v>
      </c>
      <c r="AG26" t="s">
        <v>344</v>
      </c>
      <c r="AH26">
        <v>0</v>
      </c>
      <c r="AI26">
        <v>454</v>
      </c>
    </row>
    <row r="27" spans="1:35" x14ac:dyDescent="0.3">
      <c r="A27" t="s">
        <v>303</v>
      </c>
      <c r="B27">
        <v>110712</v>
      </c>
      <c r="C27">
        <v>5</v>
      </c>
      <c r="D27" t="s">
        <v>340</v>
      </c>
      <c r="E27" t="s">
        <v>341</v>
      </c>
      <c r="F27">
        <v>124</v>
      </c>
      <c r="G27">
        <v>34.229999999999997</v>
      </c>
      <c r="H27">
        <v>113.18</v>
      </c>
      <c r="I27">
        <v>25.69</v>
      </c>
      <c r="J27">
        <v>84.95</v>
      </c>
      <c r="K27">
        <v>42</v>
      </c>
      <c r="T27">
        <v>3</v>
      </c>
      <c r="U27">
        <v>2</v>
      </c>
      <c r="V27" t="s">
        <v>306</v>
      </c>
      <c r="W27" t="s">
        <v>86</v>
      </c>
      <c r="X27">
        <v>23</v>
      </c>
      <c r="Y27">
        <v>21</v>
      </c>
      <c r="Z27" t="s">
        <v>342</v>
      </c>
      <c r="AA27" t="s">
        <v>343</v>
      </c>
      <c r="AB27" t="s">
        <v>309</v>
      </c>
      <c r="AC27" t="s">
        <v>310</v>
      </c>
      <c r="AD27" t="s">
        <v>311</v>
      </c>
      <c r="AG27" t="s">
        <v>344</v>
      </c>
      <c r="AH27">
        <v>0</v>
      </c>
      <c r="AI27">
        <v>454</v>
      </c>
    </row>
    <row r="28" spans="1:35" x14ac:dyDescent="0.3">
      <c r="A28" t="s">
        <v>303</v>
      </c>
      <c r="B28">
        <v>3289</v>
      </c>
      <c r="C28">
        <v>1</v>
      </c>
      <c r="D28" t="s">
        <v>345</v>
      </c>
      <c r="E28" t="s">
        <v>346</v>
      </c>
      <c r="F28">
        <v>183</v>
      </c>
      <c r="G28">
        <v>20.61</v>
      </c>
      <c r="H28">
        <v>68.16</v>
      </c>
      <c r="I28">
        <v>15.61</v>
      </c>
      <c r="J28">
        <v>51.62</v>
      </c>
      <c r="K28">
        <v>26</v>
      </c>
      <c r="T28">
        <v>2</v>
      </c>
      <c r="U28">
        <v>1</v>
      </c>
      <c r="V28" t="s">
        <v>333</v>
      </c>
      <c r="W28">
        <v>68</v>
      </c>
      <c r="X28">
        <v>15</v>
      </c>
      <c r="Y28">
        <v>7</v>
      </c>
      <c r="Z28" t="s">
        <v>347</v>
      </c>
      <c r="AA28" t="s">
        <v>348</v>
      </c>
      <c r="AB28" t="s">
        <v>309</v>
      </c>
      <c r="AC28" t="s">
        <v>310</v>
      </c>
      <c r="AD28" t="s">
        <v>311</v>
      </c>
      <c r="AG28" t="s">
        <v>349</v>
      </c>
      <c r="AH28">
        <v>0</v>
      </c>
      <c r="AI28">
        <v>201</v>
      </c>
    </row>
    <row r="29" spans="1:35" x14ac:dyDescent="0.3">
      <c r="A29" t="s">
        <v>303</v>
      </c>
      <c r="B29">
        <v>3289</v>
      </c>
      <c r="C29">
        <v>2</v>
      </c>
      <c r="D29" t="s">
        <v>345</v>
      </c>
      <c r="E29" t="s">
        <v>346</v>
      </c>
      <c r="F29">
        <v>183</v>
      </c>
      <c r="G29">
        <v>26.37</v>
      </c>
      <c r="H29">
        <v>87.19</v>
      </c>
      <c r="I29">
        <v>21.72</v>
      </c>
      <c r="J29">
        <v>71.819999999999993</v>
      </c>
      <c r="K29">
        <v>13</v>
      </c>
      <c r="T29">
        <v>3</v>
      </c>
      <c r="U29">
        <v>1</v>
      </c>
      <c r="V29" t="s">
        <v>306</v>
      </c>
      <c r="W29" t="s">
        <v>350</v>
      </c>
      <c r="X29">
        <v>15</v>
      </c>
      <c r="Y29">
        <v>7</v>
      </c>
      <c r="Z29" t="s">
        <v>347</v>
      </c>
      <c r="AA29" t="s">
        <v>348</v>
      </c>
      <c r="AB29" t="s">
        <v>309</v>
      </c>
      <c r="AC29" t="s">
        <v>310</v>
      </c>
      <c r="AD29" t="s">
        <v>311</v>
      </c>
      <c r="AG29" t="s">
        <v>349</v>
      </c>
      <c r="AH29">
        <v>0</v>
      </c>
      <c r="AI29">
        <v>201</v>
      </c>
    </row>
    <row r="30" spans="1:35" x14ac:dyDescent="0.3">
      <c r="A30" t="s">
        <v>303</v>
      </c>
      <c r="B30">
        <v>3289</v>
      </c>
      <c r="C30">
        <v>3</v>
      </c>
      <c r="D30" t="s">
        <v>345</v>
      </c>
      <c r="E30" t="s">
        <v>346</v>
      </c>
      <c r="F30">
        <v>183</v>
      </c>
      <c r="G30">
        <v>26.44</v>
      </c>
      <c r="H30">
        <v>87.41</v>
      </c>
      <c r="I30">
        <v>21.78</v>
      </c>
      <c r="J30">
        <v>72</v>
      </c>
      <c r="K30">
        <v>7</v>
      </c>
      <c r="T30">
        <v>3</v>
      </c>
      <c r="U30">
        <v>1</v>
      </c>
      <c r="V30" t="s">
        <v>306</v>
      </c>
      <c r="W30" t="s">
        <v>351</v>
      </c>
      <c r="X30">
        <v>15</v>
      </c>
      <c r="Y30">
        <v>7</v>
      </c>
      <c r="Z30" t="s">
        <v>347</v>
      </c>
      <c r="AA30" t="s">
        <v>348</v>
      </c>
      <c r="AB30" t="s">
        <v>309</v>
      </c>
      <c r="AC30" t="s">
        <v>310</v>
      </c>
      <c r="AD30" t="s">
        <v>311</v>
      </c>
      <c r="AG30" t="s">
        <v>349</v>
      </c>
      <c r="AH30">
        <v>0</v>
      </c>
      <c r="AI30">
        <v>201</v>
      </c>
    </row>
    <row r="31" spans="1:35" x14ac:dyDescent="0.3">
      <c r="A31" t="s">
        <v>303</v>
      </c>
      <c r="B31">
        <v>3289</v>
      </c>
      <c r="C31">
        <v>4</v>
      </c>
      <c r="D31" t="s">
        <v>345</v>
      </c>
      <c r="E31" t="s">
        <v>346</v>
      </c>
      <c r="F31">
        <v>183</v>
      </c>
      <c r="G31">
        <v>29.69</v>
      </c>
      <c r="H31">
        <v>98.17</v>
      </c>
      <c r="I31">
        <v>22.48</v>
      </c>
      <c r="J31">
        <v>74.34</v>
      </c>
      <c r="K31">
        <v>14</v>
      </c>
      <c r="T31">
        <v>3</v>
      </c>
      <c r="U31">
        <v>1</v>
      </c>
      <c r="V31" t="s">
        <v>306</v>
      </c>
      <c r="W31">
        <v>98</v>
      </c>
      <c r="X31">
        <v>15</v>
      </c>
      <c r="Y31">
        <v>7</v>
      </c>
      <c r="Z31" t="s">
        <v>347</v>
      </c>
      <c r="AA31" t="s">
        <v>348</v>
      </c>
      <c r="AB31" t="s">
        <v>309</v>
      </c>
      <c r="AC31" t="s">
        <v>310</v>
      </c>
      <c r="AD31" t="s">
        <v>311</v>
      </c>
      <c r="AG31" t="s">
        <v>349</v>
      </c>
      <c r="AH31">
        <v>0</v>
      </c>
      <c r="AI31">
        <v>201</v>
      </c>
    </row>
    <row r="32" spans="1:35" x14ac:dyDescent="0.3">
      <c r="A32" t="s">
        <v>303</v>
      </c>
      <c r="B32">
        <v>3289</v>
      </c>
      <c r="C32">
        <v>5</v>
      </c>
      <c r="D32" t="s">
        <v>345</v>
      </c>
      <c r="E32" t="s">
        <v>346</v>
      </c>
      <c r="F32">
        <v>183</v>
      </c>
      <c r="G32">
        <v>30.85</v>
      </c>
      <c r="H32">
        <v>102</v>
      </c>
      <c r="I32">
        <v>25.59</v>
      </c>
      <c r="J32">
        <v>84.61</v>
      </c>
      <c r="K32">
        <v>86</v>
      </c>
      <c r="T32">
        <v>3</v>
      </c>
      <c r="U32">
        <v>1</v>
      </c>
      <c r="V32" t="s">
        <v>306</v>
      </c>
      <c r="W32" t="s">
        <v>83</v>
      </c>
      <c r="X32">
        <v>15</v>
      </c>
      <c r="Y32">
        <v>7</v>
      </c>
      <c r="Z32" t="s">
        <v>347</v>
      </c>
      <c r="AA32" t="s">
        <v>348</v>
      </c>
      <c r="AB32" t="s">
        <v>309</v>
      </c>
      <c r="AC32" t="s">
        <v>310</v>
      </c>
      <c r="AD32" t="s">
        <v>311</v>
      </c>
      <c r="AG32" t="s">
        <v>349</v>
      </c>
      <c r="AH32">
        <v>0</v>
      </c>
      <c r="AI32">
        <v>201</v>
      </c>
    </row>
    <row r="33" spans="1:35" x14ac:dyDescent="0.3">
      <c r="A33" t="s">
        <v>303</v>
      </c>
      <c r="B33">
        <v>3289</v>
      </c>
      <c r="C33">
        <v>6</v>
      </c>
      <c r="D33" t="s">
        <v>345</v>
      </c>
      <c r="E33" t="s">
        <v>346</v>
      </c>
      <c r="F33">
        <v>183</v>
      </c>
      <c r="G33">
        <v>30.92</v>
      </c>
      <c r="H33">
        <v>102.23</v>
      </c>
      <c r="I33">
        <v>25.64</v>
      </c>
      <c r="J33">
        <v>84.79</v>
      </c>
      <c r="K33">
        <v>23</v>
      </c>
      <c r="T33">
        <v>3</v>
      </c>
      <c r="U33">
        <v>1</v>
      </c>
      <c r="V33" t="s">
        <v>306</v>
      </c>
      <c r="W33" t="s">
        <v>352</v>
      </c>
      <c r="X33">
        <v>15</v>
      </c>
      <c r="Y33">
        <v>7</v>
      </c>
      <c r="Z33" t="s">
        <v>347</v>
      </c>
      <c r="AA33" t="s">
        <v>348</v>
      </c>
      <c r="AB33" t="s">
        <v>309</v>
      </c>
      <c r="AC33" t="s">
        <v>310</v>
      </c>
      <c r="AD33" t="s">
        <v>311</v>
      </c>
      <c r="AG33" t="s">
        <v>349</v>
      </c>
      <c r="AH33">
        <v>0</v>
      </c>
      <c r="AI33">
        <v>201</v>
      </c>
    </row>
    <row r="34" spans="1:35" x14ac:dyDescent="0.3">
      <c r="A34" t="s">
        <v>303</v>
      </c>
      <c r="B34">
        <v>3289</v>
      </c>
      <c r="C34">
        <v>7</v>
      </c>
      <c r="D34" t="s">
        <v>345</v>
      </c>
      <c r="E34" t="s">
        <v>346</v>
      </c>
      <c r="F34">
        <v>183</v>
      </c>
      <c r="G34">
        <v>31.1</v>
      </c>
      <c r="H34">
        <v>102.83</v>
      </c>
      <c r="I34">
        <v>25.61</v>
      </c>
      <c r="J34">
        <v>84.69</v>
      </c>
      <c r="K34">
        <v>14</v>
      </c>
      <c r="T34">
        <v>3</v>
      </c>
      <c r="U34">
        <v>1</v>
      </c>
      <c r="V34" t="s">
        <v>306</v>
      </c>
      <c r="W34" t="s">
        <v>353</v>
      </c>
      <c r="X34">
        <v>15</v>
      </c>
      <c r="Y34">
        <v>7</v>
      </c>
      <c r="Z34" t="s">
        <v>347</v>
      </c>
      <c r="AA34" t="s">
        <v>348</v>
      </c>
      <c r="AB34" t="s">
        <v>309</v>
      </c>
      <c r="AC34" t="s">
        <v>310</v>
      </c>
      <c r="AD34" t="s">
        <v>311</v>
      </c>
      <c r="AG34" t="s">
        <v>349</v>
      </c>
      <c r="AH34">
        <v>0</v>
      </c>
      <c r="AI34">
        <v>201</v>
      </c>
    </row>
    <row r="35" spans="1:35" x14ac:dyDescent="0.3">
      <c r="A35" t="s">
        <v>303</v>
      </c>
      <c r="B35">
        <v>110249</v>
      </c>
      <c r="C35">
        <v>1</v>
      </c>
      <c r="D35" t="s">
        <v>354</v>
      </c>
      <c r="E35" t="s">
        <v>355</v>
      </c>
      <c r="F35">
        <v>4</v>
      </c>
      <c r="G35">
        <v>7.99</v>
      </c>
      <c r="H35">
        <v>26.42</v>
      </c>
      <c r="I35">
        <v>5.85</v>
      </c>
      <c r="J35">
        <v>19.37</v>
      </c>
      <c r="K35">
        <v>1</v>
      </c>
      <c r="T35">
        <v>1</v>
      </c>
      <c r="U35">
        <v>1</v>
      </c>
      <c r="V35" t="s">
        <v>306</v>
      </c>
      <c r="W35">
        <v>26</v>
      </c>
      <c r="X35">
        <v>18</v>
      </c>
      <c r="Y35">
        <v>16</v>
      </c>
      <c r="Z35" t="s">
        <v>356</v>
      </c>
      <c r="AA35" t="s">
        <v>357</v>
      </c>
      <c r="AB35" t="s">
        <v>309</v>
      </c>
      <c r="AC35" t="s">
        <v>310</v>
      </c>
      <c r="AD35" t="s">
        <v>311</v>
      </c>
      <c r="AG35" t="s">
        <v>358</v>
      </c>
      <c r="AH35">
        <v>0</v>
      </c>
      <c r="AI35">
        <v>763</v>
      </c>
    </row>
    <row r="36" spans="1:35" x14ac:dyDescent="0.3">
      <c r="A36" t="s">
        <v>303</v>
      </c>
      <c r="B36">
        <v>110249</v>
      </c>
      <c r="C36">
        <v>2</v>
      </c>
      <c r="D36" t="s">
        <v>354</v>
      </c>
      <c r="E36" t="s">
        <v>355</v>
      </c>
      <c r="F36">
        <v>4</v>
      </c>
      <c r="G36">
        <v>35.85</v>
      </c>
      <c r="H36">
        <v>118.54</v>
      </c>
      <c r="I36">
        <v>26.29</v>
      </c>
      <c r="J36">
        <v>86.92</v>
      </c>
      <c r="K36">
        <v>1</v>
      </c>
      <c r="T36">
        <v>3</v>
      </c>
      <c r="U36">
        <v>2</v>
      </c>
      <c r="V36" t="s">
        <v>306</v>
      </c>
      <c r="W36">
        <v>118</v>
      </c>
      <c r="X36">
        <v>18</v>
      </c>
      <c r="Y36">
        <v>16</v>
      </c>
      <c r="Z36" t="s">
        <v>356</v>
      </c>
      <c r="AA36" t="s">
        <v>357</v>
      </c>
      <c r="AB36" t="s">
        <v>309</v>
      </c>
      <c r="AC36" t="s">
        <v>310</v>
      </c>
      <c r="AD36" t="s">
        <v>311</v>
      </c>
      <c r="AG36" t="s">
        <v>358</v>
      </c>
      <c r="AH36">
        <v>0</v>
      </c>
      <c r="AI36">
        <v>763</v>
      </c>
    </row>
    <row r="37" spans="1:35" x14ac:dyDescent="0.3">
      <c r="A37" t="s">
        <v>303</v>
      </c>
      <c r="B37">
        <v>110249</v>
      </c>
      <c r="C37">
        <v>3</v>
      </c>
      <c r="D37" t="s">
        <v>354</v>
      </c>
      <c r="E37" t="s">
        <v>355</v>
      </c>
      <c r="F37">
        <v>4</v>
      </c>
      <c r="G37">
        <v>39.659999999999997</v>
      </c>
      <c r="H37">
        <v>131.13999999999999</v>
      </c>
      <c r="I37">
        <v>29.08</v>
      </c>
      <c r="J37">
        <v>96.16</v>
      </c>
      <c r="K37">
        <v>1</v>
      </c>
      <c r="T37">
        <v>4</v>
      </c>
      <c r="U37">
        <v>2</v>
      </c>
      <c r="V37" t="s">
        <v>306</v>
      </c>
      <c r="W37">
        <v>131</v>
      </c>
      <c r="X37">
        <v>18</v>
      </c>
      <c r="Y37">
        <v>16</v>
      </c>
      <c r="Z37" t="s">
        <v>356</v>
      </c>
      <c r="AA37" t="s">
        <v>357</v>
      </c>
      <c r="AB37" t="s">
        <v>309</v>
      </c>
      <c r="AC37" t="s">
        <v>310</v>
      </c>
      <c r="AD37" t="s">
        <v>311</v>
      </c>
      <c r="AG37" t="s">
        <v>358</v>
      </c>
      <c r="AH37">
        <v>0</v>
      </c>
      <c r="AI37">
        <v>763</v>
      </c>
    </row>
    <row r="38" spans="1:35" x14ac:dyDescent="0.3">
      <c r="A38" t="s">
        <v>303</v>
      </c>
      <c r="B38">
        <v>110249</v>
      </c>
      <c r="C38">
        <v>4</v>
      </c>
      <c r="D38" t="s">
        <v>354</v>
      </c>
      <c r="E38" t="s">
        <v>355</v>
      </c>
      <c r="F38">
        <v>4</v>
      </c>
      <c r="G38">
        <v>40.68</v>
      </c>
      <c r="H38">
        <v>134.49</v>
      </c>
      <c r="I38">
        <v>29.82</v>
      </c>
      <c r="J38">
        <v>98.61</v>
      </c>
      <c r="K38">
        <v>1</v>
      </c>
      <c r="T38">
        <v>4</v>
      </c>
      <c r="U38">
        <v>2</v>
      </c>
      <c r="V38" t="s">
        <v>306</v>
      </c>
      <c r="W38">
        <v>134</v>
      </c>
      <c r="X38">
        <v>18</v>
      </c>
      <c r="Y38">
        <v>16</v>
      </c>
      <c r="Z38" t="s">
        <v>356</v>
      </c>
      <c r="AA38" t="s">
        <v>357</v>
      </c>
      <c r="AB38" t="s">
        <v>309</v>
      </c>
      <c r="AC38" t="s">
        <v>310</v>
      </c>
      <c r="AD38" t="s">
        <v>311</v>
      </c>
      <c r="AG38" t="s">
        <v>358</v>
      </c>
      <c r="AH38">
        <v>0</v>
      </c>
      <c r="AI38">
        <v>763</v>
      </c>
    </row>
    <row r="39" spans="1:35" x14ac:dyDescent="0.3">
      <c r="A39" t="s">
        <v>303</v>
      </c>
      <c r="B39">
        <v>17318</v>
      </c>
      <c r="C39">
        <v>1</v>
      </c>
      <c r="D39" t="s">
        <v>359</v>
      </c>
      <c r="E39" t="s">
        <v>360</v>
      </c>
      <c r="F39">
        <v>50</v>
      </c>
      <c r="G39">
        <v>45.44</v>
      </c>
      <c r="H39">
        <v>150.22999999999999</v>
      </c>
      <c r="I39">
        <v>36.01</v>
      </c>
      <c r="J39">
        <v>119.07</v>
      </c>
      <c r="K39">
        <v>18</v>
      </c>
      <c r="T39">
        <v>3</v>
      </c>
      <c r="U39">
        <v>2</v>
      </c>
      <c r="V39" t="s">
        <v>306</v>
      </c>
      <c r="W39">
        <v>150</v>
      </c>
      <c r="X39">
        <v>21</v>
      </c>
      <c r="Y39">
        <v>17</v>
      </c>
      <c r="Z39" t="s">
        <v>361</v>
      </c>
      <c r="AA39" t="s">
        <v>362</v>
      </c>
      <c r="AB39" t="s">
        <v>309</v>
      </c>
      <c r="AC39" t="s">
        <v>310</v>
      </c>
      <c r="AD39" t="s">
        <v>311</v>
      </c>
      <c r="AG39" t="s">
        <v>363</v>
      </c>
      <c r="AH39">
        <v>0</v>
      </c>
      <c r="AI39">
        <v>489</v>
      </c>
    </row>
    <row r="40" spans="1:35" x14ac:dyDescent="0.3">
      <c r="A40" t="s">
        <v>303</v>
      </c>
      <c r="B40">
        <v>17318</v>
      </c>
      <c r="C40">
        <v>2</v>
      </c>
      <c r="D40" t="s">
        <v>359</v>
      </c>
      <c r="E40" t="s">
        <v>360</v>
      </c>
      <c r="F40">
        <v>50</v>
      </c>
      <c r="G40">
        <v>47.83</v>
      </c>
      <c r="H40">
        <v>158.13999999999999</v>
      </c>
      <c r="I40">
        <v>37.909999999999997</v>
      </c>
      <c r="J40">
        <v>125.33</v>
      </c>
      <c r="K40">
        <v>14</v>
      </c>
      <c r="T40">
        <v>3</v>
      </c>
      <c r="U40">
        <v>2</v>
      </c>
      <c r="V40" t="s">
        <v>306</v>
      </c>
      <c r="W40">
        <v>158</v>
      </c>
      <c r="X40">
        <v>21</v>
      </c>
      <c r="Y40">
        <v>17</v>
      </c>
      <c r="Z40" t="s">
        <v>361</v>
      </c>
      <c r="AA40" t="s">
        <v>362</v>
      </c>
      <c r="AB40" t="s">
        <v>309</v>
      </c>
      <c r="AC40" t="s">
        <v>310</v>
      </c>
      <c r="AD40" t="s">
        <v>311</v>
      </c>
      <c r="AG40" t="s">
        <v>363</v>
      </c>
      <c r="AH40">
        <v>0</v>
      </c>
      <c r="AI40">
        <v>489</v>
      </c>
    </row>
    <row r="41" spans="1:35" x14ac:dyDescent="0.3">
      <c r="A41" t="s">
        <v>303</v>
      </c>
      <c r="B41">
        <v>17318</v>
      </c>
      <c r="C41">
        <v>3</v>
      </c>
      <c r="D41" t="s">
        <v>359</v>
      </c>
      <c r="E41" t="s">
        <v>360</v>
      </c>
      <c r="F41">
        <v>50</v>
      </c>
      <c r="G41">
        <v>53.99</v>
      </c>
      <c r="H41">
        <v>178.48</v>
      </c>
      <c r="I41">
        <v>42.79</v>
      </c>
      <c r="J41">
        <v>141.46</v>
      </c>
      <c r="K41">
        <v>18</v>
      </c>
      <c r="T41">
        <v>4</v>
      </c>
      <c r="U41">
        <v>2</v>
      </c>
      <c r="V41" t="s">
        <v>306</v>
      </c>
      <c r="W41">
        <v>178</v>
      </c>
      <c r="X41">
        <v>21</v>
      </c>
      <c r="Y41">
        <v>17</v>
      </c>
      <c r="Z41" t="s">
        <v>361</v>
      </c>
      <c r="AA41" t="s">
        <v>362</v>
      </c>
      <c r="AB41" t="s">
        <v>309</v>
      </c>
      <c r="AC41" t="s">
        <v>310</v>
      </c>
      <c r="AD41" t="s">
        <v>311</v>
      </c>
      <c r="AG41" t="s">
        <v>363</v>
      </c>
      <c r="AH41">
        <v>0</v>
      </c>
      <c r="AI41">
        <v>489</v>
      </c>
    </row>
    <row r="42" spans="1:35" x14ac:dyDescent="0.3">
      <c r="A42" t="s">
        <v>303</v>
      </c>
      <c r="B42">
        <v>105829</v>
      </c>
      <c r="C42">
        <v>1</v>
      </c>
      <c r="D42" t="s">
        <v>364</v>
      </c>
      <c r="E42" t="s">
        <v>365</v>
      </c>
      <c r="F42">
        <v>9</v>
      </c>
      <c r="G42">
        <v>32.28</v>
      </c>
      <c r="H42">
        <v>106.74</v>
      </c>
      <c r="I42">
        <v>25.7</v>
      </c>
      <c r="J42">
        <v>84.97</v>
      </c>
      <c r="K42">
        <v>9</v>
      </c>
      <c r="T42">
        <v>3</v>
      </c>
      <c r="U42">
        <v>2</v>
      </c>
      <c r="V42" t="s">
        <v>333</v>
      </c>
      <c r="W42">
        <v>106</v>
      </c>
      <c r="X42">
        <v>13</v>
      </c>
      <c r="Y42">
        <v>13</v>
      </c>
      <c r="Z42" t="s">
        <v>366</v>
      </c>
      <c r="AA42" t="s">
        <v>367</v>
      </c>
      <c r="AB42" t="s">
        <v>309</v>
      </c>
      <c r="AC42" t="s">
        <v>310</v>
      </c>
      <c r="AD42" t="s">
        <v>311</v>
      </c>
      <c r="AG42" t="s">
        <v>368</v>
      </c>
      <c r="AH42">
        <v>0</v>
      </c>
      <c r="AI42">
        <v>590</v>
      </c>
    </row>
    <row r="43" spans="1:35" x14ac:dyDescent="0.3">
      <c r="A43" t="s">
        <v>303</v>
      </c>
      <c r="B43">
        <v>3306</v>
      </c>
      <c r="C43">
        <v>1</v>
      </c>
      <c r="D43" t="s">
        <v>369</v>
      </c>
      <c r="E43" t="s">
        <v>370</v>
      </c>
      <c r="F43">
        <v>683</v>
      </c>
      <c r="G43">
        <v>24.46</v>
      </c>
      <c r="H43">
        <v>80.89</v>
      </c>
      <c r="I43">
        <v>18.14</v>
      </c>
      <c r="J43">
        <v>59.97</v>
      </c>
      <c r="K43">
        <v>160</v>
      </c>
      <c r="T43">
        <v>3</v>
      </c>
      <c r="U43">
        <v>2</v>
      </c>
      <c r="V43" t="s">
        <v>306</v>
      </c>
      <c r="W43">
        <v>80</v>
      </c>
      <c r="X43">
        <v>20</v>
      </c>
      <c r="Y43">
        <v>17</v>
      </c>
      <c r="Z43" t="s">
        <v>371</v>
      </c>
      <c r="AA43" t="s">
        <v>372</v>
      </c>
      <c r="AB43" t="s">
        <v>309</v>
      </c>
      <c r="AC43" t="s">
        <v>310</v>
      </c>
      <c r="AD43" t="s">
        <v>311</v>
      </c>
      <c r="AG43" t="s">
        <v>373</v>
      </c>
      <c r="AH43">
        <v>0</v>
      </c>
      <c r="AI43">
        <v>251</v>
      </c>
    </row>
    <row r="44" spans="1:35" x14ac:dyDescent="0.3">
      <c r="A44" t="s">
        <v>303</v>
      </c>
      <c r="B44">
        <v>3306</v>
      </c>
      <c r="C44">
        <v>2</v>
      </c>
      <c r="D44" t="s">
        <v>369</v>
      </c>
      <c r="E44" t="s">
        <v>370</v>
      </c>
      <c r="F44">
        <v>683</v>
      </c>
      <c r="G44">
        <v>33.380000000000003</v>
      </c>
      <c r="H44">
        <v>110.35</v>
      </c>
      <c r="I44">
        <v>25.69</v>
      </c>
      <c r="J44">
        <v>84.94</v>
      </c>
      <c r="K44">
        <v>372</v>
      </c>
      <c r="T44">
        <v>3</v>
      </c>
      <c r="U44">
        <v>2</v>
      </c>
      <c r="V44" t="s">
        <v>306</v>
      </c>
      <c r="W44">
        <v>110</v>
      </c>
      <c r="X44">
        <v>20</v>
      </c>
      <c r="Y44">
        <v>17</v>
      </c>
      <c r="Z44" t="s">
        <v>371</v>
      </c>
      <c r="AA44" t="s">
        <v>372</v>
      </c>
      <c r="AB44" t="s">
        <v>309</v>
      </c>
      <c r="AC44" t="s">
        <v>310</v>
      </c>
      <c r="AD44" t="s">
        <v>311</v>
      </c>
      <c r="AG44" t="s">
        <v>373</v>
      </c>
      <c r="AH44">
        <v>0</v>
      </c>
      <c r="AI44">
        <v>251</v>
      </c>
    </row>
    <row r="45" spans="1:35" x14ac:dyDescent="0.3">
      <c r="A45" t="s">
        <v>303</v>
      </c>
      <c r="B45">
        <v>3306</v>
      </c>
      <c r="C45">
        <v>3</v>
      </c>
      <c r="D45" t="s">
        <v>369</v>
      </c>
      <c r="E45" t="s">
        <v>370</v>
      </c>
      <c r="F45">
        <v>683</v>
      </c>
      <c r="G45">
        <v>43.61</v>
      </c>
      <c r="H45">
        <v>144.16999999999999</v>
      </c>
      <c r="I45">
        <v>34.74</v>
      </c>
      <c r="J45">
        <v>114.87</v>
      </c>
      <c r="K45">
        <v>151</v>
      </c>
      <c r="T45">
        <v>4</v>
      </c>
      <c r="U45">
        <v>2</v>
      </c>
      <c r="V45" t="s">
        <v>306</v>
      </c>
      <c r="W45">
        <v>144</v>
      </c>
      <c r="X45">
        <v>20</v>
      </c>
      <c r="Y45">
        <v>17</v>
      </c>
      <c r="Z45" t="s">
        <v>371</v>
      </c>
      <c r="AA45" t="s">
        <v>372</v>
      </c>
      <c r="AB45" t="s">
        <v>309</v>
      </c>
      <c r="AC45" t="s">
        <v>310</v>
      </c>
      <c r="AD45" t="s">
        <v>311</v>
      </c>
      <c r="AG45" t="s">
        <v>373</v>
      </c>
      <c r="AH45">
        <v>0</v>
      </c>
      <c r="AI45">
        <v>251</v>
      </c>
    </row>
    <row r="46" spans="1:35" x14ac:dyDescent="0.3">
      <c r="A46" t="s">
        <v>303</v>
      </c>
      <c r="B46">
        <v>127828</v>
      </c>
      <c r="C46">
        <v>1</v>
      </c>
      <c r="D46" t="s">
        <v>374</v>
      </c>
      <c r="E46" t="s">
        <v>375</v>
      </c>
      <c r="F46">
        <v>19</v>
      </c>
      <c r="G46">
        <v>6.76</v>
      </c>
      <c r="H46">
        <v>22.36</v>
      </c>
      <c r="I46">
        <v>5</v>
      </c>
      <c r="J46">
        <v>16.55</v>
      </c>
      <c r="K46">
        <v>10</v>
      </c>
      <c r="T46">
        <v>1</v>
      </c>
      <c r="U46">
        <v>1</v>
      </c>
      <c r="V46" t="s">
        <v>306</v>
      </c>
      <c r="W46" t="s">
        <v>376</v>
      </c>
      <c r="X46">
        <v>19</v>
      </c>
      <c r="Y46">
        <v>19</v>
      </c>
      <c r="Z46" t="s">
        <v>377</v>
      </c>
      <c r="AA46" t="s">
        <v>378</v>
      </c>
      <c r="AB46" t="s">
        <v>309</v>
      </c>
      <c r="AC46" t="s">
        <v>310</v>
      </c>
      <c r="AD46" t="s">
        <v>311</v>
      </c>
      <c r="AG46" t="s">
        <v>379</v>
      </c>
      <c r="AH46">
        <v>0</v>
      </c>
      <c r="AI46">
        <v>649</v>
      </c>
    </row>
    <row r="47" spans="1:35" x14ac:dyDescent="0.3">
      <c r="A47" t="s">
        <v>303</v>
      </c>
      <c r="B47">
        <v>127828</v>
      </c>
      <c r="C47">
        <v>2</v>
      </c>
      <c r="D47" t="s">
        <v>374</v>
      </c>
      <c r="E47" t="s">
        <v>375</v>
      </c>
      <c r="F47">
        <v>19</v>
      </c>
      <c r="G47">
        <v>7.77</v>
      </c>
      <c r="H47">
        <v>25.7</v>
      </c>
      <c r="I47">
        <v>5.75</v>
      </c>
      <c r="J47">
        <v>19.03</v>
      </c>
      <c r="K47">
        <v>5</v>
      </c>
      <c r="T47">
        <v>1</v>
      </c>
      <c r="U47">
        <v>1</v>
      </c>
      <c r="V47" t="s">
        <v>306</v>
      </c>
      <c r="W47" t="s">
        <v>380</v>
      </c>
      <c r="X47">
        <v>19</v>
      </c>
      <c r="Y47">
        <v>19</v>
      </c>
      <c r="Z47" t="s">
        <v>377</v>
      </c>
      <c r="AA47" t="s">
        <v>378</v>
      </c>
      <c r="AB47" t="s">
        <v>309</v>
      </c>
      <c r="AC47" t="s">
        <v>310</v>
      </c>
      <c r="AD47" t="s">
        <v>311</v>
      </c>
      <c r="AG47" t="s">
        <v>379</v>
      </c>
      <c r="AH47">
        <v>0</v>
      </c>
      <c r="AI47">
        <v>649</v>
      </c>
    </row>
    <row r="48" spans="1:35" x14ac:dyDescent="0.3">
      <c r="A48" t="s">
        <v>303</v>
      </c>
      <c r="B48">
        <v>127828</v>
      </c>
      <c r="C48">
        <v>3</v>
      </c>
      <c r="D48" t="s">
        <v>374</v>
      </c>
      <c r="E48" t="s">
        <v>375</v>
      </c>
      <c r="F48">
        <v>19</v>
      </c>
      <c r="G48">
        <v>7.92</v>
      </c>
      <c r="H48">
        <v>26.19</v>
      </c>
      <c r="I48">
        <v>5.86</v>
      </c>
      <c r="J48">
        <v>19.39</v>
      </c>
      <c r="K48">
        <v>2</v>
      </c>
      <c r="T48">
        <v>1</v>
      </c>
      <c r="U48">
        <v>1</v>
      </c>
      <c r="V48" t="s">
        <v>306</v>
      </c>
      <c r="W48" t="s">
        <v>381</v>
      </c>
      <c r="X48">
        <v>19</v>
      </c>
      <c r="Y48">
        <v>19</v>
      </c>
      <c r="Z48" t="s">
        <v>377</v>
      </c>
      <c r="AA48" t="s">
        <v>378</v>
      </c>
      <c r="AB48" t="s">
        <v>309</v>
      </c>
      <c r="AC48" t="s">
        <v>310</v>
      </c>
      <c r="AD48" t="s">
        <v>311</v>
      </c>
      <c r="AG48" t="s">
        <v>379</v>
      </c>
      <c r="AH48">
        <v>0</v>
      </c>
      <c r="AI48">
        <v>649</v>
      </c>
    </row>
    <row r="49" spans="1:35" x14ac:dyDescent="0.3">
      <c r="A49" t="s">
        <v>303</v>
      </c>
      <c r="B49">
        <v>127828</v>
      </c>
      <c r="C49">
        <v>4</v>
      </c>
      <c r="D49" t="s">
        <v>374</v>
      </c>
      <c r="E49" t="s">
        <v>375</v>
      </c>
      <c r="F49">
        <v>19</v>
      </c>
      <c r="G49">
        <v>31.11</v>
      </c>
      <c r="H49">
        <v>102.87</v>
      </c>
      <c r="I49">
        <v>23.03</v>
      </c>
      <c r="J49">
        <v>76.16</v>
      </c>
      <c r="K49">
        <v>1</v>
      </c>
      <c r="T49">
        <v>3</v>
      </c>
      <c r="U49">
        <v>2</v>
      </c>
      <c r="V49" t="s">
        <v>306</v>
      </c>
      <c r="W49" t="s">
        <v>382</v>
      </c>
      <c r="X49">
        <v>19</v>
      </c>
      <c r="Y49">
        <v>19</v>
      </c>
      <c r="Z49" t="s">
        <v>377</v>
      </c>
      <c r="AA49" t="s">
        <v>378</v>
      </c>
      <c r="AB49" t="s">
        <v>309</v>
      </c>
      <c r="AC49" t="s">
        <v>310</v>
      </c>
      <c r="AD49" t="s">
        <v>311</v>
      </c>
      <c r="AG49" t="s">
        <v>379</v>
      </c>
      <c r="AH49">
        <v>0</v>
      </c>
      <c r="AI49">
        <v>649</v>
      </c>
    </row>
    <row r="50" spans="1:35" x14ac:dyDescent="0.3">
      <c r="A50" t="s">
        <v>303</v>
      </c>
      <c r="B50">
        <v>127828</v>
      </c>
      <c r="C50">
        <v>5</v>
      </c>
      <c r="D50" t="s">
        <v>374</v>
      </c>
      <c r="E50" t="s">
        <v>375</v>
      </c>
      <c r="F50">
        <v>19</v>
      </c>
      <c r="G50">
        <v>32.409999999999997</v>
      </c>
      <c r="H50">
        <v>107.16</v>
      </c>
      <c r="I50">
        <v>23.99</v>
      </c>
      <c r="J50">
        <v>79.33</v>
      </c>
      <c r="K50">
        <v>1</v>
      </c>
      <c r="T50">
        <v>3</v>
      </c>
      <c r="U50">
        <v>2</v>
      </c>
      <c r="V50" t="s">
        <v>306</v>
      </c>
      <c r="W50" t="s">
        <v>383</v>
      </c>
      <c r="X50">
        <v>19</v>
      </c>
      <c r="Y50">
        <v>19</v>
      </c>
      <c r="Z50" t="s">
        <v>377</v>
      </c>
      <c r="AA50" t="s">
        <v>378</v>
      </c>
      <c r="AB50" t="s">
        <v>309</v>
      </c>
      <c r="AC50" t="s">
        <v>310</v>
      </c>
      <c r="AD50" t="s">
        <v>311</v>
      </c>
      <c r="AG50" t="s">
        <v>379</v>
      </c>
      <c r="AH50">
        <v>0</v>
      </c>
      <c r="AI50">
        <v>649</v>
      </c>
    </row>
    <row r="51" spans="1:35" x14ac:dyDescent="0.3">
      <c r="A51" t="s">
        <v>303</v>
      </c>
      <c r="B51">
        <v>23117</v>
      </c>
      <c r="C51">
        <v>1</v>
      </c>
      <c r="D51" t="s">
        <v>384</v>
      </c>
      <c r="E51" t="s">
        <v>385</v>
      </c>
      <c r="F51">
        <v>114</v>
      </c>
      <c r="G51">
        <v>77.599999999999994</v>
      </c>
      <c r="H51">
        <v>256.55</v>
      </c>
      <c r="I51">
        <v>58.04</v>
      </c>
      <c r="J51">
        <v>191.87</v>
      </c>
      <c r="K51">
        <v>52</v>
      </c>
      <c r="T51">
        <v>3</v>
      </c>
      <c r="U51">
        <v>3</v>
      </c>
      <c r="V51" t="s">
        <v>306</v>
      </c>
      <c r="W51" t="s">
        <v>386</v>
      </c>
      <c r="X51">
        <v>40</v>
      </c>
      <c r="Y51">
        <v>36</v>
      </c>
      <c r="Z51" t="s">
        <v>387</v>
      </c>
      <c r="AA51" t="s">
        <v>388</v>
      </c>
      <c r="AB51" t="s">
        <v>309</v>
      </c>
      <c r="AC51" t="s">
        <v>310</v>
      </c>
      <c r="AD51" t="s">
        <v>311</v>
      </c>
      <c r="AG51" t="s">
        <v>389</v>
      </c>
      <c r="AH51">
        <v>0</v>
      </c>
      <c r="AI51">
        <v>0</v>
      </c>
    </row>
    <row r="52" spans="1:35" x14ac:dyDescent="0.3">
      <c r="A52" t="s">
        <v>303</v>
      </c>
      <c r="B52">
        <v>23117</v>
      </c>
      <c r="C52">
        <v>2</v>
      </c>
      <c r="D52" t="s">
        <v>384</v>
      </c>
      <c r="E52" t="s">
        <v>385</v>
      </c>
      <c r="F52">
        <v>114</v>
      </c>
      <c r="G52">
        <v>77.78</v>
      </c>
      <c r="H52">
        <v>257.14</v>
      </c>
      <c r="I52">
        <v>57.93</v>
      </c>
      <c r="J52">
        <v>191.53</v>
      </c>
      <c r="K52">
        <v>52</v>
      </c>
      <c r="T52">
        <v>3</v>
      </c>
      <c r="U52">
        <v>3</v>
      </c>
      <c r="V52" t="s">
        <v>306</v>
      </c>
      <c r="W52" t="s">
        <v>390</v>
      </c>
      <c r="X52">
        <v>40</v>
      </c>
      <c r="Y52">
        <v>36</v>
      </c>
      <c r="Z52" t="s">
        <v>387</v>
      </c>
      <c r="AA52" t="s">
        <v>388</v>
      </c>
      <c r="AB52" t="s">
        <v>309</v>
      </c>
      <c r="AC52" t="s">
        <v>310</v>
      </c>
      <c r="AD52" t="s">
        <v>311</v>
      </c>
      <c r="AG52" t="s">
        <v>389</v>
      </c>
      <c r="AH52">
        <v>0</v>
      </c>
      <c r="AI52">
        <v>0</v>
      </c>
    </row>
    <row r="53" spans="1:35" x14ac:dyDescent="0.3">
      <c r="A53" t="s">
        <v>303</v>
      </c>
      <c r="B53">
        <v>23117</v>
      </c>
      <c r="C53">
        <v>3</v>
      </c>
      <c r="D53" t="s">
        <v>384</v>
      </c>
      <c r="E53" t="s">
        <v>385</v>
      </c>
      <c r="F53">
        <v>114</v>
      </c>
      <c r="G53">
        <v>93.01</v>
      </c>
      <c r="H53">
        <v>307.5</v>
      </c>
      <c r="I53">
        <v>69.89</v>
      </c>
      <c r="J53">
        <v>231.07</v>
      </c>
      <c r="K53">
        <v>6</v>
      </c>
      <c r="T53">
        <v>4</v>
      </c>
      <c r="U53">
        <v>2</v>
      </c>
      <c r="V53" t="s">
        <v>306</v>
      </c>
      <c r="W53">
        <v>307</v>
      </c>
      <c r="X53">
        <v>40</v>
      </c>
      <c r="Y53">
        <v>36</v>
      </c>
      <c r="Z53" t="s">
        <v>387</v>
      </c>
      <c r="AA53" t="s">
        <v>388</v>
      </c>
      <c r="AB53" t="s">
        <v>309</v>
      </c>
      <c r="AC53" t="s">
        <v>310</v>
      </c>
      <c r="AD53" t="s">
        <v>311</v>
      </c>
      <c r="AG53" t="s">
        <v>389</v>
      </c>
      <c r="AH53">
        <v>0</v>
      </c>
      <c r="AI53">
        <v>0</v>
      </c>
    </row>
    <row r="54" spans="1:35" x14ac:dyDescent="0.3">
      <c r="A54" t="s">
        <v>303</v>
      </c>
      <c r="B54">
        <v>23117</v>
      </c>
      <c r="C54">
        <v>4</v>
      </c>
      <c r="D54" t="s">
        <v>384</v>
      </c>
      <c r="E54" t="s">
        <v>385</v>
      </c>
      <c r="F54">
        <v>114</v>
      </c>
      <c r="G54">
        <v>100.08</v>
      </c>
      <c r="H54">
        <v>330.85</v>
      </c>
      <c r="I54">
        <v>74.23</v>
      </c>
      <c r="J54">
        <v>245.39</v>
      </c>
      <c r="K54">
        <v>2</v>
      </c>
      <c r="T54">
        <v>4</v>
      </c>
      <c r="U54">
        <v>3</v>
      </c>
      <c r="V54" t="s">
        <v>306</v>
      </c>
      <c r="W54" t="s">
        <v>391</v>
      </c>
      <c r="X54">
        <v>40</v>
      </c>
      <c r="Y54">
        <v>36</v>
      </c>
      <c r="Z54" t="s">
        <v>387</v>
      </c>
      <c r="AA54" t="s">
        <v>388</v>
      </c>
      <c r="AB54" t="s">
        <v>309</v>
      </c>
      <c r="AC54" t="s">
        <v>310</v>
      </c>
      <c r="AD54" t="s">
        <v>311</v>
      </c>
      <c r="AG54" t="s">
        <v>389</v>
      </c>
      <c r="AH54">
        <v>0</v>
      </c>
      <c r="AI54">
        <v>0</v>
      </c>
    </row>
    <row r="55" spans="1:35" x14ac:dyDescent="0.3">
      <c r="A55" t="s">
        <v>303</v>
      </c>
      <c r="B55">
        <v>23117</v>
      </c>
      <c r="C55">
        <v>5</v>
      </c>
      <c r="D55" t="s">
        <v>384</v>
      </c>
      <c r="E55" t="s">
        <v>385</v>
      </c>
      <c r="F55">
        <v>114</v>
      </c>
      <c r="G55">
        <v>100.1</v>
      </c>
      <c r="H55">
        <v>330.94</v>
      </c>
      <c r="I55">
        <v>74.33</v>
      </c>
      <c r="J55">
        <v>245.73</v>
      </c>
      <c r="K55">
        <v>2</v>
      </c>
      <c r="T55">
        <v>4</v>
      </c>
      <c r="U55">
        <v>3</v>
      </c>
      <c r="V55" t="s">
        <v>306</v>
      </c>
      <c r="W55" t="s">
        <v>392</v>
      </c>
      <c r="X55">
        <v>40</v>
      </c>
      <c r="Y55">
        <v>36</v>
      </c>
      <c r="Z55" t="s">
        <v>387</v>
      </c>
      <c r="AA55" t="s">
        <v>388</v>
      </c>
      <c r="AB55" t="s">
        <v>309</v>
      </c>
      <c r="AC55" t="s">
        <v>310</v>
      </c>
      <c r="AD55" t="s">
        <v>311</v>
      </c>
      <c r="AG55" t="s">
        <v>389</v>
      </c>
      <c r="AH55">
        <v>0</v>
      </c>
      <c r="AI55">
        <v>0</v>
      </c>
    </row>
    <row r="56" spans="1:35" x14ac:dyDescent="0.3">
      <c r="A56" t="s">
        <v>303</v>
      </c>
      <c r="B56">
        <v>118079</v>
      </c>
      <c r="C56">
        <v>1</v>
      </c>
      <c r="D56" t="s">
        <v>393</v>
      </c>
      <c r="E56" t="s">
        <v>394</v>
      </c>
      <c r="F56">
        <v>16</v>
      </c>
      <c r="G56">
        <v>55.36</v>
      </c>
      <c r="H56">
        <v>183.03</v>
      </c>
      <c r="I56">
        <v>49.3</v>
      </c>
      <c r="J56">
        <v>163</v>
      </c>
      <c r="K56">
        <v>8</v>
      </c>
      <c r="T56">
        <v>5</v>
      </c>
      <c r="U56">
        <v>3</v>
      </c>
      <c r="V56" t="s">
        <v>306</v>
      </c>
      <c r="W56">
        <v>183</v>
      </c>
      <c r="X56">
        <v>8</v>
      </c>
      <c r="Y56">
        <v>8</v>
      </c>
      <c r="Z56" t="s">
        <v>395</v>
      </c>
      <c r="AA56" t="s">
        <v>396</v>
      </c>
      <c r="AB56" t="s">
        <v>309</v>
      </c>
      <c r="AC56" t="s">
        <v>310</v>
      </c>
      <c r="AD56" t="s">
        <v>311</v>
      </c>
      <c r="AG56" t="s">
        <v>397</v>
      </c>
      <c r="AH56">
        <v>0</v>
      </c>
      <c r="AI56">
        <v>205</v>
      </c>
    </row>
    <row r="57" spans="1:35" x14ac:dyDescent="0.3">
      <c r="A57" t="s">
        <v>303</v>
      </c>
      <c r="B57">
        <v>118079</v>
      </c>
      <c r="C57">
        <v>2</v>
      </c>
      <c r="D57" t="s">
        <v>393</v>
      </c>
      <c r="E57" t="s">
        <v>394</v>
      </c>
      <c r="F57">
        <v>16</v>
      </c>
      <c r="G57">
        <v>55.56</v>
      </c>
      <c r="H57">
        <v>183.67</v>
      </c>
      <c r="I57">
        <v>49.47</v>
      </c>
      <c r="J57">
        <v>163.57</v>
      </c>
      <c r="K57">
        <v>6</v>
      </c>
      <c r="T57">
        <v>5</v>
      </c>
      <c r="U57">
        <v>3</v>
      </c>
      <c r="V57" t="s">
        <v>306</v>
      </c>
      <c r="W57">
        <v>183</v>
      </c>
      <c r="X57">
        <v>8</v>
      </c>
      <c r="Y57">
        <v>8</v>
      </c>
      <c r="Z57" t="s">
        <v>395</v>
      </c>
      <c r="AA57" t="s">
        <v>396</v>
      </c>
      <c r="AB57" t="s">
        <v>309</v>
      </c>
      <c r="AC57" t="s">
        <v>310</v>
      </c>
      <c r="AD57" t="s">
        <v>311</v>
      </c>
      <c r="AG57" t="s">
        <v>397</v>
      </c>
      <c r="AH57">
        <v>0</v>
      </c>
      <c r="AI57">
        <v>205</v>
      </c>
    </row>
    <row r="58" spans="1:35" x14ac:dyDescent="0.3">
      <c r="A58" t="s">
        <v>303</v>
      </c>
      <c r="B58">
        <v>118079</v>
      </c>
      <c r="C58">
        <v>3</v>
      </c>
      <c r="D58" t="s">
        <v>393</v>
      </c>
      <c r="E58" t="s">
        <v>394</v>
      </c>
      <c r="F58">
        <v>16</v>
      </c>
      <c r="G58">
        <v>73.89</v>
      </c>
      <c r="H58">
        <v>244.28</v>
      </c>
      <c r="I58">
        <v>65.8</v>
      </c>
      <c r="J58">
        <v>217.55</v>
      </c>
      <c r="K58">
        <v>2</v>
      </c>
      <c r="T58">
        <v>3</v>
      </c>
      <c r="U58">
        <v>2</v>
      </c>
      <c r="V58" t="s">
        <v>306</v>
      </c>
      <c r="W58">
        <v>244</v>
      </c>
      <c r="X58">
        <v>8</v>
      </c>
      <c r="Y58">
        <v>8</v>
      </c>
      <c r="Z58" t="s">
        <v>395</v>
      </c>
      <c r="AA58" t="s">
        <v>396</v>
      </c>
      <c r="AB58" t="s">
        <v>309</v>
      </c>
      <c r="AC58" t="s">
        <v>310</v>
      </c>
      <c r="AD58" t="s">
        <v>311</v>
      </c>
      <c r="AG58" t="s">
        <v>397</v>
      </c>
      <c r="AH58">
        <v>0</v>
      </c>
      <c r="AI58">
        <v>205</v>
      </c>
    </row>
    <row r="59" spans="1:35" x14ac:dyDescent="0.3">
      <c r="A59" t="s">
        <v>303</v>
      </c>
      <c r="B59">
        <v>3290</v>
      </c>
      <c r="C59">
        <v>1</v>
      </c>
      <c r="D59" t="s">
        <v>398</v>
      </c>
      <c r="E59" t="s">
        <v>399</v>
      </c>
      <c r="F59">
        <v>480</v>
      </c>
      <c r="G59">
        <v>21.78</v>
      </c>
      <c r="H59">
        <v>72.02</v>
      </c>
      <c r="I59">
        <v>16.579999999999998</v>
      </c>
      <c r="J59">
        <v>54.81</v>
      </c>
      <c r="K59">
        <v>53</v>
      </c>
      <c r="T59">
        <v>2</v>
      </c>
      <c r="U59">
        <v>1</v>
      </c>
      <c r="V59" t="s">
        <v>333</v>
      </c>
      <c r="W59" t="s">
        <v>79</v>
      </c>
      <c r="X59">
        <v>16</v>
      </c>
      <c r="Y59">
        <v>5</v>
      </c>
      <c r="Z59" t="s">
        <v>400</v>
      </c>
      <c r="AA59" t="s">
        <v>401</v>
      </c>
      <c r="AB59" t="s">
        <v>309</v>
      </c>
      <c r="AC59" t="s">
        <v>310</v>
      </c>
      <c r="AD59" t="s">
        <v>311</v>
      </c>
      <c r="AG59" t="s">
        <v>402</v>
      </c>
      <c r="AH59">
        <v>0</v>
      </c>
      <c r="AI59">
        <v>196</v>
      </c>
    </row>
    <row r="60" spans="1:35" x14ac:dyDescent="0.3">
      <c r="A60" t="s">
        <v>303</v>
      </c>
      <c r="B60">
        <v>3290</v>
      </c>
      <c r="C60">
        <v>2</v>
      </c>
      <c r="D60" t="s">
        <v>398</v>
      </c>
      <c r="E60" t="s">
        <v>399</v>
      </c>
      <c r="F60">
        <v>480</v>
      </c>
      <c r="G60">
        <v>21.88</v>
      </c>
      <c r="H60">
        <v>72.34</v>
      </c>
      <c r="I60">
        <v>17.95</v>
      </c>
      <c r="J60">
        <v>59.34</v>
      </c>
      <c r="K60">
        <v>10</v>
      </c>
      <c r="T60">
        <v>2</v>
      </c>
      <c r="U60">
        <v>1</v>
      </c>
      <c r="V60" t="s">
        <v>333</v>
      </c>
      <c r="W60" t="s">
        <v>80</v>
      </c>
      <c r="X60">
        <v>16</v>
      </c>
      <c r="Y60">
        <v>5</v>
      </c>
      <c r="Z60" t="s">
        <v>400</v>
      </c>
      <c r="AA60" t="s">
        <v>401</v>
      </c>
      <c r="AB60" t="s">
        <v>309</v>
      </c>
      <c r="AC60" t="s">
        <v>310</v>
      </c>
      <c r="AD60" t="s">
        <v>311</v>
      </c>
      <c r="AG60" t="s">
        <v>402</v>
      </c>
      <c r="AH60">
        <v>0</v>
      </c>
      <c r="AI60">
        <v>196</v>
      </c>
    </row>
    <row r="61" spans="1:35" x14ac:dyDescent="0.3">
      <c r="A61" t="s">
        <v>303</v>
      </c>
      <c r="B61">
        <v>3290</v>
      </c>
      <c r="C61">
        <v>3</v>
      </c>
      <c r="D61" t="s">
        <v>398</v>
      </c>
      <c r="E61" t="s">
        <v>399</v>
      </c>
      <c r="F61">
        <v>480</v>
      </c>
      <c r="G61">
        <v>23.84</v>
      </c>
      <c r="H61">
        <v>78.84</v>
      </c>
      <c r="I61">
        <v>18.13</v>
      </c>
      <c r="J61">
        <v>59.95</v>
      </c>
      <c r="K61">
        <v>120</v>
      </c>
      <c r="T61">
        <v>2</v>
      </c>
      <c r="U61">
        <v>1</v>
      </c>
      <c r="V61" t="s">
        <v>333</v>
      </c>
      <c r="W61" t="s">
        <v>81</v>
      </c>
      <c r="X61">
        <v>16</v>
      </c>
      <c r="Y61">
        <v>5</v>
      </c>
      <c r="Z61" t="s">
        <v>400</v>
      </c>
      <c r="AA61" t="s">
        <v>401</v>
      </c>
      <c r="AB61" t="s">
        <v>309</v>
      </c>
      <c r="AC61" t="s">
        <v>310</v>
      </c>
      <c r="AD61" t="s">
        <v>311</v>
      </c>
      <c r="AG61" t="s">
        <v>402</v>
      </c>
      <c r="AH61">
        <v>0</v>
      </c>
      <c r="AI61">
        <v>196</v>
      </c>
    </row>
    <row r="62" spans="1:35" x14ac:dyDescent="0.3">
      <c r="A62" t="s">
        <v>303</v>
      </c>
      <c r="B62">
        <v>3290</v>
      </c>
      <c r="C62">
        <v>4</v>
      </c>
      <c r="D62" t="s">
        <v>398</v>
      </c>
      <c r="E62" t="s">
        <v>399</v>
      </c>
      <c r="F62">
        <v>480</v>
      </c>
      <c r="G62">
        <v>23.86</v>
      </c>
      <c r="H62">
        <v>78.88</v>
      </c>
      <c r="I62">
        <v>19.71</v>
      </c>
      <c r="J62">
        <v>65.19</v>
      </c>
      <c r="K62">
        <v>10</v>
      </c>
      <c r="T62">
        <v>2</v>
      </c>
      <c r="U62">
        <v>1</v>
      </c>
      <c r="V62" t="s">
        <v>333</v>
      </c>
      <c r="W62" t="s">
        <v>82</v>
      </c>
      <c r="X62">
        <v>16</v>
      </c>
      <c r="Y62">
        <v>5</v>
      </c>
      <c r="Z62" t="s">
        <v>400</v>
      </c>
      <c r="AA62" t="s">
        <v>401</v>
      </c>
      <c r="AB62" t="s">
        <v>309</v>
      </c>
      <c r="AC62" t="s">
        <v>310</v>
      </c>
      <c r="AD62" t="s">
        <v>311</v>
      </c>
      <c r="AG62" t="s">
        <v>402</v>
      </c>
      <c r="AH62">
        <v>0</v>
      </c>
      <c r="AI62">
        <v>196</v>
      </c>
    </row>
    <row r="63" spans="1:35" x14ac:dyDescent="0.3">
      <c r="A63" t="s">
        <v>303</v>
      </c>
      <c r="B63">
        <v>3290</v>
      </c>
      <c r="C63">
        <v>5</v>
      </c>
      <c r="D63" t="s">
        <v>398</v>
      </c>
      <c r="E63" t="s">
        <v>399</v>
      </c>
      <c r="F63">
        <v>480</v>
      </c>
      <c r="G63">
        <v>26.65</v>
      </c>
      <c r="H63">
        <v>88.12</v>
      </c>
      <c r="I63">
        <v>21.92</v>
      </c>
      <c r="J63">
        <v>72.489999999999995</v>
      </c>
      <c r="K63">
        <v>56</v>
      </c>
      <c r="T63">
        <v>3</v>
      </c>
      <c r="U63">
        <v>1</v>
      </c>
      <c r="V63" t="s">
        <v>306</v>
      </c>
      <c r="W63">
        <v>88</v>
      </c>
      <c r="X63">
        <v>16</v>
      </c>
      <c r="Y63">
        <v>5</v>
      </c>
      <c r="Z63" t="s">
        <v>400</v>
      </c>
      <c r="AA63" t="s">
        <v>401</v>
      </c>
      <c r="AB63" t="s">
        <v>309</v>
      </c>
      <c r="AC63" t="s">
        <v>310</v>
      </c>
      <c r="AD63" t="s">
        <v>311</v>
      </c>
      <c r="AG63" t="s">
        <v>402</v>
      </c>
      <c r="AH63">
        <v>0</v>
      </c>
      <c r="AI63">
        <v>196</v>
      </c>
    </row>
    <row r="64" spans="1:35" x14ac:dyDescent="0.3">
      <c r="A64" t="s">
        <v>303</v>
      </c>
      <c r="B64">
        <v>3290</v>
      </c>
      <c r="C64">
        <v>6</v>
      </c>
      <c r="D64" t="s">
        <v>398</v>
      </c>
      <c r="E64" t="s">
        <v>399</v>
      </c>
      <c r="F64">
        <v>480</v>
      </c>
      <c r="G64">
        <v>30.91</v>
      </c>
      <c r="H64">
        <v>102.21</v>
      </c>
      <c r="I64">
        <v>25.67</v>
      </c>
      <c r="J64">
        <v>84.87</v>
      </c>
      <c r="K64">
        <v>58</v>
      </c>
      <c r="T64">
        <v>3</v>
      </c>
      <c r="U64">
        <v>1</v>
      </c>
      <c r="V64" t="s">
        <v>333</v>
      </c>
      <c r="W64" t="s">
        <v>83</v>
      </c>
      <c r="X64">
        <v>16</v>
      </c>
      <c r="Y64">
        <v>5</v>
      </c>
      <c r="Z64" t="s">
        <v>400</v>
      </c>
      <c r="AA64" t="s">
        <v>401</v>
      </c>
      <c r="AB64" t="s">
        <v>309</v>
      </c>
      <c r="AC64" t="s">
        <v>310</v>
      </c>
      <c r="AD64" t="s">
        <v>311</v>
      </c>
      <c r="AG64" t="s">
        <v>402</v>
      </c>
      <c r="AH64">
        <v>0</v>
      </c>
      <c r="AI64">
        <v>196</v>
      </c>
    </row>
    <row r="65" spans="1:35" x14ac:dyDescent="0.3">
      <c r="A65" t="s">
        <v>303</v>
      </c>
      <c r="B65">
        <v>3290</v>
      </c>
      <c r="C65">
        <v>7</v>
      </c>
      <c r="D65" t="s">
        <v>398</v>
      </c>
      <c r="E65" t="s">
        <v>399</v>
      </c>
      <c r="F65">
        <v>480</v>
      </c>
      <c r="G65">
        <v>31.22</v>
      </c>
      <c r="H65">
        <v>103.21</v>
      </c>
      <c r="I65">
        <v>25.67</v>
      </c>
      <c r="J65">
        <v>84.87</v>
      </c>
      <c r="K65">
        <v>173</v>
      </c>
      <c r="T65">
        <v>3</v>
      </c>
      <c r="U65">
        <v>1</v>
      </c>
      <c r="V65" t="s">
        <v>306</v>
      </c>
      <c r="W65" t="s">
        <v>84</v>
      </c>
      <c r="X65">
        <v>16</v>
      </c>
      <c r="Y65">
        <v>5</v>
      </c>
      <c r="Z65" t="s">
        <v>400</v>
      </c>
      <c r="AA65" t="s">
        <v>401</v>
      </c>
      <c r="AB65" t="s">
        <v>309</v>
      </c>
      <c r="AC65" t="s">
        <v>310</v>
      </c>
      <c r="AD65" t="s">
        <v>311</v>
      </c>
      <c r="AG65" t="s">
        <v>402</v>
      </c>
      <c r="AH65">
        <v>0</v>
      </c>
      <c r="AI65">
        <v>196</v>
      </c>
    </row>
    <row r="66" spans="1:35" x14ac:dyDescent="0.3">
      <c r="A66" t="s">
        <v>303</v>
      </c>
      <c r="B66">
        <v>107068</v>
      </c>
      <c r="C66">
        <v>1</v>
      </c>
      <c r="D66" t="s">
        <v>403</v>
      </c>
      <c r="E66" t="s">
        <v>404</v>
      </c>
      <c r="F66">
        <v>288</v>
      </c>
      <c r="G66">
        <v>11.36</v>
      </c>
      <c r="H66">
        <v>37.57</v>
      </c>
      <c r="I66">
        <v>8.18</v>
      </c>
      <c r="J66">
        <v>27.07</v>
      </c>
      <c r="K66">
        <v>4</v>
      </c>
      <c r="T66">
        <v>1</v>
      </c>
      <c r="U66">
        <v>1</v>
      </c>
      <c r="V66" t="s">
        <v>306</v>
      </c>
      <c r="W66">
        <v>37</v>
      </c>
      <c r="X66">
        <v>23</v>
      </c>
      <c r="Y66">
        <v>18</v>
      </c>
      <c r="Z66" t="s">
        <v>405</v>
      </c>
      <c r="AA66" t="s">
        <v>406</v>
      </c>
      <c r="AB66" t="s">
        <v>309</v>
      </c>
      <c r="AC66" t="s">
        <v>310</v>
      </c>
      <c r="AD66" t="s">
        <v>311</v>
      </c>
      <c r="AG66" t="s">
        <v>407</v>
      </c>
      <c r="AH66">
        <v>0</v>
      </c>
      <c r="AI66">
        <v>453</v>
      </c>
    </row>
    <row r="67" spans="1:35" x14ac:dyDescent="0.3">
      <c r="A67" t="s">
        <v>303</v>
      </c>
      <c r="B67">
        <v>107068</v>
      </c>
      <c r="C67">
        <v>2</v>
      </c>
      <c r="D67" t="s">
        <v>403</v>
      </c>
      <c r="E67" t="s">
        <v>404</v>
      </c>
      <c r="F67">
        <v>288</v>
      </c>
      <c r="G67">
        <v>22.07</v>
      </c>
      <c r="H67">
        <v>72.97</v>
      </c>
      <c r="I67">
        <v>16.48</v>
      </c>
      <c r="J67">
        <v>54.48</v>
      </c>
      <c r="K67">
        <v>4</v>
      </c>
      <c r="T67">
        <v>2</v>
      </c>
      <c r="U67">
        <v>1</v>
      </c>
      <c r="V67" t="s">
        <v>306</v>
      </c>
      <c r="W67">
        <v>72</v>
      </c>
      <c r="X67">
        <v>23</v>
      </c>
      <c r="Y67">
        <v>18</v>
      </c>
      <c r="Z67" t="s">
        <v>405</v>
      </c>
      <c r="AA67" t="s">
        <v>406</v>
      </c>
      <c r="AB67" t="s">
        <v>309</v>
      </c>
      <c r="AC67" t="s">
        <v>310</v>
      </c>
      <c r="AD67" t="s">
        <v>311</v>
      </c>
      <c r="AG67" t="s">
        <v>407</v>
      </c>
      <c r="AH67">
        <v>0</v>
      </c>
      <c r="AI67">
        <v>453</v>
      </c>
    </row>
    <row r="68" spans="1:35" x14ac:dyDescent="0.3">
      <c r="A68" t="s">
        <v>303</v>
      </c>
      <c r="B68">
        <v>107068</v>
      </c>
      <c r="C68">
        <v>3</v>
      </c>
      <c r="D68" t="s">
        <v>403</v>
      </c>
      <c r="E68" t="s">
        <v>404</v>
      </c>
      <c r="F68">
        <v>288</v>
      </c>
      <c r="G68">
        <v>33.950000000000003</v>
      </c>
      <c r="H68">
        <v>112.26</v>
      </c>
      <c r="I68">
        <v>25.34</v>
      </c>
      <c r="J68">
        <v>83.8</v>
      </c>
      <c r="K68">
        <v>6</v>
      </c>
      <c r="T68">
        <v>3</v>
      </c>
      <c r="U68">
        <v>2</v>
      </c>
      <c r="V68" t="s">
        <v>306</v>
      </c>
      <c r="W68">
        <v>112</v>
      </c>
      <c r="X68">
        <v>23</v>
      </c>
      <c r="Y68">
        <v>18</v>
      </c>
      <c r="Z68" t="s">
        <v>405</v>
      </c>
      <c r="AA68" t="s">
        <v>406</v>
      </c>
      <c r="AB68" t="s">
        <v>309</v>
      </c>
      <c r="AC68" t="s">
        <v>310</v>
      </c>
      <c r="AD68" t="s">
        <v>311</v>
      </c>
      <c r="AG68" t="s">
        <v>407</v>
      </c>
      <c r="AH68">
        <v>0</v>
      </c>
      <c r="AI68">
        <v>453</v>
      </c>
    </row>
    <row r="69" spans="1:35" x14ac:dyDescent="0.3">
      <c r="A69" t="s">
        <v>303</v>
      </c>
      <c r="B69">
        <v>107068</v>
      </c>
      <c r="C69">
        <v>4</v>
      </c>
      <c r="D69" t="s">
        <v>403</v>
      </c>
      <c r="E69" t="s">
        <v>404</v>
      </c>
      <c r="F69">
        <v>288</v>
      </c>
      <c r="G69">
        <v>34.200000000000003</v>
      </c>
      <c r="H69">
        <v>113.08</v>
      </c>
      <c r="I69">
        <v>25.7</v>
      </c>
      <c r="J69">
        <v>84.99</v>
      </c>
      <c r="K69">
        <v>79</v>
      </c>
      <c r="T69">
        <v>3</v>
      </c>
      <c r="U69">
        <v>2</v>
      </c>
      <c r="V69" t="s">
        <v>306</v>
      </c>
      <c r="W69" t="s">
        <v>85</v>
      </c>
      <c r="X69">
        <v>23</v>
      </c>
      <c r="Y69">
        <v>18</v>
      </c>
      <c r="Z69" t="s">
        <v>405</v>
      </c>
      <c r="AA69" t="s">
        <v>406</v>
      </c>
      <c r="AB69" t="s">
        <v>309</v>
      </c>
      <c r="AC69" t="s">
        <v>310</v>
      </c>
      <c r="AD69" t="s">
        <v>311</v>
      </c>
      <c r="AG69" t="s">
        <v>407</v>
      </c>
      <c r="AH69">
        <v>0</v>
      </c>
      <c r="AI69">
        <v>453</v>
      </c>
    </row>
    <row r="70" spans="1:35" x14ac:dyDescent="0.3">
      <c r="A70" t="s">
        <v>303</v>
      </c>
      <c r="B70">
        <v>107068</v>
      </c>
      <c r="C70">
        <v>5</v>
      </c>
      <c r="D70" t="s">
        <v>403</v>
      </c>
      <c r="E70" t="s">
        <v>404</v>
      </c>
      <c r="F70">
        <v>288</v>
      </c>
      <c r="G70">
        <v>34.450000000000003</v>
      </c>
      <c r="H70">
        <v>113.89</v>
      </c>
      <c r="I70">
        <v>25.7</v>
      </c>
      <c r="J70">
        <v>84.98</v>
      </c>
      <c r="K70">
        <v>53</v>
      </c>
      <c r="T70">
        <v>3</v>
      </c>
      <c r="U70">
        <v>2</v>
      </c>
      <c r="V70" t="s">
        <v>306</v>
      </c>
      <c r="W70" t="s">
        <v>86</v>
      </c>
      <c r="X70">
        <v>23</v>
      </c>
      <c r="Y70">
        <v>18</v>
      </c>
      <c r="Z70" t="s">
        <v>405</v>
      </c>
      <c r="AA70" t="s">
        <v>406</v>
      </c>
      <c r="AB70" t="s">
        <v>309</v>
      </c>
      <c r="AC70" t="s">
        <v>310</v>
      </c>
      <c r="AD70" t="s">
        <v>311</v>
      </c>
      <c r="AG70" t="s">
        <v>407</v>
      </c>
      <c r="AH70">
        <v>0</v>
      </c>
      <c r="AI70">
        <v>453</v>
      </c>
    </row>
    <row r="71" spans="1:35" x14ac:dyDescent="0.3">
      <c r="A71" t="s">
        <v>303</v>
      </c>
      <c r="B71">
        <v>107068</v>
      </c>
      <c r="C71">
        <v>6</v>
      </c>
      <c r="D71" t="s">
        <v>403</v>
      </c>
      <c r="E71" t="s">
        <v>404</v>
      </c>
      <c r="F71">
        <v>288</v>
      </c>
      <c r="G71">
        <v>34.42</v>
      </c>
      <c r="H71">
        <v>113.81</v>
      </c>
      <c r="I71">
        <v>25.67</v>
      </c>
      <c r="J71">
        <v>84.88</v>
      </c>
      <c r="K71">
        <v>20</v>
      </c>
      <c r="T71">
        <v>3</v>
      </c>
      <c r="U71">
        <v>2</v>
      </c>
      <c r="V71" t="s">
        <v>306</v>
      </c>
      <c r="W71" t="s">
        <v>87</v>
      </c>
      <c r="X71">
        <v>23</v>
      </c>
      <c r="Y71">
        <v>18</v>
      </c>
      <c r="Z71" t="s">
        <v>405</v>
      </c>
      <c r="AA71" t="s">
        <v>406</v>
      </c>
      <c r="AB71" t="s">
        <v>309</v>
      </c>
      <c r="AC71" t="s">
        <v>310</v>
      </c>
      <c r="AD71" t="s">
        <v>311</v>
      </c>
      <c r="AG71" t="s">
        <v>407</v>
      </c>
      <c r="AH71">
        <v>0</v>
      </c>
      <c r="AI71">
        <v>453</v>
      </c>
    </row>
    <row r="72" spans="1:35" x14ac:dyDescent="0.3">
      <c r="A72" t="s">
        <v>303</v>
      </c>
      <c r="B72">
        <v>107068</v>
      </c>
      <c r="C72">
        <v>7</v>
      </c>
      <c r="D72" t="s">
        <v>403</v>
      </c>
      <c r="E72" t="s">
        <v>404</v>
      </c>
      <c r="F72">
        <v>288</v>
      </c>
      <c r="G72">
        <v>34.44</v>
      </c>
      <c r="H72">
        <v>113.87</v>
      </c>
      <c r="I72">
        <v>25.63</v>
      </c>
      <c r="J72">
        <v>84.73</v>
      </c>
      <c r="K72">
        <v>2</v>
      </c>
      <c r="T72">
        <v>3</v>
      </c>
      <c r="U72">
        <v>2</v>
      </c>
      <c r="V72" t="s">
        <v>306</v>
      </c>
      <c r="W72" t="s">
        <v>88</v>
      </c>
      <c r="X72">
        <v>23</v>
      </c>
      <c r="Y72">
        <v>18</v>
      </c>
      <c r="Z72" t="s">
        <v>405</v>
      </c>
      <c r="AA72" t="s">
        <v>406</v>
      </c>
      <c r="AB72" t="s">
        <v>309</v>
      </c>
      <c r="AC72" t="s">
        <v>310</v>
      </c>
      <c r="AD72" t="s">
        <v>311</v>
      </c>
      <c r="AG72" t="s">
        <v>407</v>
      </c>
      <c r="AH72">
        <v>0</v>
      </c>
      <c r="AI72">
        <v>453</v>
      </c>
    </row>
    <row r="73" spans="1:35" x14ac:dyDescent="0.3">
      <c r="A73" t="s">
        <v>303</v>
      </c>
      <c r="B73">
        <v>107068</v>
      </c>
      <c r="C73">
        <v>8</v>
      </c>
      <c r="D73" t="s">
        <v>403</v>
      </c>
      <c r="E73" t="s">
        <v>404</v>
      </c>
      <c r="F73">
        <v>288</v>
      </c>
      <c r="G73">
        <v>34.5</v>
      </c>
      <c r="H73">
        <v>114.08</v>
      </c>
      <c r="I73">
        <v>25.69</v>
      </c>
      <c r="J73">
        <v>84.95</v>
      </c>
      <c r="K73">
        <v>31</v>
      </c>
      <c r="T73">
        <v>3</v>
      </c>
      <c r="U73">
        <v>2</v>
      </c>
      <c r="V73" t="s">
        <v>306</v>
      </c>
      <c r="W73" t="s">
        <v>89</v>
      </c>
      <c r="X73">
        <v>23</v>
      </c>
      <c r="Y73">
        <v>18</v>
      </c>
      <c r="Z73" t="s">
        <v>405</v>
      </c>
      <c r="AA73" t="s">
        <v>406</v>
      </c>
      <c r="AB73" t="s">
        <v>309</v>
      </c>
      <c r="AC73" t="s">
        <v>310</v>
      </c>
      <c r="AD73" t="s">
        <v>311</v>
      </c>
      <c r="AG73" t="s">
        <v>407</v>
      </c>
      <c r="AH73">
        <v>0</v>
      </c>
      <c r="AI73">
        <v>453</v>
      </c>
    </row>
    <row r="74" spans="1:35" x14ac:dyDescent="0.3">
      <c r="A74" t="s">
        <v>303</v>
      </c>
      <c r="B74">
        <v>107068</v>
      </c>
      <c r="C74">
        <v>9</v>
      </c>
      <c r="D74" t="s">
        <v>403</v>
      </c>
      <c r="E74" t="s">
        <v>404</v>
      </c>
      <c r="F74">
        <v>288</v>
      </c>
      <c r="G74">
        <v>34.5</v>
      </c>
      <c r="H74">
        <v>114.08</v>
      </c>
      <c r="I74">
        <v>25.69</v>
      </c>
      <c r="J74">
        <v>84.95</v>
      </c>
      <c r="K74">
        <v>31</v>
      </c>
      <c r="T74">
        <v>3</v>
      </c>
      <c r="U74">
        <v>2</v>
      </c>
      <c r="V74" t="s">
        <v>306</v>
      </c>
      <c r="W74" t="s">
        <v>90</v>
      </c>
      <c r="X74">
        <v>23</v>
      </c>
      <c r="Y74">
        <v>18</v>
      </c>
      <c r="Z74" t="s">
        <v>405</v>
      </c>
      <c r="AA74" t="s">
        <v>406</v>
      </c>
      <c r="AB74" t="s">
        <v>309</v>
      </c>
      <c r="AC74" t="s">
        <v>310</v>
      </c>
      <c r="AD74" t="s">
        <v>311</v>
      </c>
      <c r="AG74" t="s">
        <v>407</v>
      </c>
      <c r="AH74">
        <v>0</v>
      </c>
      <c r="AI74">
        <v>453</v>
      </c>
    </row>
    <row r="75" spans="1:35" x14ac:dyDescent="0.3">
      <c r="A75" t="s">
        <v>303</v>
      </c>
      <c r="B75">
        <v>107068</v>
      </c>
      <c r="C75">
        <v>10</v>
      </c>
      <c r="D75" t="s">
        <v>403</v>
      </c>
      <c r="E75" t="s">
        <v>404</v>
      </c>
      <c r="F75">
        <v>288</v>
      </c>
      <c r="G75">
        <v>34.57</v>
      </c>
      <c r="H75">
        <v>114.31</v>
      </c>
      <c r="I75">
        <v>25.68</v>
      </c>
      <c r="J75">
        <v>84.9</v>
      </c>
      <c r="K75">
        <v>16</v>
      </c>
      <c r="T75">
        <v>3</v>
      </c>
      <c r="U75">
        <v>2</v>
      </c>
      <c r="V75" t="s">
        <v>306</v>
      </c>
      <c r="W75" t="s">
        <v>91</v>
      </c>
      <c r="X75">
        <v>23</v>
      </c>
      <c r="Y75">
        <v>18</v>
      </c>
      <c r="Z75" t="s">
        <v>405</v>
      </c>
      <c r="AA75" t="s">
        <v>406</v>
      </c>
      <c r="AB75" t="s">
        <v>309</v>
      </c>
      <c r="AC75" t="s">
        <v>310</v>
      </c>
      <c r="AD75" t="s">
        <v>311</v>
      </c>
      <c r="AG75" t="s">
        <v>407</v>
      </c>
      <c r="AH75">
        <v>0</v>
      </c>
      <c r="AI75">
        <v>453</v>
      </c>
    </row>
    <row r="76" spans="1:35" x14ac:dyDescent="0.3">
      <c r="A76" t="s">
        <v>303</v>
      </c>
      <c r="B76">
        <v>107068</v>
      </c>
      <c r="C76">
        <v>11</v>
      </c>
      <c r="D76" t="s">
        <v>403</v>
      </c>
      <c r="E76" t="s">
        <v>404</v>
      </c>
      <c r="F76">
        <v>288</v>
      </c>
      <c r="G76">
        <v>48.16</v>
      </c>
      <c r="H76">
        <v>159.22</v>
      </c>
      <c r="I76">
        <v>36</v>
      </c>
      <c r="J76">
        <v>119.01</v>
      </c>
      <c r="K76">
        <v>4</v>
      </c>
      <c r="T76">
        <v>4</v>
      </c>
      <c r="U76">
        <v>2</v>
      </c>
      <c r="V76" t="s">
        <v>306</v>
      </c>
      <c r="W76">
        <v>159</v>
      </c>
      <c r="X76">
        <v>23</v>
      </c>
      <c r="Y76">
        <v>18</v>
      </c>
      <c r="Z76" t="s">
        <v>405</v>
      </c>
      <c r="AA76" t="s">
        <v>406</v>
      </c>
      <c r="AB76" t="s">
        <v>309</v>
      </c>
      <c r="AC76" t="s">
        <v>310</v>
      </c>
      <c r="AD76" t="s">
        <v>311</v>
      </c>
      <c r="AG76" t="s">
        <v>407</v>
      </c>
      <c r="AH76">
        <v>0</v>
      </c>
      <c r="AI76">
        <v>453</v>
      </c>
    </row>
    <row r="77" spans="1:35" x14ac:dyDescent="0.3">
      <c r="A77" t="s">
        <v>303</v>
      </c>
      <c r="B77">
        <v>107068</v>
      </c>
      <c r="C77">
        <v>12</v>
      </c>
      <c r="D77" t="s">
        <v>403</v>
      </c>
      <c r="E77" t="s">
        <v>404</v>
      </c>
      <c r="F77">
        <v>288</v>
      </c>
      <c r="G77">
        <v>49.12</v>
      </c>
      <c r="H77">
        <v>162.4</v>
      </c>
      <c r="I77">
        <v>36.729999999999997</v>
      </c>
      <c r="J77">
        <v>121.45</v>
      </c>
      <c r="K77">
        <v>34</v>
      </c>
      <c r="T77">
        <v>4</v>
      </c>
      <c r="U77">
        <v>2</v>
      </c>
      <c r="V77" t="s">
        <v>306</v>
      </c>
      <c r="W77">
        <v>162</v>
      </c>
      <c r="X77">
        <v>23</v>
      </c>
      <c r="Y77">
        <v>18</v>
      </c>
      <c r="Z77" t="s">
        <v>405</v>
      </c>
      <c r="AA77" t="s">
        <v>406</v>
      </c>
      <c r="AB77" t="s">
        <v>309</v>
      </c>
      <c r="AC77" t="s">
        <v>310</v>
      </c>
      <c r="AD77" t="s">
        <v>311</v>
      </c>
      <c r="AG77" t="s">
        <v>407</v>
      </c>
      <c r="AH77">
        <v>0</v>
      </c>
      <c r="AI77">
        <v>453</v>
      </c>
    </row>
    <row r="78" spans="1:35" x14ac:dyDescent="0.3">
      <c r="A78" t="s">
        <v>303</v>
      </c>
      <c r="B78">
        <v>107068</v>
      </c>
      <c r="C78">
        <v>13</v>
      </c>
      <c r="D78" t="s">
        <v>403</v>
      </c>
      <c r="E78" t="s">
        <v>404</v>
      </c>
      <c r="F78">
        <v>288</v>
      </c>
      <c r="G78">
        <v>50.94</v>
      </c>
      <c r="H78">
        <v>168.41</v>
      </c>
      <c r="I78">
        <v>37.85</v>
      </c>
      <c r="J78">
        <v>125.13</v>
      </c>
      <c r="K78">
        <v>2</v>
      </c>
      <c r="T78">
        <v>4</v>
      </c>
      <c r="U78">
        <v>2</v>
      </c>
      <c r="V78" t="s">
        <v>306</v>
      </c>
      <c r="W78">
        <v>168</v>
      </c>
      <c r="X78">
        <v>23</v>
      </c>
      <c r="Y78">
        <v>18</v>
      </c>
      <c r="Z78" t="s">
        <v>405</v>
      </c>
      <c r="AA78" t="s">
        <v>406</v>
      </c>
      <c r="AB78" t="s">
        <v>309</v>
      </c>
      <c r="AC78" t="s">
        <v>310</v>
      </c>
      <c r="AD78" t="s">
        <v>311</v>
      </c>
      <c r="AG78" t="s">
        <v>407</v>
      </c>
      <c r="AH78">
        <v>0</v>
      </c>
      <c r="AI78">
        <v>453</v>
      </c>
    </row>
    <row r="79" spans="1:35" x14ac:dyDescent="0.3">
      <c r="A79" t="s">
        <v>303</v>
      </c>
      <c r="B79">
        <v>107068</v>
      </c>
      <c r="C79">
        <v>14</v>
      </c>
      <c r="D79" t="s">
        <v>403</v>
      </c>
      <c r="E79" t="s">
        <v>404</v>
      </c>
      <c r="F79">
        <v>288</v>
      </c>
      <c r="G79">
        <v>60.42</v>
      </c>
      <c r="H79">
        <v>199.75</v>
      </c>
      <c r="I79">
        <v>45.08</v>
      </c>
      <c r="J79">
        <v>149.04</v>
      </c>
      <c r="K79">
        <v>2</v>
      </c>
      <c r="T79">
        <v>4</v>
      </c>
      <c r="U79">
        <v>2</v>
      </c>
      <c r="V79" t="s">
        <v>306</v>
      </c>
      <c r="W79">
        <v>199</v>
      </c>
      <c r="X79">
        <v>23</v>
      </c>
      <c r="Y79">
        <v>18</v>
      </c>
      <c r="Z79" t="s">
        <v>405</v>
      </c>
      <c r="AA79" t="s">
        <v>406</v>
      </c>
      <c r="AB79" t="s">
        <v>309</v>
      </c>
      <c r="AC79" t="s">
        <v>310</v>
      </c>
      <c r="AD79" t="s">
        <v>311</v>
      </c>
      <c r="AG79" t="s">
        <v>407</v>
      </c>
      <c r="AH79">
        <v>0</v>
      </c>
      <c r="AI79">
        <v>453</v>
      </c>
    </row>
    <row r="80" spans="1:35" x14ac:dyDescent="0.3">
      <c r="A80" t="s">
        <v>303</v>
      </c>
      <c r="B80">
        <v>118741</v>
      </c>
      <c r="C80">
        <v>1</v>
      </c>
      <c r="D80" t="s">
        <v>408</v>
      </c>
      <c r="E80" t="s">
        <v>409</v>
      </c>
      <c r="F80">
        <v>472</v>
      </c>
      <c r="G80">
        <v>26.79</v>
      </c>
      <c r="H80">
        <v>88.59</v>
      </c>
      <c r="I80">
        <v>18.12</v>
      </c>
      <c r="J80">
        <v>59.92</v>
      </c>
      <c r="K80">
        <v>22</v>
      </c>
      <c r="T80">
        <v>3</v>
      </c>
      <c r="U80">
        <v>2</v>
      </c>
      <c r="V80" t="s">
        <v>306</v>
      </c>
      <c r="W80">
        <v>88</v>
      </c>
      <c r="X80">
        <v>29</v>
      </c>
      <c r="Y80">
        <v>21</v>
      </c>
      <c r="Z80" t="s">
        <v>410</v>
      </c>
      <c r="AA80" t="s">
        <v>411</v>
      </c>
      <c r="AB80" t="s">
        <v>309</v>
      </c>
      <c r="AC80" t="s">
        <v>310</v>
      </c>
      <c r="AD80" t="s">
        <v>311</v>
      </c>
      <c r="AG80" t="s">
        <v>412</v>
      </c>
      <c r="AH80">
        <v>152</v>
      </c>
      <c r="AI80">
        <v>480</v>
      </c>
    </row>
    <row r="81" spans="1:35" x14ac:dyDescent="0.3">
      <c r="A81" t="s">
        <v>303</v>
      </c>
      <c r="B81">
        <v>118741</v>
      </c>
      <c r="C81">
        <v>2</v>
      </c>
      <c r="D81" t="s">
        <v>408</v>
      </c>
      <c r="E81" t="s">
        <v>409</v>
      </c>
      <c r="F81">
        <v>472</v>
      </c>
      <c r="G81">
        <v>33.79</v>
      </c>
      <c r="H81">
        <v>111.71</v>
      </c>
      <c r="I81">
        <v>25.69</v>
      </c>
      <c r="J81">
        <v>84.94</v>
      </c>
      <c r="K81">
        <v>172</v>
      </c>
      <c r="T81">
        <v>3</v>
      </c>
      <c r="U81">
        <v>2</v>
      </c>
      <c r="V81" t="s">
        <v>306</v>
      </c>
      <c r="W81" t="s">
        <v>92</v>
      </c>
      <c r="X81">
        <v>29</v>
      </c>
      <c r="Y81">
        <v>21</v>
      </c>
      <c r="Z81" t="s">
        <v>410</v>
      </c>
      <c r="AA81" t="s">
        <v>411</v>
      </c>
      <c r="AB81" t="s">
        <v>309</v>
      </c>
      <c r="AC81" t="s">
        <v>310</v>
      </c>
      <c r="AD81" t="s">
        <v>311</v>
      </c>
      <c r="AG81" t="s">
        <v>412</v>
      </c>
      <c r="AH81">
        <v>152</v>
      </c>
      <c r="AI81">
        <v>480</v>
      </c>
    </row>
    <row r="82" spans="1:35" x14ac:dyDescent="0.3">
      <c r="A82" t="s">
        <v>303</v>
      </c>
      <c r="B82">
        <v>118741</v>
      </c>
      <c r="C82">
        <v>3</v>
      </c>
      <c r="D82" t="s">
        <v>408</v>
      </c>
      <c r="E82" t="s">
        <v>409</v>
      </c>
      <c r="F82">
        <v>472</v>
      </c>
      <c r="G82">
        <v>33.99</v>
      </c>
      <c r="H82">
        <v>112.38</v>
      </c>
      <c r="I82">
        <v>25.69</v>
      </c>
      <c r="J82">
        <v>84.93</v>
      </c>
      <c r="K82">
        <v>64</v>
      </c>
      <c r="T82">
        <v>3</v>
      </c>
      <c r="U82">
        <v>2</v>
      </c>
      <c r="V82" t="s">
        <v>306</v>
      </c>
      <c r="W82" t="s">
        <v>93</v>
      </c>
      <c r="X82">
        <v>29</v>
      </c>
      <c r="Y82">
        <v>21</v>
      </c>
      <c r="Z82" t="s">
        <v>410</v>
      </c>
      <c r="AA82" t="s">
        <v>411</v>
      </c>
      <c r="AB82" t="s">
        <v>309</v>
      </c>
      <c r="AC82" t="s">
        <v>310</v>
      </c>
      <c r="AD82" t="s">
        <v>311</v>
      </c>
      <c r="AG82" t="s">
        <v>412</v>
      </c>
      <c r="AH82">
        <v>152</v>
      </c>
      <c r="AI82">
        <v>480</v>
      </c>
    </row>
    <row r="83" spans="1:35" x14ac:dyDescent="0.3">
      <c r="A83" t="s">
        <v>303</v>
      </c>
      <c r="B83">
        <v>118741</v>
      </c>
      <c r="C83">
        <v>4</v>
      </c>
      <c r="D83" t="s">
        <v>408</v>
      </c>
      <c r="E83" t="s">
        <v>409</v>
      </c>
      <c r="F83">
        <v>472</v>
      </c>
      <c r="G83">
        <v>38.799999999999997</v>
      </c>
      <c r="H83">
        <v>128.29</v>
      </c>
      <c r="I83">
        <v>29.58</v>
      </c>
      <c r="J83">
        <v>97.8</v>
      </c>
      <c r="K83">
        <v>26</v>
      </c>
      <c r="T83">
        <v>3</v>
      </c>
      <c r="U83">
        <v>2</v>
      </c>
      <c r="V83" t="s">
        <v>306</v>
      </c>
      <c r="W83" t="s">
        <v>94</v>
      </c>
      <c r="X83">
        <v>29</v>
      </c>
      <c r="Y83">
        <v>21</v>
      </c>
      <c r="Z83" t="s">
        <v>410</v>
      </c>
      <c r="AA83" t="s">
        <v>411</v>
      </c>
      <c r="AB83" t="s">
        <v>309</v>
      </c>
      <c r="AC83" t="s">
        <v>310</v>
      </c>
      <c r="AD83" t="s">
        <v>311</v>
      </c>
      <c r="AG83" t="s">
        <v>412</v>
      </c>
      <c r="AH83">
        <v>152</v>
      </c>
      <c r="AI83">
        <v>480</v>
      </c>
    </row>
    <row r="84" spans="1:35" x14ac:dyDescent="0.3">
      <c r="A84" t="s">
        <v>303</v>
      </c>
      <c r="B84">
        <v>118741</v>
      </c>
      <c r="C84">
        <v>5</v>
      </c>
      <c r="D84" t="s">
        <v>408</v>
      </c>
      <c r="E84" t="s">
        <v>409</v>
      </c>
      <c r="F84">
        <v>472</v>
      </c>
      <c r="G84">
        <v>38.82</v>
      </c>
      <c r="H84">
        <v>128.35</v>
      </c>
      <c r="I84">
        <v>29.55</v>
      </c>
      <c r="J84">
        <v>97.7</v>
      </c>
      <c r="K84">
        <v>26</v>
      </c>
      <c r="T84">
        <v>3</v>
      </c>
      <c r="U84">
        <v>2</v>
      </c>
      <c r="V84" t="s">
        <v>306</v>
      </c>
      <c r="W84" t="s">
        <v>95</v>
      </c>
      <c r="X84">
        <v>29</v>
      </c>
      <c r="Y84">
        <v>21</v>
      </c>
      <c r="Z84" t="s">
        <v>410</v>
      </c>
      <c r="AA84" t="s">
        <v>411</v>
      </c>
      <c r="AB84" t="s">
        <v>309</v>
      </c>
      <c r="AC84" t="s">
        <v>310</v>
      </c>
      <c r="AD84" t="s">
        <v>311</v>
      </c>
      <c r="AG84" t="s">
        <v>412</v>
      </c>
      <c r="AH84">
        <v>152</v>
      </c>
      <c r="AI84">
        <v>480</v>
      </c>
    </row>
    <row r="85" spans="1:35" x14ac:dyDescent="0.3">
      <c r="A85" t="s">
        <v>303</v>
      </c>
      <c r="B85">
        <v>118741</v>
      </c>
      <c r="C85">
        <v>6</v>
      </c>
      <c r="D85" t="s">
        <v>408</v>
      </c>
      <c r="E85" t="s">
        <v>409</v>
      </c>
      <c r="F85">
        <v>472</v>
      </c>
      <c r="G85">
        <v>45.95</v>
      </c>
      <c r="H85">
        <v>151.91</v>
      </c>
      <c r="I85">
        <v>34.97</v>
      </c>
      <c r="J85">
        <v>115.61</v>
      </c>
      <c r="K85">
        <v>26</v>
      </c>
      <c r="T85">
        <v>4</v>
      </c>
      <c r="U85">
        <v>2</v>
      </c>
      <c r="V85" t="s">
        <v>306</v>
      </c>
      <c r="W85">
        <v>151</v>
      </c>
      <c r="X85">
        <v>29</v>
      </c>
      <c r="Y85">
        <v>21</v>
      </c>
      <c r="Z85" t="s">
        <v>410</v>
      </c>
      <c r="AA85" t="s">
        <v>411</v>
      </c>
      <c r="AB85" t="s">
        <v>309</v>
      </c>
      <c r="AC85" t="s">
        <v>310</v>
      </c>
      <c r="AD85" t="s">
        <v>311</v>
      </c>
      <c r="AG85" t="s">
        <v>412</v>
      </c>
      <c r="AH85">
        <v>152</v>
      </c>
      <c r="AI85">
        <v>480</v>
      </c>
    </row>
    <row r="86" spans="1:35" x14ac:dyDescent="0.3">
      <c r="A86" t="s">
        <v>303</v>
      </c>
      <c r="B86">
        <v>100627</v>
      </c>
      <c r="C86">
        <v>1</v>
      </c>
      <c r="D86" t="s">
        <v>413</v>
      </c>
      <c r="E86" t="s">
        <v>414</v>
      </c>
      <c r="F86">
        <v>794</v>
      </c>
      <c r="G86">
        <v>24.31</v>
      </c>
      <c r="H86">
        <v>80.39</v>
      </c>
      <c r="I86">
        <v>18.13</v>
      </c>
      <c r="J86">
        <v>59.96</v>
      </c>
      <c r="K86">
        <v>32</v>
      </c>
      <c r="T86">
        <v>3</v>
      </c>
      <c r="U86">
        <v>2</v>
      </c>
      <c r="V86" t="s">
        <v>306</v>
      </c>
      <c r="W86" t="s">
        <v>96</v>
      </c>
      <c r="X86">
        <v>17</v>
      </c>
      <c r="Y86">
        <v>10</v>
      </c>
      <c r="Z86" t="s">
        <v>415</v>
      </c>
      <c r="AA86" t="s">
        <v>416</v>
      </c>
      <c r="AB86" t="s">
        <v>309</v>
      </c>
      <c r="AC86" t="s">
        <v>310</v>
      </c>
      <c r="AD86" t="s">
        <v>311</v>
      </c>
      <c r="AG86" t="s">
        <v>417</v>
      </c>
      <c r="AH86">
        <v>136</v>
      </c>
      <c r="AI86">
        <v>233</v>
      </c>
    </row>
    <row r="87" spans="1:35" x14ac:dyDescent="0.3">
      <c r="A87" t="s">
        <v>303</v>
      </c>
      <c r="B87">
        <v>100627</v>
      </c>
      <c r="C87">
        <v>2</v>
      </c>
      <c r="D87" t="s">
        <v>413</v>
      </c>
      <c r="E87" t="s">
        <v>414</v>
      </c>
      <c r="F87">
        <v>794</v>
      </c>
      <c r="G87">
        <v>24.34</v>
      </c>
      <c r="H87">
        <v>80.48</v>
      </c>
      <c r="I87">
        <v>18.14</v>
      </c>
      <c r="J87">
        <v>59.97</v>
      </c>
      <c r="K87">
        <v>32</v>
      </c>
      <c r="T87">
        <v>3</v>
      </c>
      <c r="U87">
        <v>2</v>
      </c>
      <c r="V87" t="s">
        <v>306</v>
      </c>
      <c r="W87" t="s">
        <v>97</v>
      </c>
      <c r="X87">
        <v>17</v>
      </c>
      <c r="Y87">
        <v>10</v>
      </c>
      <c r="Z87" t="s">
        <v>415</v>
      </c>
      <c r="AA87" t="s">
        <v>416</v>
      </c>
      <c r="AB87" t="s">
        <v>309</v>
      </c>
      <c r="AC87" t="s">
        <v>310</v>
      </c>
      <c r="AD87" t="s">
        <v>311</v>
      </c>
      <c r="AG87" t="s">
        <v>417</v>
      </c>
      <c r="AH87">
        <v>136</v>
      </c>
      <c r="AI87">
        <v>233</v>
      </c>
    </row>
    <row r="88" spans="1:35" x14ac:dyDescent="0.3">
      <c r="A88" t="s">
        <v>303</v>
      </c>
      <c r="B88">
        <v>100627</v>
      </c>
      <c r="C88">
        <v>3</v>
      </c>
      <c r="D88" t="s">
        <v>413</v>
      </c>
      <c r="E88" t="s">
        <v>414</v>
      </c>
      <c r="F88">
        <v>794</v>
      </c>
      <c r="G88">
        <v>24.44</v>
      </c>
      <c r="H88">
        <v>80.8</v>
      </c>
      <c r="I88">
        <v>18.14</v>
      </c>
      <c r="J88">
        <v>59.97</v>
      </c>
      <c r="K88">
        <v>14</v>
      </c>
      <c r="T88">
        <v>3</v>
      </c>
      <c r="U88">
        <v>2</v>
      </c>
      <c r="V88" t="s">
        <v>306</v>
      </c>
      <c r="W88" t="s">
        <v>99</v>
      </c>
      <c r="X88">
        <v>17</v>
      </c>
      <c r="Y88">
        <v>10</v>
      </c>
      <c r="Z88" t="s">
        <v>415</v>
      </c>
      <c r="AA88" t="s">
        <v>416</v>
      </c>
      <c r="AB88" t="s">
        <v>309</v>
      </c>
      <c r="AC88" t="s">
        <v>310</v>
      </c>
      <c r="AD88" t="s">
        <v>311</v>
      </c>
      <c r="AG88" t="s">
        <v>417</v>
      </c>
      <c r="AH88">
        <v>136</v>
      </c>
      <c r="AI88">
        <v>233</v>
      </c>
    </row>
    <row r="89" spans="1:35" x14ac:dyDescent="0.3">
      <c r="A89" t="s">
        <v>303</v>
      </c>
      <c r="B89">
        <v>100627</v>
      </c>
      <c r="C89">
        <v>4</v>
      </c>
      <c r="D89" t="s">
        <v>413</v>
      </c>
      <c r="E89" t="s">
        <v>414</v>
      </c>
      <c r="F89">
        <v>794</v>
      </c>
      <c r="G89">
        <v>24.67</v>
      </c>
      <c r="H89">
        <v>81.569999999999993</v>
      </c>
      <c r="I89">
        <v>18.13</v>
      </c>
      <c r="J89">
        <v>59.95</v>
      </c>
      <c r="K89">
        <v>235</v>
      </c>
      <c r="T89">
        <v>3</v>
      </c>
      <c r="U89">
        <v>2</v>
      </c>
      <c r="V89" t="s">
        <v>306</v>
      </c>
      <c r="W89">
        <v>81</v>
      </c>
      <c r="X89">
        <v>17</v>
      </c>
      <c r="Y89">
        <v>10</v>
      </c>
      <c r="Z89" t="s">
        <v>415</v>
      </c>
      <c r="AA89" t="s">
        <v>416</v>
      </c>
      <c r="AB89" t="s">
        <v>309</v>
      </c>
      <c r="AC89" t="s">
        <v>310</v>
      </c>
      <c r="AD89" t="s">
        <v>311</v>
      </c>
      <c r="AG89" t="s">
        <v>417</v>
      </c>
      <c r="AH89">
        <v>136</v>
      </c>
      <c r="AI89">
        <v>233</v>
      </c>
    </row>
    <row r="90" spans="1:35" x14ac:dyDescent="0.3">
      <c r="A90" t="s">
        <v>303</v>
      </c>
      <c r="B90">
        <v>100627</v>
      </c>
      <c r="C90">
        <v>5</v>
      </c>
      <c r="D90" t="s">
        <v>413</v>
      </c>
      <c r="E90" t="s">
        <v>414</v>
      </c>
      <c r="F90">
        <v>794</v>
      </c>
      <c r="G90">
        <v>34.07</v>
      </c>
      <c r="H90">
        <v>112.66</v>
      </c>
      <c r="I90">
        <v>25.67</v>
      </c>
      <c r="J90">
        <v>84.87</v>
      </c>
      <c r="K90">
        <v>155</v>
      </c>
      <c r="T90">
        <v>3</v>
      </c>
      <c r="U90">
        <v>2</v>
      </c>
      <c r="V90" t="s">
        <v>306</v>
      </c>
      <c r="W90" t="s">
        <v>101</v>
      </c>
      <c r="X90">
        <v>17</v>
      </c>
      <c r="Y90">
        <v>10</v>
      </c>
      <c r="Z90" t="s">
        <v>415</v>
      </c>
      <c r="AA90" t="s">
        <v>416</v>
      </c>
      <c r="AB90" t="s">
        <v>309</v>
      </c>
      <c r="AC90" t="s">
        <v>310</v>
      </c>
      <c r="AD90" t="s">
        <v>311</v>
      </c>
      <c r="AG90" t="s">
        <v>417</v>
      </c>
      <c r="AH90">
        <v>136</v>
      </c>
      <c r="AI90">
        <v>233</v>
      </c>
    </row>
    <row r="91" spans="1:35" x14ac:dyDescent="0.3">
      <c r="A91" t="s">
        <v>303</v>
      </c>
      <c r="B91">
        <v>100627</v>
      </c>
      <c r="C91">
        <v>6</v>
      </c>
      <c r="D91" t="s">
        <v>413</v>
      </c>
      <c r="E91" t="s">
        <v>414</v>
      </c>
      <c r="F91">
        <v>794</v>
      </c>
      <c r="G91">
        <v>34.15</v>
      </c>
      <c r="H91">
        <v>112.91</v>
      </c>
      <c r="I91">
        <v>25.66</v>
      </c>
      <c r="J91">
        <v>84.85</v>
      </c>
      <c r="K91">
        <v>68</v>
      </c>
      <c r="T91">
        <v>3</v>
      </c>
      <c r="U91">
        <v>2</v>
      </c>
      <c r="V91" t="s">
        <v>306</v>
      </c>
      <c r="W91" t="s">
        <v>102</v>
      </c>
      <c r="X91">
        <v>17</v>
      </c>
      <c r="Y91">
        <v>10</v>
      </c>
      <c r="Z91" t="s">
        <v>415</v>
      </c>
      <c r="AA91" t="s">
        <v>416</v>
      </c>
      <c r="AB91" t="s">
        <v>309</v>
      </c>
      <c r="AC91" t="s">
        <v>310</v>
      </c>
      <c r="AD91" t="s">
        <v>311</v>
      </c>
      <c r="AG91" t="s">
        <v>417</v>
      </c>
      <c r="AH91">
        <v>136</v>
      </c>
      <c r="AI91">
        <v>233</v>
      </c>
    </row>
    <row r="92" spans="1:35" x14ac:dyDescent="0.3">
      <c r="A92" t="s">
        <v>303</v>
      </c>
      <c r="B92">
        <v>100627</v>
      </c>
      <c r="C92">
        <v>7</v>
      </c>
      <c r="D92" t="s">
        <v>413</v>
      </c>
      <c r="E92" t="s">
        <v>414</v>
      </c>
      <c r="F92">
        <v>794</v>
      </c>
      <c r="G92">
        <v>33.9</v>
      </c>
      <c r="H92">
        <v>112.07</v>
      </c>
      <c r="I92">
        <v>25.66</v>
      </c>
      <c r="J92">
        <v>84.85</v>
      </c>
      <c r="K92">
        <v>34</v>
      </c>
      <c r="T92">
        <v>3</v>
      </c>
      <c r="U92">
        <v>2</v>
      </c>
      <c r="V92" t="s">
        <v>306</v>
      </c>
      <c r="W92" t="s">
        <v>103</v>
      </c>
      <c r="X92">
        <v>17</v>
      </c>
      <c r="Y92">
        <v>10</v>
      </c>
      <c r="Z92" t="s">
        <v>415</v>
      </c>
      <c r="AA92" t="s">
        <v>416</v>
      </c>
      <c r="AB92" t="s">
        <v>309</v>
      </c>
      <c r="AC92" t="s">
        <v>310</v>
      </c>
      <c r="AD92" t="s">
        <v>311</v>
      </c>
      <c r="AG92" t="s">
        <v>417</v>
      </c>
      <c r="AH92">
        <v>136</v>
      </c>
      <c r="AI92">
        <v>233</v>
      </c>
    </row>
    <row r="93" spans="1:35" x14ac:dyDescent="0.3">
      <c r="A93" t="s">
        <v>303</v>
      </c>
      <c r="B93">
        <v>100627</v>
      </c>
      <c r="C93">
        <v>8</v>
      </c>
      <c r="D93" t="s">
        <v>413</v>
      </c>
      <c r="E93" t="s">
        <v>414</v>
      </c>
      <c r="F93">
        <v>794</v>
      </c>
      <c r="G93">
        <v>34.15</v>
      </c>
      <c r="H93">
        <v>112.91</v>
      </c>
      <c r="I93">
        <v>25.66</v>
      </c>
      <c r="J93">
        <v>84.85</v>
      </c>
      <c r="K93">
        <v>26</v>
      </c>
      <c r="T93">
        <v>3</v>
      </c>
      <c r="U93">
        <v>2</v>
      </c>
      <c r="V93" t="s">
        <v>306</v>
      </c>
      <c r="W93" t="s">
        <v>93</v>
      </c>
      <c r="X93">
        <v>17</v>
      </c>
      <c r="Y93">
        <v>10</v>
      </c>
      <c r="Z93" t="s">
        <v>415</v>
      </c>
      <c r="AA93" t="s">
        <v>416</v>
      </c>
      <c r="AB93" t="s">
        <v>309</v>
      </c>
      <c r="AC93" t="s">
        <v>310</v>
      </c>
      <c r="AD93" t="s">
        <v>311</v>
      </c>
      <c r="AG93" t="s">
        <v>417</v>
      </c>
      <c r="AH93">
        <v>136</v>
      </c>
      <c r="AI93">
        <v>233</v>
      </c>
    </row>
    <row r="94" spans="1:35" x14ac:dyDescent="0.3">
      <c r="A94" t="s">
        <v>303</v>
      </c>
      <c r="B94">
        <v>100627</v>
      </c>
      <c r="C94">
        <v>9</v>
      </c>
      <c r="D94" t="s">
        <v>413</v>
      </c>
      <c r="E94" t="s">
        <v>414</v>
      </c>
      <c r="F94">
        <v>794</v>
      </c>
      <c r="G94">
        <v>45.69</v>
      </c>
      <c r="H94">
        <v>151.07</v>
      </c>
      <c r="I94">
        <v>34.44</v>
      </c>
      <c r="J94">
        <v>113.86</v>
      </c>
      <c r="K94">
        <v>62</v>
      </c>
      <c r="T94">
        <v>4</v>
      </c>
      <c r="U94">
        <v>2</v>
      </c>
      <c r="V94" t="s">
        <v>306</v>
      </c>
      <c r="W94">
        <v>151</v>
      </c>
      <c r="X94">
        <v>17</v>
      </c>
      <c r="Y94">
        <v>10</v>
      </c>
      <c r="Z94" t="s">
        <v>415</v>
      </c>
      <c r="AA94" t="s">
        <v>416</v>
      </c>
      <c r="AB94" t="s">
        <v>309</v>
      </c>
      <c r="AC94" t="s">
        <v>310</v>
      </c>
      <c r="AD94" t="s">
        <v>311</v>
      </c>
      <c r="AG94" t="s">
        <v>417</v>
      </c>
      <c r="AH94">
        <v>136</v>
      </c>
      <c r="AI94">
        <v>233</v>
      </c>
    </row>
    <row r="95" spans="1:35" x14ac:dyDescent="0.3">
      <c r="A95" t="s">
        <v>303</v>
      </c>
      <c r="B95">
        <v>10809</v>
      </c>
      <c r="C95">
        <v>1</v>
      </c>
      <c r="D95" t="s">
        <v>418</v>
      </c>
      <c r="E95" t="s">
        <v>322</v>
      </c>
      <c r="F95">
        <v>192</v>
      </c>
      <c r="G95">
        <v>33.25</v>
      </c>
      <c r="H95">
        <v>109.94</v>
      </c>
      <c r="I95">
        <v>25.69</v>
      </c>
      <c r="J95">
        <v>84.93</v>
      </c>
      <c r="K95">
        <v>165</v>
      </c>
      <c r="T95">
        <v>3</v>
      </c>
      <c r="U95">
        <v>2</v>
      </c>
      <c r="V95" t="s">
        <v>306</v>
      </c>
      <c r="W95" t="s">
        <v>146</v>
      </c>
      <c r="X95">
        <v>15</v>
      </c>
      <c r="Y95">
        <v>7</v>
      </c>
      <c r="Z95" t="s">
        <v>419</v>
      </c>
      <c r="AA95" t="s">
        <v>420</v>
      </c>
      <c r="AB95" t="s">
        <v>309</v>
      </c>
      <c r="AC95" t="s">
        <v>310</v>
      </c>
      <c r="AD95" t="s">
        <v>311</v>
      </c>
      <c r="AG95" t="s">
        <v>421</v>
      </c>
      <c r="AH95">
        <v>0</v>
      </c>
      <c r="AI95">
        <v>218</v>
      </c>
    </row>
    <row r="96" spans="1:35" x14ac:dyDescent="0.3">
      <c r="A96" t="s">
        <v>303</v>
      </c>
      <c r="B96">
        <v>10809</v>
      </c>
      <c r="C96">
        <v>2</v>
      </c>
      <c r="D96" t="s">
        <v>418</v>
      </c>
      <c r="E96" t="s">
        <v>322</v>
      </c>
      <c r="F96">
        <v>192</v>
      </c>
      <c r="G96">
        <v>33.31</v>
      </c>
      <c r="H96">
        <v>110.12</v>
      </c>
      <c r="I96">
        <v>25.7</v>
      </c>
      <c r="J96">
        <v>84.97</v>
      </c>
      <c r="K96">
        <v>1</v>
      </c>
      <c r="T96">
        <v>3</v>
      </c>
      <c r="U96">
        <v>2</v>
      </c>
      <c r="V96" t="s">
        <v>306</v>
      </c>
      <c r="W96" t="s">
        <v>117</v>
      </c>
      <c r="X96">
        <v>15</v>
      </c>
      <c r="Y96">
        <v>7</v>
      </c>
      <c r="Z96" t="s">
        <v>419</v>
      </c>
      <c r="AA96" t="s">
        <v>420</v>
      </c>
      <c r="AB96" t="s">
        <v>309</v>
      </c>
      <c r="AC96" t="s">
        <v>310</v>
      </c>
      <c r="AD96" t="s">
        <v>311</v>
      </c>
      <c r="AG96" t="s">
        <v>421</v>
      </c>
      <c r="AH96">
        <v>0</v>
      </c>
      <c r="AI96">
        <v>218</v>
      </c>
    </row>
    <row r="97" spans="1:35" x14ac:dyDescent="0.3">
      <c r="A97" t="s">
        <v>303</v>
      </c>
      <c r="B97">
        <v>10809</v>
      </c>
      <c r="C97">
        <v>3</v>
      </c>
      <c r="D97" t="s">
        <v>418</v>
      </c>
      <c r="E97" t="s">
        <v>322</v>
      </c>
      <c r="F97">
        <v>192</v>
      </c>
      <c r="G97">
        <v>42.17</v>
      </c>
      <c r="H97">
        <v>139.41</v>
      </c>
      <c r="I97">
        <v>34.380000000000003</v>
      </c>
      <c r="J97">
        <v>113.66</v>
      </c>
      <c r="K97">
        <v>26</v>
      </c>
      <c r="T97">
        <v>4</v>
      </c>
      <c r="U97">
        <v>2</v>
      </c>
      <c r="V97" t="s">
        <v>306</v>
      </c>
      <c r="W97">
        <v>139</v>
      </c>
      <c r="X97">
        <v>15</v>
      </c>
      <c r="Y97">
        <v>7</v>
      </c>
      <c r="Z97" t="s">
        <v>419</v>
      </c>
      <c r="AA97" t="s">
        <v>420</v>
      </c>
      <c r="AB97" t="s">
        <v>309</v>
      </c>
      <c r="AC97" t="s">
        <v>310</v>
      </c>
      <c r="AD97" t="s">
        <v>311</v>
      </c>
      <c r="AG97" t="s">
        <v>421</v>
      </c>
      <c r="AH97">
        <v>0</v>
      </c>
      <c r="AI97">
        <v>218</v>
      </c>
    </row>
    <row r="98" spans="1:35" x14ac:dyDescent="0.3">
      <c r="A98" t="s">
        <v>303</v>
      </c>
      <c r="B98">
        <v>403</v>
      </c>
      <c r="C98">
        <v>1</v>
      </c>
      <c r="D98" t="s">
        <v>422</v>
      </c>
      <c r="E98" t="s">
        <v>423</v>
      </c>
      <c r="F98">
        <v>651</v>
      </c>
      <c r="G98">
        <v>25.9</v>
      </c>
      <c r="H98">
        <v>85.62</v>
      </c>
      <c r="I98">
        <v>18.07</v>
      </c>
      <c r="J98">
        <v>59.74</v>
      </c>
      <c r="K98">
        <v>230</v>
      </c>
      <c r="T98">
        <v>2</v>
      </c>
      <c r="U98">
        <v>1</v>
      </c>
      <c r="V98" t="s">
        <v>333</v>
      </c>
      <c r="W98">
        <v>85</v>
      </c>
      <c r="X98">
        <v>25</v>
      </c>
      <c r="Y98">
        <v>10</v>
      </c>
      <c r="Z98" t="s">
        <v>424</v>
      </c>
      <c r="AA98" t="s">
        <v>425</v>
      </c>
      <c r="AB98" t="s">
        <v>309</v>
      </c>
      <c r="AC98" t="s">
        <v>310</v>
      </c>
      <c r="AD98" t="s">
        <v>311</v>
      </c>
      <c r="AG98" t="s">
        <v>426</v>
      </c>
      <c r="AH98">
        <v>0</v>
      </c>
      <c r="AI98">
        <v>266</v>
      </c>
    </row>
    <row r="99" spans="1:35" x14ac:dyDescent="0.3">
      <c r="A99" t="s">
        <v>303</v>
      </c>
      <c r="B99">
        <v>403</v>
      </c>
      <c r="C99">
        <v>2</v>
      </c>
      <c r="D99" t="s">
        <v>422</v>
      </c>
      <c r="E99" t="s">
        <v>423</v>
      </c>
      <c r="F99">
        <v>651</v>
      </c>
      <c r="G99">
        <v>34.07</v>
      </c>
      <c r="H99">
        <v>112.65</v>
      </c>
      <c r="I99">
        <v>25.69</v>
      </c>
      <c r="J99">
        <v>84.94</v>
      </c>
      <c r="K99">
        <v>287</v>
      </c>
      <c r="T99">
        <v>3</v>
      </c>
      <c r="U99">
        <v>2</v>
      </c>
      <c r="V99" t="s">
        <v>306</v>
      </c>
      <c r="W99">
        <v>112</v>
      </c>
      <c r="X99">
        <v>25</v>
      </c>
      <c r="Y99">
        <v>10</v>
      </c>
      <c r="Z99" t="s">
        <v>424</v>
      </c>
      <c r="AA99" t="s">
        <v>425</v>
      </c>
      <c r="AB99" t="s">
        <v>309</v>
      </c>
      <c r="AC99" t="s">
        <v>310</v>
      </c>
      <c r="AD99" t="s">
        <v>311</v>
      </c>
      <c r="AG99" t="s">
        <v>426</v>
      </c>
      <c r="AH99">
        <v>0</v>
      </c>
      <c r="AI99">
        <v>266</v>
      </c>
    </row>
    <row r="100" spans="1:35" x14ac:dyDescent="0.3">
      <c r="A100" t="s">
        <v>303</v>
      </c>
      <c r="B100">
        <v>403</v>
      </c>
      <c r="C100">
        <v>3</v>
      </c>
      <c r="D100" t="s">
        <v>422</v>
      </c>
      <c r="E100" t="s">
        <v>423</v>
      </c>
      <c r="F100">
        <v>651</v>
      </c>
      <c r="G100">
        <v>43.18</v>
      </c>
      <c r="H100">
        <v>142.76</v>
      </c>
      <c r="I100">
        <v>34.75</v>
      </c>
      <c r="J100">
        <v>114.88</v>
      </c>
      <c r="K100">
        <v>134</v>
      </c>
      <c r="T100">
        <v>4</v>
      </c>
      <c r="U100">
        <v>2</v>
      </c>
      <c r="V100" t="s">
        <v>306</v>
      </c>
      <c r="W100">
        <v>142</v>
      </c>
      <c r="X100">
        <v>25</v>
      </c>
      <c r="Y100">
        <v>10</v>
      </c>
      <c r="Z100" t="s">
        <v>424</v>
      </c>
      <c r="AA100" t="s">
        <v>425</v>
      </c>
      <c r="AB100" t="s">
        <v>309</v>
      </c>
      <c r="AC100" t="s">
        <v>310</v>
      </c>
      <c r="AD100" t="s">
        <v>311</v>
      </c>
      <c r="AG100" t="s">
        <v>426</v>
      </c>
      <c r="AH100">
        <v>0</v>
      </c>
      <c r="AI100">
        <v>266</v>
      </c>
    </row>
    <row r="101" spans="1:35" x14ac:dyDescent="0.3">
      <c r="A101" t="s">
        <v>303</v>
      </c>
      <c r="B101">
        <v>124561</v>
      </c>
      <c r="C101">
        <v>1</v>
      </c>
      <c r="D101" t="s">
        <v>427</v>
      </c>
      <c r="E101" t="s">
        <v>428</v>
      </c>
      <c r="F101">
        <v>28</v>
      </c>
      <c r="G101">
        <v>19.98</v>
      </c>
      <c r="H101">
        <v>66.069999999999993</v>
      </c>
      <c r="I101">
        <v>17.73</v>
      </c>
      <c r="J101">
        <v>58.64</v>
      </c>
      <c r="K101">
        <v>1</v>
      </c>
      <c r="T101">
        <v>3</v>
      </c>
      <c r="U101">
        <v>1</v>
      </c>
      <c r="V101" t="s">
        <v>306</v>
      </c>
      <c r="W101">
        <v>66</v>
      </c>
      <c r="X101">
        <v>7</v>
      </c>
      <c r="Y101">
        <v>7</v>
      </c>
      <c r="Z101" t="s">
        <v>429</v>
      </c>
      <c r="AA101" t="s">
        <v>430</v>
      </c>
      <c r="AB101" t="s">
        <v>309</v>
      </c>
      <c r="AC101" t="s">
        <v>310</v>
      </c>
      <c r="AD101" t="s">
        <v>311</v>
      </c>
      <c r="AG101" t="s">
        <v>431</v>
      </c>
      <c r="AH101">
        <v>0</v>
      </c>
      <c r="AI101">
        <v>0</v>
      </c>
    </row>
    <row r="102" spans="1:35" x14ac:dyDescent="0.3">
      <c r="A102" t="s">
        <v>303</v>
      </c>
      <c r="B102">
        <v>124561</v>
      </c>
      <c r="C102">
        <v>2</v>
      </c>
      <c r="D102" t="s">
        <v>427</v>
      </c>
      <c r="E102" t="s">
        <v>428</v>
      </c>
      <c r="F102">
        <v>28</v>
      </c>
      <c r="G102">
        <v>20.58</v>
      </c>
      <c r="H102">
        <v>68.06</v>
      </c>
      <c r="I102">
        <v>18.399999999999999</v>
      </c>
      <c r="J102">
        <v>60.83</v>
      </c>
      <c r="K102">
        <v>1</v>
      </c>
      <c r="T102">
        <v>3</v>
      </c>
      <c r="U102">
        <v>1</v>
      </c>
      <c r="V102" t="s">
        <v>306</v>
      </c>
      <c r="W102">
        <v>68</v>
      </c>
      <c r="X102">
        <v>7</v>
      </c>
      <c r="Y102">
        <v>7</v>
      </c>
      <c r="Z102" t="s">
        <v>429</v>
      </c>
      <c r="AA102" t="s">
        <v>430</v>
      </c>
      <c r="AB102" t="s">
        <v>309</v>
      </c>
      <c r="AC102" t="s">
        <v>310</v>
      </c>
      <c r="AD102" t="s">
        <v>311</v>
      </c>
      <c r="AG102" t="s">
        <v>431</v>
      </c>
      <c r="AH102">
        <v>0</v>
      </c>
      <c r="AI102">
        <v>0</v>
      </c>
    </row>
    <row r="103" spans="1:35" x14ac:dyDescent="0.3">
      <c r="A103" t="s">
        <v>303</v>
      </c>
      <c r="B103">
        <v>124561</v>
      </c>
      <c r="C103">
        <v>3</v>
      </c>
      <c r="D103" t="s">
        <v>427</v>
      </c>
      <c r="E103" t="s">
        <v>428</v>
      </c>
      <c r="F103">
        <v>28</v>
      </c>
      <c r="G103">
        <v>25.91</v>
      </c>
      <c r="H103">
        <v>85.68</v>
      </c>
      <c r="I103">
        <v>23</v>
      </c>
      <c r="J103">
        <v>76.040000000000006</v>
      </c>
      <c r="K103">
        <v>1</v>
      </c>
      <c r="T103">
        <v>3</v>
      </c>
      <c r="U103">
        <v>2</v>
      </c>
      <c r="V103" t="s">
        <v>306</v>
      </c>
      <c r="W103">
        <v>85</v>
      </c>
      <c r="X103">
        <v>7</v>
      </c>
      <c r="Y103">
        <v>7</v>
      </c>
      <c r="Z103" t="s">
        <v>429</v>
      </c>
      <c r="AA103" t="s">
        <v>430</v>
      </c>
      <c r="AB103" t="s">
        <v>309</v>
      </c>
      <c r="AC103" t="s">
        <v>310</v>
      </c>
      <c r="AD103" t="s">
        <v>311</v>
      </c>
      <c r="AG103" t="s">
        <v>431</v>
      </c>
      <c r="AH103">
        <v>0</v>
      </c>
      <c r="AI103">
        <v>0</v>
      </c>
    </row>
    <row r="104" spans="1:35" x14ac:dyDescent="0.3">
      <c r="A104" t="s">
        <v>303</v>
      </c>
      <c r="B104">
        <v>124561</v>
      </c>
      <c r="C104">
        <v>4</v>
      </c>
      <c r="D104" t="s">
        <v>427</v>
      </c>
      <c r="E104" t="s">
        <v>428</v>
      </c>
      <c r="F104">
        <v>28</v>
      </c>
      <c r="G104">
        <v>27.39</v>
      </c>
      <c r="H104">
        <v>90.57</v>
      </c>
      <c r="I104">
        <v>24.31</v>
      </c>
      <c r="J104">
        <v>80.38</v>
      </c>
      <c r="K104">
        <v>1</v>
      </c>
      <c r="T104">
        <v>3</v>
      </c>
      <c r="U104">
        <v>2</v>
      </c>
      <c r="V104" t="s">
        <v>306</v>
      </c>
      <c r="W104">
        <v>90</v>
      </c>
      <c r="X104">
        <v>7</v>
      </c>
      <c r="Y104">
        <v>7</v>
      </c>
      <c r="Z104" t="s">
        <v>429</v>
      </c>
      <c r="AA104" t="s">
        <v>430</v>
      </c>
      <c r="AB104" t="s">
        <v>309</v>
      </c>
      <c r="AC104" t="s">
        <v>310</v>
      </c>
      <c r="AD104" t="s">
        <v>311</v>
      </c>
      <c r="AG104" t="s">
        <v>431</v>
      </c>
      <c r="AH104">
        <v>0</v>
      </c>
      <c r="AI104">
        <v>0</v>
      </c>
    </row>
    <row r="105" spans="1:35" x14ac:dyDescent="0.3">
      <c r="A105" t="s">
        <v>303</v>
      </c>
      <c r="B105">
        <v>124561</v>
      </c>
      <c r="C105">
        <v>5</v>
      </c>
      <c r="D105" t="s">
        <v>427</v>
      </c>
      <c r="E105" t="s">
        <v>428</v>
      </c>
      <c r="F105">
        <v>28</v>
      </c>
      <c r="G105">
        <v>28.76</v>
      </c>
      <c r="H105">
        <v>95.09</v>
      </c>
      <c r="I105">
        <v>25.7</v>
      </c>
      <c r="J105">
        <v>84.98</v>
      </c>
      <c r="K105">
        <v>13</v>
      </c>
      <c r="T105">
        <v>3</v>
      </c>
      <c r="U105">
        <v>2</v>
      </c>
      <c r="V105" t="s">
        <v>306</v>
      </c>
      <c r="W105" t="s">
        <v>432</v>
      </c>
      <c r="X105">
        <v>7</v>
      </c>
      <c r="Y105">
        <v>7</v>
      </c>
      <c r="Z105" t="s">
        <v>429</v>
      </c>
      <c r="AA105" t="s">
        <v>430</v>
      </c>
      <c r="AB105" t="s">
        <v>309</v>
      </c>
      <c r="AC105" t="s">
        <v>310</v>
      </c>
      <c r="AD105" t="s">
        <v>311</v>
      </c>
      <c r="AG105" t="s">
        <v>431</v>
      </c>
      <c r="AH105">
        <v>0</v>
      </c>
      <c r="AI105">
        <v>0</v>
      </c>
    </row>
    <row r="106" spans="1:35" x14ac:dyDescent="0.3">
      <c r="A106" t="s">
        <v>303</v>
      </c>
      <c r="B106">
        <v>124561</v>
      </c>
      <c r="C106">
        <v>6</v>
      </c>
      <c r="D106" t="s">
        <v>427</v>
      </c>
      <c r="E106" t="s">
        <v>428</v>
      </c>
      <c r="F106">
        <v>28</v>
      </c>
      <c r="G106">
        <v>28.87</v>
      </c>
      <c r="H106">
        <v>95.45</v>
      </c>
      <c r="I106">
        <v>25.62</v>
      </c>
      <c r="J106">
        <v>84.72</v>
      </c>
      <c r="K106">
        <v>7</v>
      </c>
      <c r="T106">
        <v>3</v>
      </c>
      <c r="U106">
        <v>2</v>
      </c>
      <c r="V106" t="s">
        <v>306</v>
      </c>
      <c r="W106" t="s">
        <v>433</v>
      </c>
      <c r="X106">
        <v>7</v>
      </c>
      <c r="Y106">
        <v>7</v>
      </c>
      <c r="Z106" t="s">
        <v>429</v>
      </c>
      <c r="AA106" t="s">
        <v>430</v>
      </c>
      <c r="AB106" t="s">
        <v>309</v>
      </c>
      <c r="AC106" t="s">
        <v>310</v>
      </c>
      <c r="AD106" t="s">
        <v>311</v>
      </c>
      <c r="AG106" t="s">
        <v>431</v>
      </c>
      <c r="AH106">
        <v>0</v>
      </c>
      <c r="AI106">
        <v>0</v>
      </c>
    </row>
    <row r="107" spans="1:35" x14ac:dyDescent="0.3">
      <c r="A107" t="s">
        <v>303</v>
      </c>
      <c r="B107">
        <v>124561</v>
      </c>
      <c r="C107">
        <v>7</v>
      </c>
      <c r="D107" t="s">
        <v>427</v>
      </c>
      <c r="E107" t="s">
        <v>428</v>
      </c>
      <c r="F107">
        <v>28</v>
      </c>
      <c r="G107">
        <v>28.95</v>
      </c>
      <c r="H107">
        <v>95.72</v>
      </c>
      <c r="I107">
        <v>25.7</v>
      </c>
      <c r="J107">
        <v>84.96</v>
      </c>
      <c r="K107">
        <v>4</v>
      </c>
      <c r="T107">
        <v>3</v>
      </c>
      <c r="U107">
        <v>2</v>
      </c>
      <c r="V107" t="s">
        <v>306</v>
      </c>
      <c r="W107" t="s">
        <v>434</v>
      </c>
      <c r="X107">
        <v>7</v>
      </c>
      <c r="Y107">
        <v>7</v>
      </c>
      <c r="Z107" t="s">
        <v>429</v>
      </c>
      <c r="AA107" t="s">
        <v>430</v>
      </c>
      <c r="AB107" t="s">
        <v>309</v>
      </c>
      <c r="AC107" t="s">
        <v>310</v>
      </c>
      <c r="AD107" t="s">
        <v>311</v>
      </c>
      <c r="AG107" t="s">
        <v>431</v>
      </c>
      <c r="AH107">
        <v>0</v>
      </c>
      <c r="AI107">
        <v>0</v>
      </c>
    </row>
    <row r="108" spans="1:35" x14ac:dyDescent="0.3">
      <c r="A108" t="s">
        <v>435</v>
      </c>
      <c r="B108">
        <v>8358</v>
      </c>
      <c r="C108">
        <v>1</v>
      </c>
      <c r="D108" t="s">
        <v>436</v>
      </c>
      <c r="E108" t="s">
        <v>437</v>
      </c>
      <c r="F108">
        <v>19</v>
      </c>
      <c r="G108">
        <v>30.77</v>
      </c>
      <c r="H108">
        <v>101.72</v>
      </c>
      <c r="I108">
        <v>28.23</v>
      </c>
      <c r="J108">
        <v>93.33</v>
      </c>
      <c r="K108">
        <v>1</v>
      </c>
      <c r="T108">
        <v>3</v>
      </c>
      <c r="U108">
        <v>1</v>
      </c>
      <c r="V108" t="s">
        <v>333</v>
      </c>
      <c r="W108">
        <v>101</v>
      </c>
      <c r="X108">
        <v>9</v>
      </c>
      <c r="Y108">
        <v>3</v>
      </c>
      <c r="Z108" t="s">
        <v>438</v>
      </c>
      <c r="AA108" t="s">
        <v>439</v>
      </c>
      <c r="AB108" t="s">
        <v>309</v>
      </c>
      <c r="AC108" t="s">
        <v>310</v>
      </c>
      <c r="AD108" t="s">
        <v>440</v>
      </c>
      <c r="AG108" t="s">
        <v>441</v>
      </c>
      <c r="AH108">
        <v>0</v>
      </c>
      <c r="AI108">
        <v>173</v>
      </c>
    </row>
    <row r="109" spans="1:35" x14ac:dyDescent="0.3">
      <c r="A109" t="s">
        <v>435</v>
      </c>
      <c r="B109">
        <v>8358</v>
      </c>
      <c r="C109">
        <v>2</v>
      </c>
      <c r="D109" t="s">
        <v>436</v>
      </c>
      <c r="E109" t="s">
        <v>437</v>
      </c>
      <c r="F109">
        <v>19</v>
      </c>
      <c r="G109">
        <v>31.51</v>
      </c>
      <c r="H109">
        <v>104.17</v>
      </c>
      <c r="I109">
        <v>25.46</v>
      </c>
      <c r="J109">
        <v>84.19</v>
      </c>
      <c r="K109">
        <v>12</v>
      </c>
      <c r="T109">
        <v>3</v>
      </c>
      <c r="U109">
        <v>1</v>
      </c>
      <c r="V109" t="s">
        <v>306</v>
      </c>
      <c r="W109" t="s">
        <v>71</v>
      </c>
      <c r="X109">
        <v>9</v>
      </c>
      <c r="Y109">
        <v>3</v>
      </c>
      <c r="Z109" t="s">
        <v>438</v>
      </c>
      <c r="AA109" t="s">
        <v>439</v>
      </c>
      <c r="AB109" t="s">
        <v>309</v>
      </c>
      <c r="AC109" t="s">
        <v>310</v>
      </c>
      <c r="AD109" t="s">
        <v>440</v>
      </c>
      <c r="AG109" t="s">
        <v>441</v>
      </c>
      <c r="AH109">
        <v>0</v>
      </c>
      <c r="AI109">
        <v>173</v>
      </c>
    </row>
    <row r="110" spans="1:35" x14ac:dyDescent="0.3">
      <c r="A110" t="s">
        <v>435</v>
      </c>
      <c r="B110">
        <v>8358</v>
      </c>
      <c r="C110">
        <v>3</v>
      </c>
      <c r="D110" t="s">
        <v>436</v>
      </c>
      <c r="E110" t="s">
        <v>437</v>
      </c>
      <c r="F110">
        <v>19</v>
      </c>
      <c r="G110">
        <v>32.28</v>
      </c>
      <c r="H110">
        <v>106.72</v>
      </c>
      <c r="I110">
        <v>29.62</v>
      </c>
      <c r="J110">
        <v>97.92</v>
      </c>
      <c r="K110">
        <v>5</v>
      </c>
      <c r="T110">
        <v>4</v>
      </c>
      <c r="U110">
        <v>2</v>
      </c>
      <c r="V110" t="s">
        <v>306</v>
      </c>
      <c r="W110" t="s">
        <v>66</v>
      </c>
      <c r="X110">
        <v>9</v>
      </c>
      <c r="Y110">
        <v>3</v>
      </c>
      <c r="Z110" t="s">
        <v>438</v>
      </c>
      <c r="AA110" t="s">
        <v>439</v>
      </c>
      <c r="AB110" t="s">
        <v>309</v>
      </c>
      <c r="AC110" t="s">
        <v>310</v>
      </c>
      <c r="AD110" t="s">
        <v>440</v>
      </c>
      <c r="AG110" t="s">
        <v>441</v>
      </c>
      <c r="AH110">
        <v>0</v>
      </c>
      <c r="AI110">
        <v>173</v>
      </c>
    </row>
    <row r="111" spans="1:35" x14ac:dyDescent="0.3">
      <c r="A111" t="s">
        <v>435</v>
      </c>
      <c r="B111">
        <v>8358</v>
      </c>
      <c r="C111">
        <v>4</v>
      </c>
      <c r="D111" t="s">
        <v>436</v>
      </c>
      <c r="E111" t="s">
        <v>437</v>
      </c>
      <c r="F111">
        <v>19</v>
      </c>
      <c r="G111">
        <v>60.26</v>
      </c>
      <c r="H111">
        <v>199.22</v>
      </c>
      <c r="I111">
        <v>55.28</v>
      </c>
      <c r="J111">
        <v>182.76</v>
      </c>
      <c r="K111">
        <v>1</v>
      </c>
      <c r="T111">
        <v>6</v>
      </c>
      <c r="U111">
        <v>4</v>
      </c>
      <c r="V111" t="s">
        <v>306</v>
      </c>
      <c r="W111">
        <v>199</v>
      </c>
      <c r="X111">
        <v>9</v>
      </c>
      <c r="Y111">
        <v>3</v>
      </c>
      <c r="Z111" t="s">
        <v>438</v>
      </c>
      <c r="AA111" t="s">
        <v>439</v>
      </c>
      <c r="AB111" t="s">
        <v>309</v>
      </c>
      <c r="AC111" t="s">
        <v>310</v>
      </c>
      <c r="AD111" t="s">
        <v>440</v>
      </c>
      <c r="AG111" t="s">
        <v>441</v>
      </c>
      <c r="AH111">
        <v>0</v>
      </c>
      <c r="AI111">
        <v>173</v>
      </c>
    </row>
    <row r="112" spans="1:35" x14ac:dyDescent="0.3">
      <c r="A112" t="s">
        <v>442</v>
      </c>
      <c r="B112">
        <v>129834</v>
      </c>
      <c r="C112">
        <v>1</v>
      </c>
      <c r="D112" t="s">
        <v>443</v>
      </c>
      <c r="E112" t="s">
        <v>444</v>
      </c>
      <c r="F112">
        <v>16</v>
      </c>
      <c r="G112">
        <v>10.16</v>
      </c>
      <c r="H112">
        <v>33.61</v>
      </c>
      <c r="I112">
        <v>7.04</v>
      </c>
      <c r="J112">
        <v>23.3</v>
      </c>
      <c r="K112">
        <v>4</v>
      </c>
      <c r="T112">
        <v>2</v>
      </c>
      <c r="U112">
        <v>1</v>
      </c>
      <c r="V112" t="s">
        <v>306</v>
      </c>
      <c r="W112">
        <v>33</v>
      </c>
      <c r="X112">
        <v>15</v>
      </c>
      <c r="Y112">
        <v>15</v>
      </c>
      <c r="Z112" t="s">
        <v>445</v>
      </c>
      <c r="AA112" t="s">
        <v>446</v>
      </c>
      <c r="AB112" t="s">
        <v>309</v>
      </c>
      <c r="AC112" t="s">
        <v>310</v>
      </c>
      <c r="AD112" t="s">
        <v>447</v>
      </c>
      <c r="AG112" t="s">
        <v>448</v>
      </c>
      <c r="AH112">
        <v>0</v>
      </c>
      <c r="AI112">
        <v>629</v>
      </c>
    </row>
    <row r="113" spans="1:35" x14ac:dyDescent="0.3">
      <c r="A113" t="s">
        <v>442</v>
      </c>
      <c r="B113">
        <v>129834</v>
      </c>
      <c r="C113">
        <v>2</v>
      </c>
      <c r="D113" t="s">
        <v>443</v>
      </c>
      <c r="E113" t="s">
        <v>444</v>
      </c>
      <c r="F113">
        <v>16</v>
      </c>
      <c r="G113">
        <v>10.56</v>
      </c>
      <c r="H113">
        <v>34.93</v>
      </c>
      <c r="I113">
        <v>7.32</v>
      </c>
      <c r="J113">
        <v>24.21</v>
      </c>
      <c r="K113">
        <v>4</v>
      </c>
      <c r="T113">
        <v>2</v>
      </c>
      <c r="U113">
        <v>1</v>
      </c>
      <c r="V113" t="s">
        <v>306</v>
      </c>
      <c r="W113" t="s">
        <v>449</v>
      </c>
      <c r="X113">
        <v>15</v>
      </c>
      <c r="Y113">
        <v>15</v>
      </c>
      <c r="Z113" t="s">
        <v>445</v>
      </c>
      <c r="AA113" t="s">
        <v>446</v>
      </c>
      <c r="AB113" t="s">
        <v>309</v>
      </c>
      <c r="AC113" t="s">
        <v>310</v>
      </c>
      <c r="AD113" t="s">
        <v>447</v>
      </c>
      <c r="AG113" t="s">
        <v>448</v>
      </c>
      <c r="AH113">
        <v>0</v>
      </c>
      <c r="AI113">
        <v>629</v>
      </c>
    </row>
    <row r="114" spans="1:35" x14ac:dyDescent="0.3">
      <c r="A114" t="s">
        <v>442</v>
      </c>
      <c r="B114">
        <v>129834</v>
      </c>
      <c r="C114">
        <v>3</v>
      </c>
      <c r="D114" t="s">
        <v>443</v>
      </c>
      <c r="E114" t="s">
        <v>444</v>
      </c>
      <c r="F114">
        <v>16</v>
      </c>
      <c r="G114">
        <v>10.7</v>
      </c>
      <c r="H114">
        <v>35.39</v>
      </c>
      <c r="I114">
        <v>7.42</v>
      </c>
      <c r="J114">
        <v>24.53</v>
      </c>
      <c r="K114">
        <v>4</v>
      </c>
      <c r="T114">
        <v>2</v>
      </c>
      <c r="U114">
        <v>1</v>
      </c>
      <c r="V114" t="s">
        <v>306</v>
      </c>
      <c r="W114" t="s">
        <v>450</v>
      </c>
      <c r="X114">
        <v>15</v>
      </c>
      <c r="Y114">
        <v>15</v>
      </c>
      <c r="Z114" t="s">
        <v>445</v>
      </c>
      <c r="AA114" t="s">
        <v>446</v>
      </c>
      <c r="AB114" t="s">
        <v>309</v>
      </c>
      <c r="AC114" t="s">
        <v>310</v>
      </c>
      <c r="AD114" t="s">
        <v>447</v>
      </c>
      <c r="AG114" t="s">
        <v>448</v>
      </c>
      <c r="AH114">
        <v>0</v>
      </c>
      <c r="AI114">
        <v>629</v>
      </c>
    </row>
    <row r="115" spans="1:35" x14ac:dyDescent="0.3">
      <c r="A115" t="s">
        <v>442</v>
      </c>
      <c r="B115">
        <v>129834</v>
      </c>
      <c r="C115">
        <v>4</v>
      </c>
      <c r="D115" t="s">
        <v>443</v>
      </c>
      <c r="E115" t="s">
        <v>444</v>
      </c>
      <c r="F115">
        <v>16</v>
      </c>
      <c r="G115">
        <v>11.31</v>
      </c>
      <c r="H115">
        <v>37.42</v>
      </c>
      <c r="I115">
        <v>7.84</v>
      </c>
      <c r="J115">
        <v>25.94</v>
      </c>
      <c r="K115">
        <v>4</v>
      </c>
      <c r="T115">
        <v>2</v>
      </c>
      <c r="U115">
        <v>1</v>
      </c>
      <c r="V115" t="s">
        <v>306</v>
      </c>
      <c r="W115" t="s">
        <v>451</v>
      </c>
      <c r="X115">
        <v>15</v>
      </c>
      <c r="Y115">
        <v>15</v>
      </c>
      <c r="Z115" t="s">
        <v>445</v>
      </c>
      <c r="AA115" t="s">
        <v>446</v>
      </c>
      <c r="AB115" t="s">
        <v>309</v>
      </c>
      <c r="AC115" t="s">
        <v>310</v>
      </c>
      <c r="AD115" t="s">
        <v>447</v>
      </c>
      <c r="AG115" t="s">
        <v>448</v>
      </c>
      <c r="AH115">
        <v>0</v>
      </c>
      <c r="AI115">
        <v>629</v>
      </c>
    </row>
    <row r="116" spans="1:35" x14ac:dyDescent="0.3">
      <c r="A116" t="s">
        <v>442</v>
      </c>
      <c r="B116">
        <v>8764</v>
      </c>
      <c r="C116">
        <v>1</v>
      </c>
      <c r="D116" t="s">
        <v>452</v>
      </c>
      <c r="E116" t="s">
        <v>453</v>
      </c>
      <c r="F116">
        <v>350</v>
      </c>
      <c r="G116">
        <v>11.28</v>
      </c>
      <c r="H116">
        <v>37.299999999999997</v>
      </c>
      <c r="I116">
        <v>8.7799999999999994</v>
      </c>
      <c r="J116">
        <v>29.03</v>
      </c>
      <c r="K116">
        <v>51</v>
      </c>
      <c r="T116">
        <v>1</v>
      </c>
      <c r="U116">
        <v>1</v>
      </c>
      <c r="V116" t="s">
        <v>306</v>
      </c>
      <c r="W116">
        <v>37</v>
      </c>
      <c r="X116">
        <v>15</v>
      </c>
      <c r="Y116">
        <v>14</v>
      </c>
      <c r="Z116" t="s">
        <v>454</v>
      </c>
      <c r="AA116" t="s">
        <v>455</v>
      </c>
      <c r="AB116" t="s">
        <v>309</v>
      </c>
      <c r="AC116" t="s">
        <v>310</v>
      </c>
      <c r="AD116" t="s">
        <v>447</v>
      </c>
      <c r="AG116" t="s">
        <v>456</v>
      </c>
      <c r="AH116">
        <v>0</v>
      </c>
      <c r="AI116">
        <v>829</v>
      </c>
    </row>
    <row r="117" spans="1:35" x14ac:dyDescent="0.3">
      <c r="A117" t="s">
        <v>442</v>
      </c>
      <c r="B117">
        <v>8764</v>
      </c>
      <c r="C117">
        <v>2</v>
      </c>
      <c r="D117" t="s">
        <v>452</v>
      </c>
      <c r="E117" t="s">
        <v>453</v>
      </c>
      <c r="F117">
        <v>350</v>
      </c>
      <c r="G117">
        <v>12.56</v>
      </c>
      <c r="H117">
        <v>41.55</v>
      </c>
      <c r="I117">
        <v>9.7799999999999994</v>
      </c>
      <c r="J117">
        <v>32.340000000000003</v>
      </c>
      <c r="K117">
        <v>298</v>
      </c>
      <c r="T117">
        <v>1</v>
      </c>
      <c r="U117">
        <v>1</v>
      </c>
      <c r="V117" t="s">
        <v>306</v>
      </c>
      <c r="W117">
        <v>41</v>
      </c>
      <c r="X117">
        <v>15</v>
      </c>
      <c r="Y117">
        <v>14</v>
      </c>
      <c r="Z117" t="s">
        <v>454</v>
      </c>
      <c r="AA117" t="s">
        <v>455</v>
      </c>
      <c r="AB117" t="s">
        <v>309</v>
      </c>
      <c r="AC117" t="s">
        <v>310</v>
      </c>
      <c r="AD117" t="s">
        <v>447</v>
      </c>
      <c r="AG117" t="s">
        <v>456</v>
      </c>
      <c r="AH117">
        <v>0</v>
      </c>
      <c r="AI117">
        <v>829</v>
      </c>
    </row>
    <row r="118" spans="1:35" x14ac:dyDescent="0.3">
      <c r="A118" t="s">
        <v>442</v>
      </c>
      <c r="B118">
        <v>8764</v>
      </c>
      <c r="C118">
        <v>3</v>
      </c>
      <c r="D118" t="s">
        <v>452</v>
      </c>
      <c r="E118" t="s">
        <v>453</v>
      </c>
      <c r="F118">
        <v>350</v>
      </c>
      <c r="G118">
        <v>23.65</v>
      </c>
      <c r="H118">
        <v>78.2</v>
      </c>
      <c r="I118">
        <v>18.68</v>
      </c>
      <c r="J118">
        <v>61.76</v>
      </c>
      <c r="K118">
        <v>1</v>
      </c>
      <c r="T118">
        <v>3</v>
      </c>
      <c r="U118">
        <v>1</v>
      </c>
      <c r="V118" t="s">
        <v>333</v>
      </c>
      <c r="W118">
        <v>78</v>
      </c>
      <c r="X118">
        <v>15</v>
      </c>
      <c r="Y118">
        <v>14</v>
      </c>
      <c r="Z118" t="s">
        <v>454</v>
      </c>
      <c r="AA118" t="s">
        <v>455</v>
      </c>
      <c r="AB118" t="s">
        <v>309</v>
      </c>
      <c r="AC118" t="s">
        <v>310</v>
      </c>
      <c r="AD118" t="s">
        <v>447</v>
      </c>
      <c r="AG118" t="s">
        <v>456</v>
      </c>
      <c r="AH118">
        <v>0</v>
      </c>
      <c r="AI118">
        <v>829</v>
      </c>
    </row>
    <row r="119" spans="1:35" x14ac:dyDescent="0.3">
      <c r="A119" t="s">
        <v>442</v>
      </c>
      <c r="B119">
        <v>11091</v>
      </c>
      <c r="C119">
        <v>1</v>
      </c>
      <c r="D119" t="s">
        <v>457</v>
      </c>
      <c r="E119" t="s">
        <v>458</v>
      </c>
      <c r="F119">
        <v>203</v>
      </c>
      <c r="G119">
        <v>10.75</v>
      </c>
      <c r="H119">
        <v>35.56</v>
      </c>
      <c r="I119">
        <v>7.68</v>
      </c>
      <c r="J119">
        <v>25.42</v>
      </c>
      <c r="K119">
        <v>6</v>
      </c>
      <c r="T119">
        <v>1</v>
      </c>
      <c r="U119">
        <v>1</v>
      </c>
      <c r="V119" t="s">
        <v>306</v>
      </c>
      <c r="W119">
        <v>35</v>
      </c>
      <c r="X119">
        <v>19</v>
      </c>
      <c r="Y119">
        <v>16</v>
      </c>
      <c r="Z119" t="s">
        <v>459</v>
      </c>
      <c r="AA119" t="s">
        <v>460</v>
      </c>
      <c r="AB119" t="s">
        <v>309</v>
      </c>
      <c r="AC119" t="s">
        <v>310</v>
      </c>
      <c r="AD119" t="s">
        <v>447</v>
      </c>
      <c r="AG119" t="s">
        <v>461</v>
      </c>
      <c r="AH119">
        <v>0</v>
      </c>
      <c r="AI119">
        <v>964</v>
      </c>
    </row>
    <row r="120" spans="1:35" x14ac:dyDescent="0.3">
      <c r="A120" t="s">
        <v>442</v>
      </c>
      <c r="B120">
        <v>11091</v>
      </c>
      <c r="C120">
        <v>2</v>
      </c>
      <c r="D120" t="s">
        <v>457</v>
      </c>
      <c r="E120" t="s">
        <v>458</v>
      </c>
      <c r="F120">
        <v>203</v>
      </c>
      <c r="G120">
        <v>11.81</v>
      </c>
      <c r="H120">
        <v>39.07</v>
      </c>
      <c r="I120">
        <v>8.43</v>
      </c>
      <c r="J120">
        <v>27.9</v>
      </c>
      <c r="K120">
        <v>2</v>
      </c>
      <c r="T120">
        <v>1</v>
      </c>
      <c r="U120">
        <v>1</v>
      </c>
      <c r="V120" t="s">
        <v>306</v>
      </c>
      <c r="W120">
        <v>39</v>
      </c>
      <c r="X120">
        <v>19</v>
      </c>
      <c r="Y120">
        <v>16</v>
      </c>
      <c r="Z120" t="s">
        <v>459</v>
      </c>
      <c r="AA120" t="s">
        <v>460</v>
      </c>
      <c r="AB120" t="s">
        <v>309</v>
      </c>
      <c r="AC120" t="s">
        <v>310</v>
      </c>
      <c r="AD120" t="s">
        <v>447</v>
      </c>
      <c r="AG120" t="s">
        <v>461</v>
      </c>
      <c r="AH120">
        <v>0</v>
      </c>
      <c r="AI120">
        <v>964</v>
      </c>
    </row>
    <row r="121" spans="1:35" x14ac:dyDescent="0.3">
      <c r="A121" t="s">
        <v>442</v>
      </c>
      <c r="B121">
        <v>11091</v>
      </c>
      <c r="C121">
        <v>3</v>
      </c>
      <c r="D121" t="s">
        <v>457</v>
      </c>
      <c r="E121" t="s">
        <v>458</v>
      </c>
      <c r="F121">
        <v>203</v>
      </c>
      <c r="G121">
        <v>12.85</v>
      </c>
      <c r="H121">
        <v>42.48</v>
      </c>
      <c r="I121">
        <v>9.17</v>
      </c>
      <c r="J121">
        <v>30.34</v>
      </c>
      <c r="K121">
        <v>2</v>
      </c>
      <c r="T121">
        <v>1</v>
      </c>
      <c r="U121">
        <v>1</v>
      </c>
      <c r="V121" t="s">
        <v>306</v>
      </c>
      <c r="W121" t="s">
        <v>105</v>
      </c>
      <c r="X121">
        <v>19</v>
      </c>
      <c r="Y121">
        <v>16</v>
      </c>
      <c r="Z121" t="s">
        <v>459</v>
      </c>
      <c r="AA121" t="s">
        <v>460</v>
      </c>
      <c r="AB121" t="s">
        <v>309</v>
      </c>
      <c r="AC121" t="s">
        <v>310</v>
      </c>
      <c r="AD121" t="s">
        <v>447</v>
      </c>
      <c r="AG121" t="s">
        <v>461</v>
      </c>
      <c r="AH121">
        <v>0</v>
      </c>
      <c r="AI121">
        <v>964</v>
      </c>
    </row>
    <row r="122" spans="1:35" x14ac:dyDescent="0.3">
      <c r="A122" t="s">
        <v>442</v>
      </c>
      <c r="B122">
        <v>11091</v>
      </c>
      <c r="C122">
        <v>4</v>
      </c>
      <c r="D122" t="s">
        <v>457</v>
      </c>
      <c r="E122" t="s">
        <v>458</v>
      </c>
      <c r="F122">
        <v>203</v>
      </c>
      <c r="G122">
        <v>13.37</v>
      </c>
      <c r="H122">
        <v>44.2</v>
      </c>
      <c r="I122">
        <v>9.5399999999999991</v>
      </c>
      <c r="J122">
        <v>31.57</v>
      </c>
      <c r="K122">
        <v>48</v>
      </c>
      <c r="T122">
        <v>1</v>
      </c>
      <c r="U122">
        <v>1</v>
      </c>
      <c r="V122" t="s">
        <v>306</v>
      </c>
      <c r="W122" t="s">
        <v>106</v>
      </c>
      <c r="X122">
        <v>19</v>
      </c>
      <c r="Y122">
        <v>16</v>
      </c>
      <c r="Z122" t="s">
        <v>459</v>
      </c>
      <c r="AA122" t="s">
        <v>460</v>
      </c>
      <c r="AB122" t="s">
        <v>309</v>
      </c>
      <c r="AC122" t="s">
        <v>310</v>
      </c>
      <c r="AD122" t="s">
        <v>447</v>
      </c>
      <c r="AG122" t="s">
        <v>461</v>
      </c>
      <c r="AH122">
        <v>0</v>
      </c>
      <c r="AI122">
        <v>964</v>
      </c>
    </row>
    <row r="123" spans="1:35" x14ac:dyDescent="0.3">
      <c r="A123" t="s">
        <v>442</v>
      </c>
      <c r="B123">
        <v>11091</v>
      </c>
      <c r="C123">
        <v>5</v>
      </c>
      <c r="D123" t="s">
        <v>457</v>
      </c>
      <c r="E123" t="s">
        <v>458</v>
      </c>
      <c r="F123">
        <v>203</v>
      </c>
      <c r="G123">
        <v>13.47</v>
      </c>
      <c r="H123">
        <v>44.55</v>
      </c>
      <c r="I123">
        <v>9.6199999999999992</v>
      </c>
      <c r="J123">
        <v>31.82</v>
      </c>
      <c r="K123">
        <v>2</v>
      </c>
      <c r="T123">
        <v>1</v>
      </c>
      <c r="U123">
        <v>1</v>
      </c>
      <c r="V123" t="s">
        <v>306</v>
      </c>
      <c r="W123" t="s">
        <v>107</v>
      </c>
      <c r="X123">
        <v>19</v>
      </c>
      <c r="Y123">
        <v>16</v>
      </c>
      <c r="Z123" t="s">
        <v>459</v>
      </c>
      <c r="AA123" t="s">
        <v>460</v>
      </c>
      <c r="AB123" t="s">
        <v>309</v>
      </c>
      <c r="AC123" t="s">
        <v>310</v>
      </c>
      <c r="AD123" t="s">
        <v>447</v>
      </c>
      <c r="AG123" t="s">
        <v>461</v>
      </c>
      <c r="AH123">
        <v>0</v>
      </c>
      <c r="AI123">
        <v>964</v>
      </c>
    </row>
    <row r="124" spans="1:35" x14ac:dyDescent="0.3">
      <c r="A124" t="s">
        <v>442</v>
      </c>
      <c r="B124">
        <v>11091</v>
      </c>
      <c r="C124">
        <v>6</v>
      </c>
      <c r="D124" t="s">
        <v>457</v>
      </c>
      <c r="E124" t="s">
        <v>458</v>
      </c>
      <c r="F124">
        <v>203</v>
      </c>
      <c r="G124">
        <v>13.89</v>
      </c>
      <c r="H124">
        <v>45.92</v>
      </c>
      <c r="I124">
        <v>9.92</v>
      </c>
      <c r="J124">
        <v>32.799999999999997</v>
      </c>
      <c r="K124">
        <v>33</v>
      </c>
      <c r="T124">
        <v>1</v>
      </c>
      <c r="U124">
        <v>1</v>
      </c>
      <c r="V124" t="s">
        <v>306</v>
      </c>
      <c r="W124">
        <v>45</v>
      </c>
      <c r="X124">
        <v>19</v>
      </c>
      <c r="Y124">
        <v>16</v>
      </c>
      <c r="Z124" t="s">
        <v>459</v>
      </c>
      <c r="AA124" t="s">
        <v>460</v>
      </c>
      <c r="AB124" t="s">
        <v>309</v>
      </c>
      <c r="AC124" t="s">
        <v>310</v>
      </c>
      <c r="AD124" t="s">
        <v>447</v>
      </c>
      <c r="AG124" t="s">
        <v>461</v>
      </c>
      <c r="AH124">
        <v>0</v>
      </c>
      <c r="AI124">
        <v>964</v>
      </c>
    </row>
    <row r="125" spans="1:35" x14ac:dyDescent="0.3">
      <c r="A125" t="s">
        <v>442</v>
      </c>
      <c r="B125">
        <v>11091</v>
      </c>
      <c r="C125">
        <v>7</v>
      </c>
      <c r="D125" t="s">
        <v>457</v>
      </c>
      <c r="E125" t="s">
        <v>458</v>
      </c>
      <c r="F125">
        <v>203</v>
      </c>
      <c r="G125">
        <v>14.67</v>
      </c>
      <c r="H125">
        <v>48.5</v>
      </c>
      <c r="I125">
        <v>10.47</v>
      </c>
      <c r="J125">
        <v>34.64</v>
      </c>
      <c r="K125">
        <v>44</v>
      </c>
      <c r="T125">
        <v>1</v>
      </c>
      <c r="U125">
        <v>1</v>
      </c>
      <c r="V125" t="s">
        <v>306</v>
      </c>
      <c r="W125" t="s">
        <v>108</v>
      </c>
      <c r="X125">
        <v>19</v>
      </c>
      <c r="Y125">
        <v>16</v>
      </c>
      <c r="Z125" t="s">
        <v>459</v>
      </c>
      <c r="AA125" t="s">
        <v>460</v>
      </c>
      <c r="AB125" t="s">
        <v>309</v>
      </c>
      <c r="AC125" t="s">
        <v>310</v>
      </c>
      <c r="AD125" t="s">
        <v>447</v>
      </c>
      <c r="AG125" t="s">
        <v>461</v>
      </c>
      <c r="AH125">
        <v>0</v>
      </c>
      <c r="AI125">
        <v>964</v>
      </c>
    </row>
    <row r="126" spans="1:35" x14ac:dyDescent="0.3">
      <c r="A126" t="s">
        <v>442</v>
      </c>
      <c r="B126">
        <v>11091</v>
      </c>
      <c r="C126">
        <v>8</v>
      </c>
      <c r="D126" t="s">
        <v>457</v>
      </c>
      <c r="E126" t="s">
        <v>458</v>
      </c>
      <c r="F126">
        <v>203</v>
      </c>
      <c r="G126">
        <v>15.24</v>
      </c>
      <c r="H126">
        <v>50.4</v>
      </c>
      <c r="I126">
        <v>10.89</v>
      </c>
      <c r="J126">
        <v>36</v>
      </c>
      <c r="K126">
        <v>14</v>
      </c>
      <c r="T126">
        <v>1</v>
      </c>
      <c r="U126">
        <v>1</v>
      </c>
      <c r="V126" t="s">
        <v>306</v>
      </c>
      <c r="W126" t="s">
        <v>109</v>
      </c>
      <c r="X126">
        <v>19</v>
      </c>
      <c r="Y126">
        <v>16</v>
      </c>
      <c r="Z126" t="s">
        <v>459</v>
      </c>
      <c r="AA126" t="s">
        <v>460</v>
      </c>
      <c r="AB126" t="s">
        <v>309</v>
      </c>
      <c r="AC126" t="s">
        <v>310</v>
      </c>
      <c r="AD126" t="s">
        <v>447</v>
      </c>
      <c r="AG126" t="s">
        <v>461</v>
      </c>
      <c r="AH126">
        <v>0</v>
      </c>
      <c r="AI126">
        <v>964</v>
      </c>
    </row>
    <row r="127" spans="1:35" x14ac:dyDescent="0.3">
      <c r="A127" t="s">
        <v>442</v>
      </c>
      <c r="B127">
        <v>11091</v>
      </c>
      <c r="C127">
        <v>9</v>
      </c>
      <c r="D127" t="s">
        <v>457</v>
      </c>
      <c r="E127" t="s">
        <v>458</v>
      </c>
      <c r="F127">
        <v>203</v>
      </c>
      <c r="G127">
        <v>16.100000000000001</v>
      </c>
      <c r="H127">
        <v>53.23</v>
      </c>
      <c r="I127">
        <v>11.5</v>
      </c>
      <c r="J127">
        <v>38.020000000000003</v>
      </c>
      <c r="K127">
        <v>11</v>
      </c>
      <c r="T127">
        <v>1</v>
      </c>
      <c r="U127">
        <v>1</v>
      </c>
      <c r="V127" t="s">
        <v>306</v>
      </c>
      <c r="W127">
        <v>53</v>
      </c>
      <c r="X127">
        <v>19</v>
      </c>
      <c r="Y127">
        <v>16</v>
      </c>
      <c r="Z127" t="s">
        <v>459</v>
      </c>
      <c r="AA127" t="s">
        <v>460</v>
      </c>
      <c r="AB127" t="s">
        <v>309</v>
      </c>
      <c r="AC127" t="s">
        <v>310</v>
      </c>
      <c r="AD127" t="s">
        <v>447</v>
      </c>
      <c r="AG127" t="s">
        <v>461</v>
      </c>
      <c r="AH127">
        <v>0</v>
      </c>
      <c r="AI127">
        <v>964</v>
      </c>
    </row>
    <row r="128" spans="1:35" x14ac:dyDescent="0.3">
      <c r="A128" t="s">
        <v>442</v>
      </c>
      <c r="B128">
        <v>11091</v>
      </c>
      <c r="C128">
        <v>10</v>
      </c>
      <c r="D128" t="s">
        <v>457</v>
      </c>
      <c r="E128" t="s">
        <v>458</v>
      </c>
      <c r="F128">
        <v>203</v>
      </c>
      <c r="G128">
        <v>17.600000000000001</v>
      </c>
      <c r="H128">
        <v>58.21</v>
      </c>
      <c r="I128">
        <v>12.57</v>
      </c>
      <c r="J128">
        <v>41.58</v>
      </c>
      <c r="K128">
        <v>16</v>
      </c>
      <c r="T128">
        <v>1</v>
      </c>
      <c r="U128">
        <v>1</v>
      </c>
      <c r="V128" t="s">
        <v>306</v>
      </c>
      <c r="W128" t="s">
        <v>110</v>
      </c>
      <c r="X128">
        <v>19</v>
      </c>
      <c r="Y128">
        <v>16</v>
      </c>
      <c r="Z128" t="s">
        <v>459</v>
      </c>
      <c r="AA128" t="s">
        <v>460</v>
      </c>
      <c r="AB128" t="s">
        <v>309</v>
      </c>
      <c r="AC128" t="s">
        <v>310</v>
      </c>
      <c r="AD128" t="s">
        <v>447</v>
      </c>
      <c r="AG128" t="s">
        <v>461</v>
      </c>
      <c r="AH128">
        <v>0</v>
      </c>
      <c r="AI128">
        <v>964</v>
      </c>
    </row>
    <row r="129" spans="1:35" x14ac:dyDescent="0.3">
      <c r="A129" t="s">
        <v>442</v>
      </c>
      <c r="B129">
        <v>11091</v>
      </c>
      <c r="C129">
        <v>11</v>
      </c>
      <c r="D129" t="s">
        <v>457</v>
      </c>
      <c r="E129" t="s">
        <v>458</v>
      </c>
      <c r="F129">
        <v>203</v>
      </c>
      <c r="G129">
        <v>17.760000000000002</v>
      </c>
      <c r="H129">
        <v>58.73</v>
      </c>
      <c r="I129">
        <v>12.69</v>
      </c>
      <c r="J129">
        <v>41.96</v>
      </c>
      <c r="K129">
        <v>16</v>
      </c>
      <c r="T129">
        <v>1</v>
      </c>
      <c r="U129">
        <v>1</v>
      </c>
      <c r="V129" t="s">
        <v>306</v>
      </c>
      <c r="W129" t="s">
        <v>111</v>
      </c>
      <c r="X129">
        <v>19</v>
      </c>
      <c r="Y129">
        <v>16</v>
      </c>
      <c r="Z129" t="s">
        <v>459</v>
      </c>
      <c r="AA129" t="s">
        <v>460</v>
      </c>
      <c r="AB129" t="s">
        <v>309</v>
      </c>
      <c r="AC129" t="s">
        <v>310</v>
      </c>
      <c r="AD129" t="s">
        <v>447</v>
      </c>
      <c r="AG129" t="s">
        <v>461</v>
      </c>
      <c r="AH129">
        <v>0</v>
      </c>
      <c r="AI129">
        <v>964</v>
      </c>
    </row>
    <row r="130" spans="1:35" x14ac:dyDescent="0.3">
      <c r="A130" t="s">
        <v>442</v>
      </c>
      <c r="B130">
        <v>11091</v>
      </c>
      <c r="C130">
        <v>12</v>
      </c>
      <c r="D130" t="s">
        <v>457</v>
      </c>
      <c r="E130" t="s">
        <v>458</v>
      </c>
      <c r="F130">
        <v>203</v>
      </c>
      <c r="G130">
        <v>18.059999999999999</v>
      </c>
      <c r="H130">
        <v>59.71</v>
      </c>
      <c r="I130">
        <v>12.89</v>
      </c>
      <c r="J130">
        <v>42.64</v>
      </c>
      <c r="K130">
        <v>2</v>
      </c>
      <c r="T130">
        <v>1</v>
      </c>
      <c r="U130">
        <v>1</v>
      </c>
      <c r="V130" t="s">
        <v>306</v>
      </c>
      <c r="W130" t="s">
        <v>112</v>
      </c>
      <c r="X130">
        <v>19</v>
      </c>
      <c r="Y130">
        <v>16</v>
      </c>
      <c r="Z130" t="s">
        <v>459</v>
      </c>
      <c r="AA130" t="s">
        <v>460</v>
      </c>
      <c r="AB130" t="s">
        <v>309</v>
      </c>
      <c r="AC130" t="s">
        <v>310</v>
      </c>
      <c r="AD130" t="s">
        <v>447</v>
      </c>
      <c r="AG130" t="s">
        <v>461</v>
      </c>
      <c r="AH130">
        <v>0</v>
      </c>
      <c r="AI130">
        <v>964</v>
      </c>
    </row>
    <row r="131" spans="1:35" x14ac:dyDescent="0.3">
      <c r="A131" t="s">
        <v>442</v>
      </c>
      <c r="B131">
        <v>11091</v>
      </c>
      <c r="C131">
        <v>13</v>
      </c>
      <c r="D131" t="s">
        <v>457</v>
      </c>
      <c r="E131" t="s">
        <v>458</v>
      </c>
      <c r="F131">
        <v>203</v>
      </c>
      <c r="G131">
        <v>18.93</v>
      </c>
      <c r="H131">
        <v>62.61</v>
      </c>
      <c r="I131">
        <v>13.52</v>
      </c>
      <c r="J131">
        <v>44.72</v>
      </c>
      <c r="K131">
        <v>2</v>
      </c>
      <c r="T131">
        <v>1</v>
      </c>
      <c r="U131">
        <v>1</v>
      </c>
      <c r="V131" t="s">
        <v>306</v>
      </c>
      <c r="W131">
        <v>62</v>
      </c>
      <c r="X131">
        <v>19</v>
      </c>
      <c r="Y131">
        <v>16</v>
      </c>
      <c r="Z131" t="s">
        <v>459</v>
      </c>
      <c r="AA131" t="s">
        <v>460</v>
      </c>
      <c r="AB131" t="s">
        <v>309</v>
      </c>
      <c r="AC131" t="s">
        <v>310</v>
      </c>
      <c r="AD131" t="s">
        <v>447</v>
      </c>
      <c r="AG131" t="s">
        <v>461</v>
      </c>
      <c r="AH131">
        <v>0</v>
      </c>
      <c r="AI131">
        <v>964</v>
      </c>
    </row>
    <row r="132" spans="1:35" x14ac:dyDescent="0.3">
      <c r="A132" t="s">
        <v>442</v>
      </c>
      <c r="B132">
        <v>11091</v>
      </c>
      <c r="C132">
        <v>14</v>
      </c>
      <c r="D132" t="s">
        <v>457</v>
      </c>
      <c r="E132" t="s">
        <v>458</v>
      </c>
      <c r="F132">
        <v>203</v>
      </c>
      <c r="G132">
        <v>26.9</v>
      </c>
      <c r="H132">
        <v>88.95</v>
      </c>
      <c r="I132">
        <v>19.21</v>
      </c>
      <c r="J132">
        <v>63.53</v>
      </c>
      <c r="K132">
        <v>3</v>
      </c>
      <c r="T132">
        <v>3</v>
      </c>
      <c r="U132">
        <v>2</v>
      </c>
      <c r="V132" t="s">
        <v>306</v>
      </c>
      <c r="W132">
        <v>88</v>
      </c>
      <c r="X132">
        <v>19</v>
      </c>
      <c r="Y132">
        <v>16</v>
      </c>
      <c r="Z132" t="s">
        <v>459</v>
      </c>
      <c r="AA132" t="s">
        <v>460</v>
      </c>
      <c r="AB132" t="s">
        <v>309</v>
      </c>
      <c r="AC132" t="s">
        <v>310</v>
      </c>
      <c r="AD132" t="s">
        <v>447</v>
      </c>
      <c r="AG132" t="s">
        <v>461</v>
      </c>
      <c r="AH132">
        <v>0</v>
      </c>
      <c r="AI132">
        <v>964</v>
      </c>
    </row>
    <row r="133" spans="1:35" x14ac:dyDescent="0.3">
      <c r="A133" t="s">
        <v>442</v>
      </c>
      <c r="B133">
        <v>11091</v>
      </c>
      <c r="C133">
        <v>15</v>
      </c>
      <c r="D133" t="s">
        <v>457</v>
      </c>
      <c r="E133" t="s">
        <v>458</v>
      </c>
      <c r="F133">
        <v>203</v>
      </c>
      <c r="G133">
        <v>35.549999999999997</v>
      </c>
      <c r="H133">
        <v>117.54</v>
      </c>
      <c r="I133">
        <v>25.38</v>
      </c>
      <c r="J133">
        <v>83.91</v>
      </c>
      <c r="K133">
        <v>1</v>
      </c>
      <c r="T133">
        <v>3</v>
      </c>
      <c r="U133">
        <v>2</v>
      </c>
      <c r="V133" t="s">
        <v>306</v>
      </c>
      <c r="W133" t="s">
        <v>113</v>
      </c>
      <c r="X133">
        <v>19</v>
      </c>
      <c r="Y133">
        <v>16</v>
      </c>
      <c r="Z133" t="s">
        <v>459</v>
      </c>
      <c r="AA133" t="s">
        <v>460</v>
      </c>
      <c r="AB133" t="s">
        <v>309</v>
      </c>
      <c r="AC133" t="s">
        <v>310</v>
      </c>
      <c r="AD133" t="s">
        <v>447</v>
      </c>
      <c r="AG133" t="s">
        <v>461</v>
      </c>
      <c r="AH133">
        <v>0</v>
      </c>
      <c r="AI133">
        <v>964</v>
      </c>
    </row>
    <row r="134" spans="1:35" x14ac:dyDescent="0.3">
      <c r="A134" t="s">
        <v>442</v>
      </c>
      <c r="B134">
        <v>11091</v>
      </c>
      <c r="C134">
        <v>16</v>
      </c>
      <c r="D134" t="s">
        <v>457</v>
      </c>
      <c r="E134" t="s">
        <v>458</v>
      </c>
      <c r="F134">
        <v>203</v>
      </c>
      <c r="G134">
        <v>35.799999999999997</v>
      </c>
      <c r="H134">
        <v>118.35</v>
      </c>
      <c r="I134">
        <v>25.56</v>
      </c>
      <c r="J134">
        <v>84.51</v>
      </c>
      <c r="K134">
        <v>1</v>
      </c>
      <c r="T134">
        <v>3</v>
      </c>
      <c r="U134">
        <v>2</v>
      </c>
      <c r="V134" t="s">
        <v>306</v>
      </c>
      <c r="W134" t="s">
        <v>114</v>
      </c>
      <c r="X134">
        <v>19</v>
      </c>
      <c r="Y134">
        <v>16</v>
      </c>
      <c r="Z134" t="s">
        <v>459</v>
      </c>
      <c r="AA134" t="s">
        <v>460</v>
      </c>
      <c r="AB134" t="s">
        <v>309</v>
      </c>
      <c r="AC134" t="s">
        <v>310</v>
      </c>
      <c r="AD134" t="s">
        <v>447</v>
      </c>
      <c r="AG134" t="s">
        <v>461</v>
      </c>
      <c r="AH134">
        <v>0</v>
      </c>
      <c r="AI134">
        <v>964</v>
      </c>
    </row>
    <row r="135" spans="1:35" x14ac:dyDescent="0.3">
      <c r="A135" t="s">
        <v>442</v>
      </c>
      <c r="B135">
        <v>110931</v>
      </c>
      <c r="C135">
        <v>1</v>
      </c>
      <c r="D135" t="s">
        <v>462</v>
      </c>
      <c r="E135" t="s">
        <v>463</v>
      </c>
      <c r="F135">
        <v>43</v>
      </c>
      <c r="G135">
        <v>6.65</v>
      </c>
      <c r="H135">
        <v>22</v>
      </c>
      <c r="I135">
        <v>3.63</v>
      </c>
      <c r="J135">
        <v>12.03</v>
      </c>
      <c r="K135">
        <v>11</v>
      </c>
      <c r="T135">
        <v>1</v>
      </c>
      <c r="U135">
        <v>1</v>
      </c>
      <c r="V135" t="s">
        <v>306</v>
      </c>
      <c r="W135" t="s">
        <v>376</v>
      </c>
      <c r="X135">
        <v>14</v>
      </c>
      <c r="Y135">
        <v>14</v>
      </c>
      <c r="Z135" t="s">
        <v>464</v>
      </c>
      <c r="AA135" t="s">
        <v>465</v>
      </c>
      <c r="AB135" t="s">
        <v>309</v>
      </c>
      <c r="AC135" t="s">
        <v>310</v>
      </c>
      <c r="AD135" t="s">
        <v>447</v>
      </c>
      <c r="AG135" t="s">
        <v>466</v>
      </c>
      <c r="AH135">
        <v>0</v>
      </c>
      <c r="AI135">
        <v>502</v>
      </c>
    </row>
    <row r="136" spans="1:35" x14ac:dyDescent="0.3">
      <c r="A136" t="s">
        <v>442</v>
      </c>
      <c r="B136">
        <v>110931</v>
      </c>
      <c r="C136">
        <v>2</v>
      </c>
      <c r="D136" t="s">
        <v>462</v>
      </c>
      <c r="E136" t="s">
        <v>463</v>
      </c>
      <c r="F136">
        <v>43</v>
      </c>
      <c r="G136">
        <v>6.95</v>
      </c>
      <c r="H136">
        <v>22.99</v>
      </c>
      <c r="I136">
        <v>3.8</v>
      </c>
      <c r="J136">
        <v>12.57</v>
      </c>
      <c r="K136">
        <v>11</v>
      </c>
      <c r="T136">
        <v>1</v>
      </c>
      <c r="U136">
        <v>1</v>
      </c>
      <c r="V136" t="s">
        <v>306</v>
      </c>
      <c r="W136" t="s">
        <v>467</v>
      </c>
      <c r="X136">
        <v>14</v>
      </c>
      <c r="Y136">
        <v>14</v>
      </c>
      <c r="Z136" t="s">
        <v>464</v>
      </c>
      <c r="AA136" t="s">
        <v>465</v>
      </c>
      <c r="AB136" t="s">
        <v>309</v>
      </c>
      <c r="AC136" t="s">
        <v>310</v>
      </c>
      <c r="AD136" t="s">
        <v>447</v>
      </c>
      <c r="AG136" t="s">
        <v>466</v>
      </c>
      <c r="AH136">
        <v>0</v>
      </c>
      <c r="AI136">
        <v>502</v>
      </c>
    </row>
    <row r="137" spans="1:35" x14ac:dyDescent="0.3">
      <c r="A137" t="s">
        <v>442</v>
      </c>
      <c r="B137">
        <v>110931</v>
      </c>
      <c r="C137">
        <v>3</v>
      </c>
      <c r="D137" t="s">
        <v>462</v>
      </c>
      <c r="E137" t="s">
        <v>463</v>
      </c>
      <c r="F137">
        <v>43</v>
      </c>
      <c r="G137">
        <v>6.7</v>
      </c>
      <c r="H137">
        <v>22.18</v>
      </c>
      <c r="I137">
        <v>3.66</v>
      </c>
      <c r="J137">
        <v>12.13</v>
      </c>
      <c r="K137">
        <v>10</v>
      </c>
      <c r="T137">
        <v>1</v>
      </c>
      <c r="U137">
        <v>1</v>
      </c>
      <c r="V137" t="s">
        <v>306</v>
      </c>
      <c r="W137" t="s">
        <v>468</v>
      </c>
      <c r="X137">
        <v>14</v>
      </c>
      <c r="Y137">
        <v>14</v>
      </c>
      <c r="Z137" t="s">
        <v>464</v>
      </c>
      <c r="AA137" t="s">
        <v>465</v>
      </c>
      <c r="AB137" t="s">
        <v>309</v>
      </c>
      <c r="AC137" t="s">
        <v>310</v>
      </c>
      <c r="AD137" t="s">
        <v>447</v>
      </c>
      <c r="AG137" t="s">
        <v>466</v>
      </c>
      <c r="AH137">
        <v>0</v>
      </c>
      <c r="AI137">
        <v>502</v>
      </c>
    </row>
    <row r="138" spans="1:35" x14ac:dyDescent="0.3">
      <c r="A138" t="s">
        <v>442</v>
      </c>
      <c r="B138">
        <v>110931</v>
      </c>
      <c r="C138">
        <v>4</v>
      </c>
      <c r="D138" t="s">
        <v>462</v>
      </c>
      <c r="E138" t="s">
        <v>463</v>
      </c>
      <c r="F138">
        <v>43</v>
      </c>
      <c r="G138">
        <v>7.15</v>
      </c>
      <c r="H138">
        <v>23.65</v>
      </c>
      <c r="I138">
        <v>3.91</v>
      </c>
      <c r="J138">
        <v>12.93</v>
      </c>
      <c r="K138">
        <v>11</v>
      </c>
      <c r="T138">
        <v>1</v>
      </c>
      <c r="U138">
        <v>1</v>
      </c>
      <c r="V138" t="s">
        <v>306</v>
      </c>
      <c r="W138" t="s">
        <v>338</v>
      </c>
      <c r="X138">
        <v>14</v>
      </c>
      <c r="Y138">
        <v>14</v>
      </c>
      <c r="Z138" t="s">
        <v>464</v>
      </c>
      <c r="AA138" t="s">
        <v>465</v>
      </c>
      <c r="AB138" t="s">
        <v>309</v>
      </c>
      <c r="AC138" t="s">
        <v>310</v>
      </c>
      <c r="AD138" t="s">
        <v>447</v>
      </c>
      <c r="AG138" t="s">
        <v>466</v>
      </c>
      <c r="AH138">
        <v>0</v>
      </c>
      <c r="AI138">
        <v>502</v>
      </c>
    </row>
    <row r="139" spans="1:35" x14ac:dyDescent="0.3">
      <c r="A139" t="s">
        <v>442</v>
      </c>
      <c r="B139">
        <v>119002</v>
      </c>
      <c r="C139">
        <v>1</v>
      </c>
      <c r="D139" t="s">
        <v>469</v>
      </c>
      <c r="E139" t="s">
        <v>470</v>
      </c>
      <c r="F139">
        <v>25</v>
      </c>
      <c r="G139">
        <v>6.45</v>
      </c>
      <c r="H139">
        <v>21.35</v>
      </c>
      <c r="I139">
        <v>5.27</v>
      </c>
      <c r="J139">
        <v>17.440000000000001</v>
      </c>
      <c r="K139">
        <v>12</v>
      </c>
      <c r="T139">
        <v>1</v>
      </c>
      <c r="U139">
        <v>1</v>
      </c>
      <c r="V139" t="s">
        <v>306</v>
      </c>
      <c r="W139">
        <v>21</v>
      </c>
      <c r="X139">
        <v>7</v>
      </c>
      <c r="Y139">
        <v>7</v>
      </c>
      <c r="Z139" t="s">
        <v>471</v>
      </c>
      <c r="AA139" t="s">
        <v>472</v>
      </c>
      <c r="AB139" t="s">
        <v>309</v>
      </c>
      <c r="AC139" t="s">
        <v>310</v>
      </c>
      <c r="AD139" t="s">
        <v>447</v>
      </c>
      <c r="AG139" t="s">
        <v>473</v>
      </c>
      <c r="AH139">
        <v>0</v>
      </c>
      <c r="AI139">
        <v>348</v>
      </c>
    </row>
    <row r="140" spans="1:35" x14ac:dyDescent="0.3">
      <c r="A140" t="s">
        <v>442</v>
      </c>
      <c r="B140">
        <v>119002</v>
      </c>
      <c r="C140">
        <v>2</v>
      </c>
      <c r="D140" t="s">
        <v>469</v>
      </c>
      <c r="E140" t="s">
        <v>470</v>
      </c>
      <c r="F140">
        <v>25</v>
      </c>
      <c r="G140">
        <v>6.56</v>
      </c>
      <c r="H140">
        <v>21.69</v>
      </c>
      <c r="I140">
        <v>5.36</v>
      </c>
      <c r="J140">
        <v>17.72</v>
      </c>
      <c r="K140">
        <v>7</v>
      </c>
      <c r="T140">
        <v>1</v>
      </c>
      <c r="U140">
        <v>1</v>
      </c>
      <c r="V140" t="s">
        <v>306</v>
      </c>
      <c r="W140" t="s">
        <v>474</v>
      </c>
      <c r="X140">
        <v>7</v>
      </c>
      <c r="Y140">
        <v>7</v>
      </c>
      <c r="Z140" t="s">
        <v>471</v>
      </c>
      <c r="AA140" t="s">
        <v>472</v>
      </c>
      <c r="AB140" t="s">
        <v>309</v>
      </c>
      <c r="AC140" t="s">
        <v>310</v>
      </c>
      <c r="AD140" t="s">
        <v>447</v>
      </c>
      <c r="AG140" t="s">
        <v>473</v>
      </c>
      <c r="AH140">
        <v>0</v>
      </c>
      <c r="AI140">
        <v>348</v>
      </c>
    </row>
    <row r="141" spans="1:35" x14ac:dyDescent="0.3">
      <c r="A141" t="s">
        <v>442</v>
      </c>
      <c r="B141">
        <v>119002</v>
      </c>
      <c r="C141">
        <v>3</v>
      </c>
      <c r="D141" t="s">
        <v>469</v>
      </c>
      <c r="E141" t="s">
        <v>470</v>
      </c>
      <c r="F141">
        <v>25</v>
      </c>
      <c r="G141">
        <v>6.55</v>
      </c>
      <c r="H141">
        <v>21.68</v>
      </c>
      <c r="I141">
        <v>5.35</v>
      </c>
      <c r="J141">
        <v>17.71</v>
      </c>
      <c r="K141">
        <v>1</v>
      </c>
      <c r="T141">
        <v>1</v>
      </c>
      <c r="U141">
        <v>1</v>
      </c>
      <c r="V141" t="s">
        <v>306</v>
      </c>
      <c r="W141" t="s">
        <v>475</v>
      </c>
      <c r="X141">
        <v>7</v>
      </c>
      <c r="Y141">
        <v>7</v>
      </c>
      <c r="Z141" t="s">
        <v>471</v>
      </c>
      <c r="AA141" t="s">
        <v>472</v>
      </c>
      <c r="AB141" t="s">
        <v>309</v>
      </c>
      <c r="AC141" t="s">
        <v>310</v>
      </c>
      <c r="AD141" t="s">
        <v>447</v>
      </c>
      <c r="AG141" t="s">
        <v>473</v>
      </c>
      <c r="AH141">
        <v>0</v>
      </c>
      <c r="AI141">
        <v>348</v>
      </c>
    </row>
    <row r="142" spans="1:35" x14ac:dyDescent="0.3">
      <c r="A142" t="s">
        <v>442</v>
      </c>
      <c r="B142">
        <v>119002</v>
      </c>
      <c r="C142">
        <v>4</v>
      </c>
      <c r="D142" t="s">
        <v>469</v>
      </c>
      <c r="E142" t="s">
        <v>470</v>
      </c>
      <c r="F142">
        <v>25</v>
      </c>
      <c r="G142">
        <v>7.61</v>
      </c>
      <c r="H142">
        <v>25.16</v>
      </c>
      <c r="I142">
        <v>6.21</v>
      </c>
      <c r="J142">
        <v>20.55</v>
      </c>
      <c r="K142">
        <v>1</v>
      </c>
      <c r="T142">
        <v>1</v>
      </c>
      <c r="U142">
        <v>1</v>
      </c>
      <c r="V142" t="s">
        <v>306</v>
      </c>
      <c r="W142" t="s">
        <v>476</v>
      </c>
      <c r="X142">
        <v>7</v>
      </c>
      <c r="Y142">
        <v>7</v>
      </c>
      <c r="Z142" t="s">
        <v>471</v>
      </c>
      <c r="AA142" t="s">
        <v>472</v>
      </c>
      <c r="AB142" t="s">
        <v>309</v>
      </c>
      <c r="AC142" t="s">
        <v>310</v>
      </c>
      <c r="AD142" t="s">
        <v>447</v>
      </c>
      <c r="AG142" t="s">
        <v>473</v>
      </c>
      <c r="AH142">
        <v>0</v>
      </c>
      <c r="AI142">
        <v>348</v>
      </c>
    </row>
    <row r="143" spans="1:35" x14ac:dyDescent="0.3">
      <c r="A143" t="s">
        <v>442</v>
      </c>
      <c r="B143">
        <v>119002</v>
      </c>
      <c r="C143">
        <v>5</v>
      </c>
      <c r="D143" t="s">
        <v>469</v>
      </c>
      <c r="E143" t="s">
        <v>470</v>
      </c>
      <c r="F143">
        <v>25</v>
      </c>
      <c r="G143">
        <v>8.07</v>
      </c>
      <c r="H143">
        <v>26.7</v>
      </c>
      <c r="I143">
        <v>6.59</v>
      </c>
      <c r="J143">
        <v>21.81</v>
      </c>
      <c r="K143">
        <v>2</v>
      </c>
      <c r="T143">
        <v>1</v>
      </c>
      <c r="U143">
        <v>1</v>
      </c>
      <c r="V143" t="s">
        <v>306</v>
      </c>
      <c r="W143" t="s">
        <v>477</v>
      </c>
      <c r="X143">
        <v>7</v>
      </c>
      <c r="Y143">
        <v>7</v>
      </c>
      <c r="Z143" t="s">
        <v>471</v>
      </c>
      <c r="AA143" t="s">
        <v>472</v>
      </c>
      <c r="AB143" t="s">
        <v>309</v>
      </c>
      <c r="AC143" t="s">
        <v>310</v>
      </c>
      <c r="AD143" t="s">
        <v>447</v>
      </c>
      <c r="AG143" t="s">
        <v>473</v>
      </c>
      <c r="AH143">
        <v>0</v>
      </c>
      <c r="AI143">
        <v>348</v>
      </c>
    </row>
    <row r="144" spans="1:35" x14ac:dyDescent="0.3">
      <c r="A144" t="s">
        <v>442</v>
      </c>
      <c r="B144">
        <v>119002</v>
      </c>
      <c r="C144">
        <v>6</v>
      </c>
      <c r="D144" t="s">
        <v>469</v>
      </c>
      <c r="E144" t="s">
        <v>470</v>
      </c>
      <c r="F144">
        <v>25</v>
      </c>
      <c r="G144">
        <v>10.02</v>
      </c>
      <c r="H144">
        <v>33.14</v>
      </c>
      <c r="I144">
        <v>8.18</v>
      </c>
      <c r="J144">
        <v>27.07</v>
      </c>
      <c r="K144">
        <v>2</v>
      </c>
      <c r="T144">
        <v>1</v>
      </c>
      <c r="U144">
        <v>1</v>
      </c>
      <c r="V144" t="s">
        <v>306</v>
      </c>
      <c r="W144">
        <v>33</v>
      </c>
      <c r="X144">
        <v>7</v>
      </c>
      <c r="Y144">
        <v>7</v>
      </c>
      <c r="Z144" t="s">
        <v>471</v>
      </c>
      <c r="AA144" t="s">
        <v>472</v>
      </c>
      <c r="AB144" t="s">
        <v>309</v>
      </c>
      <c r="AC144" t="s">
        <v>310</v>
      </c>
      <c r="AD144" t="s">
        <v>447</v>
      </c>
      <c r="AG144" t="s">
        <v>473</v>
      </c>
      <c r="AH144">
        <v>0</v>
      </c>
      <c r="AI144">
        <v>348</v>
      </c>
    </row>
    <row r="145" spans="1:35" x14ac:dyDescent="0.3">
      <c r="A145" t="s">
        <v>442</v>
      </c>
      <c r="B145">
        <v>116418</v>
      </c>
      <c r="C145">
        <v>1</v>
      </c>
      <c r="D145" t="s">
        <v>478</v>
      </c>
      <c r="E145" t="s">
        <v>479</v>
      </c>
      <c r="F145">
        <v>29</v>
      </c>
      <c r="G145">
        <v>4.82</v>
      </c>
      <c r="H145">
        <v>15.95</v>
      </c>
      <c r="I145">
        <v>3.8</v>
      </c>
      <c r="J145">
        <v>12.57</v>
      </c>
      <c r="K145">
        <v>1</v>
      </c>
      <c r="T145">
        <v>1</v>
      </c>
      <c r="U145">
        <v>1</v>
      </c>
      <c r="V145" t="s">
        <v>333</v>
      </c>
      <c r="W145" t="s">
        <v>480</v>
      </c>
      <c r="X145">
        <v>8</v>
      </c>
      <c r="Y145">
        <v>8</v>
      </c>
      <c r="Z145" t="s">
        <v>481</v>
      </c>
      <c r="AA145" t="s">
        <v>482</v>
      </c>
      <c r="AB145" t="s">
        <v>309</v>
      </c>
      <c r="AC145" t="s">
        <v>310</v>
      </c>
      <c r="AD145" t="s">
        <v>447</v>
      </c>
      <c r="AG145" t="s">
        <v>483</v>
      </c>
      <c r="AH145">
        <v>0</v>
      </c>
      <c r="AI145">
        <v>629</v>
      </c>
    </row>
    <row r="146" spans="1:35" x14ac:dyDescent="0.3">
      <c r="A146" t="s">
        <v>442</v>
      </c>
      <c r="B146">
        <v>116418</v>
      </c>
      <c r="C146">
        <v>2</v>
      </c>
      <c r="D146" t="s">
        <v>478</v>
      </c>
      <c r="E146" t="s">
        <v>479</v>
      </c>
      <c r="F146">
        <v>29</v>
      </c>
      <c r="G146">
        <v>4.8600000000000003</v>
      </c>
      <c r="H146">
        <v>16.07</v>
      </c>
      <c r="I146">
        <v>3.83</v>
      </c>
      <c r="J146">
        <v>12.67</v>
      </c>
      <c r="K146">
        <v>1</v>
      </c>
      <c r="T146">
        <v>1</v>
      </c>
      <c r="U146">
        <v>1</v>
      </c>
      <c r="V146" t="s">
        <v>333</v>
      </c>
      <c r="W146" t="s">
        <v>484</v>
      </c>
      <c r="X146">
        <v>8</v>
      </c>
      <c r="Y146">
        <v>8</v>
      </c>
      <c r="Z146" t="s">
        <v>481</v>
      </c>
      <c r="AA146" t="s">
        <v>482</v>
      </c>
      <c r="AB146" t="s">
        <v>309</v>
      </c>
      <c r="AC146" t="s">
        <v>310</v>
      </c>
      <c r="AD146" t="s">
        <v>447</v>
      </c>
      <c r="AG146" t="s">
        <v>483</v>
      </c>
      <c r="AH146">
        <v>0</v>
      </c>
      <c r="AI146">
        <v>629</v>
      </c>
    </row>
    <row r="147" spans="1:35" x14ac:dyDescent="0.3">
      <c r="A147" t="s">
        <v>442</v>
      </c>
      <c r="B147">
        <v>116418</v>
      </c>
      <c r="C147">
        <v>3</v>
      </c>
      <c r="D147" t="s">
        <v>478</v>
      </c>
      <c r="E147" t="s">
        <v>479</v>
      </c>
      <c r="F147">
        <v>29</v>
      </c>
      <c r="G147">
        <v>5.55</v>
      </c>
      <c r="H147">
        <v>18.36</v>
      </c>
      <c r="I147">
        <v>4.37</v>
      </c>
      <c r="J147">
        <v>14.47</v>
      </c>
      <c r="K147">
        <v>9</v>
      </c>
      <c r="T147">
        <v>1</v>
      </c>
      <c r="U147">
        <v>1</v>
      </c>
      <c r="V147" t="s">
        <v>333</v>
      </c>
      <c r="W147" t="s">
        <v>485</v>
      </c>
      <c r="X147">
        <v>8</v>
      </c>
      <c r="Y147">
        <v>8</v>
      </c>
      <c r="Z147" t="s">
        <v>481</v>
      </c>
      <c r="AA147" t="s">
        <v>482</v>
      </c>
      <c r="AB147" t="s">
        <v>309</v>
      </c>
      <c r="AC147" t="s">
        <v>310</v>
      </c>
      <c r="AD147" t="s">
        <v>447</v>
      </c>
      <c r="AG147" t="s">
        <v>483</v>
      </c>
      <c r="AH147">
        <v>0</v>
      </c>
      <c r="AI147">
        <v>629</v>
      </c>
    </row>
    <row r="148" spans="1:35" x14ac:dyDescent="0.3">
      <c r="A148" t="s">
        <v>442</v>
      </c>
      <c r="B148">
        <v>116418</v>
      </c>
      <c r="C148">
        <v>4</v>
      </c>
      <c r="D148" t="s">
        <v>478</v>
      </c>
      <c r="E148" t="s">
        <v>479</v>
      </c>
      <c r="F148">
        <v>29</v>
      </c>
      <c r="G148">
        <v>5.57</v>
      </c>
      <c r="H148">
        <v>18.420000000000002</v>
      </c>
      <c r="I148">
        <v>4.3899999999999997</v>
      </c>
      <c r="J148">
        <v>14.52</v>
      </c>
      <c r="K148">
        <v>3</v>
      </c>
      <c r="T148">
        <v>1</v>
      </c>
      <c r="U148">
        <v>1</v>
      </c>
      <c r="V148" t="s">
        <v>333</v>
      </c>
      <c r="W148" t="s">
        <v>486</v>
      </c>
      <c r="X148">
        <v>8</v>
      </c>
      <c r="Y148">
        <v>8</v>
      </c>
      <c r="Z148" t="s">
        <v>481</v>
      </c>
      <c r="AA148" t="s">
        <v>482</v>
      </c>
      <c r="AB148" t="s">
        <v>309</v>
      </c>
      <c r="AC148" t="s">
        <v>310</v>
      </c>
      <c r="AD148" t="s">
        <v>447</v>
      </c>
      <c r="AG148" t="s">
        <v>483</v>
      </c>
      <c r="AH148">
        <v>0</v>
      </c>
      <c r="AI148">
        <v>629</v>
      </c>
    </row>
    <row r="149" spans="1:35" x14ac:dyDescent="0.3">
      <c r="A149" t="s">
        <v>442</v>
      </c>
      <c r="B149">
        <v>116418</v>
      </c>
      <c r="C149">
        <v>5</v>
      </c>
      <c r="D149" t="s">
        <v>478</v>
      </c>
      <c r="E149" t="s">
        <v>479</v>
      </c>
      <c r="F149">
        <v>29</v>
      </c>
      <c r="G149">
        <v>5.44</v>
      </c>
      <c r="H149">
        <v>18.010000000000002</v>
      </c>
      <c r="I149">
        <v>4.29</v>
      </c>
      <c r="J149">
        <v>14.2</v>
      </c>
      <c r="K149">
        <v>2</v>
      </c>
      <c r="T149">
        <v>1</v>
      </c>
      <c r="U149">
        <v>1</v>
      </c>
      <c r="V149" t="s">
        <v>333</v>
      </c>
      <c r="W149" t="s">
        <v>485</v>
      </c>
      <c r="X149">
        <v>8</v>
      </c>
      <c r="Y149">
        <v>8</v>
      </c>
      <c r="Z149" t="s">
        <v>481</v>
      </c>
      <c r="AA149" t="s">
        <v>482</v>
      </c>
      <c r="AB149" t="s">
        <v>309</v>
      </c>
      <c r="AC149" t="s">
        <v>310</v>
      </c>
      <c r="AD149" t="s">
        <v>447</v>
      </c>
      <c r="AG149" t="s">
        <v>483</v>
      </c>
      <c r="AH149">
        <v>0</v>
      </c>
      <c r="AI149">
        <v>629</v>
      </c>
    </row>
    <row r="150" spans="1:35" x14ac:dyDescent="0.3">
      <c r="A150" t="s">
        <v>442</v>
      </c>
      <c r="B150">
        <v>116418</v>
      </c>
      <c r="C150">
        <v>6</v>
      </c>
      <c r="D150" t="s">
        <v>478</v>
      </c>
      <c r="E150" t="s">
        <v>479</v>
      </c>
      <c r="F150">
        <v>29</v>
      </c>
      <c r="G150">
        <v>6.04</v>
      </c>
      <c r="H150">
        <v>19.98</v>
      </c>
      <c r="I150">
        <v>4.76</v>
      </c>
      <c r="J150">
        <v>15.75</v>
      </c>
      <c r="K150">
        <v>1</v>
      </c>
      <c r="T150">
        <v>1</v>
      </c>
      <c r="U150">
        <v>1</v>
      </c>
      <c r="V150" t="s">
        <v>333</v>
      </c>
      <c r="W150" t="s">
        <v>334</v>
      </c>
      <c r="X150">
        <v>8</v>
      </c>
      <c r="Y150">
        <v>8</v>
      </c>
      <c r="Z150" t="s">
        <v>481</v>
      </c>
      <c r="AA150" t="s">
        <v>482</v>
      </c>
      <c r="AB150" t="s">
        <v>309</v>
      </c>
      <c r="AC150" t="s">
        <v>310</v>
      </c>
      <c r="AD150" t="s">
        <v>447</v>
      </c>
      <c r="AG150" t="s">
        <v>483</v>
      </c>
      <c r="AH150">
        <v>0</v>
      </c>
      <c r="AI150">
        <v>629</v>
      </c>
    </row>
    <row r="151" spans="1:35" x14ac:dyDescent="0.3">
      <c r="A151" t="s">
        <v>442</v>
      </c>
      <c r="B151">
        <v>116418</v>
      </c>
      <c r="C151">
        <v>7</v>
      </c>
      <c r="D151" t="s">
        <v>478</v>
      </c>
      <c r="E151" t="s">
        <v>479</v>
      </c>
      <c r="F151">
        <v>29</v>
      </c>
      <c r="G151">
        <v>7.72</v>
      </c>
      <c r="H151">
        <v>25.53</v>
      </c>
      <c r="I151">
        <v>6.08</v>
      </c>
      <c r="J151">
        <v>20.13</v>
      </c>
      <c r="K151">
        <v>1</v>
      </c>
      <c r="T151">
        <v>1</v>
      </c>
      <c r="U151">
        <v>1</v>
      </c>
      <c r="V151" t="s">
        <v>333</v>
      </c>
      <c r="W151">
        <v>25</v>
      </c>
      <c r="X151">
        <v>8</v>
      </c>
      <c r="Y151">
        <v>8</v>
      </c>
      <c r="Z151" t="s">
        <v>481</v>
      </c>
      <c r="AA151" t="s">
        <v>482</v>
      </c>
      <c r="AB151" t="s">
        <v>309</v>
      </c>
      <c r="AC151" t="s">
        <v>310</v>
      </c>
      <c r="AD151" t="s">
        <v>447</v>
      </c>
      <c r="AG151" t="s">
        <v>483</v>
      </c>
      <c r="AH151">
        <v>0</v>
      </c>
      <c r="AI151">
        <v>629</v>
      </c>
    </row>
    <row r="152" spans="1:35" x14ac:dyDescent="0.3">
      <c r="A152" t="s">
        <v>442</v>
      </c>
      <c r="B152">
        <v>116418</v>
      </c>
      <c r="C152">
        <v>8</v>
      </c>
      <c r="D152" t="s">
        <v>478</v>
      </c>
      <c r="E152" t="s">
        <v>479</v>
      </c>
      <c r="F152">
        <v>29</v>
      </c>
      <c r="G152">
        <v>11.37</v>
      </c>
      <c r="H152">
        <v>37.61</v>
      </c>
      <c r="I152">
        <v>8.9600000000000009</v>
      </c>
      <c r="J152">
        <v>29.65</v>
      </c>
      <c r="K152">
        <v>2</v>
      </c>
      <c r="T152">
        <v>1</v>
      </c>
      <c r="U152">
        <v>1</v>
      </c>
      <c r="V152" t="s">
        <v>333</v>
      </c>
      <c r="W152">
        <v>37</v>
      </c>
      <c r="X152">
        <v>8</v>
      </c>
      <c r="Y152">
        <v>8</v>
      </c>
      <c r="Z152" t="s">
        <v>481</v>
      </c>
      <c r="AA152" t="s">
        <v>482</v>
      </c>
      <c r="AB152" t="s">
        <v>309</v>
      </c>
      <c r="AC152" t="s">
        <v>310</v>
      </c>
      <c r="AD152" t="s">
        <v>447</v>
      </c>
      <c r="AG152" t="s">
        <v>483</v>
      </c>
      <c r="AH152">
        <v>0</v>
      </c>
      <c r="AI152">
        <v>629</v>
      </c>
    </row>
    <row r="153" spans="1:35" x14ac:dyDescent="0.3">
      <c r="A153" t="s">
        <v>442</v>
      </c>
      <c r="B153">
        <v>116418</v>
      </c>
      <c r="C153">
        <v>9</v>
      </c>
      <c r="D153" t="s">
        <v>478</v>
      </c>
      <c r="E153" t="s">
        <v>479</v>
      </c>
      <c r="F153">
        <v>29</v>
      </c>
      <c r="G153">
        <v>11.61</v>
      </c>
      <c r="H153">
        <v>38.4</v>
      </c>
      <c r="I153">
        <v>9.15</v>
      </c>
      <c r="J153">
        <v>30.27</v>
      </c>
      <c r="K153">
        <v>4</v>
      </c>
      <c r="T153">
        <v>1</v>
      </c>
      <c r="U153">
        <v>1</v>
      </c>
      <c r="V153" t="s">
        <v>333</v>
      </c>
      <c r="W153" t="s">
        <v>487</v>
      </c>
      <c r="X153">
        <v>8</v>
      </c>
      <c r="Y153">
        <v>8</v>
      </c>
      <c r="Z153" t="s">
        <v>481</v>
      </c>
      <c r="AA153" t="s">
        <v>482</v>
      </c>
      <c r="AB153" t="s">
        <v>309</v>
      </c>
      <c r="AC153" t="s">
        <v>310</v>
      </c>
      <c r="AD153" t="s">
        <v>447</v>
      </c>
      <c r="AG153" t="s">
        <v>483</v>
      </c>
      <c r="AH153">
        <v>0</v>
      </c>
      <c r="AI153">
        <v>629</v>
      </c>
    </row>
    <row r="154" spans="1:35" x14ac:dyDescent="0.3">
      <c r="A154" t="s">
        <v>442</v>
      </c>
      <c r="B154">
        <v>116418</v>
      </c>
      <c r="C154">
        <v>10</v>
      </c>
      <c r="D154" t="s">
        <v>478</v>
      </c>
      <c r="E154" t="s">
        <v>479</v>
      </c>
      <c r="F154">
        <v>29</v>
      </c>
      <c r="G154">
        <v>11.67</v>
      </c>
      <c r="H154">
        <v>38.58</v>
      </c>
      <c r="I154">
        <v>9.19</v>
      </c>
      <c r="J154">
        <v>30.41</v>
      </c>
      <c r="K154">
        <v>2</v>
      </c>
      <c r="T154">
        <v>1</v>
      </c>
      <c r="U154">
        <v>1</v>
      </c>
      <c r="V154" t="s">
        <v>333</v>
      </c>
      <c r="W154" t="s">
        <v>488</v>
      </c>
      <c r="X154">
        <v>8</v>
      </c>
      <c r="Y154">
        <v>8</v>
      </c>
      <c r="Z154" t="s">
        <v>481</v>
      </c>
      <c r="AA154" t="s">
        <v>482</v>
      </c>
      <c r="AB154" t="s">
        <v>309</v>
      </c>
      <c r="AC154" t="s">
        <v>310</v>
      </c>
      <c r="AD154" t="s">
        <v>447</v>
      </c>
      <c r="AG154" t="s">
        <v>483</v>
      </c>
      <c r="AH154">
        <v>0</v>
      </c>
      <c r="AI154">
        <v>629</v>
      </c>
    </row>
    <row r="155" spans="1:35" x14ac:dyDescent="0.3">
      <c r="A155" t="s">
        <v>442</v>
      </c>
      <c r="B155">
        <v>116418</v>
      </c>
      <c r="C155">
        <v>11</v>
      </c>
      <c r="D155" t="s">
        <v>478</v>
      </c>
      <c r="E155" t="s">
        <v>479</v>
      </c>
      <c r="F155">
        <v>29</v>
      </c>
      <c r="G155">
        <v>11.89</v>
      </c>
      <c r="H155">
        <v>39.32</v>
      </c>
      <c r="I155">
        <v>9.3699999999999992</v>
      </c>
      <c r="J155">
        <v>31</v>
      </c>
      <c r="K155">
        <v>1</v>
      </c>
      <c r="T155">
        <v>1</v>
      </c>
      <c r="U155">
        <v>1</v>
      </c>
      <c r="V155" t="s">
        <v>333</v>
      </c>
      <c r="W155" t="s">
        <v>489</v>
      </c>
      <c r="X155">
        <v>8</v>
      </c>
      <c r="Y155">
        <v>8</v>
      </c>
      <c r="Z155" t="s">
        <v>481</v>
      </c>
      <c r="AA155" t="s">
        <v>482</v>
      </c>
      <c r="AB155" t="s">
        <v>309</v>
      </c>
      <c r="AC155" t="s">
        <v>310</v>
      </c>
      <c r="AD155" t="s">
        <v>447</v>
      </c>
      <c r="AG155" t="s">
        <v>483</v>
      </c>
      <c r="AH155">
        <v>0</v>
      </c>
      <c r="AI155">
        <v>629</v>
      </c>
    </row>
    <row r="156" spans="1:35" x14ac:dyDescent="0.3">
      <c r="A156" t="s">
        <v>442</v>
      </c>
      <c r="B156">
        <v>116418</v>
      </c>
      <c r="C156">
        <v>12</v>
      </c>
      <c r="D156" t="s">
        <v>478</v>
      </c>
      <c r="E156" t="s">
        <v>479</v>
      </c>
      <c r="F156">
        <v>29</v>
      </c>
      <c r="G156">
        <v>13.17</v>
      </c>
      <c r="H156">
        <v>43.55</v>
      </c>
      <c r="I156">
        <v>10.38</v>
      </c>
      <c r="J156">
        <v>34.33</v>
      </c>
      <c r="K156">
        <v>2</v>
      </c>
      <c r="T156">
        <v>1</v>
      </c>
      <c r="U156">
        <v>1</v>
      </c>
      <c r="V156" t="s">
        <v>333</v>
      </c>
      <c r="W156">
        <v>43</v>
      </c>
      <c r="X156">
        <v>8</v>
      </c>
      <c r="Y156">
        <v>8</v>
      </c>
      <c r="Z156" t="s">
        <v>481</v>
      </c>
      <c r="AA156" t="s">
        <v>482</v>
      </c>
      <c r="AB156" t="s">
        <v>309</v>
      </c>
      <c r="AC156" t="s">
        <v>310</v>
      </c>
      <c r="AD156" t="s">
        <v>447</v>
      </c>
      <c r="AG156" t="s">
        <v>483</v>
      </c>
      <c r="AH156">
        <v>0</v>
      </c>
      <c r="AI156">
        <v>629</v>
      </c>
    </row>
    <row r="157" spans="1:35" x14ac:dyDescent="0.3">
      <c r="A157" t="s">
        <v>490</v>
      </c>
      <c r="B157">
        <v>1146</v>
      </c>
      <c r="C157">
        <v>1</v>
      </c>
      <c r="D157" t="s">
        <v>491</v>
      </c>
      <c r="E157" t="s">
        <v>492</v>
      </c>
      <c r="F157">
        <v>126</v>
      </c>
      <c r="G157">
        <v>24.38</v>
      </c>
      <c r="H157">
        <v>80.62</v>
      </c>
      <c r="I157">
        <v>18.149999999999999</v>
      </c>
      <c r="J157">
        <v>60</v>
      </c>
      <c r="K157">
        <v>34</v>
      </c>
      <c r="T157">
        <v>3</v>
      </c>
      <c r="U157">
        <v>1</v>
      </c>
      <c r="V157" t="s">
        <v>333</v>
      </c>
      <c r="W157">
        <v>80</v>
      </c>
      <c r="X157">
        <v>18</v>
      </c>
      <c r="Y157">
        <v>8</v>
      </c>
      <c r="Z157" t="s">
        <v>493</v>
      </c>
      <c r="AA157" t="s">
        <v>494</v>
      </c>
      <c r="AB157" t="s">
        <v>309</v>
      </c>
      <c r="AC157" t="s">
        <v>310</v>
      </c>
      <c r="AD157" t="s">
        <v>495</v>
      </c>
      <c r="AG157" t="s">
        <v>496</v>
      </c>
      <c r="AH157">
        <v>0</v>
      </c>
      <c r="AI157">
        <v>377</v>
      </c>
    </row>
    <row r="158" spans="1:35" x14ac:dyDescent="0.3">
      <c r="A158" t="s">
        <v>490</v>
      </c>
      <c r="B158">
        <v>1146</v>
      </c>
      <c r="C158">
        <v>2</v>
      </c>
      <c r="D158" t="s">
        <v>491</v>
      </c>
      <c r="E158" t="s">
        <v>492</v>
      </c>
      <c r="F158">
        <v>126</v>
      </c>
      <c r="G158">
        <v>34.39</v>
      </c>
      <c r="H158">
        <v>113.71</v>
      </c>
      <c r="I158">
        <v>25.59</v>
      </c>
      <c r="J158">
        <v>84.6</v>
      </c>
      <c r="K158">
        <v>68</v>
      </c>
      <c r="T158">
        <v>3</v>
      </c>
      <c r="U158">
        <v>2</v>
      </c>
      <c r="V158" t="s">
        <v>306</v>
      </c>
      <c r="W158" t="s">
        <v>176</v>
      </c>
      <c r="X158">
        <v>18</v>
      </c>
      <c r="Y158">
        <v>8</v>
      </c>
      <c r="Z158" t="s">
        <v>493</v>
      </c>
      <c r="AA158" t="s">
        <v>494</v>
      </c>
      <c r="AB158" t="s">
        <v>309</v>
      </c>
      <c r="AC158" t="s">
        <v>310</v>
      </c>
      <c r="AD158" t="s">
        <v>495</v>
      </c>
      <c r="AG158" t="s">
        <v>496</v>
      </c>
      <c r="AH158">
        <v>0</v>
      </c>
      <c r="AI158">
        <v>377</v>
      </c>
    </row>
    <row r="159" spans="1:35" x14ac:dyDescent="0.3">
      <c r="A159" t="s">
        <v>490</v>
      </c>
      <c r="B159">
        <v>1146</v>
      </c>
      <c r="C159">
        <v>3</v>
      </c>
      <c r="D159" t="s">
        <v>491</v>
      </c>
      <c r="E159" t="s">
        <v>492</v>
      </c>
      <c r="F159">
        <v>126</v>
      </c>
      <c r="G159">
        <v>34.33</v>
      </c>
      <c r="H159">
        <v>113.49</v>
      </c>
      <c r="I159">
        <v>25.54</v>
      </c>
      <c r="J159">
        <v>84.45</v>
      </c>
      <c r="K159">
        <v>7</v>
      </c>
      <c r="T159">
        <v>3</v>
      </c>
      <c r="U159">
        <v>2</v>
      </c>
      <c r="V159" t="s">
        <v>306</v>
      </c>
      <c r="W159" t="s">
        <v>86</v>
      </c>
      <c r="X159">
        <v>18</v>
      </c>
      <c r="Y159">
        <v>8</v>
      </c>
      <c r="Z159" t="s">
        <v>493</v>
      </c>
      <c r="AA159" t="s">
        <v>494</v>
      </c>
      <c r="AB159" t="s">
        <v>309</v>
      </c>
      <c r="AC159" t="s">
        <v>310</v>
      </c>
      <c r="AD159" t="s">
        <v>495</v>
      </c>
      <c r="AG159" t="s">
        <v>496</v>
      </c>
      <c r="AH159">
        <v>0</v>
      </c>
      <c r="AI159">
        <v>377</v>
      </c>
    </row>
    <row r="160" spans="1:35" x14ac:dyDescent="0.3">
      <c r="A160" t="s">
        <v>490</v>
      </c>
      <c r="B160">
        <v>1146</v>
      </c>
      <c r="C160">
        <v>4</v>
      </c>
      <c r="D160" t="s">
        <v>491</v>
      </c>
      <c r="E160" t="s">
        <v>492</v>
      </c>
      <c r="F160">
        <v>126</v>
      </c>
      <c r="G160">
        <v>46.44</v>
      </c>
      <c r="H160">
        <v>153.55000000000001</v>
      </c>
      <c r="I160">
        <v>34.549999999999997</v>
      </c>
      <c r="J160">
        <v>114.24</v>
      </c>
      <c r="K160">
        <v>17</v>
      </c>
      <c r="T160">
        <v>4</v>
      </c>
      <c r="U160">
        <v>2</v>
      </c>
      <c r="V160" t="s">
        <v>306</v>
      </c>
      <c r="W160">
        <v>153</v>
      </c>
      <c r="X160">
        <v>18</v>
      </c>
      <c r="Y160">
        <v>8</v>
      </c>
      <c r="Z160" t="s">
        <v>493</v>
      </c>
      <c r="AA160" t="s">
        <v>494</v>
      </c>
      <c r="AB160" t="s">
        <v>309</v>
      </c>
      <c r="AC160" t="s">
        <v>310</v>
      </c>
      <c r="AD160" t="s">
        <v>495</v>
      </c>
      <c r="AG160" t="s">
        <v>496</v>
      </c>
      <c r="AH160">
        <v>0</v>
      </c>
      <c r="AI160">
        <v>377</v>
      </c>
    </row>
    <row r="161" spans="1:35" x14ac:dyDescent="0.3">
      <c r="A161" t="s">
        <v>490</v>
      </c>
      <c r="B161">
        <v>103674</v>
      </c>
      <c r="C161">
        <v>1</v>
      </c>
      <c r="D161" t="s">
        <v>497</v>
      </c>
      <c r="E161" t="s">
        <v>498</v>
      </c>
      <c r="F161">
        <v>558</v>
      </c>
      <c r="G161">
        <v>33.32</v>
      </c>
      <c r="H161">
        <v>110.16</v>
      </c>
      <c r="I161">
        <v>25.69</v>
      </c>
      <c r="J161">
        <v>84.95</v>
      </c>
      <c r="K161">
        <v>221</v>
      </c>
      <c r="T161">
        <v>3</v>
      </c>
      <c r="U161">
        <v>2</v>
      </c>
      <c r="V161" t="s">
        <v>306</v>
      </c>
      <c r="W161" t="s">
        <v>115</v>
      </c>
      <c r="X161">
        <v>25</v>
      </c>
      <c r="Y161">
        <v>14</v>
      </c>
      <c r="Z161" t="s">
        <v>499</v>
      </c>
      <c r="AA161" t="s">
        <v>500</v>
      </c>
      <c r="AB161" t="s">
        <v>309</v>
      </c>
      <c r="AC161" t="s">
        <v>310</v>
      </c>
      <c r="AD161" t="s">
        <v>495</v>
      </c>
      <c r="AG161" t="s">
        <v>501</v>
      </c>
      <c r="AH161">
        <v>96</v>
      </c>
      <c r="AI161">
        <v>247</v>
      </c>
    </row>
    <row r="162" spans="1:35" x14ac:dyDescent="0.3">
      <c r="A162" t="s">
        <v>490</v>
      </c>
      <c r="B162">
        <v>103674</v>
      </c>
      <c r="C162">
        <v>2</v>
      </c>
      <c r="D162" t="s">
        <v>497</v>
      </c>
      <c r="E162" t="s">
        <v>498</v>
      </c>
      <c r="F162">
        <v>558</v>
      </c>
      <c r="G162">
        <v>33.520000000000003</v>
      </c>
      <c r="H162">
        <v>110.82</v>
      </c>
      <c r="I162">
        <v>25.54</v>
      </c>
      <c r="J162">
        <v>84.44</v>
      </c>
      <c r="K162">
        <v>147</v>
      </c>
      <c r="T162">
        <v>3</v>
      </c>
      <c r="U162">
        <v>2</v>
      </c>
      <c r="V162" t="s">
        <v>306</v>
      </c>
      <c r="W162" t="s">
        <v>117</v>
      </c>
      <c r="X162">
        <v>25</v>
      </c>
      <c r="Y162">
        <v>14</v>
      </c>
      <c r="Z162" t="s">
        <v>499</v>
      </c>
      <c r="AA162" t="s">
        <v>500</v>
      </c>
      <c r="AB162" t="s">
        <v>309</v>
      </c>
      <c r="AC162" t="s">
        <v>310</v>
      </c>
      <c r="AD162" t="s">
        <v>495</v>
      </c>
      <c r="AG162" t="s">
        <v>501</v>
      </c>
      <c r="AH162">
        <v>96</v>
      </c>
      <c r="AI162">
        <v>247</v>
      </c>
    </row>
    <row r="163" spans="1:35" x14ac:dyDescent="0.3">
      <c r="A163" t="s">
        <v>490</v>
      </c>
      <c r="B163">
        <v>103674</v>
      </c>
      <c r="C163">
        <v>3</v>
      </c>
      <c r="D163" t="s">
        <v>497</v>
      </c>
      <c r="E163" t="s">
        <v>498</v>
      </c>
      <c r="F163">
        <v>558</v>
      </c>
      <c r="G163">
        <v>43.59</v>
      </c>
      <c r="H163">
        <v>144.13</v>
      </c>
      <c r="I163">
        <v>35.93</v>
      </c>
      <c r="J163">
        <v>118.79</v>
      </c>
      <c r="K163">
        <v>50</v>
      </c>
      <c r="T163">
        <v>4</v>
      </c>
      <c r="U163">
        <v>2</v>
      </c>
      <c r="V163" t="s">
        <v>306</v>
      </c>
      <c r="W163" t="s">
        <v>118</v>
      </c>
      <c r="X163">
        <v>25</v>
      </c>
      <c r="Y163">
        <v>14</v>
      </c>
      <c r="Z163" t="s">
        <v>499</v>
      </c>
      <c r="AA163" t="s">
        <v>500</v>
      </c>
      <c r="AB163" t="s">
        <v>309</v>
      </c>
      <c r="AC163" t="s">
        <v>310</v>
      </c>
      <c r="AD163" t="s">
        <v>495</v>
      </c>
      <c r="AG163" t="s">
        <v>501</v>
      </c>
      <c r="AH163">
        <v>96</v>
      </c>
      <c r="AI163">
        <v>247</v>
      </c>
    </row>
    <row r="164" spans="1:35" x14ac:dyDescent="0.3">
      <c r="A164" t="s">
        <v>490</v>
      </c>
      <c r="B164">
        <v>103674</v>
      </c>
      <c r="C164">
        <v>4</v>
      </c>
      <c r="D164" t="s">
        <v>497</v>
      </c>
      <c r="E164" t="s">
        <v>498</v>
      </c>
      <c r="F164">
        <v>558</v>
      </c>
      <c r="G164">
        <v>44.05</v>
      </c>
      <c r="H164">
        <v>145.63</v>
      </c>
      <c r="I164">
        <v>35.86</v>
      </c>
      <c r="J164">
        <v>118.56</v>
      </c>
      <c r="K164">
        <v>44</v>
      </c>
      <c r="T164">
        <v>4</v>
      </c>
      <c r="U164">
        <v>2</v>
      </c>
      <c r="V164" t="s">
        <v>306</v>
      </c>
      <c r="W164" t="s">
        <v>119</v>
      </c>
      <c r="X164">
        <v>25</v>
      </c>
      <c r="Y164">
        <v>14</v>
      </c>
      <c r="Z164" t="s">
        <v>499</v>
      </c>
      <c r="AA164" t="s">
        <v>500</v>
      </c>
      <c r="AB164" t="s">
        <v>309</v>
      </c>
      <c r="AC164" t="s">
        <v>310</v>
      </c>
      <c r="AD164" t="s">
        <v>495</v>
      </c>
      <c r="AG164" t="s">
        <v>501</v>
      </c>
      <c r="AH164">
        <v>96</v>
      </c>
      <c r="AI164">
        <v>247</v>
      </c>
    </row>
    <row r="165" spans="1:35" x14ac:dyDescent="0.3">
      <c r="A165" t="s">
        <v>490</v>
      </c>
      <c r="B165">
        <v>24940</v>
      </c>
      <c r="C165">
        <v>1</v>
      </c>
      <c r="D165" t="s">
        <v>502</v>
      </c>
      <c r="E165" t="s">
        <v>503</v>
      </c>
      <c r="F165">
        <v>165</v>
      </c>
      <c r="G165">
        <v>32.049999999999997</v>
      </c>
      <c r="H165">
        <v>105.96</v>
      </c>
      <c r="I165">
        <v>25.67</v>
      </c>
      <c r="J165">
        <v>84.89</v>
      </c>
      <c r="K165">
        <v>90</v>
      </c>
      <c r="T165">
        <v>3</v>
      </c>
      <c r="U165">
        <v>2</v>
      </c>
      <c r="V165" t="s">
        <v>306</v>
      </c>
      <c r="W165" t="s">
        <v>218</v>
      </c>
      <c r="X165">
        <v>15</v>
      </c>
      <c r="Y165">
        <v>15</v>
      </c>
      <c r="Z165" t="s">
        <v>504</v>
      </c>
      <c r="AA165" t="s">
        <v>505</v>
      </c>
      <c r="AB165" t="s">
        <v>309</v>
      </c>
      <c r="AC165" t="s">
        <v>310</v>
      </c>
      <c r="AD165" t="s">
        <v>495</v>
      </c>
      <c r="AG165" t="s">
        <v>506</v>
      </c>
      <c r="AH165">
        <v>0</v>
      </c>
      <c r="AI165">
        <v>249</v>
      </c>
    </row>
    <row r="166" spans="1:35" x14ac:dyDescent="0.3">
      <c r="A166" t="s">
        <v>490</v>
      </c>
      <c r="B166">
        <v>24940</v>
      </c>
      <c r="C166">
        <v>2</v>
      </c>
      <c r="D166" t="s">
        <v>502</v>
      </c>
      <c r="E166" t="s">
        <v>503</v>
      </c>
      <c r="F166">
        <v>165</v>
      </c>
      <c r="G166">
        <v>32.28</v>
      </c>
      <c r="H166">
        <v>106.72</v>
      </c>
      <c r="I166">
        <v>25.69</v>
      </c>
      <c r="J166">
        <v>84.93</v>
      </c>
      <c r="K166">
        <v>45</v>
      </c>
      <c r="T166">
        <v>3</v>
      </c>
      <c r="U166">
        <v>2</v>
      </c>
      <c r="V166" t="s">
        <v>306</v>
      </c>
      <c r="W166" t="s">
        <v>66</v>
      </c>
      <c r="X166">
        <v>15</v>
      </c>
      <c r="Y166">
        <v>15</v>
      </c>
      <c r="Z166" t="s">
        <v>504</v>
      </c>
      <c r="AA166" t="s">
        <v>505</v>
      </c>
      <c r="AB166" t="s">
        <v>309</v>
      </c>
      <c r="AC166" t="s">
        <v>310</v>
      </c>
      <c r="AD166" t="s">
        <v>495</v>
      </c>
      <c r="AG166" t="s">
        <v>506</v>
      </c>
      <c r="AH166">
        <v>0</v>
      </c>
      <c r="AI166">
        <v>249</v>
      </c>
    </row>
    <row r="167" spans="1:35" x14ac:dyDescent="0.3">
      <c r="A167" t="s">
        <v>490</v>
      </c>
      <c r="B167">
        <v>24940</v>
      </c>
      <c r="C167">
        <v>3</v>
      </c>
      <c r="D167" t="s">
        <v>502</v>
      </c>
      <c r="E167" t="s">
        <v>503</v>
      </c>
      <c r="F167">
        <v>165</v>
      </c>
      <c r="G167">
        <v>32.700000000000003</v>
      </c>
      <c r="H167">
        <v>108.12</v>
      </c>
      <c r="I167">
        <v>25.68</v>
      </c>
      <c r="J167">
        <v>84.91</v>
      </c>
      <c r="K167">
        <v>30</v>
      </c>
      <c r="T167">
        <v>3</v>
      </c>
      <c r="U167">
        <v>2</v>
      </c>
      <c r="V167" t="s">
        <v>306</v>
      </c>
      <c r="W167" t="s">
        <v>153</v>
      </c>
      <c r="X167">
        <v>15</v>
      </c>
      <c r="Y167">
        <v>15</v>
      </c>
      <c r="Z167" t="s">
        <v>504</v>
      </c>
      <c r="AA167" t="s">
        <v>505</v>
      </c>
      <c r="AB167" t="s">
        <v>309</v>
      </c>
      <c r="AC167" t="s">
        <v>310</v>
      </c>
      <c r="AD167" t="s">
        <v>495</v>
      </c>
      <c r="AG167" t="s">
        <v>506</v>
      </c>
      <c r="AH167">
        <v>0</v>
      </c>
      <c r="AI167">
        <v>249</v>
      </c>
    </row>
    <row r="168" spans="1:35" x14ac:dyDescent="0.3">
      <c r="A168" t="s">
        <v>490</v>
      </c>
      <c r="B168">
        <v>1147</v>
      </c>
      <c r="C168">
        <v>1</v>
      </c>
      <c r="D168" t="s">
        <v>507</v>
      </c>
      <c r="E168" t="s">
        <v>508</v>
      </c>
      <c r="F168">
        <v>1992</v>
      </c>
      <c r="G168">
        <v>25.4</v>
      </c>
      <c r="H168">
        <v>83.98</v>
      </c>
      <c r="I168">
        <v>17.96</v>
      </c>
      <c r="J168">
        <v>59.4</v>
      </c>
      <c r="K168">
        <v>464</v>
      </c>
      <c r="T168">
        <v>3</v>
      </c>
      <c r="U168">
        <v>1</v>
      </c>
      <c r="V168" t="s">
        <v>333</v>
      </c>
      <c r="W168">
        <v>83</v>
      </c>
      <c r="X168">
        <v>25</v>
      </c>
      <c r="Y168">
        <v>15</v>
      </c>
      <c r="Z168" t="s">
        <v>509</v>
      </c>
      <c r="AA168" t="s">
        <v>510</v>
      </c>
      <c r="AB168" t="s">
        <v>309</v>
      </c>
      <c r="AC168" t="s">
        <v>310</v>
      </c>
      <c r="AD168" t="s">
        <v>495</v>
      </c>
      <c r="AG168" t="s">
        <v>511</v>
      </c>
      <c r="AH168">
        <v>568</v>
      </c>
      <c r="AI168">
        <v>344</v>
      </c>
    </row>
    <row r="169" spans="1:35" x14ac:dyDescent="0.3">
      <c r="A169" t="s">
        <v>490</v>
      </c>
      <c r="B169">
        <v>1147</v>
      </c>
      <c r="C169">
        <v>2</v>
      </c>
      <c r="D169" t="s">
        <v>507</v>
      </c>
      <c r="E169" t="s">
        <v>508</v>
      </c>
      <c r="F169">
        <v>1992</v>
      </c>
      <c r="G169">
        <v>33.090000000000003</v>
      </c>
      <c r="H169">
        <v>109.39</v>
      </c>
      <c r="I169">
        <v>25.64</v>
      </c>
      <c r="J169">
        <v>84.77</v>
      </c>
      <c r="K169">
        <v>586</v>
      </c>
      <c r="T169">
        <v>3</v>
      </c>
      <c r="U169">
        <v>2</v>
      </c>
      <c r="V169" t="s">
        <v>306</v>
      </c>
      <c r="W169">
        <v>109</v>
      </c>
      <c r="X169">
        <v>25</v>
      </c>
      <c r="Y169">
        <v>15</v>
      </c>
      <c r="Z169" t="s">
        <v>509</v>
      </c>
      <c r="AA169" t="s">
        <v>510</v>
      </c>
      <c r="AB169" t="s">
        <v>309</v>
      </c>
      <c r="AC169" t="s">
        <v>310</v>
      </c>
      <c r="AD169" t="s">
        <v>495</v>
      </c>
      <c r="AG169" t="s">
        <v>511</v>
      </c>
      <c r="AH169">
        <v>568</v>
      </c>
      <c r="AI169">
        <v>344</v>
      </c>
    </row>
    <row r="170" spans="1:35" x14ac:dyDescent="0.3">
      <c r="A170" t="s">
        <v>490</v>
      </c>
      <c r="B170">
        <v>1147</v>
      </c>
      <c r="C170">
        <v>3</v>
      </c>
      <c r="D170" t="s">
        <v>507</v>
      </c>
      <c r="E170" t="s">
        <v>508</v>
      </c>
      <c r="F170">
        <v>1992</v>
      </c>
      <c r="G170">
        <v>43.24</v>
      </c>
      <c r="H170">
        <v>142.97</v>
      </c>
      <c r="I170">
        <v>34.76</v>
      </c>
      <c r="J170">
        <v>114.93</v>
      </c>
      <c r="K170">
        <v>374</v>
      </c>
      <c r="T170">
        <v>4</v>
      </c>
      <c r="U170">
        <v>2</v>
      </c>
      <c r="V170" t="s">
        <v>306</v>
      </c>
      <c r="W170">
        <v>142</v>
      </c>
      <c r="X170">
        <v>25</v>
      </c>
      <c r="Y170">
        <v>15</v>
      </c>
      <c r="Z170" t="s">
        <v>509</v>
      </c>
      <c r="AA170" t="s">
        <v>510</v>
      </c>
      <c r="AB170" t="s">
        <v>309</v>
      </c>
      <c r="AC170" t="s">
        <v>310</v>
      </c>
      <c r="AD170" t="s">
        <v>495</v>
      </c>
      <c r="AG170" t="s">
        <v>511</v>
      </c>
      <c r="AH170">
        <v>568</v>
      </c>
      <c r="AI170">
        <v>344</v>
      </c>
    </row>
    <row r="171" spans="1:35" x14ac:dyDescent="0.3">
      <c r="A171" t="s">
        <v>490</v>
      </c>
      <c r="B171">
        <v>14340</v>
      </c>
      <c r="C171">
        <v>1</v>
      </c>
      <c r="D171" t="s">
        <v>512</v>
      </c>
      <c r="E171" t="s">
        <v>513</v>
      </c>
      <c r="F171">
        <v>180</v>
      </c>
      <c r="G171">
        <v>12.7</v>
      </c>
      <c r="H171">
        <v>41.99</v>
      </c>
      <c r="I171">
        <v>6.57</v>
      </c>
      <c r="J171">
        <v>21.73</v>
      </c>
      <c r="K171">
        <v>12</v>
      </c>
      <c r="T171">
        <v>1</v>
      </c>
      <c r="U171">
        <v>1</v>
      </c>
      <c r="V171" t="s">
        <v>306</v>
      </c>
      <c r="W171">
        <v>41</v>
      </c>
      <c r="X171">
        <v>15</v>
      </c>
      <c r="Y171">
        <v>15</v>
      </c>
      <c r="Z171" t="s">
        <v>514</v>
      </c>
      <c r="AA171" t="s">
        <v>515</v>
      </c>
      <c r="AB171" t="s">
        <v>309</v>
      </c>
      <c r="AC171" t="s">
        <v>310</v>
      </c>
      <c r="AD171" t="s">
        <v>495</v>
      </c>
      <c r="AG171" t="s">
        <v>516</v>
      </c>
      <c r="AH171">
        <v>0</v>
      </c>
      <c r="AI171">
        <v>855</v>
      </c>
    </row>
    <row r="172" spans="1:35" x14ac:dyDescent="0.3">
      <c r="A172" t="s">
        <v>490</v>
      </c>
      <c r="B172">
        <v>14340</v>
      </c>
      <c r="C172">
        <v>2</v>
      </c>
      <c r="D172" t="s">
        <v>512</v>
      </c>
      <c r="E172" t="s">
        <v>513</v>
      </c>
      <c r="F172">
        <v>180</v>
      </c>
      <c r="G172">
        <v>14.37</v>
      </c>
      <c r="H172">
        <v>47.52</v>
      </c>
      <c r="I172">
        <v>7.43</v>
      </c>
      <c r="J172">
        <v>24.59</v>
      </c>
      <c r="K172">
        <v>12</v>
      </c>
      <c r="T172">
        <v>1</v>
      </c>
      <c r="U172">
        <v>1</v>
      </c>
      <c r="V172" t="s">
        <v>306</v>
      </c>
      <c r="W172" t="s">
        <v>517</v>
      </c>
      <c r="X172">
        <v>15</v>
      </c>
      <c r="Y172">
        <v>15</v>
      </c>
      <c r="Z172" t="s">
        <v>514</v>
      </c>
      <c r="AA172" t="s">
        <v>515</v>
      </c>
      <c r="AB172" t="s">
        <v>309</v>
      </c>
      <c r="AC172" t="s">
        <v>310</v>
      </c>
      <c r="AD172" t="s">
        <v>495</v>
      </c>
      <c r="AG172" t="s">
        <v>516</v>
      </c>
      <c r="AH172">
        <v>0</v>
      </c>
      <c r="AI172">
        <v>855</v>
      </c>
    </row>
    <row r="173" spans="1:35" x14ac:dyDescent="0.3">
      <c r="A173" t="s">
        <v>490</v>
      </c>
      <c r="B173">
        <v>14340</v>
      </c>
      <c r="C173">
        <v>3</v>
      </c>
      <c r="D173" t="s">
        <v>512</v>
      </c>
      <c r="E173" t="s">
        <v>513</v>
      </c>
      <c r="F173">
        <v>180</v>
      </c>
      <c r="G173">
        <v>15.01</v>
      </c>
      <c r="H173">
        <v>49.62</v>
      </c>
      <c r="I173">
        <v>7.76</v>
      </c>
      <c r="J173">
        <v>25.68</v>
      </c>
      <c r="K173">
        <v>12</v>
      </c>
      <c r="T173">
        <v>1</v>
      </c>
      <c r="U173">
        <v>1</v>
      </c>
      <c r="V173" t="s">
        <v>306</v>
      </c>
      <c r="W173" t="s">
        <v>139</v>
      </c>
      <c r="X173">
        <v>15</v>
      </c>
      <c r="Y173">
        <v>15</v>
      </c>
      <c r="Z173" t="s">
        <v>514</v>
      </c>
      <c r="AA173" t="s">
        <v>515</v>
      </c>
      <c r="AB173" t="s">
        <v>309</v>
      </c>
      <c r="AC173" t="s">
        <v>310</v>
      </c>
      <c r="AD173" t="s">
        <v>495</v>
      </c>
      <c r="AG173" t="s">
        <v>516</v>
      </c>
      <c r="AH173">
        <v>0</v>
      </c>
      <c r="AI173">
        <v>855</v>
      </c>
    </row>
    <row r="174" spans="1:35" x14ac:dyDescent="0.3">
      <c r="A174" t="s">
        <v>490</v>
      </c>
      <c r="B174">
        <v>14340</v>
      </c>
      <c r="C174">
        <v>4</v>
      </c>
      <c r="D174" t="s">
        <v>512</v>
      </c>
      <c r="E174" t="s">
        <v>513</v>
      </c>
      <c r="F174">
        <v>180</v>
      </c>
      <c r="G174">
        <v>18.510000000000002</v>
      </c>
      <c r="H174">
        <v>61.22</v>
      </c>
      <c r="I174">
        <v>9.58</v>
      </c>
      <c r="J174">
        <v>31.68</v>
      </c>
      <c r="K174">
        <v>108</v>
      </c>
      <c r="T174">
        <v>1</v>
      </c>
      <c r="U174">
        <v>1</v>
      </c>
      <c r="V174" t="s">
        <v>306</v>
      </c>
      <c r="W174" t="s">
        <v>518</v>
      </c>
      <c r="X174">
        <v>15</v>
      </c>
      <c r="Y174">
        <v>15</v>
      </c>
      <c r="Z174" t="s">
        <v>514</v>
      </c>
      <c r="AA174" t="s">
        <v>515</v>
      </c>
      <c r="AB174" t="s">
        <v>309</v>
      </c>
      <c r="AC174" t="s">
        <v>310</v>
      </c>
      <c r="AD174" t="s">
        <v>495</v>
      </c>
      <c r="AG174" t="s">
        <v>516</v>
      </c>
      <c r="AH174">
        <v>0</v>
      </c>
      <c r="AI174">
        <v>855</v>
      </c>
    </row>
    <row r="175" spans="1:35" x14ac:dyDescent="0.3">
      <c r="A175" t="s">
        <v>490</v>
      </c>
      <c r="B175">
        <v>14340</v>
      </c>
      <c r="C175">
        <v>5</v>
      </c>
      <c r="D175" t="s">
        <v>512</v>
      </c>
      <c r="E175" t="s">
        <v>513</v>
      </c>
      <c r="F175">
        <v>180</v>
      </c>
      <c r="G175">
        <v>19.07</v>
      </c>
      <c r="H175">
        <v>63.07</v>
      </c>
      <c r="I175">
        <v>9.8699999999999992</v>
      </c>
      <c r="J175">
        <v>32.64</v>
      </c>
      <c r="K175">
        <v>24</v>
      </c>
      <c r="T175">
        <v>1</v>
      </c>
      <c r="U175">
        <v>1</v>
      </c>
      <c r="V175" t="s">
        <v>306</v>
      </c>
      <c r="W175" t="s">
        <v>519</v>
      </c>
      <c r="X175">
        <v>15</v>
      </c>
      <c r="Y175">
        <v>15</v>
      </c>
      <c r="Z175" t="s">
        <v>514</v>
      </c>
      <c r="AA175" t="s">
        <v>515</v>
      </c>
      <c r="AB175" t="s">
        <v>309</v>
      </c>
      <c r="AC175" t="s">
        <v>310</v>
      </c>
      <c r="AD175" t="s">
        <v>495</v>
      </c>
      <c r="AG175" t="s">
        <v>516</v>
      </c>
      <c r="AH175">
        <v>0</v>
      </c>
      <c r="AI175">
        <v>855</v>
      </c>
    </row>
    <row r="176" spans="1:35" x14ac:dyDescent="0.3">
      <c r="A176" t="s">
        <v>490</v>
      </c>
      <c r="B176">
        <v>14340</v>
      </c>
      <c r="C176">
        <v>6</v>
      </c>
      <c r="D176" t="s">
        <v>512</v>
      </c>
      <c r="E176" t="s">
        <v>513</v>
      </c>
      <c r="F176">
        <v>180</v>
      </c>
      <c r="G176">
        <v>21.67</v>
      </c>
      <c r="H176">
        <v>71.66</v>
      </c>
      <c r="I176">
        <v>11.21</v>
      </c>
      <c r="J176">
        <v>37.08</v>
      </c>
      <c r="K176">
        <v>12</v>
      </c>
      <c r="T176">
        <v>1</v>
      </c>
      <c r="U176">
        <v>1</v>
      </c>
      <c r="V176" t="s">
        <v>306</v>
      </c>
      <c r="W176">
        <v>71</v>
      </c>
      <c r="X176">
        <v>15</v>
      </c>
      <c r="Y176">
        <v>15</v>
      </c>
      <c r="Z176" t="s">
        <v>514</v>
      </c>
      <c r="AA176" t="s">
        <v>515</v>
      </c>
      <c r="AB176" t="s">
        <v>309</v>
      </c>
      <c r="AC176" t="s">
        <v>310</v>
      </c>
      <c r="AD176" t="s">
        <v>495</v>
      </c>
      <c r="AG176" t="s">
        <v>516</v>
      </c>
      <c r="AH176">
        <v>0</v>
      </c>
      <c r="AI176">
        <v>855</v>
      </c>
    </row>
    <row r="177" spans="1:35" x14ac:dyDescent="0.3">
      <c r="A177" t="s">
        <v>490</v>
      </c>
      <c r="B177">
        <v>143735</v>
      </c>
      <c r="C177">
        <v>1</v>
      </c>
      <c r="D177" t="s">
        <v>520</v>
      </c>
      <c r="E177" t="s">
        <v>521</v>
      </c>
      <c r="F177">
        <v>24</v>
      </c>
      <c r="G177">
        <v>9.2799999999999994</v>
      </c>
      <c r="H177">
        <v>30.69</v>
      </c>
      <c r="I177">
        <v>4.83</v>
      </c>
      <c r="J177">
        <v>15.97</v>
      </c>
      <c r="K177">
        <v>11</v>
      </c>
      <c r="T177">
        <v>1</v>
      </c>
      <c r="U177">
        <v>1</v>
      </c>
      <c r="V177" t="s">
        <v>306</v>
      </c>
      <c r="W177" t="s">
        <v>522</v>
      </c>
      <c r="X177">
        <v>6</v>
      </c>
      <c r="Y177">
        <v>5</v>
      </c>
      <c r="Z177" t="s">
        <v>523</v>
      </c>
      <c r="AA177" t="s">
        <v>524</v>
      </c>
      <c r="AB177" t="s">
        <v>309</v>
      </c>
      <c r="AC177" t="s">
        <v>310</v>
      </c>
      <c r="AD177" t="s">
        <v>495</v>
      </c>
      <c r="AG177" t="s">
        <v>525</v>
      </c>
      <c r="AH177">
        <v>0</v>
      </c>
      <c r="AI177">
        <v>299</v>
      </c>
    </row>
    <row r="178" spans="1:35" x14ac:dyDescent="0.3">
      <c r="A178" t="s">
        <v>490</v>
      </c>
      <c r="B178">
        <v>143735</v>
      </c>
      <c r="C178">
        <v>2</v>
      </c>
      <c r="D178" t="s">
        <v>520</v>
      </c>
      <c r="E178" t="s">
        <v>521</v>
      </c>
      <c r="F178">
        <v>24</v>
      </c>
      <c r="G178">
        <v>9.2200000000000006</v>
      </c>
      <c r="H178">
        <v>30.48</v>
      </c>
      <c r="I178">
        <v>4.75</v>
      </c>
      <c r="J178">
        <v>15.71</v>
      </c>
      <c r="K178">
        <v>5</v>
      </c>
      <c r="T178">
        <v>1</v>
      </c>
      <c r="U178">
        <v>1</v>
      </c>
      <c r="V178" t="s">
        <v>306</v>
      </c>
      <c r="W178" t="s">
        <v>526</v>
      </c>
      <c r="X178">
        <v>6</v>
      </c>
      <c r="Y178">
        <v>5</v>
      </c>
      <c r="Z178" t="s">
        <v>523</v>
      </c>
      <c r="AA178" t="s">
        <v>524</v>
      </c>
      <c r="AB178" t="s">
        <v>309</v>
      </c>
      <c r="AC178" t="s">
        <v>310</v>
      </c>
      <c r="AD178" t="s">
        <v>495</v>
      </c>
      <c r="AG178" t="s">
        <v>525</v>
      </c>
      <c r="AH178">
        <v>0</v>
      </c>
      <c r="AI178">
        <v>299</v>
      </c>
    </row>
    <row r="179" spans="1:35" x14ac:dyDescent="0.3">
      <c r="A179" t="s">
        <v>490</v>
      </c>
      <c r="B179">
        <v>143735</v>
      </c>
      <c r="C179">
        <v>3</v>
      </c>
      <c r="D179" t="s">
        <v>520</v>
      </c>
      <c r="E179" t="s">
        <v>521</v>
      </c>
      <c r="F179">
        <v>24</v>
      </c>
      <c r="G179">
        <v>11.67</v>
      </c>
      <c r="H179">
        <v>38.590000000000003</v>
      </c>
      <c r="I179">
        <v>6.14</v>
      </c>
      <c r="J179">
        <v>20.3</v>
      </c>
      <c r="K179">
        <v>4</v>
      </c>
      <c r="T179">
        <v>1</v>
      </c>
      <c r="U179">
        <v>1</v>
      </c>
      <c r="V179" t="s">
        <v>306</v>
      </c>
      <c r="W179">
        <v>38</v>
      </c>
      <c r="X179">
        <v>6</v>
      </c>
      <c r="Y179">
        <v>5</v>
      </c>
      <c r="Z179" t="s">
        <v>523</v>
      </c>
      <c r="AA179" t="s">
        <v>524</v>
      </c>
      <c r="AB179" t="s">
        <v>309</v>
      </c>
      <c r="AC179" t="s">
        <v>310</v>
      </c>
      <c r="AD179" t="s">
        <v>495</v>
      </c>
      <c r="AG179" t="s">
        <v>525</v>
      </c>
      <c r="AH179">
        <v>0</v>
      </c>
      <c r="AI179">
        <v>299</v>
      </c>
    </row>
    <row r="180" spans="1:35" x14ac:dyDescent="0.3">
      <c r="A180" t="s">
        <v>490</v>
      </c>
      <c r="B180">
        <v>143735</v>
      </c>
      <c r="C180">
        <v>4</v>
      </c>
      <c r="D180" t="s">
        <v>520</v>
      </c>
      <c r="E180" t="s">
        <v>521</v>
      </c>
      <c r="F180">
        <v>24</v>
      </c>
      <c r="G180">
        <v>14.92</v>
      </c>
      <c r="H180">
        <v>49.35</v>
      </c>
      <c r="I180">
        <v>7.79</v>
      </c>
      <c r="J180">
        <v>25.78</v>
      </c>
      <c r="K180">
        <v>4</v>
      </c>
      <c r="T180">
        <v>1</v>
      </c>
      <c r="U180">
        <v>1</v>
      </c>
      <c r="V180" t="s">
        <v>306</v>
      </c>
      <c r="W180">
        <v>49</v>
      </c>
      <c r="X180">
        <v>6</v>
      </c>
      <c r="Y180">
        <v>5</v>
      </c>
      <c r="Z180" t="s">
        <v>523</v>
      </c>
      <c r="AA180" t="s">
        <v>524</v>
      </c>
      <c r="AB180" t="s">
        <v>309</v>
      </c>
      <c r="AC180" t="s">
        <v>310</v>
      </c>
      <c r="AD180" t="s">
        <v>495</v>
      </c>
      <c r="AG180" t="s">
        <v>525</v>
      </c>
      <c r="AH180">
        <v>0</v>
      </c>
      <c r="AI180">
        <v>299</v>
      </c>
    </row>
    <row r="181" spans="1:35" x14ac:dyDescent="0.3">
      <c r="A181" t="s">
        <v>490</v>
      </c>
      <c r="B181">
        <v>141837</v>
      </c>
      <c r="C181">
        <v>1</v>
      </c>
      <c r="D181" t="s">
        <v>527</v>
      </c>
      <c r="E181" t="s">
        <v>528</v>
      </c>
      <c r="F181">
        <v>24</v>
      </c>
      <c r="G181">
        <v>10.89</v>
      </c>
      <c r="H181">
        <v>36.01</v>
      </c>
      <c r="I181">
        <v>9.0399999999999991</v>
      </c>
      <c r="J181">
        <v>29.91</v>
      </c>
      <c r="K181">
        <v>4</v>
      </c>
      <c r="T181">
        <v>1</v>
      </c>
      <c r="U181">
        <v>1</v>
      </c>
      <c r="V181" t="s">
        <v>306</v>
      </c>
      <c r="W181">
        <v>36</v>
      </c>
      <c r="X181">
        <v>5</v>
      </c>
      <c r="Y181">
        <v>5</v>
      </c>
      <c r="Z181" t="s">
        <v>529</v>
      </c>
      <c r="AA181" t="s">
        <v>530</v>
      </c>
      <c r="AB181" t="s">
        <v>309</v>
      </c>
      <c r="AC181" t="s">
        <v>310</v>
      </c>
      <c r="AD181" t="s">
        <v>495</v>
      </c>
      <c r="AG181" t="s">
        <v>531</v>
      </c>
      <c r="AH181">
        <v>0</v>
      </c>
      <c r="AI181">
        <v>199</v>
      </c>
    </row>
    <row r="182" spans="1:35" x14ac:dyDescent="0.3">
      <c r="A182" t="s">
        <v>490</v>
      </c>
      <c r="B182">
        <v>141837</v>
      </c>
      <c r="C182">
        <v>2</v>
      </c>
      <c r="D182" t="s">
        <v>527</v>
      </c>
      <c r="E182" t="s">
        <v>528</v>
      </c>
      <c r="F182">
        <v>24</v>
      </c>
      <c r="G182">
        <v>13.29</v>
      </c>
      <c r="H182">
        <v>43.96</v>
      </c>
      <c r="I182">
        <v>11.04</v>
      </c>
      <c r="J182">
        <v>36.51</v>
      </c>
      <c r="K182">
        <v>4</v>
      </c>
      <c r="T182">
        <v>1</v>
      </c>
      <c r="U182">
        <v>1</v>
      </c>
      <c r="V182" t="s">
        <v>306</v>
      </c>
      <c r="W182">
        <v>43</v>
      </c>
      <c r="X182">
        <v>5</v>
      </c>
      <c r="Y182">
        <v>5</v>
      </c>
      <c r="Z182" t="s">
        <v>529</v>
      </c>
      <c r="AA182" t="s">
        <v>530</v>
      </c>
      <c r="AB182" t="s">
        <v>309</v>
      </c>
      <c r="AC182" t="s">
        <v>310</v>
      </c>
      <c r="AD182" t="s">
        <v>495</v>
      </c>
      <c r="AG182" t="s">
        <v>531</v>
      </c>
      <c r="AH182">
        <v>0</v>
      </c>
      <c r="AI182">
        <v>199</v>
      </c>
    </row>
    <row r="183" spans="1:35" x14ac:dyDescent="0.3">
      <c r="A183" t="s">
        <v>490</v>
      </c>
      <c r="B183">
        <v>141837</v>
      </c>
      <c r="C183">
        <v>3</v>
      </c>
      <c r="D183" t="s">
        <v>527</v>
      </c>
      <c r="E183" t="s">
        <v>528</v>
      </c>
      <c r="F183">
        <v>24</v>
      </c>
      <c r="G183">
        <v>15.48</v>
      </c>
      <c r="H183">
        <v>51.19</v>
      </c>
      <c r="I183">
        <v>12.95</v>
      </c>
      <c r="J183">
        <v>42.84</v>
      </c>
      <c r="K183">
        <v>1</v>
      </c>
      <c r="T183">
        <v>2</v>
      </c>
      <c r="U183">
        <v>1</v>
      </c>
      <c r="V183" t="s">
        <v>306</v>
      </c>
      <c r="W183">
        <v>51</v>
      </c>
      <c r="X183">
        <v>5</v>
      </c>
      <c r="Y183">
        <v>5</v>
      </c>
      <c r="Z183" t="s">
        <v>529</v>
      </c>
      <c r="AA183" t="s">
        <v>530</v>
      </c>
      <c r="AB183" t="s">
        <v>309</v>
      </c>
      <c r="AC183" t="s">
        <v>310</v>
      </c>
      <c r="AD183" t="s">
        <v>495</v>
      </c>
      <c r="AG183" t="s">
        <v>531</v>
      </c>
      <c r="AH183">
        <v>0</v>
      </c>
      <c r="AI183">
        <v>199</v>
      </c>
    </row>
    <row r="184" spans="1:35" x14ac:dyDescent="0.3">
      <c r="A184" t="s">
        <v>490</v>
      </c>
      <c r="B184">
        <v>141837</v>
      </c>
      <c r="C184">
        <v>4</v>
      </c>
      <c r="D184" t="s">
        <v>527</v>
      </c>
      <c r="E184" t="s">
        <v>528</v>
      </c>
      <c r="F184">
        <v>24</v>
      </c>
      <c r="G184">
        <v>15.77</v>
      </c>
      <c r="H184">
        <v>52.16</v>
      </c>
      <c r="I184">
        <v>13.1</v>
      </c>
      <c r="J184">
        <v>43.32</v>
      </c>
      <c r="K184">
        <v>4</v>
      </c>
      <c r="T184">
        <v>2</v>
      </c>
      <c r="U184">
        <v>1</v>
      </c>
      <c r="V184" t="s">
        <v>306</v>
      </c>
      <c r="W184">
        <v>52</v>
      </c>
      <c r="X184">
        <v>5</v>
      </c>
      <c r="Y184">
        <v>5</v>
      </c>
      <c r="Z184" t="s">
        <v>529</v>
      </c>
      <c r="AA184" t="s">
        <v>530</v>
      </c>
      <c r="AB184" t="s">
        <v>309</v>
      </c>
      <c r="AC184" t="s">
        <v>310</v>
      </c>
      <c r="AD184" t="s">
        <v>495</v>
      </c>
      <c r="AG184" t="s">
        <v>531</v>
      </c>
      <c r="AH184">
        <v>0</v>
      </c>
      <c r="AI184">
        <v>199</v>
      </c>
    </row>
    <row r="185" spans="1:35" x14ac:dyDescent="0.3">
      <c r="A185" t="s">
        <v>490</v>
      </c>
      <c r="B185">
        <v>141837</v>
      </c>
      <c r="C185">
        <v>5</v>
      </c>
      <c r="D185" t="s">
        <v>527</v>
      </c>
      <c r="E185" t="s">
        <v>528</v>
      </c>
      <c r="F185">
        <v>24</v>
      </c>
      <c r="G185">
        <v>17.690000000000001</v>
      </c>
      <c r="H185">
        <v>58.49</v>
      </c>
      <c r="I185">
        <v>14.8</v>
      </c>
      <c r="J185">
        <v>48.95</v>
      </c>
      <c r="K185">
        <v>1</v>
      </c>
      <c r="T185">
        <v>2</v>
      </c>
      <c r="U185">
        <v>1</v>
      </c>
      <c r="V185" t="s">
        <v>306</v>
      </c>
      <c r="W185" t="s">
        <v>110</v>
      </c>
      <c r="X185">
        <v>5</v>
      </c>
      <c r="Y185">
        <v>5</v>
      </c>
      <c r="Z185" t="s">
        <v>529</v>
      </c>
      <c r="AA185" t="s">
        <v>530</v>
      </c>
      <c r="AB185" t="s">
        <v>309</v>
      </c>
      <c r="AC185" t="s">
        <v>310</v>
      </c>
      <c r="AD185" t="s">
        <v>495</v>
      </c>
      <c r="AG185" t="s">
        <v>531</v>
      </c>
      <c r="AH185">
        <v>0</v>
      </c>
      <c r="AI185">
        <v>199</v>
      </c>
    </row>
    <row r="186" spans="1:35" x14ac:dyDescent="0.3">
      <c r="A186" t="s">
        <v>490</v>
      </c>
      <c r="B186">
        <v>141837</v>
      </c>
      <c r="C186">
        <v>6</v>
      </c>
      <c r="D186" t="s">
        <v>527</v>
      </c>
      <c r="E186" t="s">
        <v>528</v>
      </c>
      <c r="F186">
        <v>24</v>
      </c>
      <c r="G186">
        <v>17.78</v>
      </c>
      <c r="H186">
        <v>58.79</v>
      </c>
      <c r="I186">
        <v>14.88</v>
      </c>
      <c r="J186">
        <v>49.21</v>
      </c>
      <c r="K186">
        <v>1</v>
      </c>
      <c r="T186">
        <v>2</v>
      </c>
      <c r="U186">
        <v>1</v>
      </c>
      <c r="V186" t="s">
        <v>306</v>
      </c>
      <c r="W186" t="s">
        <v>532</v>
      </c>
      <c r="X186">
        <v>5</v>
      </c>
      <c r="Y186">
        <v>5</v>
      </c>
      <c r="Z186" t="s">
        <v>529</v>
      </c>
      <c r="AA186" t="s">
        <v>530</v>
      </c>
      <c r="AB186" t="s">
        <v>309</v>
      </c>
      <c r="AC186" t="s">
        <v>310</v>
      </c>
      <c r="AD186" t="s">
        <v>495</v>
      </c>
      <c r="AG186" t="s">
        <v>531</v>
      </c>
      <c r="AH186">
        <v>0</v>
      </c>
      <c r="AI186">
        <v>199</v>
      </c>
    </row>
    <row r="187" spans="1:35" x14ac:dyDescent="0.3">
      <c r="A187" t="s">
        <v>490</v>
      </c>
      <c r="B187">
        <v>141837</v>
      </c>
      <c r="C187">
        <v>7</v>
      </c>
      <c r="D187" t="s">
        <v>527</v>
      </c>
      <c r="E187" t="s">
        <v>528</v>
      </c>
      <c r="F187">
        <v>24</v>
      </c>
      <c r="G187">
        <v>18.489999999999998</v>
      </c>
      <c r="H187">
        <v>61.13</v>
      </c>
      <c r="I187">
        <v>15.47</v>
      </c>
      <c r="J187">
        <v>51.17</v>
      </c>
      <c r="K187">
        <v>3</v>
      </c>
      <c r="T187">
        <v>2</v>
      </c>
      <c r="U187">
        <v>1</v>
      </c>
      <c r="V187" t="s">
        <v>306</v>
      </c>
      <c r="W187" t="s">
        <v>533</v>
      </c>
      <c r="X187">
        <v>5</v>
      </c>
      <c r="Y187">
        <v>5</v>
      </c>
      <c r="Z187" t="s">
        <v>529</v>
      </c>
      <c r="AA187" t="s">
        <v>530</v>
      </c>
      <c r="AB187" t="s">
        <v>309</v>
      </c>
      <c r="AC187" t="s">
        <v>310</v>
      </c>
      <c r="AD187" t="s">
        <v>495</v>
      </c>
      <c r="AG187" t="s">
        <v>531</v>
      </c>
      <c r="AH187">
        <v>0</v>
      </c>
      <c r="AI187">
        <v>199</v>
      </c>
    </row>
    <row r="188" spans="1:35" x14ac:dyDescent="0.3">
      <c r="A188" t="s">
        <v>490</v>
      </c>
      <c r="B188">
        <v>141837</v>
      </c>
      <c r="C188">
        <v>8</v>
      </c>
      <c r="D188" t="s">
        <v>527</v>
      </c>
      <c r="E188" t="s">
        <v>528</v>
      </c>
      <c r="F188">
        <v>24</v>
      </c>
      <c r="G188">
        <v>18.690000000000001</v>
      </c>
      <c r="H188">
        <v>61.79</v>
      </c>
      <c r="I188">
        <v>15.52</v>
      </c>
      <c r="J188">
        <v>51.33</v>
      </c>
      <c r="K188">
        <v>1</v>
      </c>
      <c r="T188">
        <v>2</v>
      </c>
      <c r="U188">
        <v>1</v>
      </c>
      <c r="V188" t="s">
        <v>306</v>
      </c>
      <c r="W188">
        <v>61</v>
      </c>
      <c r="X188">
        <v>5</v>
      </c>
      <c r="Y188">
        <v>5</v>
      </c>
      <c r="Z188" t="s">
        <v>529</v>
      </c>
      <c r="AA188" t="s">
        <v>530</v>
      </c>
      <c r="AB188" t="s">
        <v>309</v>
      </c>
      <c r="AC188" t="s">
        <v>310</v>
      </c>
      <c r="AD188" t="s">
        <v>495</v>
      </c>
      <c r="AG188" t="s">
        <v>531</v>
      </c>
      <c r="AH188">
        <v>0</v>
      </c>
      <c r="AI188">
        <v>199</v>
      </c>
    </row>
    <row r="189" spans="1:35" x14ac:dyDescent="0.3">
      <c r="A189" t="s">
        <v>490</v>
      </c>
      <c r="B189">
        <v>141837</v>
      </c>
      <c r="C189">
        <v>9</v>
      </c>
      <c r="D189" t="s">
        <v>527</v>
      </c>
      <c r="E189" t="s">
        <v>528</v>
      </c>
      <c r="F189">
        <v>24</v>
      </c>
      <c r="G189">
        <v>19.64</v>
      </c>
      <c r="H189">
        <v>64.930000000000007</v>
      </c>
      <c r="I189">
        <v>16.440000000000001</v>
      </c>
      <c r="J189">
        <v>54.35</v>
      </c>
      <c r="K189">
        <v>1</v>
      </c>
      <c r="T189">
        <v>3</v>
      </c>
      <c r="U189">
        <v>2</v>
      </c>
      <c r="V189" t="s">
        <v>306</v>
      </c>
      <c r="W189" t="s">
        <v>534</v>
      </c>
      <c r="X189">
        <v>5</v>
      </c>
      <c r="Y189">
        <v>5</v>
      </c>
      <c r="Z189" t="s">
        <v>529</v>
      </c>
      <c r="AA189" t="s">
        <v>530</v>
      </c>
      <c r="AB189" t="s">
        <v>309</v>
      </c>
      <c r="AC189" t="s">
        <v>310</v>
      </c>
      <c r="AD189" t="s">
        <v>495</v>
      </c>
      <c r="AG189" t="s">
        <v>531</v>
      </c>
      <c r="AH189">
        <v>0</v>
      </c>
      <c r="AI189">
        <v>199</v>
      </c>
    </row>
    <row r="190" spans="1:35" x14ac:dyDescent="0.3">
      <c r="A190" t="s">
        <v>490</v>
      </c>
      <c r="B190">
        <v>141837</v>
      </c>
      <c r="C190">
        <v>10</v>
      </c>
      <c r="D190" t="s">
        <v>527</v>
      </c>
      <c r="E190" t="s">
        <v>528</v>
      </c>
      <c r="F190">
        <v>24</v>
      </c>
      <c r="G190">
        <v>19.84</v>
      </c>
      <c r="H190">
        <v>65.61</v>
      </c>
      <c r="I190">
        <v>16.61</v>
      </c>
      <c r="J190">
        <v>54.92</v>
      </c>
      <c r="K190">
        <v>3</v>
      </c>
      <c r="T190">
        <v>3</v>
      </c>
      <c r="U190">
        <v>2</v>
      </c>
      <c r="V190" t="s">
        <v>306</v>
      </c>
      <c r="W190" t="s">
        <v>535</v>
      </c>
      <c r="X190">
        <v>5</v>
      </c>
      <c r="Y190">
        <v>5</v>
      </c>
      <c r="Z190" t="s">
        <v>529</v>
      </c>
      <c r="AA190" t="s">
        <v>530</v>
      </c>
      <c r="AB190" t="s">
        <v>309</v>
      </c>
      <c r="AC190" t="s">
        <v>310</v>
      </c>
      <c r="AD190" t="s">
        <v>495</v>
      </c>
      <c r="AG190" t="s">
        <v>531</v>
      </c>
      <c r="AH190">
        <v>0</v>
      </c>
      <c r="AI190">
        <v>199</v>
      </c>
    </row>
    <row r="191" spans="1:35" x14ac:dyDescent="0.3">
      <c r="A191" t="s">
        <v>490</v>
      </c>
      <c r="B191">
        <v>141837</v>
      </c>
      <c r="C191">
        <v>11</v>
      </c>
      <c r="D191" t="s">
        <v>527</v>
      </c>
      <c r="E191" t="s">
        <v>528</v>
      </c>
      <c r="F191">
        <v>24</v>
      </c>
      <c r="G191">
        <v>20.78</v>
      </c>
      <c r="H191">
        <v>68.72</v>
      </c>
      <c r="I191">
        <v>17.260000000000002</v>
      </c>
      <c r="J191">
        <v>57.09</v>
      </c>
      <c r="K191">
        <v>1</v>
      </c>
      <c r="T191">
        <v>3</v>
      </c>
      <c r="U191">
        <v>2</v>
      </c>
      <c r="V191" t="s">
        <v>306</v>
      </c>
      <c r="W191">
        <v>68</v>
      </c>
      <c r="X191">
        <v>5</v>
      </c>
      <c r="Y191">
        <v>5</v>
      </c>
      <c r="Z191" t="s">
        <v>529</v>
      </c>
      <c r="AA191" t="s">
        <v>530</v>
      </c>
      <c r="AB191" t="s">
        <v>309</v>
      </c>
      <c r="AC191" t="s">
        <v>310</v>
      </c>
      <c r="AD191" t="s">
        <v>495</v>
      </c>
      <c r="AG191" t="s">
        <v>531</v>
      </c>
      <c r="AH191">
        <v>0</v>
      </c>
      <c r="AI191">
        <v>199</v>
      </c>
    </row>
    <row r="192" spans="1:35" x14ac:dyDescent="0.3">
      <c r="A192" t="s">
        <v>490</v>
      </c>
      <c r="B192">
        <v>114542</v>
      </c>
      <c r="C192">
        <v>1</v>
      </c>
      <c r="D192" t="s">
        <v>536</v>
      </c>
      <c r="E192" t="s">
        <v>537</v>
      </c>
      <c r="F192">
        <v>1248</v>
      </c>
      <c r="G192">
        <v>24.45</v>
      </c>
      <c r="H192">
        <v>80.849999999999994</v>
      </c>
      <c r="I192">
        <v>18.13</v>
      </c>
      <c r="J192">
        <v>59.96</v>
      </c>
      <c r="K192">
        <v>256</v>
      </c>
      <c r="T192">
        <v>3</v>
      </c>
      <c r="U192">
        <v>2</v>
      </c>
      <c r="V192" t="s">
        <v>306</v>
      </c>
      <c r="W192" t="s">
        <v>96</v>
      </c>
      <c r="X192">
        <v>23</v>
      </c>
      <c r="Y192">
        <v>12</v>
      </c>
      <c r="Z192" t="s">
        <v>538</v>
      </c>
      <c r="AA192" t="s">
        <v>539</v>
      </c>
      <c r="AB192" t="s">
        <v>309</v>
      </c>
      <c r="AC192" t="s">
        <v>310</v>
      </c>
      <c r="AD192" t="s">
        <v>495</v>
      </c>
      <c r="AG192" t="s">
        <v>540</v>
      </c>
      <c r="AH192">
        <v>216</v>
      </c>
      <c r="AI192">
        <v>253</v>
      </c>
    </row>
    <row r="193" spans="1:35" x14ac:dyDescent="0.3">
      <c r="A193" t="s">
        <v>490</v>
      </c>
      <c r="B193">
        <v>114542</v>
      </c>
      <c r="C193">
        <v>2</v>
      </c>
      <c r="D193" t="s">
        <v>536</v>
      </c>
      <c r="E193" t="s">
        <v>537</v>
      </c>
      <c r="F193">
        <v>1248</v>
      </c>
      <c r="G193">
        <v>24.88</v>
      </c>
      <c r="H193">
        <v>82.28</v>
      </c>
      <c r="I193">
        <v>18.14</v>
      </c>
      <c r="J193">
        <v>59.98</v>
      </c>
      <c r="K193">
        <v>163</v>
      </c>
      <c r="T193">
        <v>3</v>
      </c>
      <c r="U193">
        <v>2</v>
      </c>
      <c r="V193" t="s">
        <v>306</v>
      </c>
      <c r="W193" t="s">
        <v>120</v>
      </c>
      <c r="X193">
        <v>23</v>
      </c>
      <c r="Y193">
        <v>12</v>
      </c>
      <c r="Z193" t="s">
        <v>538</v>
      </c>
      <c r="AA193" t="s">
        <v>539</v>
      </c>
      <c r="AB193" t="s">
        <v>309</v>
      </c>
      <c r="AC193" t="s">
        <v>310</v>
      </c>
      <c r="AD193" t="s">
        <v>495</v>
      </c>
      <c r="AG193" t="s">
        <v>540</v>
      </c>
      <c r="AH193">
        <v>216</v>
      </c>
      <c r="AI193">
        <v>253</v>
      </c>
    </row>
    <row r="194" spans="1:35" x14ac:dyDescent="0.3">
      <c r="A194" t="s">
        <v>490</v>
      </c>
      <c r="B194">
        <v>114542</v>
      </c>
      <c r="C194">
        <v>3</v>
      </c>
      <c r="D194" t="s">
        <v>536</v>
      </c>
      <c r="E194" t="s">
        <v>537</v>
      </c>
      <c r="F194">
        <v>1248</v>
      </c>
      <c r="G194">
        <v>34.159999999999997</v>
      </c>
      <c r="H194">
        <v>112.95</v>
      </c>
      <c r="I194">
        <v>25.7</v>
      </c>
      <c r="J194">
        <v>84.98</v>
      </c>
      <c r="K194">
        <v>346</v>
      </c>
      <c r="T194">
        <v>3</v>
      </c>
      <c r="U194">
        <v>2</v>
      </c>
      <c r="V194" t="s">
        <v>306</v>
      </c>
      <c r="W194" t="s">
        <v>102</v>
      </c>
      <c r="X194">
        <v>23</v>
      </c>
      <c r="Y194">
        <v>12</v>
      </c>
      <c r="Z194" t="s">
        <v>538</v>
      </c>
      <c r="AA194" t="s">
        <v>539</v>
      </c>
      <c r="AB194" t="s">
        <v>309</v>
      </c>
      <c r="AC194" t="s">
        <v>310</v>
      </c>
      <c r="AD194" t="s">
        <v>495</v>
      </c>
      <c r="AG194" t="s">
        <v>540</v>
      </c>
      <c r="AH194">
        <v>216</v>
      </c>
      <c r="AI194">
        <v>253</v>
      </c>
    </row>
    <row r="195" spans="1:35" x14ac:dyDescent="0.3">
      <c r="A195" t="s">
        <v>490</v>
      </c>
      <c r="B195">
        <v>114542</v>
      </c>
      <c r="C195">
        <v>4</v>
      </c>
      <c r="D195" t="s">
        <v>536</v>
      </c>
      <c r="E195" t="s">
        <v>537</v>
      </c>
      <c r="F195">
        <v>1248</v>
      </c>
      <c r="G195">
        <v>34.340000000000003</v>
      </c>
      <c r="H195">
        <v>113.53</v>
      </c>
      <c r="I195">
        <v>25.7</v>
      </c>
      <c r="J195">
        <v>84.98</v>
      </c>
      <c r="K195">
        <v>128</v>
      </c>
      <c r="T195">
        <v>3</v>
      </c>
      <c r="U195">
        <v>2</v>
      </c>
      <c r="V195" t="s">
        <v>306</v>
      </c>
      <c r="W195" t="s">
        <v>86</v>
      </c>
      <c r="X195">
        <v>23</v>
      </c>
      <c r="Y195">
        <v>12</v>
      </c>
      <c r="Z195" t="s">
        <v>538</v>
      </c>
      <c r="AA195" t="s">
        <v>539</v>
      </c>
      <c r="AB195" t="s">
        <v>309</v>
      </c>
      <c r="AC195" t="s">
        <v>310</v>
      </c>
      <c r="AD195" t="s">
        <v>495</v>
      </c>
      <c r="AG195" t="s">
        <v>540</v>
      </c>
      <c r="AH195">
        <v>216</v>
      </c>
      <c r="AI195">
        <v>253</v>
      </c>
    </row>
    <row r="196" spans="1:35" x14ac:dyDescent="0.3">
      <c r="A196" t="s">
        <v>490</v>
      </c>
      <c r="B196">
        <v>114542</v>
      </c>
      <c r="C196">
        <v>5</v>
      </c>
      <c r="D196" t="s">
        <v>536</v>
      </c>
      <c r="E196" t="s">
        <v>537</v>
      </c>
      <c r="F196">
        <v>1248</v>
      </c>
      <c r="G196">
        <v>34.6</v>
      </c>
      <c r="H196">
        <v>114.4</v>
      </c>
      <c r="I196">
        <v>25.7</v>
      </c>
      <c r="J196">
        <v>84.99</v>
      </c>
      <c r="K196">
        <v>87</v>
      </c>
      <c r="T196">
        <v>3</v>
      </c>
      <c r="U196">
        <v>2</v>
      </c>
      <c r="V196" t="s">
        <v>306</v>
      </c>
      <c r="W196" t="s">
        <v>122</v>
      </c>
      <c r="X196">
        <v>23</v>
      </c>
      <c r="Y196">
        <v>12</v>
      </c>
      <c r="Z196" t="s">
        <v>538</v>
      </c>
      <c r="AA196" t="s">
        <v>539</v>
      </c>
      <c r="AB196" t="s">
        <v>309</v>
      </c>
      <c r="AC196" t="s">
        <v>310</v>
      </c>
      <c r="AD196" t="s">
        <v>495</v>
      </c>
      <c r="AG196" t="s">
        <v>540</v>
      </c>
      <c r="AH196">
        <v>216</v>
      </c>
      <c r="AI196">
        <v>253</v>
      </c>
    </row>
    <row r="197" spans="1:35" x14ac:dyDescent="0.3">
      <c r="A197" t="s">
        <v>490</v>
      </c>
      <c r="B197">
        <v>114542</v>
      </c>
      <c r="C197">
        <v>6</v>
      </c>
      <c r="D197" t="s">
        <v>536</v>
      </c>
      <c r="E197" t="s">
        <v>537</v>
      </c>
      <c r="F197">
        <v>1248</v>
      </c>
      <c r="G197">
        <v>34.49</v>
      </c>
      <c r="H197">
        <v>114.02</v>
      </c>
      <c r="I197">
        <v>25.7</v>
      </c>
      <c r="J197">
        <v>84.99</v>
      </c>
      <c r="K197">
        <v>22</v>
      </c>
      <c r="T197">
        <v>3</v>
      </c>
      <c r="U197">
        <v>2</v>
      </c>
      <c r="V197" t="s">
        <v>306</v>
      </c>
      <c r="W197" t="s">
        <v>89</v>
      </c>
      <c r="X197">
        <v>23</v>
      </c>
      <c r="Y197">
        <v>12</v>
      </c>
      <c r="Z197" t="s">
        <v>538</v>
      </c>
      <c r="AA197" t="s">
        <v>539</v>
      </c>
      <c r="AB197" t="s">
        <v>309</v>
      </c>
      <c r="AC197" t="s">
        <v>310</v>
      </c>
      <c r="AD197" t="s">
        <v>495</v>
      </c>
      <c r="AG197" t="s">
        <v>540</v>
      </c>
      <c r="AH197">
        <v>216</v>
      </c>
      <c r="AI197">
        <v>253</v>
      </c>
    </row>
    <row r="198" spans="1:35" x14ac:dyDescent="0.3">
      <c r="A198" t="s">
        <v>490</v>
      </c>
      <c r="B198">
        <v>114542</v>
      </c>
      <c r="C198">
        <v>7</v>
      </c>
      <c r="D198" t="s">
        <v>536</v>
      </c>
      <c r="E198" t="s">
        <v>537</v>
      </c>
      <c r="F198">
        <v>1248</v>
      </c>
      <c r="G198">
        <v>39</v>
      </c>
      <c r="H198">
        <v>128.94999999999999</v>
      </c>
      <c r="I198">
        <v>29.33</v>
      </c>
      <c r="J198">
        <v>96.97</v>
      </c>
      <c r="K198">
        <v>22</v>
      </c>
      <c r="T198">
        <v>4</v>
      </c>
      <c r="U198">
        <v>2</v>
      </c>
      <c r="V198" t="s">
        <v>306</v>
      </c>
      <c r="W198">
        <v>128</v>
      </c>
      <c r="X198">
        <v>23</v>
      </c>
      <c r="Y198">
        <v>12</v>
      </c>
      <c r="Z198" t="s">
        <v>538</v>
      </c>
      <c r="AA198" t="s">
        <v>539</v>
      </c>
      <c r="AB198" t="s">
        <v>309</v>
      </c>
      <c r="AC198" t="s">
        <v>310</v>
      </c>
      <c r="AD198" t="s">
        <v>495</v>
      </c>
      <c r="AG198" t="s">
        <v>540</v>
      </c>
      <c r="AH198">
        <v>216</v>
      </c>
      <c r="AI198">
        <v>253</v>
      </c>
    </row>
    <row r="199" spans="1:35" x14ac:dyDescent="0.3">
      <c r="A199" t="s">
        <v>490</v>
      </c>
      <c r="B199">
        <v>114542</v>
      </c>
      <c r="C199">
        <v>8</v>
      </c>
      <c r="D199" t="s">
        <v>536</v>
      </c>
      <c r="E199" t="s">
        <v>537</v>
      </c>
      <c r="F199">
        <v>1248</v>
      </c>
      <c r="G199">
        <v>46.48</v>
      </c>
      <c r="H199">
        <v>153.66999999999999</v>
      </c>
      <c r="I199">
        <v>34.17</v>
      </c>
      <c r="J199">
        <v>112.98</v>
      </c>
      <c r="K199">
        <v>5</v>
      </c>
      <c r="T199">
        <v>4</v>
      </c>
      <c r="U199">
        <v>2</v>
      </c>
      <c r="V199" t="s">
        <v>306</v>
      </c>
      <c r="W199" t="s">
        <v>123</v>
      </c>
      <c r="X199">
        <v>23</v>
      </c>
      <c r="Y199">
        <v>12</v>
      </c>
      <c r="Z199" t="s">
        <v>538</v>
      </c>
      <c r="AA199" t="s">
        <v>539</v>
      </c>
      <c r="AB199" t="s">
        <v>309</v>
      </c>
      <c r="AC199" t="s">
        <v>310</v>
      </c>
      <c r="AD199" t="s">
        <v>495</v>
      </c>
      <c r="AG199" t="s">
        <v>540</v>
      </c>
      <c r="AH199">
        <v>216</v>
      </c>
      <c r="AI199">
        <v>253</v>
      </c>
    </row>
    <row r="200" spans="1:35" x14ac:dyDescent="0.3">
      <c r="A200" t="s">
        <v>490</v>
      </c>
      <c r="B200">
        <v>114542</v>
      </c>
      <c r="C200">
        <v>9</v>
      </c>
      <c r="D200" t="s">
        <v>536</v>
      </c>
      <c r="E200" t="s">
        <v>537</v>
      </c>
      <c r="F200">
        <v>1248</v>
      </c>
      <c r="G200">
        <v>46.44</v>
      </c>
      <c r="H200">
        <v>153.54</v>
      </c>
      <c r="I200">
        <v>34.14</v>
      </c>
      <c r="J200">
        <v>112.88</v>
      </c>
      <c r="K200">
        <v>2</v>
      </c>
      <c r="T200">
        <v>4</v>
      </c>
      <c r="U200">
        <v>2</v>
      </c>
      <c r="V200" t="s">
        <v>306</v>
      </c>
      <c r="W200" t="s">
        <v>124</v>
      </c>
      <c r="X200">
        <v>23</v>
      </c>
      <c r="Y200">
        <v>12</v>
      </c>
      <c r="Z200" t="s">
        <v>538</v>
      </c>
      <c r="AA200" t="s">
        <v>539</v>
      </c>
      <c r="AB200" t="s">
        <v>309</v>
      </c>
      <c r="AC200" t="s">
        <v>310</v>
      </c>
      <c r="AD200" t="s">
        <v>495</v>
      </c>
      <c r="AG200" t="s">
        <v>540</v>
      </c>
      <c r="AH200">
        <v>216</v>
      </c>
      <c r="AI200">
        <v>253</v>
      </c>
    </row>
    <row r="201" spans="1:35" x14ac:dyDescent="0.3">
      <c r="A201" t="s">
        <v>490</v>
      </c>
      <c r="B201">
        <v>114542</v>
      </c>
      <c r="C201">
        <v>10</v>
      </c>
      <c r="D201" t="s">
        <v>536</v>
      </c>
      <c r="E201" t="s">
        <v>537</v>
      </c>
      <c r="F201">
        <v>1248</v>
      </c>
      <c r="G201">
        <v>46.51</v>
      </c>
      <c r="H201">
        <v>153.77000000000001</v>
      </c>
      <c r="I201">
        <v>34.17</v>
      </c>
      <c r="J201">
        <v>112.99</v>
      </c>
      <c r="K201">
        <v>1</v>
      </c>
      <c r="T201">
        <v>4</v>
      </c>
      <c r="U201">
        <v>2</v>
      </c>
      <c r="V201" t="s">
        <v>306</v>
      </c>
      <c r="W201" t="s">
        <v>125</v>
      </c>
      <c r="X201">
        <v>23</v>
      </c>
      <c r="Y201">
        <v>12</v>
      </c>
      <c r="Z201" t="s">
        <v>538</v>
      </c>
      <c r="AA201" t="s">
        <v>539</v>
      </c>
      <c r="AB201" t="s">
        <v>309</v>
      </c>
      <c r="AC201" t="s">
        <v>310</v>
      </c>
      <c r="AD201" t="s">
        <v>495</v>
      </c>
      <c r="AG201" t="s">
        <v>540</v>
      </c>
      <c r="AH201">
        <v>216</v>
      </c>
      <c r="AI201">
        <v>253</v>
      </c>
    </row>
    <row r="202" spans="1:35" x14ac:dyDescent="0.3">
      <c r="A202" t="s">
        <v>490</v>
      </c>
      <c r="B202">
        <v>23611</v>
      </c>
      <c r="C202">
        <v>1</v>
      </c>
      <c r="D202" t="s">
        <v>541</v>
      </c>
      <c r="E202" t="s">
        <v>365</v>
      </c>
      <c r="F202">
        <v>17</v>
      </c>
      <c r="G202">
        <v>17.309999999999999</v>
      </c>
      <c r="H202">
        <v>57.24</v>
      </c>
      <c r="I202">
        <v>15.24</v>
      </c>
      <c r="J202">
        <v>50.4</v>
      </c>
      <c r="K202">
        <v>1</v>
      </c>
      <c r="T202">
        <v>2</v>
      </c>
      <c r="U202">
        <v>1</v>
      </c>
      <c r="V202" t="s">
        <v>306</v>
      </c>
      <c r="W202">
        <v>57</v>
      </c>
      <c r="X202">
        <v>5</v>
      </c>
      <c r="Y202">
        <v>4</v>
      </c>
      <c r="Z202" t="s">
        <v>542</v>
      </c>
      <c r="AA202" t="s">
        <v>543</v>
      </c>
      <c r="AB202" t="s">
        <v>309</v>
      </c>
      <c r="AC202" t="s">
        <v>310</v>
      </c>
      <c r="AD202" t="s">
        <v>495</v>
      </c>
      <c r="AG202" t="s">
        <v>544</v>
      </c>
      <c r="AH202">
        <v>0</v>
      </c>
      <c r="AI202">
        <v>197</v>
      </c>
    </row>
    <row r="203" spans="1:35" x14ac:dyDescent="0.3">
      <c r="A203" t="s">
        <v>490</v>
      </c>
      <c r="B203">
        <v>23611</v>
      </c>
      <c r="C203">
        <v>2</v>
      </c>
      <c r="D203" t="s">
        <v>541</v>
      </c>
      <c r="E203" t="s">
        <v>365</v>
      </c>
      <c r="F203">
        <v>17</v>
      </c>
      <c r="G203">
        <v>17.8</v>
      </c>
      <c r="H203">
        <v>58.86</v>
      </c>
      <c r="I203">
        <v>15.67</v>
      </c>
      <c r="J203">
        <v>51.83</v>
      </c>
      <c r="K203">
        <v>1</v>
      </c>
      <c r="T203">
        <v>2</v>
      </c>
      <c r="U203">
        <v>1</v>
      </c>
      <c r="V203" t="s">
        <v>306</v>
      </c>
      <c r="W203">
        <v>58</v>
      </c>
      <c r="X203">
        <v>5</v>
      </c>
      <c r="Y203">
        <v>4</v>
      </c>
      <c r="Z203" t="s">
        <v>542</v>
      </c>
      <c r="AA203" t="s">
        <v>543</v>
      </c>
      <c r="AB203" t="s">
        <v>309</v>
      </c>
      <c r="AC203" t="s">
        <v>310</v>
      </c>
      <c r="AD203" t="s">
        <v>495</v>
      </c>
      <c r="AG203" t="s">
        <v>544</v>
      </c>
      <c r="AH203">
        <v>0</v>
      </c>
      <c r="AI203">
        <v>197</v>
      </c>
    </row>
    <row r="204" spans="1:35" x14ac:dyDescent="0.3">
      <c r="A204" t="s">
        <v>490</v>
      </c>
      <c r="B204">
        <v>23611</v>
      </c>
      <c r="C204">
        <v>3</v>
      </c>
      <c r="D204" t="s">
        <v>541</v>
      </c>
      <c r="E204" t="s">
        <v>365</v>
      </c>
      <c r="F204">
        <v>17</v>
      </c>
      <c r="G204">
        <v>20.03</v>
      </c>
      <c r="H204">
        <v>66.23</v>
      </c>
      <c r="I204">
        <v>17.64</v>
      </c>
      <c r="J204">
        <v>58.32</v>
      </c>
      <c r="K204">
        <v>1</v>
      </c>
      <c r="T204">
        <v>3</v>
      </c>
      <c r="U204">
        <v>1</v>
      </c>
      <c r="V204" t="s">
        <v>306</v>
      </c>
      <c r="W204">
        <v>66</v>
      </c>
      <c r="X204">
        <v>5</v>
      </c>
      <c r="Y204">
        <v>4</v>
      </c>
      <c r="Z204" t="s">
        <v>542</v>
      </c>
      <c r="AA204" t="s">
        <v>543</v>
      </c>
      <c r="AB204" t="s">
        <v>309</v>
      </c>
      <c r="AC204" t="s">
        <v>310</v>
      </c>
      <c r="AD204" t="s">
        <v>495</v>
      </c>
      <c r="AG204" t="s">
        <v>544</v>
      </c>
      <c r="AH204">
        <v>0</v>
      </c>
      <c r="AI204">
        <v>197</v>
      </c>
    </row>
    <row r="205" spans="1:35" x14ac:dyDescent="0.3">
      <c r="A205" t="s">
        <v>490</v>
      </c>
      <c r="B205">
        <v>23611</v>
      </c>
      <c r="C205">
        <v>4</v>
      </c>
      <c r="D205" t="s">
        <v>541</v>
      </c>
      <c r="E205" t="s">
        <v>365</v>
      </c>
      <c r="F205">
        <v>17</v>
      </c>
      <c r="G205">
        <v>21.23</v>
      </c>
      <c r="H205">
        <v>70.19</v>
      </c>
      <c r="I205">
        <v>18.690000000000001</v>
      </c>
      <c r="J205">
        <v>61.81</v>
      </c>
      <c r="K205">
        <v>4</v>
      </c>
      <c r="T205">
        <v>3</v>
      </c>
      <c r="U205">
        <v>1</v>
      </c>
      <c r="V205" t="s">
        <v>306</v>
      </c>
      <c r="W205">
        <v>70</v>
      </c>
      <c r="X205">
        <v>5</v>
      </c>
      <c r="Y205">
        <v>4</v>
      </c>
      <c r="Z205" t="s">
        <v>542</v>
      </c>
      <c r="AA205" t="s">
        <v>543</v>
      </c>
      <c r="AB205" t="s">
        <v>309</v>
      </c>
      <c r="AC205" t="s">
        <v>310</v>
      </c>
      <c r="AD205" t="s">
        <v>495</v>
      </c>
      <c r="AG205" t="s">
        <v>544</v>
      </c>
      <c r="AH205">
        <v>0</v>
      </c>
      <c r="AI205">
        <v>197</v>
      </c>
    </row>
    <row r="206" spans="1:35" x14ac:dyDescent="0.3">
      <c r="A206" t="s">
        <v>490</v>
      </c>
      <c r="B206">
        <v>23611</v>
      </c>
      <c r="C206">
        <v>5</v>
      </c>
      <c r="D206" t="s">
        <v>541</v>
      </c>
      <c r="E206" t="s">
        <v>365</v>
      </c>
      <c r="F206">
        <v>17</v>
      </c>
      <c r="G206">
        <v>22</v>
      </c>
      <c r="H206">
        <v>72.739999999999995</v>
      </c>
      <c r="I206">
        <v>19.37</v>
      </c>
      <c r="J206">
        <v>64.05</v>
      </c>
      <c r="K206">
        <v>6</v>
      </c>
      <c r="T206">
        <v>3</v>
      </c>
      <c r="U206">
        <v>1</v>
      </c>
      <c r="V206" t="s">
        <v>306</v>
      </c>
      <c r="W206">
        <v>72</v>
      </c>
      <c r="X206">
        <v>5</v>
      </c>
      <c r="Y206">
        <v>4</v>
      </c>
      <c r="Z206" t="s">
        <v>542</v>
      </c>
      <c r="AA206" t="s">
        <v>543</v>
      </c>
      <c r="AB206" t="s">
        <v>309</v>
      </c>
      <c r="AC206" t="s">
        <v>310</v>
      </c>
      <c r="AD206" t="s">
        <v>495</v>
      </c>
      <c r="AG206" t="s">
        <v>544</v>
      </c>
      <c r="AH206">
        <v>0</v>
      </c>
      <c r="AI206">
        <v>197</v>
      </c>
    </row>
    <row r="207" spans="1:35" x14ac:dyDescent="0.3">
      <c r="A207" t="s">
        <v>490</v>
      </c>
      <c r="B207">
        <v>23611</v>
      </c>
      <c r="C207">
        <v>6</v>
      </c>
      <c r="D207" t="s">
        <v>541</v>
      </c>
      <c r="E207" t="s">
        <v>365</v>
      </c>
      <c r="F207">
        <v>17</v>
      </c>
      <c r="G207">
        <v>25.07</v>
      </c>
      <c r="H207">
        <v>82.9</v>
      </c>
      <c r="I207">
        <v>22.08</v>
      </c>
      <c r="J207">
        <v>73</v>
      </c>
      <c r="K207">
        <v>1</v>
      </c>
      <c r="T207">
        <v>3</v>
      </c>
      <c r="U207">
        <v>2</v>
      </c>
      <c r="V207" t="s">
        <v>306</v>
      </c>
      <c r="W207">
        <v>82</v>
      </c>
      <c r="X207">
        <v>5</v>
      </c>
      <c r="Y207">
        <v>4</v>
      </c>
      <c r="Z207" t="s">
        <v>542</v>
      </c>
      <c r="AA207" t="s">
        <v>543</v>
      </c>
      <c r="AB207" t="s">
        <v>309</v>
      </c>
      <c r="AC207" t="s">
        <v>310</v>
      </c>
      <c r="AD207" t="s">
        <v>495</v>
      </c>
      <c r="AG207" t="s">
        <v>544</v>
      </c>
      <c r="AH207">
        <v>0</v>
      </c>
      <c r="AI207">
        <v>197</v>
      </c>
    </row>
    <row r="208" spans="1:35" x14ac:dyDescent="0.3">
      <c r="A208" t="s">
        <v>490</v>
      </c>
      <c r="B208">
        <v>23611</v>
      </c>
      <c r="C208">
        <v>7</v>
      </c>
      <c r="D208" t="s">
        <v>541</v>
      </c>
      <c r="E208" t="s">
        <v>365</v>
      </c>
      <c r="F208">
        <v>17</v>
      </c>
      <c r="G208">
        <v>25.78</v>
      </c>
      <c r="H208">
        <v>85.24</v>
      </c>
      <c r="I208">
        <v>22.7</v>
      </c>
      <c r="J208">
        <v>75.06</v>
      </c>
      <c r="K208">
        <v>2</v>
      </c>
      <c r="T208">
        <v>3</v>
      </c>
      <c r="U208">
        <v>2</v>
      </c>
      <c r="V208" t="s">
        <v>306</v>
      </c>
      <c r="W208" t="s">
        <v>159</v>
      </c>
      <c r="X208">
        <v>5</v>
      </c>
      <c r="Y208">
        <v>4</v>
      </c>
      <c r="Z208" t="s">
        <v>542</v>
      </c>
      <c r="AA208" t="s">
        <v>543</v>
      </c>
      <c r="AB208" t="s">
        <v>309</v>
      </c>
      <c r="AC208" t="s">
        <v>310</v>
      </c>
      <c r="AD208" t="s">
        <v>495</v>
      </c>
      <c r="AG208" t="s">
        <v>544</v>
      </c>
      <c r="AH208">
        <v>0</v>
      </c>
      <c r="AI208">
        <v>197</v>
      </c>
    </row>
    <row r="209" spans="1:35" x14ac:dyDescent="0.3">
      <c r="A209" t="s">
        <v>490</v>
      </c>
      <c r="B209">
        <v>23611</v>
      </c>
      <c r="C209">
        <v>8</v>
      </c>
      <c r="D209" t="s">
        <v>541</v>
      </c>
      <c r="E209" t="s">
        <v>365</v>
      </c>
      <c r="F209">
        <v>17</v>
      </c>
      <c r="G209">
        <v>26.18</v>
      </c>
      <c r="H209">
        <v>86.55</v>
      </c>
      <c r="I209">
        <v>23.05</v>
      </c>
      <c r="J209">
        <v>76.209999999999994</v>
      </c>
      <c r="K209">
        <v>1</v>
      </c>
      <c r="T209">
        <v>3</v>
      </c>
      <c r="U209">
        <v>2</v>
      </c>
      <c r="V209" t="s">
        <v>306</v>
      </c>
      <c r="W209" t="s">
        <v>197</v>
      </c>
      <c r="X209">
        <v>5</v>
      </c>
      <c r="Y209">
        <v>4</v>
      </c>
      <c r="Z209" t="s">
        <v>542</v>
      </c>
      <c r="AA209" t="s">
        <v>543</v>
      </c>
      <c r="AB209" t="s">
        <v>309</v>
      </c>
      <c r="AC209" t="s">
        <v>310</v>
      </c>
      <c r="AD209" t="s">
        <v>495</v>
      </c>
      <c r="AG209" t="s">
        <v>544</v>
      </c>
      <c r="AH209">
        <v>0</v>
      </c>
      <c r="AI209">
        <v>197</v>
      </c>
    </row>
    <row r="210" spans="1:35" x14ac:dyDescent="0.3">
      <c r="A210" t="s">
        <v>490</v>
      </c>
      <c r="B210">
        <v>106999</v>
      </c>
      <c r="C210">
        <v>1</v>
      </c>
      <c r="D210" t="s">
        <v>545</v>
      </c>
      <c r="E210" t="s">
        <v>546</v>
      </c>
      <c r="F210">
        <v>203</v>
      </c>
      <c r="G210">
        <v>7.09</v>
      </c>
      <c r="H210">
        <v>23.46</v>
      </c>
      <c r="I210">
        <v>3.88</v>
      </c>
      <c r="J210">
        <v>12.85</v>
      </c>
      <c r="K210">
        <v>118</v>
      </c>
      <c r="T210">
        <v>1</v>
      </c>
      <c r="U210">
        <v>1</v>
      </c>
      <c r="V210" t="s">
        <v>306</v>
      </c>
      <c r="W210" t="s">
        <v>547</v>
      </c>
      <c r="X210">
        <v>20</v>
      </c>
      <c r="Y210">
        <v>12</v>
      </c>
      <c r="Z210" t="s">
        <v>548</v>
      </c>
      <c r="AA210" t="s">
        <v>549</v>
      </c>
      <c r="AB210" t="s">
        <v>309</v>
      </c>
      <c r="AC210" t="s">
        <v>310</v>
      </c>
      <c r="AD210" t="s">
        <v>495</v>
      </c>
      <c r="AG210" t="s">
        <v>550</v>
      </c>
      <c r="AH210">
        <v>0</v>
      </c>
      <c r="AI210">
        <v>559</v>
      </c>
    </row>
    <row r="211" spans="1:35" x14ac:dyDescent="0.3">
      <c r="A211" t="s">
        <v>490</v>
      </c>
      <c r="B211">
        <v>106999</v>
      </c>
      <c r="C211">
        <v>2</v>
      </c>
      <c r="D211" t="s">
        <v>545</v>
      </c>
      <c r="E211" t="s">
        <v>546</v>
      </c>
      <c r="F211">
        <v>203</v>
      </c>
      <c r="G211">
        <v>7.11</v>
      </c>
      <c r="H211">
        <v>23.52</v>
      </c>
      <c r="I211">
        <v>3.89</v>
      </c>
      <c r="J211">
        <v>12.88</v>
      </c>
      <c r="K211">
        <v>34</v>
      </c>
      <c r="T211">
        <v>1</v>
      </c>
      <c r="U211">
        <v>1</v>
      </c>
      <c r="V211" t="s">
        <v>306</v>
      </c>
      <c r="W211" t="s">
        <v>338</v>
      </c>
      <c r="X211">
        <v>20</v>
      </c>
      <c r="Y211">
        <v>12</v>
      </c>
      <c r="Z211" t="s">
        <v>548</v>
      </c>
      <c r="AA211" t="s">
        <v>549</v>
      </c>
      <c r="AB211" t="s">
        <v>309</v>
      </c>
      <c r="AC211" t="s">
        <v>310</v>
      </c>
      <c r="AD211" t="s">
        <v>495</v>
      </c>
      <c r="AG211" t="s">
        <v>550</v>
      </c>
      <c r="AH211">
        <v>0</v>
      </c>
      <c r="AI211">
        <v>559</v>
      </c>
    </row>
    <row r="212" spans="1:35" x14ac:dyDescent="0.3">
      <c r="A212" t="s">
        <v>490</v>
      </c>
      <c r="B212">
        <v>106999</v>
      </c>
      <c r="C212">
        <v>3</v>
      </c>
      <c r="D212" t="s">
        <v>545</v>
      </c>
      <c r="E212" t="s">
        <v>546</v>
      </c>
      <c r="F212">
        <v>203</v>
      </c>
      <c r="G212">
        <v>7.09</v>
      </c>
      <c r="H212">
        <v>23.46</v>
      </c>
      <c r="I212">
        <v>3.88</v>
      </c>
      <c r="J212">
        <v>12.85</v>
      </c>
      <c r="K212">
        <v>25</v>
      </c>
      <c r="T212">
        <v>1</v>
      </c>
      <c r="U212">
        <v>1</v>
      </c>
      <c r="V212" t="s">
        <v>306</v>
      </c>
      <c r="W212" t="s">
        <v>551</v>
      </c>
      <c r="X212">
        <v>20</v>
      </c>
      <c r="Y212">
        <v>12</v>
      </c>
      <c r="Z212" t="s">
        <v>548</v>
      </c>
      <c r="AA212" t="s">
        <v>549</v>
      </c>
      <c r="AB212" t="s">
        <v>309</v>
      </c>
      <c r="AC212" t="s">
        <v>310</v>
      </c>
      <c r="AD212" t="s">
        <v>495</v>
      </c>
      <c r="AG212" t="s">
        <v>550</v>
      </c>
      <c r="AH212">
        <v>0</v>
      </c>
      <c r="AI212">
        <v>559</v>
      </c>
    </row>
    <row r="213" spans="1:35" x14ac:dyDescent="0.3">
      <c r="A213" t="s">
        <v>490</v>
      </c>
      <c r="B213">
        <v>106999</v>
      </c>
      <c r="C213">
        <v>4</v>
      </c>
      <c r="D213" t="s">
        <v>545</v>
      </c>
      <c r="E213" t="s">
        <v>546</v>
      </c>
      <c r="F213">
        <v>203</v>
      </c>
      <c r="G213">
        <v>7.07</v>
      </c>
      <c r="H213">
        <v>23.39</v>
      </c>
      <c r="I213">
        <v>3.87</v>
      </c>
      <c r="J213">
        <v>12.81</v>
      </c>
      <c r="K213">
        <v>9</v>
      </c>
      <c r="T213">
        <v>1</v>
      </c>
      <c r="U213">
        <v>1</v>
      </c>
      <c r="V213" t="s">
        <v>306</v>
      </c>
      <c r="W213" t="s">
        <v>552</v>
      </c>
      <c r="X213">
        <v>20</v>
      </c>
      <c r="Y213">
        <v>12</v>
      </c>
      <c r="Z213" t="s">
        <v>548</v>
      </c>
      <c r="AA213" t="s">
        <v>549</v>
      </c>
      <c r="AB213" t="s">
        <v>309</v>
      </c>
      <c r="AC213" t="s">
        <v>310</v>
      </c>
      <c r="AD213" t="s">
        <v>495</v>
      </c>
      <c r="AG213" t="s">
        <v>550</v>
      </c>
      <c r="AH213">
        <v>0</v>
      </c>
      <c r="AI213">
        <v>559</v>
      </c>
    </row>
    <row r="214" spans="1:35" x14ac:dyDescent="0.3">
      <c r="A214" t="s">
        <v>490</v>
      </c>
      <c r="B214">
        <v>106999</v>
      </c>
      <c r="C214">
        <v>5</v>
      </c>
      <c r="D214" t="s">
        <v>545</v>
      </c>
      <c r="E214" t="s">
        <v>546</v>
      </c>
      <c r="F214">
        <v>203</v>
      </c>
      <c r="G214">
        <v>18.64</v>
      </c>
      <c r="H214">
        <v>61.65</v>
      </c>
      <c r="I214">
        <v>10.210000000000001</v>
      </c>
      <c r="J214">
        <v>33.76</v>
      </c>
      <c r="K214">
        <v>17</v>
      </c>
      <c r="T214">
        <v>1</v>
      </c>
      <c r="U214">
        <v>1</v>
      </c>
      <c r="V214" t="s">
        <v>306</v>
      </c>
      <c r="W214">
        <v>61</v>
      </c>
      <c r="X214">
        <v>20</v>
      </c>
      <c r="Y214">
        <v>12</v>
      </c>
      <c r="Z214" t="s">
        <v>548</v>
      </c>
      <c r="AA214" t="s">
        <v>549</v>
      </c>
      <c r="AB214" t="s">
        <v>309</v>
      </c>
      <c r="AC214" t="s">
        <v>310</v>
      </c>
      <c r="AD214" t="s">
        <v>495</v>
      </c>
      <c r="AG214" t="s">
        <v>550</v>
      </c>
      <c r="AH214">
        <v>0</v>
      </c>
      <c r="AI214">
        <v>559</v>
      </c>
    </row>
    <row r="215" spans="1:35" x14ac:dyDescent="0.3">
      <c r="A215" t="s">
        <v>490</v>
      </c>
      <c r="B215">
        <v>102767</v>
      </c>
      <c r="C215">
        <v>1</v>
      </c>
      <c r="D215" t="s">
        <v>553</v>
      </c>
      <c r="E215" t="s">
        <v>554</v>
      </c>
      <c r="F215">
        <v>362</v>
      </c>
      <c r="G215">
        <v>17.96</v>
      </c>
      <c r="H215">
        <v>59.4</v>
      </c>
      <c r="I215">
        <v>8.18</v>
      </c>
      <c r="J215">
        <v>27.06</v>
      </c>
      <c r="K215">
        <v>14</v>
      </c>
      <c r="T215">
        <v>1</v>
      </c>
      <c r="U215">
        <v>1</v>
      </c>
      <c r="V215" t="s">
        <v>333</v>
      </c>
      <c r="W215" t="s">
        <v>126</v>
      </c>
      <c r="X215">
        <v>19</v>
      </c>
      <c r="Y215">
        <v>19</v>
      </c>
      <c r="Z215" t="s">
        <v>555</v>
      </c>
      <c r="AA215" t="s">
        <v>556</v>
      </c>
      <c r="AB215" t="s">
        <v>309</v>
      </c>
      <c r="AC215" t="s">
        <v>310</v>
      </c>
      <c r="AD215" t="s">
        <v>495</v>
      </c>
      <c r="AG215" t="s">
        <v>557</v>
      </c>
      <c r="AH215">
        <v>0</v>
      </c>
      <c r="AI215">
        <v>622</v>
      </c>
    </row>
    <row r="216" spans="1:35" x14ac:dyDescent="0.3">
      <c r="A216" t="s">
        <v>490</v>
      </c>
      <c r="B216">
        <v>102767</v>
      </c>
      <c r="C216">
        <v>2</v>
      </c>
      <c r="D216" t="s">
        <v>553</v>
      </c>
      <c r="E216" t="s">
        <v>554</v>
      </c>
      <c r="F216">
        <v>362</v>
      </c>
      <c r="G216">
        <v>19.12</v>
      </c>
      <c r="H216">
        <v>63.22</v>
      </c>
      <c r="I216">
        <v>8.7100000000000009</v>
      </c>
      <c r="J216">
        <v>28.8</v>
      </c>
      <c r="K216">
        <v>168</v>
      </c>
      <c r="T216">
        <v>1</v>
      </c>
      <c r="U216">
        <v>1</v>
      </c>
      <c r="V216" t="s">
        <v>333</v>
      </c>
      <c r="W216" t="s">
        <v>127</v>
      </c>
      <c r="X216">
        <v>19</v>
      </c>
      <c r="Y216">
        <v>19</v>
      </c>
      <c r="Z216" t="s">
        <v>555</v>
      </c>
      <c r="AA216" t="s">
        <v>556</v>
      </c>
      <c r="AB216" t="s">
        <v>309</v>
      </c>
      <c r="AC216" t="s">
        <v>310</v>
      </c>
      <c r="AD216" t="s">
        <v>495</v>
      </c>
      <c r="AG216" t="s">
        <v>557</v>
      </c>
      <c r="AH216">
        <v>0</v>
      </c>
      <c r="AI216">
        <v>622</v>
      </c>
    </row>
    <row r="217" spans="1:35" x14ac:dyDescent="0.3">
      <c r="A217" t="s">
        <v>490</v>
      </c>
      <c r="B217">
        <v>102767</v>
      </c>
      <c r="C217">
        <v>3</v>
      </c>
      <c r="D217" t="s">
        <v>553</v>
      </c>
      <c r="E217" t="s">
        <v>554</v>
      </c>
      <c r="F217">
        <v>362</v>
      </c>
      <c r="G217">
        <v>19.12</v>
      </c>
      <c r="H217">
        <v>63.22</v>
      </c>
      <c r="I217">
        <v>8.7100000000000009</v>
      </c>
      <c r="J217">
        <v>28.8</v>
      </c>
      <c r="K217">
        <v>17</v>
      </c>
      <c r="T217">
        <v>1</v>
      </c>
      <c r="U217">
        <v>1</v>
      </c>
      <c r="V217" t="s">
        <v>333</v>
      </c>
      <c r="W217" t="s">
        <v>128</v>
      </c>
      <c r="X217">
        <v>19</v>
      </c>
      <c r="Y217">
        <v>19</v>
      </c>
      <c r="Z217" t="s">
        <v>555</v>
      </c>
      <c r="AA217" t="s">
        <v>556</v>
      </c>
      <c r="AB217" t="s">
        <v>309</v>
      </c>
      <c r="AC217" t="s">
        <v>310</v>
      </c>
      <c r="AD217" t="s">
        <v>495</v>
      </c>
      <c r="AG217" t="s">
        <v>557</v>
      </c>
      <c r="AH217">
        <v>0</v>
      </c>
      <c r="AI217">
        <v>622</v>
      </c>
    </row>
    <row r="218" spans="1:35" x14ac:dyDescent="0.3">
      <c r="A218" t="s">
        <v>490</v>
      </c>
      <c r="B218">
        <v>102767</v>
      </c>
      <c r="C218">
        <v>4</v>
      </c>
      <c r="D218" t="s">
        <v>553</v>
      </c>
      <c r="E218" t="s">
        <v>554</v>
      </c>
      <c r="F218">
        <v>362</v>
      </c>
      <c r="G218">
        <v>18.920000000000002</v>
      </c>
      <c r="H218">
        <v>62.56</v>
      </c>
      <c r="I218">
        <v>8.6199999999999992</v>
      </c>
      <c r="J218">
        <v>28.5</v>
      </c>
      <c r="K218">
        <v>15</v>
      </c>
      <c r="T218">
        <v>1</v>
      </c>
      <c r="U218">
        <v>1</v>
      </c>
      <c r="V218" t="s">
        <v>333</v>
      </c>
      <c r="W218" t="s">
        <v>129</v>
      </c>
      <c r="X218">
        <v>19</v>
      </c>
      <c r="Y218">
        <v>19</v>
      </c>
      <c r="Z218" t="s">
        <v>555</v>
      </c>
      <c r="AA218" t="s">
        <v>556</v>
      </c>
      <c r="AB218" t="s">
        <v>309</v>
      </c>
      <c r="AC218" t="s">
        <v>310</v>
      </c>
      <c r="AD218" t="s">
        <v>495</v>
      </c>
      <c r="AG218" t="s">
        <v>557</v>
      </c>
      <c r="AH218">
        <v>0</v>
      </c>
      <c r="AI218">
        <v>622</v>
      </c>
    </row>
    <row r="219" spans="1:35" x14ac:dyDescent="0.3">
      <c r="A219" t="s">
        <v>490</v>
      </c>
      <c r="B219">
        <v>102767</v>
      </c>
      <c r="C219">
        <v>5</v>
      </c>
      <c r="D219" t="s">
        <v>553</v>
      </c>
      <c r="E219" t="s">
        <v>554</v>
      </c>
      <c r="F219">
        <v>362</v>
      </c>
      <c r="G219">
        <v>19.34</v>
      </c>
      <c r="H219">
        <v>63.96</v>
      </c>
      <c r="I219">
        <v>8.81</v>
      </c>
      <c r="J219">
        <v>29.14</v>
      </c>
      <c r="K219">
        <v>107</v>
      </c>
      <c r="T219">
        <v>1</v>
      </c>
      <c r="U219">
        <v>1</v>
      </c>
      <c r="V219" t="s">
        <v>333</v>
      </c>
      <c r="W219" t="s">
        <v>130</v>
      </c>
      <c r="X219">
        <v>19</v>
      </c>
      <c r="Y219">
        <v>19</v>
      </c>
      <c r="Z219" t="s">
        <v>555</v>
      </c>
      <c r="AA219" t="s">
        <v>556</v>
      </c>
      <c r="AB219" t="s">
        <v>309</v>
      </c>
      <c r="AC219" t="s">
        <v>310</v>
      </c>
      <c r="AD219" t="s">
        <v>495</v>
      </c>
      <c r="AG219" t="s">
        <v>557</v>
      </c>
      <c r="AH219">
        <v>0</v>
      </c>
      <c r="AI219">
        <v>622</v>
      </c>
    </row>
    <row r="220" spans="1:35" x14ac:dyDescent="0.3">
      <c r="A220" t="s">
        <v>490</v>
      </c>
      <c r="B220">
        <v>102767</v>
      </c>
      <c r="C220">
        <v>6</v>
      </c>
      <c r="D220" t="s">
        <v>553</v>
      </c>
      <c r="E220" t="s">
        <v>554</v>
      </c>
      <c r="F220">
        <v>362</v>
      </c>
      <c r="G220">
        <v>19.34</v>
      </c>
      <c r="H220">
        <v>63.96</v>
      </c>
      <c r="I220">
        <v>8.81</v>
      </c>
      <c r="J220">
        <v>29.14</v>
      </c>
      <c r="K220">
        <v>15</v>
      </c>
      <c r="T220">
        <v>1</v>
      </c>
      <c r="U220">
        <v>1</v>
      </c>
      <c r="V220" t="s">
        <v>333</v>
      </c>
      <c r="W220" t="s">
        <v>131</v>
      </c>
      <c r="X220">
        <v>19</v>
      </c>
      <c r="Y220">
        <v>19</v>
      </c>
      <c r="Z220" t="s">
        <v>555</v>
      </c>
      <c r="AA220" t="s">
        <v>556</v>
      </c>
      <c r="AB220" t="s">
        <v>309</v>
      </c>
      <c r="AC220" t="s">
        <v>310</v>
      </c>
      <c r="AD220" t="s">
        <v>495</v>
      </c>
      <c r="AG220" t="s">
        <v>557</v>
      </c>
      <c r="AH220">
        <v>0</v>
      </c>
      <c r="AI220">
        <v>622</v>
      </c>
    </row>
    <row r="221" spans="1:35" x14ac:dyDescent="0.3">
      <c r="A221" t="s">
        <v>490</v>
      </c>
      <c r="B221">
        <v>102767</v>
      </c>
      <c r="C221">
        <v>7</v>
      </c>
      <c r="D221" t="s">
        <v>553</v>
      </c>
      <c r="E221" t="s">
        <v>554</v>
      </c>
      <c r="F221">
        <v>362</v>
      </c>
      <c r="G221">
        <v>19.88</v>
      </c>
      <c r="H221">
        <v>65.739999999999995</v>
      </c>
      <c r="I221">
        <v>9.0500000000000007</v>
      </c>
      <c r="J221">
        <v>29.95</v>
      </c>
      <c r="K221">
        <v>15</v>
      </c>
      <c r="T221">
        <v>1</v>
      </c>
      <c r="U221">
        <v>1</v>
      </c>
      <c r="V221" t="s">
        <v>333</v>
      </c>
      <c r="W221" t="s">
        <v>132</v>
      </c>
      <c r="X221">
        <v>19</v>
      </c>
      <c r="Y221">
        <v>19</v>
      </c>
      <c r="Z221" t="s">
        <v>555</v>
      </c>
      <c r="AA221" t="s">
        <v>556</v>
      </c>
      <c r="AB221" t="s">
        <v>309</v>
      </c>
      <c r="AC221" t="s">
        <v>310</v>
      </c>
      <c r="AD221" t="s">
        <v>495</v>
      </c>
      <c r="AG221" t="s">
        <v>557</v>
      </c>
      <c r="AH221">
        <v>0</v>
      </c>
      <c r="AI221">
        <v>622</v>
      </c>
    </row>
    <row r="222" spans="1:35" x14ac:dyDescent="0.3">
      <c r="A222" t="s">
        <v>490</v>
      </c>
      <c r="B222">
        <v>102767</v>
      </c>
      <c r="C222">
        <v>8</v>
      </c>
      <c r="D222" t="s">
        <v>553</v>
      </c>
      <c r="E222" t="s">
        <v>554</v>
      </c>
      <c r="F222">
        <v>362</v>
      </c>
      <c r="G222">
        <v>31.82</v>
      </c>
      <c r="H222">
        <v>105.22</v>
      </c>
      <c r="I222">
        <v>14.49</v>
      </c>
      <c r="J222">
        <v>47.93</v>
      </c>
      <c r="K222">
        <v>3</v>
      </c>
      <c r="T222">
        <v>1</v>
      </c>
      <c r="U222">
        <v>1</v>
      </c>
      <c r="V222" t="s">
        <v>333</v>
      </c>
      <c r="W222" t="s">
        <v>133</v>
      </c>
      <c r="X222">
        <v>19</v>
      </c>
      <c r="Y222">
        <v>19</v>
      </c>
      <c r="Z222" t="s">
        <v>555</v>
      </c>
      <c r="AA222" t="s">
        <v>556</v>
      </c>
      <c r="AB222" t="s">
        <v>309</v>
      </c>
      <c r="AC222" t="s">
        <v>310</v>
      </c>
      <c r="AD222" t="s">
        <v>495</v>
      </c>
      <c r="AG222" t="s">
        <v>557</v>
      </c>
      <c r="AH222">
        <v>0</v>
      </c>
      <c r="AI222">
        <v>622</v>
      </c>
    </row>
    <row r="223" spans="1:35" x14ac:dyDescent="0.3">
      <c r="A223" t="s">
        <v>490</v>
      </c>
      <c r="B223">
        <v>102767</v>
      </c>
      <c r="C223">
        <v>9</v>
      </c>
      <c r="D223" t="s">
        <v>553</v>
      </c>
      <c r="E223" t="s">
        <v>554</v>
      </c>
      <c r="F223">
        <v>362</v>
      </c>
      <c r="G223">
        <v>32.99</v>
      </c>
      <c r="H223">
        <v>109.06</v>
      </c>
      <c r="I223">
        <v>15.02</v>
      </c>
      <c r="J223">
        <v>49.68</v>
      </c>
      <c r="K223">
        <v>1</v>
      </c>
      <c r="T223">
        <v>1</v>
      </c>
      <c r="U223">
        <v>1</v>
      </c>
      <c r="V223" t="s">
        <v>333</v>
      </c>
      <c r="W223" t="s">
        <v>134</v>
      </c>
      <c r="X223">
        <v>19</v>
      </c>
      <c r="Y223">
        <v>19</v>
      </c>
      <c r="Z223" t="s">
        <v>555</v>
      </c>
      <c r="AA223" t="s">
        <v>556</v>
      </c>
      <c r="AB223" t="s">
        <v>309</v>
      </c>
      <c r="AC223" t="s">
        <v>310</v>
      </c>
      <c r="AD223" t="s">
        <v>495</v>
      </c>
      <c r="AG223" t="s">
        <v>557</v>
      </c>
      <c r="AH223">
        <v>0</v>
      </c>
      <c r="AI223">
        <v>622</v>
      </c>
    </row>
    <row r="224" spans="1:35" x14ac:dyDescent="0.3">
      <c r="A224" t="s">
        <v>490</v>
      </c>
      <c r="B224">
        <v>102767</v>
      </c>
      <c r="C224">
        <v>10</v>
      </c>
      <c r="D224" t="s">
        <v>553</v>
      </c>
      <c r="E224" t="s">
        <v>554</v>
      </c>
      <c r="F224">
        <v>362</v>
      </c>
      <c r="G224">
        <v>33.340000000000003</v>
      </c>
      <c r="H224">
        <v>110.24</v>
      </c>
      <c r="I224">
        <v>15.19</v>
      </c>
      <c r="J224">
        <v>50.22</v>
      </c>
      <c r="K224">
        <v>5</v>
      </c>
      <c r="T224">
        <v>1</v>
      </c>
      <c r="U224">
        <v>1</v>
      </c>
      <c r="V224" t="s">
        <v>333</v>
      </c>
      <c r="W224" t="s">
        <v>135</v>
      </c>
      <c r="X224">
        <v>19</v>
      </c>
      <c r="Y224">
        <v>19</v>
      </c>
      <c r="Z224" t="s">
        <v>555</v>
      </c>
      <c r="AA224" t="s">
        <v>556</v>
      </c>
      <c r="AB224" t="s">
        <v>309</v>
      </c>
      <c r="AC224" t="s">
        <v>310</v>
      </c>
      <c r="AD224" t="s">
        <v>495</v>
      </c>
      <c r="AG224" t="s">
        <v>557</v>
      </c>
      <c r="AH224">
        <v>0</v>
      </c>
      <c r="AI224">
        <v>622</v>
      </c>
    </row>
    <row r="225" spans="1:35" x14ac:dyDescent="0.3">
      <c r="A225" t="s">
        <v>490</v>
      </c>
      <c r="B225">
        <v>102767</v>
      </c>
      <c r="C225">
        <v>11</v>
      </c>
      <c r="D225" t="s">
        <v>553</v>
      </c>
      <c r="E225" t="s">
        <v>554</v>
      </c>
      <c r="F225">
        <v>362</v>
      </c>
      <c r="G225">
        <v>33.770000000000003</v>
      </c>
      <c r="H225">
        <v>111.64</v>
      </c>
      <c r="I225">
        <v>15.38</v>
      </c>
      <c r="J225">
        <v>50.86</v>
      </c>
      <c r="K225">
        <v>2</v>
      </c>
      <c r="T225">
        <v>1</v>
      </c>
      <c r="U225">
        <v>1</v>
      </c>
      <c r="V225" t="s">
        <v>333</v>
      </c>
      <c r="W225" t="s">
        <v>136</v>
      </c>
      <c r="X225">
        <v>19</v>
      </c>
      <c r="Y225">
        <v>19</v>
      </c>
      <c r="Z225" t="s">
        <v>555</v>
      </c>
      <c r="AA225" t="s">
        <v>556</v>
      </c>
      <c r="AB225" t="s">
        <v>309</v>
      </c>
      <c r="AC225" t="s">
        <v>310</v>
      </c>
      <c r="AD225" t="s">
        <v>495</v>
      </c>
      <c r="AG225" t="s">
        <v>557</v>
      </c>
      <c r="AH225">
        <v>0</v>
      </c>
      <c r="AI225">
        <v>622</v>
      </c>
    </row>
    <row r="226" spans="1:35" x14ac:dyDescent="0.3">
      <c r="A226" t="s">
        <v>558</v>
      </c>
      <c r="B226">
        <v>11500</v>
      </c>
      <c r="C226">
        <v>1</v>
      </c>
      <c r="D226" t="s">
        <v>559</v>
      </c>
      <c r="E226" t="s">
        <v>560</v>
      </c>
      <c r="F226">
        <v>167</v>
      </c>
      <c r="G226">
        <v>20.12</v>
      </c>
      <c r="H226">
        <v>66.540000000000006</v>
      </c>
      <c r="I226">
        <v>15.48</v>
      </c>
      <c r="J226">
        <v>51.2</v>
      </c>
      <c r="K226">
        <v>1</v>
      </c>
      <c r="T226">
        <v>3</v>
      </c>
      <c r="U226">
        <v>2</v>
      </c>
      <c r="V226" t="s">
        <v>306</v>
      </c>
      <c r="W226">
        <v>66</v>
      </c>
      <c r="X226">
        <v>12</v>
      </c>
      <c r="Y226">
        <v>12</v>
      </c>
      <c r="Z226" t="s">
        <v>561</v>
      </c>
      <c r="AA226" t="s">
        <v>562</v>
      </c>
      <c r="AB226" t="s">
        <v>309</v>
      </c>
      <c r="AC226" t="s">
        <v>310</v>
      </c>
      <c r="AD226" t="s">
        <v>563</v>
      </c>
      <c r="AG226" t="s">
        <v>564</v>
      </c>
      <c r="AH226">
        <v>0</v>
      </c>
      <c r="AI226">
        <v>198</v>
      </c>
    </row>
    <row r="227" spans="1:35" x14ac:dyDescent="0.3">
      <c r="A227" t="s">
        <v>558</v>
      </c>
      <c r="B227">
        <v>11500</v>
      </c>
      <c r="C227">
        <v>2</v>
      </c>
      <c r="D227" t="s">
        <v>559</v>
      </c>
      <c r="E227" t="s">
        <v>560</v>
      </c>
      <c r="F227">
        <v>167</v>
      </c>
      <c r="G227">
        <v>23.02</v>
      </c>
      <c r="H227">
        <v>76.12</v>
      </c>
      <c r="I227">
        <v>17.739999999999998</v>
      </c>
      <c r="J227">
        <v>58.65</v>
      </c>
      <c r="K227">
        <v>142</v>
      </c>
      <c r="T227">
        <v>3</v>
      </c>
      <c r="U227">
        <v>2</v>
      </c>
      <c r="V227" t="s">
        <v>306</v>
      </c>
      <c r="W227">
        <v>76</v>
      </c>
      <c r="X227">
        <v>12</v>
      </c>
      <c r="Y227">
        <v>12</v>
      </c>
      <c r="Z227" t="s">
        <v>561</v>
      </c>
      <c r="AA227" t="s">
        <v>562</v>
      </c>
      <c r="AB227" t="s">
        <v>309</v>
      </c>
      <c r="AC227" t="s">
        <v>310</v>
      </c>
      <c r="AD227" t="s">
        <v>563</v>
      </c>
      <c r="AG227" t="s">
        <v>564</v>
      </c>
      <c r="AH227">
        <v>0</v>
      </c>
      <c r="AI227">
        <v>198</v>
      </c>
    </row>
    <row r="228" spans="1:35" x14ac:dyDescent="0.3">
      <c r="A228" t="s">
        <v>558</v>
      </c>
      <c r="B228">
        <v>11500</v>
      </c>
      <c r="C228">
        <v>3</v>
      </c>
      <c r="D228" t="s">
        <v>559</v>
      </c>
      <c r="E228" t="s">
        <v>560</v>
      </c>
      <c r="F228">
        <v>167</v>
      </c>
      <c r="G228">
        <v>32.4</v>
      </c>
      <c r="H228">
        <v>107.14</v>
      </c>
      <c r="I228">
        <v>25.2</v>
      </c>
      <c r="J228">
        <v>83.33</v>
      </c>
      <c r="K228">
        <v>24</v>
      </c>
      <c r="T228">
        <v>3</v>
      </c>
      <c r="U228">
        <v>2</v>
      </c>
      <c r="V228" t="s">
        <v>306</v>
      </c>
      <c r="W228">
        <v>107</v>
      </c>
      <c r="X228">
        <v>12</v>
      </c>
      <c r="Y228">
        <v>12</v>
      </c>
      <c r="Z228" t="s">
        <v>561</v>
      </c>
      <c r="AA228" t="s">
        <v>562</v>
      </c>
      <c r="AB228" t="s">
        <v>309</v>
      </c>
      <c r="AC228" t="s">
        <v>310</v>
      </c>
      <c r="AD228" t="s">
        <v>563</v>
      </c>
      <c r="AG228" t="s">
        <v>564</v>
      </c>
      <c r="AH228">
        <v>0</v>
      </c>
      <c r="AI228">
        <v>198</v>
      </c>
    </row>
    <row r="229" spans="1:35" x14ac:dyDescent="0.3">
      <c r="A229" t="s">
        <v>558</v>
      </c>
      <c r="B229">
        <v>123936</v>
      </c>
      <c r="C229">
        <v>1</v>
      </c>
      <c r="D229" t="s">
        <v>565</v>
      </c>
      <c r="E229" t="s">
        <v>566</v>
      </c>
      <c r="F229">
        <v>21</v>
      </c>
      <c r="G229">
        <v>6.93</v>
      </c>
      <c r="H229">
        <v>22.94</v>
      </c>
      <c r="I229">
        <v>4.41</v>
      </c>
      <c r="J229">
        <v>14.6</v>
      </c>
      <c r="K229">
        <v>2</v>
      </c>
      <c r="T229">
        <v>1</v>
      </c>
      <c r="U229">
        <v>1</v>
      </c>
      <c r="V229" t="s">
        <v>306</v>
      </c>
      <c r="W229">
        <v>22</v>
      </c>
      <c r="X229">
        <v>5</v>
      </c>
      <c r="Y229">
        <v>4</v>
      </c>
      <c r="Z229" t="s">
        <v>567</v>
      </c>
      <c r="AA229" t="s">
        <v>568</v>
      </c>
      <c r="AB229" t="s">
        <v>309</v>
      </c>
      <c r="AC229" t="s">
        <v>310</v>
      </c>
      <c r="AD229" t="s">
        <v>563</v>
      </c>
      <c r="AG229" t="s">
        <v>569</v>
      </c>
      <c r="AH229">
        <v>0</v>
      </c>
      <c r="AI229">
        <v>195</v>
      </c>
    </row>
    <row r="230" spans="1:35" x14ac:dyDescent="0.3">
      <c r="A230" t="s">
        <v>558</v>
      </c>
      <c r="B230">
        <v>123936</v>
      </c>
      <c r="C230">
        <v>2</v>
      </c>
      <c r="D230" t="s">
        <v>565</v>
      </c>
      <c r="E230" t="s">
        <v>566</v>
      </c>
      <c r="F230">
        <v>21</v>
      </c>
      <c r="G230">
        <v>7.67</v>
      </c>
      <c r="H230">
        <v>25.38</v>
      </c>
      <c r="I230">
        <v>4.88</v>
      </c>
      <c r="J230">
        <v>16.149999999999999</v>
      </c>
      <c r="K230">
        <v>1</v>
      </c>
      <c r="T230">
        <v>1</v>
      </c>
      <c r="U230">
        <v>1</v>
      </c>
      <c r="V230" t="s">
        <v>306</v>
      </c>
      <c r="W230" t="s">
        <v>476</v>
      </c>
      <c r="X230">
        <v>5</v>
      </c>
      <c r="Y230">
        <v>4</v>
      </c>
      <c r="Z230" t="s">
        <v>567</v>
      </c>
      <c r="AA230" t="s">
        <v>568</v>
      </c>
      <c r="AB230" t="s">
        <v>309</v>
      </c>
      <c r="AC230" t="s">
        <v>310</v>
      </c>
      <c r="AD230" t="s">
        <v>563</v>
      </c>
      <c r="AG230" t="s">
        <v>569</v>
      </c>
      <c r="AH230">
        <v>0</v>
      </c>
      <c r="AI230">
        <v>195</v>
      </c>
    </row>
    <row r="231" spans="1:35" x14ac:dyDescent="0.3">
      <c r="A231" t="s">
        <v>558</v>
      </c>
      <c r="B231">
        <v>123936</v>
      </c>
      <c r="C231">
        <v>3</v>
      </c>
      <c r="D231" t="s">
        <v>565</v>
      </c>
      <c r="E231" t="s">
        <v>566</v>
      </c>
      <c r="F231">
        <v>21</v>
      </c>
      <c r="G231">
        <v>8.1</v>
      </c>
      <c r="H231">
        <v>26.78</v>
      </c>
      <c r="I231">
        <v>5.15</v>
      </c>
      <c r="J231">
        <v>17.04</v>
      </c>
      <c r="K231">
        <v>1</v>
      </c>
      <c r="T231">
        <v>1</v>
      </c>
      <c r="U231">
        <v>1</v>
      </c>
      <c r="V231" t="s">
        <v>306</v>
      </c>
      <c r="W231" t="s">
        <v>477</v>
      </c>
      <c r="X231">
        <v>5</v>
      </c>
      <c r="Y231">
        <v>4</v>
      </c>
      <c r="Z231" t="s">
        <v>567</v>
      </c>
      <c r="AA231" t="s">
        <v>568</v>
      </c>
      <c r="AB231" t="s">
        <v>309</v>
      </c>
      <c r="AC231" t="s">
        <v>310</v>
      </c>
      <c r="AD231" t="s">
        <v>563</v>
      </c>
      <c r="AG231" t="s">
        <v>569</v>
      </c>
      <c r="AH231">
        <v>0</v>
      </c>
      <c r="AI231">
        <v>195</v>
      </c>
    </row>
    <row r="232" spans="1:35" x14ac:dyDescent="0.3">
      <c r="A232" t="s">
        <v>558</v>
      </c>
      <c r="B232">
        <v>123936</v>
      </c>
      <c r="C232">
        <v>4</v>
      </c>
      <c r="D232" t="s">
        <v>565</v>
      </c>
      <c r="E232" t="s">
        <v>566</v>
      </c>
      <c r="F232">
        <v>21</v>
      </c>
      <c r="G232">
        <v>8.24</v>
      </c>
      <c r="H232">
        <v>27.25</v>
      </c>
      <c r="I232">
        <v>5.24</v>
      </c>
      <c r="J232">
        <v>17.34</v>
      </c>
      <c r="K232">
        <v>3</v>
      </c>
      <c r="T232">
        <v>1</v>
      </c>
      <c r="U232">
        <v>1</v>
      </c>
      <c r="V232" t="s">
        <v>306</v>
      </c>
      <c r="W232" t="s">
        <v>570</v>
      </c>
      <c r="X232">
        <v>5</v>
      </c>
      <c r="Y232">
        <v>4</v>
      </c>
      <c r="Z232" t="s">
        <v>567</v>
      </c>
      <c r="AA232" t="s">
        <v>568</v>
      </c>
      <c r="AB232" t="s">
        <v>309</v>
      </c>
      <c r="AC232" t="s">
        <v>310</v>
      </c>
      <c r="AD232" t="s">
        <v>563</v>
      </c>
      <c r="AG232" t="s">
        <v>569</v>
      </c>
      <c r="AH232">
        <v>0</v>
      </c>
      <c r="AI232">
        <v>195</v>
      </c>
    </row>
    <row r="233" spans="1:35" x14ac:dyDescent="0.3">
      <c r="A233" t="s">
        <v>558</v>
      </c>
      <c r="B233">
        <v>123936</v>
      </c>
      <c r="C233">
        <v>5</v>
      </c>
      <c r="D233" t="s">
        <v>565</v>
      </c>
      <c r="E233" t="s">
        <v>566</v>
      </c>
      <c r="F233">
        <v>21</v>
      </c>
      <c r="G233">
        <v>8.4</v>
      </c>
      <c r="H233">
        <v>27.8</v>
      </c>
      <c r="I233">
        <v>5.35</v>
      </c>
      <c r="J233">
        <v>17.690000000000001</v>
      </c>
      <c r="K233">
        <v>1</v>
      </c>
      <c r="T233">
        <v>1</v>
      </c>
      <c r="U233">
        <v>1</v>
      </c>
      <c r="V233" t="s">
        <v>306</v>
      </c>
      <c r="W233" t="s">
        <v>571</v>
      </c>
      <c r="X233">
        <v>5</v>
      </c>
      <c r="Y233">
        <v>4</v>
      </c>
      <c r="Z233" t="s">
        <v>567</v>
      </c>
      <c r="AA233" t="s">
        <v>568</v>
      </c>
      <c r="AB233" t="s">
        <v>309</v>
      </c>
      <c r="AC233" t="s">
        <v>310</v>
      </c>
      <c r="AD233" t="s">
        <v>563</v>
      </c>
      <c r="AG233" t="s">
        <v>569</v>
      </c>
      <c r="AH233">
        <v>0</v>
      </c>
      <c r="AI233">
        <v>195</v>
      </c>
    </row>
    <row r="234" spans="1:35" x14ac:dyDescent="0.3">
      <c r="A234" t="s">
        <v>558</v>
      </c>
      <c r="B234">
        <v>123936</v>
      </c>
      <c r="C234">
        <v>6</v>
      </c>
      <c r="D234" t="s">
        <v>565</v>
      </c>
      <c r="E234" t="s">
        <v>566</v>
      </c>
      <c r="F234">
        <v>21</v>
      </c>
      <c r="G234">
        <v>9.2100000000000009</v>
      </c>
      <c r="H234">
        <v>30.45</v>
      </c>
      <c r="I234">
        <v>5.86</v>
      </c>
      <c r="J234">
        <v>19.38</v>
      </c>
      <c r="K234">
        <v>2</v>
      </c>
      <c r="T234">
        <v>1</v>
      </c>
      <c r="U234">
        <v>1</v>
      </c>
      <c r="V234" t="s">
        <v>306</v>
      </c>
      <c r="W234">
        <v>30</v>
      </c>
      <c r="X234">
        <v>5</v>
      </c>
      <c r="Y234">
        <v>4</v>
      </c>
      <c r="Z234" t="s">
        <v>567</v>
      </c>
      <c r="AA234" t="s">
        <v>568</v>
      </c>
      <c r="AB234" t="s">
        <v>309</v>
      </c>
      <c r="AC234" t="s">
        <v>310</v>
      </c>
      <c r="AD234" t="s">
        <v>563</v>
      </c>
      <c r="AG234" t="s">
        <v>569</v>
      </c>
      <c r="AH234">
        <v>0</v>
      </c>
      <c r="AI234">
        <v>195</v>
      </c>
    </row>
    <row r="235" spans="1:35" x14ac:dyDescent="0.3">
      <c r="A235" t="s">
        <v>558</v>
      </c>
      <c r="B235">
        <v>123936</v>
      </c>
      <c r="C235">
        <v>7</v>
      </c>
      <c r="D235" t="s">
        <v>565</v>
      </c>
      <c r="E235" t="s">
        <v>566</v>
      </c>
      <c r="F235">
        <v>21</v>
      </c>
      <c r="G235">
        <v>9.65</v>
      </c>
      <c r="H235">
        <v>31.92</v>
      </c>
      <c r="I235">
        <v>6.14</v>
      </c>
      <c r="J235">
        <v>20.309999999999999</v>
      </c>
      <c r="K235">
        <v>2</v>
      </c>
      <c r="T235">
        <v>1</v>
      </c>
      <c r="U235">
        <v>1</v>
      </c>
      <c r="V235" t="s">
        <v>306</v>
      </c>
      <c r="W235" t="s">
        <v>319</v>
      </c>
      <c r="X235">
        <v>5</v>
      </c>
      <c r="Y235">
        <v>4</v>
      </c>
      <c r="Z235" t="s">
        <v>567</v>
      </c>
      <c r="AA235" t="s">
        <v>568</v>
      </c>
      <c r="AB235" t="s">
        <v>309</v>
      </c>
      <c r="AC235" t="s">
        <v>310</v>
      </c>
      <c r="AD235" t="s">
        <v>563</v>
      </c>
      <c r="AG235" t="s">
        <v>569</v>
      </c>
      <c r="AH235">
        <v>0</v>
      </c>
      <c r="AI235">
        <v>195</v>
      </c>
    </row>
    <row r="236" spans="1:35" x14ac:dyDescent="0.3">
      <c r="A236" t="s">
        <v>558</v>
      </c>
      <c r="B236">
        <v>123936</v>
      </c>
      <c r="C236">
        <v>8</v>
      </c>
      <c r="D236" t="s">
        <v>565</v>
      </c>
      <c r="E236" t="s">
        <v>566</v>
      </c>
      <c r="F236">
        <v>21</v>
      </c>
      <c r="G236">
        <v>9.84</v>
      </c>
      <c r="H236">
        <v>32.53</v>
      </c>
      <c r="I236">
        <v>6.26</v>
      </c>
      <c r="J236">
        <v>20.7</v>
      </c>
      <c r="K236">
        <v>1</v>
      </c>
      <c r="T236">
        <v>1</v>
      </c>
      <c r="U236">
        <v>1</v>
      </c>
      <c r="V236" t="s">
        <v>306</v>
      </c>
      <c r="W236" t="s">
        <v>572</v>
      </c>
      <c r="X236">
        <v>5</v>
      </c>
      <c r="Y236">
        <v>4</v>
      </c>
      <c r="Z236" t="s">
        <v>567</v>
      </c>
      <c r="AA236" t="s">
        <v>568</v>
      </c>
      <c r="AB236" t="s">
        <v>309</v>
      </c>
      <c r="AC236" t="s">
        <v>310</v>
      </c>
      <c r="AD236" t="s">
        <v>563</v>
      </c>
      <c r="AG236" t="s">
        <v>569</v>
      </c>
      <c r="AH236">
        <v>0</v>
      </c>
      <c r="AI236">
        <v>195</v>
      </c>
    </row>
    <row r="237" spans="1:35" x14ac:dyDescent="0.3">
      <c r="A237" t="s">
        <v>558</v>
      </c>
      <c r="B237">
        <v>123936</v>
      </c>
      <c r="C237">
        <v>9</v>
      </c>
      <c r="D237" t="s">
        <v>565</v>
      </c>
      <c r="E237" t="s">
        <v>566</v>
      </c>
      <c r="F237">
        <v>21</v>
      </c>
      <c r="G237">
        <v>10.130000000000001</v>
      </c>
      <c r="H237">
        <v>33.5</v>
      </c>
      <c r="I237">
        <v>6.44</v>
      </c>
      <c r="J237">
        <v>21.32</v>
      </c>
      <c r="K237">
        <v>3</v>
      </c>
      <c r="T237">
        <v>1</v>
      </c>
      <c r="U237">
        <v>1</v>
      </c>
      <c r="V237" t="s">
        <v>306</v>
      </c>
      <c r="W237" t="s">
        <v>573</v>
      </c>
      <c r="X237">
        <v>5</v>
      </c>
      <c r="Y237">
        <v>4</v>
      </c>
      <c r="Z237" t="s">
        <v>567</v>
      </c>
      <c r="AA237" t="s">
        <v>568</v>
      </c>
      <c r="AB237" t="s">
        <v>309</v>
      </c>
      <c r="AC237" t="s">
        <v>310</v>
      </c>
      <c r="AD237" t="s">
        <v>563</v>
      </c>
      <c r="AG237" t="s">
        <v>569</v>
      </c>
      <c r="AH237">
        <v>0</v>
      </c>
      <c r="AI237">
        <v>195</v>
      </c>
    </row>
    <row r="238" spans="1:35" x14ac:dyDescent="0.3">
      <c r="A238" t="s">
        <v>558</v>
      </c>
      <c r="B238">
        <v>123936</v>
      </c>
      <c r="C238">
        <v>10</v>
      </c>
      <c r="D238" t="s">
        <v>565</v>
      </c>
      <c r="E238" t="s">
        <v>566</v>
      </c>
      <c r="F238">
        <v>21</v>
      </c>
      <c r="G238">
        <v>10.08</v>
      </c>
      <c r="H238">
        <v>33.33</v>
      </c>
      <c r="I238">
        <v>6.41</v>
      </c>
      <c r="J238">
        <v>21.21</v>
      </c>
      <c r="K238">
        <v>2</v>
      </c>
      <c r="T238">
        <v>1</v>
      </c>
      <c r="U238">
        <v>1</v>
      </c>
      <c r="V238" t="s">
        <v>306</v>
      </c>
      <c r="W238" t="s">
        <v>574</v>
      </c>
      <c r="X238">
        <v>5</v>
      </c>
      <c r="Y238">
        <v>4</v>
      </c>
      <c r="Z238" t="s">
        <v>567</v>
      </c>
      <c r="AA238" t="s">
        <v>568</v>
      </c>
      <c r="AB238" t="s">
        <v>309</v>
      </c>
      <c r="AC238" t="s">
        <v>310</v>
      </c>
      <c r="AD238" t="s">
        <v>563</v>
      </c>
      <c r="AG238" t="s">
        <v>569</v>
      </c>
      <c r="AH238">
        <v>0</v>
      </c>
      <c r="AI238">
        <v>195</v>
      </c>
    </row>
    <row r="239" spans="1:35" x14ac:dyDescent="0.3">
      <c r="A239" t="s">
        <v>558</v>
      </c>
      <c r="B239">
        <v>123936</v>
      </c>
      <c r="C239">
        <v>11</v>
      </c>
      <c r="D239" t="s">
        <v>565</v>
      </c>
      <c r="E239" t="s">
        <v>566</v>
      </c>
      <c r="F239">
        <v>21</v>
      </c>
      <c r="G239">
        <v>10.09</v>
      </c>
      <c r="H239">
        <v>33.36</v>
      </c>
      <c r="I239">
        <v>6.42</v>
      </c>
      <c r="J239">
        <v>21.23</v>
      </c>
      <c r="K239">
        <v>1</v>
      </c>
      <c r="T239">
        <v>1</v>
      </c>
      <c r="U239">
        <v>1</v>
      </c>
      <c r="V239" t="s">
        <v>306</v>
      </c>
      <c r="W239" t="s">
        <v>575</v>
      </c>
      <c r="X239">
        <v>5</v>
      </c>
      <c r="Y239">
        <v>4</v>
      </c>
      <c r="Z239" t="s">
        <v>567</v>
      </c>
      <c r="AA239" t="s">
        <v>568</v>
      </c>
      <c r="AB239" t="s">
        <v>309</v>
      </c>
      <c r="AC239" t="s">
        <v>310</v>
      </c>
      <c r="AD239" t="s">
        <v>563</v>
      </c>
      <c r="AG239" t="s">
        <v>569</v>
      </c>
      <c r="AH239">
        <v>0</v>
      </c>
      <c r="AI239">
        <v>195</v>
      </c>
    </row>
    <row r="240" spans="1:35" x14ac:dyDescent="0.3">
      <c r="A240" t="s">
        <v>558</v>
      </c>
      <c r="B240">
        <v>123936</v>
      </c>
      <c r="C240">
        <v>12</v>
      </c>
      <c r="D240" t="s">
        <v>565</v>
      </c>
      <c r="E240" t="s">
        <v>566</v>
      </c>
      <c r="F240">
        <v>21</v>
      </c>
      <c r="G240">
        <v>12.8</v>
      </c>
      <c r="H240">
        <v>42.32</v>
      </c>
      <c r="I240">
        <v>8.14</v>
      </c>
      <c r="J240">
        <v>26.93</v>
      </c>
      <c r="K240">
        <v>1</v>
      </c>
      <c r="T240">
        <v>1</v>
      </c>
      <c r="U240">
        <v>1</v>
      </c>
      <c r="V240" t="s">
        <v>306</v>
      </c>
      <c r="W240" t="s">
        <v>105</v>
      </c>
      <c r="X240">
        <v>5</v>
      </c>
      <c r="Y240">
        <v>4</v>
      </c>
      <c r="Z240" t="s">
        <v>567</v>
      </c>
      <c r="AA240" t="s">
        <v>568</v>
      </c>
      <c r="AB240" t="s">
        <v>309</v>
      </c>
      <c r="AC240" t="s">
        <v>310</v>
      </c>
      <c r="AD240" t="s">
        <v>563</v>
      </c>
      <c r="AG240" t="s">
        <v>569</v>
      </c>
      <c r="AH240">
        <v>0</v>
      </c>
      <c r="AI240">
        <v>195</v>
      </c>
    </row>
    <row r="241" spans="1:35" x14ac:dyDescent="0.3">
      <c r="A241" t="s">
        <v>558</v>
      </c>
      <c r="B241">
        <v>123936</v>
      </c>
      <c r="C241">
        <v>13</v>
      </c>
      <c r="D241" t="s">
        <v>565</v>
      </c>
      <c r="E241" t="s">
        <v>566</v>
      </c>
      <c r="F241">
        <v>21</v>
      </c>
      <c r="G241">
        <v>12.82</v>
      </c>
      <c r="H241">
        <v>42.41</v>
      </c>
      <c r="I241">
        <v>8.16</v>
      </c>
      <c r="J241">
        <v>26.99</v>
      </c>
      <c r="K241">
        <v>1</v>
      </c>
      <c r="T241">
        <v>1</v>
      </c>
      <c r="U241">
        <v>1</v>
      </c>
      <c r="V241" t="s">
        <v>306</v>
      </c>
      <c r="W241" t="s">
        <v>210</v>
      </c>
      <c r="X241">
        <v>5</v>
      </c>
      <c r="Y241">
        <v>4</v>
      </c>
      <c r="Z241" t="s">
        <v>567</v>
      </c>
      <c r="AA241" t="s">
        <v>568</v>
      </c>
      <c r="AB241" t="s">
        <v>309</v>
      </c>
      <c r="AC241" t="s">
        <v>310</v>
      </c>
      <c r="AD241" t="s">
        <v>563</v>
      </c>
      <c r="AG241" t="s">
        <v>569</v>
      </c>
      <c r="AH241">
        <v>0</v>
      </c>
      <c r="AI241">
        <v>195</v>
      </c>
    </row>
    <row r="242" spans="1:35" x14ac:dyDescent="0.3">
      <c r="A242" t="s">
        <v>558</v>
      </c>
      <c r="B242">
        <v>405</v>
      </c>
      <c r="C242">
        <v>1</v>
      </c>
      <c r="D242" t="s">
        <v>576</v>
      </c>
      <c r="E242" t="s">
        <v>577</v>
      </c>
      <c r="F242">
        <v>1222</v>
      </c>
      <c r="G242">
        <v>22.88</v>
      </c>
      <c r="H242">
        <v>75.66</v>
      </c>
      <c r="I242">
        <v>16.55</v>
      </c>
      <c r="J242">
        <v>54.72</v>
      </c>
      <c r="K242">
        <v>68</v>
      </c>
      <c r="T242">
        <v>2</v>
      </c>
      <c r="U242">
        <v>1</v>
      </c>
      <c r="V242" t="s">
        <v>333</v>
      </c>
      <c r="W242">
        <v>75</v>
      </c>
      <c r="X242">
        <v>15</v>
      </c>
      <c r="Y242">
        <v>8</v>
      </c>
      <c r="Z242" t="s">
        <v>578</v>
      </c>
      <c r="AA242" t="s">
        <v>579</v>
      </c>
      <c r="AB242" t="s">
        <v>309</v>
      </c>
      <c r="AC242" t="s">
        <v>310</v>
      </c>
      <c r="AD242" t="s">
        <v>563</v>
      </c>
      <c r="AG242" t="s">
        <v>580</v>
      </c>
      <c r="AH242">
        <v>0</v>
      </c>
      <c r="AI242">
        <v>228</v>
      </c>
    </row>
    <row r="243" spans="1:35" x14ac:dyDescent="0.3">
      <c r="A243" t="s">
        <v>558</v>
      </c>
      <c r="B243">
        <v>405</v>
      </c>
      <c r="C243">
        <v>2</v>
      </c>
      <c r="D243" t="s">
        <v>576</v>
      </c>
      <c r="E243" t="s">
        <v>577</v>
      </c>
      <c r="F243">
        <v>1222</v>
      </c>
      <c r="G243">
        <v>27.95</v>
      </c>
      <c r="H243">
        <v>92.4</v>
      </c>
      <c r="I243">
        <v>20.85</v>
      </c>
      <c r="J243">
        <v>68.94</v>
      </c>
      <c r="K243">
        <v>305</v>
      </c>
      <c r="T243">
        <v>2</v>
      </c>
      <c r="U243">
        <v>1</v>
      </c>
      <c r="V243" t="s">
        <v>333</v>
      </c>
      <c r="W243">
        <v>92</v>
      </c>
      <c r="X243">
        <v>15</v>
      </c>
      <c r="Y243">
        <v>8</v>
      </c>
      <c r="Z243" t="s">
        <v>578</v>
      </c>
      <c r="AA243" t="s">
        <v>579</v>
      </c>
      <c r="AB243" t="s">
        <v>309</v>
      </c>
      <c r="AC243" t="s">
        <v>310</v>
      </c>
      <c r="AD243" t="s">
        <v>563</v>
      </c>
      <c r="AG243" t="s">
        <v>580</v>
      </c>
      <c r="AH243">
        <v>0</v>
      </c>
      <c r="AI243">
        <v>228</v>
      </c>
    </row>
    <row r="244" spans="1:35" x14ac:dyDescent="0.3">
      <c r="A244" t="s">
        <v>558</v>
      </c>
      <c r="B244">
        <v>405</v>
      </c>
      <c r="C244">
        <v>3</v>
      </c>
      <c r="D244" t="s">
        <v>576</v>
      </c>
      <c r="E244" t="s">
        <v>577</v>
      </c>
      <c r="F244">
        <v>1222</v>
      </c>
      <c r="G244">
        <v>32.47</v>
      </c>
      <c r="H244">
        <v>107.34</v>
      </c>
      <c r="I244">
        <v>24.19</v>
      </c>
      <c r="J244">
        <v>79.97</v>
      </c>
      <c r="K244">
        <v>299</v>
      </c>
      <c r="T244">
        <v>3</v>
      </c>
      <c r="U244">
        <v>1</v>
      </c>
      <c r="V244" t="s">
        <v>333</v>
      </c>
      <c r="W244">
        <v>107</v>
      </c>
      <c r="X244">
        <v>15</v>
      </c>
      <c r="Y244">
        <v>8</v>
      </c>
      <c r="Z244" t="s">
        <v>578</v>
      </c>
      <c r="AA244" t="s">
        <v>579</v>
      </c>
      <c r="AB244" t="s">
        <v>309</v>
      </c>
      <c r="AC244" t="s">
        <v>310</v>
      </c>
      <c r="AD244" t="s">
        <v>563</v>
      </c>
      <c r="AG244" t="s">
        <v>580</v>
      </c>
      <c r="AH244">
        <v>0</v>
      </c>
      <c r="AI244">
        <v>228</v>
      </c>
    </row>
    <row r="245" spans="1:35" x14ac:dyDescent="0.3">
      <c r="A245" t="s">
        <v>558</v>
      </c>
      <c r="B245">
        <v>405</v>
      </c>
      <c r="C245">
        <v>4</v>
      </c>
      <c r="D245" t="s">
        <v>576</v>
      </c>
      <c r="E245" t="s">
        <v>577</v>
      </c>
      <c r="F245">
        <v>1222</v>
      </c>
      <c r="G245">
        <v>39.94</v>
      </c>
      <c r="H245">
        <v>132.04</v>
      </c>
      <c r="I245">
        <v>33.79</v>
      </c>
      <c r="J245">
        <v>111.72</v>
      </c>
      <c r="K245">
        <v>60</v>
      </c>
      <c r="T245">
        <v>4</v>
      </c>
      <c r="U245">
        <v>2</v>
      </c>
      <c r="V245" t="s">
        <v>306</v>
      </c>
      <c r="W245">
        <v>132</v>
      </c>
      <c r="X245">
        <v>15</v>
      </c>
      <c r="Y245">
        <v>8</v>
      </c>
      <c r="Z245" t="s">
        <v>578</v>
      </c>
      <c r="AA245" t="s">
        <v>579</v>
      </c>
      <c r="AB245" t="s">
        <v>309</v>
      </c>
      <c r="AC245" t="s">
        <v>310</v>
      </c>
      <c r="AD245" t="s">
        <v>563</v>
      </c>
      <c r="AG245" t="s">
        <v>580</v>
      </c>
      <c r="AH245">
        <v>0</v>
      </c>
      <c r="AI245">
        <v>228</v>
      </c>
    </row>
    <row r="246" spans="1:35" x14ac:dyDescent="0.3">
      <c r="A246" t="s">
        <v>558</v>
      </c>
      <c r="B246">
        <v>405</v>
      </c>
      <c r="C246">
        <v>5</v>
      </c>
      <c r="D246" t="s">
        <v>576</v>
      </c>
      <c r="E246" t="s">
        <v>577</v>
      </c>
      <c r="F246">
        <v>1222</v>
      </c>
      <c r="G246">
        <v>45.32</v>
      </c>
      <c r="H246">
        <v>149.83000000000001</v>
      </c>
      <c r="I246">
        <v>38.81</v>
      </c>
      <c r="J246">
        <v>128.31</v>
      </c>
      <c r="K246">
        <v>210</v>
      </c>
      <c r="T246">
        <v>4</v>
      </c>
      <c r="U246">
        <v>2</v>
      </c>
      <c r="V246" t="s">
        <v>306</v>
      </c>
      <c r="W246">
        <v>149</v>
      </c>
      <c r="X246">
        <v>15</v>
      </c>
      <c r="Y246">
        <v>8</v>
      </c>
      <c r="Z246" t="s">
        <v>578</v>
      </c>
      <c r="AA246" t="s">
        <v>579</v>
      </c>
      <c r="AB246" t="s">
        <v>309</v>
      </c>
      <c r="AC246" t="s">
        <v>310</v>
      </c>
      <c r="AD246" t="s">
        <v>563</v>
      </c>
      <c r="AG246" t="s">
        <v>580</v>
      </c>
      <c r="AH246">
        <v>0</v>
      </c>
      <c r="AI246">
        <v>228</v>
      </c>
    </row>
    <row r="247" spans="1:35" x14ac:dyDescent="0.3">
      <c r="A247" t="s">
        <v>558</v>
      </c>
      <c r="B247">
        <v>405</v>
      </c>
      <c r="C247">
        <v>6</v>
      </c>
      <c r="D247" t="s">
        <v>576</v>
      </c>
      <c r="E247" t="s">
        <v>577</v>
      </c>
      <c r="F247">
        <v>1222</v>
      </c>
      <c r="G247">
        <v>50.88</v>
      </c>
      <c r="H247">
        <v>168.22</v>
      </c>
      <c r="I247">
        <v>42.8</v>
      </c>
      <c r="J247">
        <v>141.51</v>
      </c>
      <c r="K247">
        <v>280</v>
      </c>
      <c r="T247">
        <v>5</v>
      </c>
      <c r="U247">
        <v>2</v>
      </c>
      <c r="V247" t="s">
        <v>306</v>
      </c>
      <c r="W247">
        <v>168</v>
      </c>
      <c r="X247">
        <v>15</v>
      </c>
      <c r="Y247">
        <v>8</v>
      </c>
      <c r="Z247" t="s">
        <v>578</v>
      </c>
      <c r="AA247" t="s">
        <v>579</v>
      </c>
      <c r="AB247" t="s">
        <v>309</v>
      </c>
      <c r="AC247" t="s">
        <v>310</v>
      </c>
      <c r="AD247" t="s">
        <v>563</v>
      </c>
      <c r="AG247" t="s">
        <v>580</v>
      </c>
      <c r="AH247">
        <v>0</v>
      </c>
      <c r="AI247">
        <v>228</v>
      </c>
    </row>
    <row r="248" spans="1:35" x14ac:dyDescent="0.3">
      <c r="A248" t="s">
        <v>558</v>
      </c>
      <c r="B248">
        <v>841</v>
      </c>
      <c r="C248">
        <v>1</v>
      </c>
      <c r="D248" t="s">
        <v>581</v>
      </c>
      <c r="E248" t="s">
        <v>492</v>
      </c>
      <c r="F248">
        <v>914</v>
      </c>
      <c r="G248">
        <v>24.1</v>
      </c>
      <c r="H248">
        <v>79.7</v>
      </c>
      <c r="I248">
        <v>17.89</v>
      </c>
      <c r="J248">
        <v>59.17</v>
      </c>
      <c r="K248">
        <v>80</v>
      </c>
      <c r="T248">
        <v>3</v>
      </c>
      <c r="U248">
        <v>1</v>
      </c>
      <c r="V248" t="s">
        <v>306</v>
      </c>
      <c r="W248">
        <v>79</v>
      </c>
      <c r="X248">
        <v>20</v>
      </c>
      <c r="Y248">
        <v>17</v>
      </c>
      <c r="Z248" t="s">
        <v>582</v>
      </c>
      <c r="AA248" t="s">
        <v>583</v>
      </c>
      <c r="AB248" t="s">
        <v>309</v>
      </c>
      <c r="AC248" t="s">
        <v>310</v>
      </c>
      <c r="AD248" t="s">
        <v>563</v>
      </c>
      <c r="AG248" t="s">
        <v>584</v>
      </c>
      <c r="AH248">
        <v>0</v>
      </c>
      <c r="AI248">
        <v>234</v>
      </c>
    </row>
    <row r="249" spans="1:35" x14ac:dyDescent="0.3">
      <c r="A249" t="s">
        <v>558</v>
      </c>
      <c r="B249">
        <v>841</v>
      </c>
      <c r="C249">
        <v>2</v>
      </c>
      <c r="D249" t="s">
        <v>581</v>
      </c>
      <c r="E249" t="s">
        <v>492</v>
      </c>
      <c r="F249">
        <v>914</v>
      </c>
      <c r="G249">
        <v>32.659999999999997</v>
      </c>
      <c r="H249">
        <v>107.98</v>
      </c>
      <c r="I249">
        <v>25.69</v>
      </c>
      <c r="J249">
        <v>84.95</v>
      </c>
      <c r="K249">
        <v>514</v>
      </c>
      <c r="T249">
        <v>3</v>
      </c>
      <c r="U249">
        <v>2</v>
      </c>
      <c r="V249" t="s">
        <v>306</v>
      </c>
      <c r="W249">
        <v>107</v>
      </c>
      <c r="X249">
        <v>20</v>
      </c>
      <c r="Y249">
        <v>17</v>
      </c>
      <c r="Z249" t="s">
        <v>582</v>
      </c>
      <c r="AA249" t="s">
        <v>583</v>
      </c>
      <c r="AB249" t="s">
        <v>309</v>
      </c>
      <c r="AC249" t="s">
        <v>310</v>
      </c>
      <c r="AD249" t="s">
        <v>563</v>
      </c>
      <c r="AG249" t="s">
        <v>584</v>
      </c>
      <c r="AH249">
        <v>0</v>
      </c>
      <c r="AI249">
        <v>234</v>
      </c>
    </row>
    <row r="250" spans="1:35" x14ac:dyDescent="0.3">
      <c r="A250" t="s">
        <v>558</v>
      </c>
      <c r="B250">
        <v>841</v>
      </c>
      <c r="C250">
        <v>3</v>
      </c>
      <c r="D250" t="s">
        <v>581</v>
      </c>
      <c r="E250" t="s">
        <v>492</v>
      </c>
      <c r="F250">
        <v>914</v>
      </c>
      <c r="G250">
        <v>42.06</v>
      </c>
      <c r="H250">
        <v>139.06</v>
      </c>
      <c r="I250">
        <v>34.25</v>
      </c>
      <c r="J250">
        <v>113.25</v>
      </c>
      <c r="K250">
        <v>320</v>
      </c>
      <c r="T250">
        <v>4</v>
      </c>
      <c r="U250">
        <v>2</v>
      </c>
      <c r="V250" t="s">
        <v>306</v>
      </c>
      <c r="W250">
        <v>139</v>
      </c>
      <c r="X250">
        <v>20</v>
      </c>
      <c r="Y250">
        <v>17</v>
      </c>
      <c r="Z250" t="s">
        <v>582</v>
      </c>
      <c r="AA250" t="s">
        <v>583</v>
      </c>
      <c r="AB250" t="s">
        <v>309</v>
      </c>
      <c r="AC250" t="s">
        <v>310</v>
      </c>
      <c r="AD250" t="s">
        <v>563</v>
      </c>
      <c r="AG250" t="s">
        <v>584</v>
      </c>
      <c r="AH250">
        <v>0</v>
      </c>
      <c r="AI250">
        <v>234</v>
      </c>
    </row>
    <row r="251" spans="1:35" x14ac:dyDescent="0.3">
      <c r="A251" t="s">
        <v>558</v>
      </c>
      <c r="B251">
        <v>3294</v>
      </c>
      <c r="C251">
        <v>1</v>
      </c>
      <c r="D251" t="s">
        <v>585</v>
      </c>
      <c r="E251" t="s">
        <v>586</v>
      </c>
      <c r="F251">
        <v>196</v>
      </c>
      <c r="G251">
        <v>24.03</v>
      </c>
      <c r="H251">
        <v>79.47</v>
      </c>
      <c r="I251">
        <v>17.96</v>
      </c>
      <c r="J251">
        <v>59.4</v>
      </c>
      <c r="K251">
        <v>98</v>
      </c>
      <c r="T251">
        <v>3</v>
      </c>
      <c r="U251">
        <v>1</v>
      </c>
      <c r="V251" t="s">
        <v>333</v>
      </c>
      <c r="W251">
        <v>79</v>
      </c>
      <c r="X251">
        <v>17</v>
      </c>
      <c r="Y251">
        <v>11</v>
      </c>
      <c r="Z251" t="s">
        <v>587</v>
      </c>
      <c r="AA251" t="s">
        <v>588</v>
      </c>
      <c r="AB251" t="s">
        <v>309</v>
      </c>
      <c r="AC251" t="s">
        <v>310</v>
      </c>
      <c r="AD251" t="s">
        <v>563</v>
      </c>
      <c r="AG251" t="s">
        <v>589</v>
      </c>
      <c r="AH251">
        <v>0</v>
      </c>
      <c r="AI251">
        <v>273</v>
      </c>
    </row>
    <row r="252" spans="1:35" x14ac:dyDescent="0.3">
      <c r="A252" t="s">
        <v>558</v>
      </c>
      <c r="B252">
        <v>3294</v>
      </c>
      <c r="C252">
        <v>2</v>
      </c>
      <c r="D252" t="s">
        <v>585</v>
      </c>
      <c r="E252" t="s">
        <v>586</v>
      </c>
      <c r="F252">
        <v>196</v>
      </c>
      <c r="G252">
        <v>32.06</v>
      </c>
      <c r="H252">
        <v>106</v>
      </c>
      <c r="I252">
        <v>25.53</v>
      </c>
      <c r="J252">
        <v>84.42</v>
      </c>
      <c r="K252">
        <v>52</v>
      </c>
      <c r="T252">
        <v>3</v>
      </c>
      <c r="U252">
        <v>2</v>
      </c>
      <c r="V252" t="s">
        <v>306</v>
      </c>
      <c r="W252">
        <v>106</v>
      </c>
      <c r="X252">
        <v>17</v>
      </c>
      <c r="Y252">
        <v>11</v>
      </c>
      <c r="Z252" t="s">
        <v>587</v>
      </c>
      <c r="AA252" t="s">
        <v>588</v>
      </c>
      <c r="AB252" t="s">
        <v>309</v>
      </c>
      <c r="AC252" t="s">
        <v>310</v>
      </c>
      <c r="AD252" t="s">
        <v>563</v>
      </c>
      <c r="AG252" t="s">
        <v>589</v>
      </c>
      <c r="AH252">
        <v>0</v>
      </c>
      <c r="AI252">
        <v>273</v>
      </c>
    </row>
    <row r="253" spans="1:35" x14ac:dyDescent="0.3">
      <c r="A253" t="s">
        <v>558</v>
      </c>
      <c r="B253">
        <v>3294</v>
      </c>
      <c r="C253">
        <v>3</v>
      </c>
      <c r="D253" t="s">
        <v>585</v>
      </c>
      <c r="E253" t="s">
        <v>586</v>
      </c>
      <c r="F253">
        <v>196</v>
      </c>
      <c r="G253">
        <v>41.04</v>
      </c>
      <c r="H253">
        <v>135.66999999999999</v>
      </c>
      <c r="I253">
        <v>34.44</v>
      </c>
      <c r="J253">
        <v>113.87</v>
      </c>
      <c r="K253">
        <v>46</v>
      </c>
      <c r="T253">
        <v>4</v>
      </c>
      <c r="U253">
        <v>2</v>
      </c>
      <c r="V253" t="s">
        <v>306</v>
      </c>
      <c r="W253">
        <v>135</v>
      </c>
      <c r="X253">
        <v>17</v>
      </c>
      <c r="Y253">
        <v>11</v>
      </c>
      <c r="Z253" t="s">
        <v>587</v>
      </c>
      <c r="AA253" t="s">
        <v>588</v>
      </c>
      <c r="AB253" t="s">
        <v>309</v>
      </c>
      <c r="AC253" t="s">
        <v>310</v>
      </c>
      <c r="AD253" t="s">
        <v>563</v>
      </c>
      <c r="AG253" t="s">
        <v>589</v>
      </c>
      <c r="AH253">
        <v>0</v>
      </c>
      <c r="AI253">
        <v>273</v>
      </c>
    </row>
    <row r="254" spans="1:35" x14ac:dyDescent="0.3">
      <c r="A254" t="s">
        <v>558</v>
      </c>
      <c r="B254">
        <v>22358</v>
      </c>
      <c r="C254">
        <v>1</v>
      </c>
      <c r="D254" t="s">
        <v>590</v>
      </c>
      <c r="E254" t="s">
        <v>591</v>
      </c>
      <c r="F254">
        <v>76</v>
      </c>
      <c r="G254">
        <v>33.83</v>
      </c>
      <c r="H254">
        <v>111.86</v>
      </c>
      <c r="I254">
        <v>25.7</v>
      </c>
      <c r="J254">
        <v>84.99</v>
      </c>
      <c r="K254">
        <v>50</v>
      </c>
      <c r="T254">
        <v>3</v>
      </c>
      <c r="U254">
        <v>2</v>
      </c>
      <c r="V254" t="s">
        <v>306</v>
      </c>
      <c r="W254">
        <v>111</v>
      </c>
      <c r="X254">
        <v>20</v>
      </c>
      <c r="Y254">
        <v>20</v>
      </c>
      <c r="Z254" t="s">
        <v>592</v>
      </c>
      <c r="AA254" t="s">
        <v>593</v>
      </c>
      <c r="AB254" t="s">
        <v>309</v>
      </c>
      <c r="AC254" t="s">
        <v>310</v>
      </c>
      <c r="AD254" t="s">
        <v>563</v>
      </c>
      <c r="AG254" t="s">
        <v>594</v>
      </c>
      <c r="AH254">
        <v>0</v>
      </c>
      <c r="AI254">
        <v>764</v>
      </c>
    </row>
    <row r="255" spans="1:35" x14ac:dyDescent="0.3">
      <c r="A255" t="s">
        <v>558</v>
      </c>
      <c r="B255">
        <v>22358</v>
      </c>
      <c r="C255">
        <v>2</v>
      </c>
      <c r="D255" t="s">
        <v>590</v>
      </c>
      <c r="E255" t="s">
        <v>591</v>
      </c>
      <c r="F255">
        <v>76</v>
      </c>
      <c r="G255">
        <v>46.39</v>
      </c>
      <c r="H255">
        <v>153.36000000000001</v>
      </c>
      <c r="I255">
        <v>35.24</v>
      </c>
      <c r="J255">
        <v>116.52</v>
      </c>
      <c r="K255">
        <v>24</v>
      </c>
      <c r="T255">
        <v>3</v>
      </c>
      <c r="U255">
        <v>2</v>
      </c>
      <c r="V255" t="s">
        <v>306</v>
      </c>
      <c r="W255">
        <v>153</v>
      </c>
      <c r="X255">
        <v>20</v>
      </c>
      <c r="Y255">
        <v>20</v>
      </c>
      <c r="Z255" t="s">
        <v>592</v>
      </c>
      <c r="AA255" t="s">
        <v>593</v>
      </c>
      <c r="AB255" t="s">
        <v>309</v>
      </c>
      <c r="AC255" t="s">
        <v>310</v>
      </c>
      <c r="AD255" t="s">
        <v>563</v>
      </c>
      <c r="AG255" t="s">
        <v>594</v>
      </c>
      <c r="AH255">
        <v>0</v>
      </c>
      <c r="AI255">
        <v>764</v>
      </c>
    </row>
    <row r="256" spans="1:35" x14ac:dyDescent="0.3">
      <c r="A256" t="s">
        <v>558</v>
      </c>
      <c r="B256">
        <v>22358</v>
      </c>
      <c r="C256">
        <v>3</v>
      </c>
      <c r="D256" t="s">
        <v>590</v>
      </c>
      <c r="E256" t="s">
        <v>591</v>
      </c>
      <c r="F256">
        <v>76</v>
      </c>
      <c r="G256">
        <v>80.959999999999994</v>
      </c>
      <c r="H256">
        <v>267.64999999999998</v>
      </c>
      <c r="I256">
        <v>61.51</v>
      </c>
      <c r="J256">
        <v>203.35</v>
      </c>
      <c r="K256">
        <v>2</v>
      </c>
      <c r="T256">
        <v>3</v>
      </c>
      <c r="U256">
        <v>3</v>
      </c>
      <c r="V256" t="s">
        <v>306</v>
      </c>
      <c r="W256">
        <v>267</v>
      </c>
      <c r="X256">
        <v>20</v>
      </c>
      <c r="Y256">
        <v>20</v>
      </c>
      <c r="Z256" t="s">
        <v>592</v>
      </c>
      <c r="AA256" t="s">
        <v>593</v>
      </c>
      <c r="AB256" t="s">
        <v>309</v>
      </c>
      <c r="AC256" t="s">
        <v>310</v>
      </c>
      <c r="AD256" t="s">
        <v>563</v>
      </c>
      <c r="AG256" t="s">
        <v>594</v>
      </c>
      <c r="AH256">
        <v>0</v>
      </c>
      <c r="AI256">
        <v>764</v>
      </c>
    </row>
    <row r="257" spans="1:35" x14ac:dyDescent="0.3">
      <c r="A257" t="s">
        <v>558</v>
      </c>
      <c r="B257">
        <v>404</v>
      </c>
      <c r="C257">
        <v>1</v>
      </c>
      <c r="D257" t="s">
        <v>595</v>
      </c>
      <c r="E257" t="s">
        <v>596</v>
      </c>
      <c r="F257">
        <v>982</v>
      </c>
      <c r="G257">
        <v>27.41</v>
      </c>
      <c r="H257">
        <v>90.64</v>
      </c>
      <c r="I257">
        <v>21.83</v>
      </c>
      <c r="J257">
        <v>72.180000000000007</v>
      </c>
      <c r="K257">
        <v>272</v>
      </c>
      <c r="T257">
        <v>3</v>
      </c>
      <c r="U257">
        <v>1</v>
      </c>
      <c r="V257" t="s">
        <v>306</v>
      </c>
      <c r="W257">
        <v>90</v>
      </c>
      <c r="X257">
        <v>17</v>
      </c>
      <c r="Y257">
        <v>16</v>
      </c>
      <c r="Z257" t="s">
        <v>597</v>
      </c>
      <c r="AA257" t="s">
        <v>598</v>
      </c>
      <c r="AB257" t="s">
        <v>309</v>
      </c>
      <c r="AC257" t="s">
        <v>310</v>
      </c>
      <c r="AD257" t="s">
        <v>563</v>
      </c>
      <c r="AG257" t="s">
        <v>599</v>
      </c>
      <c r="AH257">
        <v>0</v>
      </c>
      <c r="AI257">
        <v>277</v>
      </c>
    </row>
    <row r="258" spans="1:35" x14ac:dyDescent="0.3">
      <c r="A258" t="s">
        <v>558</v>
      </c>
      <c r="B258">
        <v>404</v>
      </c>
      <c r="C258">
        <v>2</v>
      </c>
      <c r="D258" t="s">
        <v>595</v>
      </c>
      <c r="E258" t="s">
        <v>596</v>
      </c>
      <c r="F258">
        <v>982</v>
      </c>
      <c r="G258">
        <v>31.47</v>
      </c>
      <c r="H258">
        <v>104.05</v>
      </c>
      <c r="I258">
        <v>25.7</v>
      </c>
      <c r="J258">
        <v>84.98</v>
      </c>
      <c r="K258">
        <v>408</v>
      </c>
      <c r="T258">
        <v>3</v>
      </c>
      <c r="U258">
        <v>2</v>
      </c>
      <c r="V258" t="s">
        <v>306</v>
      </c>
      <c r="W258">
        <v>104</v>
      </c>
      <c r="X258">
        <v>17</v>
      </c>
      <c r="Y258">
        <v>16</v>
      </c>
      <c r="Z258" t="s">
        <v>597</v>
      </c>
      <c r="AA258" t="s">
        <v>598</v>
      </c>
      <c r="AB258" t="s">
        <v>309</v>
      </c>
      <c r="AC258" t="s">
        <v>310</v>
      </c>
      <c r="AD258" t="s">
        <v>563</v>
      </c>
      <c r="AG258" t="s">
        <v>599</v>
      </c>
      <c r="AH258">
        <v>0</v>
      </c>
      <c r="AI258">
        <v>277</v>
      </c>
    </row>
    <row r="259" spans="1:35" x14ac:dyDescent="0.3">
      <c r="A259" t="s">
        <v>558</v>
      </c>
      <c r="B259">
        <v>404</v>
      </c>
      <c r="C259">
        <v>3</v>
      </c>
      <c r="D259" t="s">
        <v>595</v>
      </c>
      <c r="E259" t="s">
        <v>596</v>
      </c>
      <c r="F259">
        <v>982</v>
      </c>
      <c r="G259">
        <v>41.21</v>
      </c>
      <c r="H259">
        <v>136.26</v>
      </c>
      <c r="I259">
        <v>34.700000000000003</v>
      </c>
      <c r="J259">
        <v>114.74</v>
      </c>
      <c r="K259">
        <v>64</v>
      </c>
      <c r="T259">
        <v>4</v>
      </c>
      <c r="U259">
        <v>2</v>
      </c>
      <c r="V259" t="s">
        <v>306</v>
      </c>
      <c r="W259">
        <v>136</v>
      </c>
      <c r="X259">
        <v>17</v>
      </c>
      <c r="Y259">
        <v>16</v>
      </c>
      <c r="Z259" t="s">
        <v>597</v>
      </c>
      <c r="AA259" t="s">
        <v>598</v>
      </c>
      <c r="AB259" t="s">
        <v>309</v>
      </c>
      <c r="AC259" t="s">
        <v>310</v>
      </c>
      <c r="AD259" t="s">
        <v>563</v>
      </c>
      <c r="AG259" t="s">
        <v>599</v>
      </c>
      <c r="AH259">
        <v>0</v>
      </c>
      <c r="AI259">
        <v>277</v>
      </c>
    </row>
    <row r="260" spans="1:35" x14ac:dyDescent="0.3">
      <c r="A260" t="s">
        <v>558</v>
      </c>
      <c r="B260">
        <v>404</v>
      </c>
      <c r="C260">
        <v>4</v>
      </c>
      <c r="D260" t="s">
        <v>595</v>
      </c>
      <c r="E260" t="s">
        <v>596</v>
      </c>
      <c r="F260">
        <v>982</v>
      </c>
      <c r="G260">
        <v>48.01</v>
      </c>
      <c r="H260">
        <v>158.72</v>
      </c>
      <c r="I260">
        <v>41.17</v>
      </c>
      <c r="J260">
        <v>136.1</v>
      </c>
      <c r="K260">
        <v>102</v>
      </c>
      <c r="T260">
        <v>4</v>
      </c>
      <c r="U260">
        <v>2</v>
      </c>
      <c r="V260" t="s">
        <v>306</v>
      </c>
      <c r="W260" t="s">
        <v>137</v>
      </c>
      <c r="X260">
        <v>17</v>
      </c>
      <c r="Y260">
        <v>16</v>
      </c>
      <c r="Z260" t="s">
        <v>597</v>
      </c>
      <c r="AA260" t="s">
        <v>598</v>
      </c>
      <c r="AB260" t="s">
        <v>309</v>
      </c>
      <c r="AC260" t="s">
        <v>310</v>
      </c>
      <c r="AD260" t="s">
        <v>563</v>
      </c>
      <c r="AG260" t="s">
        <v>599</v>
      </c>
      <c r="AH260">
        <v>0</v>
      </c>
      <c r="AI260">
        <v>277</v>
      </c>
    </row>
    <row r="261" spans="1:35" x14ac:dyDescent="0.3">
      <c r="A261" t="s">
        <v>558</v>
      </c>
      <c r="B261">
        <v>404</v>
      </c>
      <c r="C261">
        <v>5</v>
      </c>
      <c r="D261" t="s">
        <v>595</v>
      </c>
      <c r="E261" t="s">
        <v>596</v>
      </c>
      <c r="F261">
        <v>982</v>
      </c>
      <c r="G261">
        <v>48.11</v>
      </c>
      <c r="H261">
        <v>159.07</v>
      </c>
      <c r="I261">
        <v>41.33</v>
      </c>
      <c r="J261">
        <v>136.65</v>
      </c>
      <c r="K261">
        <v>136</v>
      </c>
      <c r="T261">
        <v>4</v>
      </c>
      <c r="U261">
        <v>2</v>
      </c>
      <c r="V261" t="s">
        <v>306</v>
      </c>
      <c r="W261" t="s">
        <v>138</v>
      </c>
      <c r="X261">
        <v>17</v>
      </c>
      <c r="Y261">
        <v>16</v>
      </c>
      <c r="Z261" t="s">
        <v>597</v>
      </c>
      <c r="AA261" t="s">
        <v>598</v>
      </c>
      <c r="AB261" t="s">
        <v>309</v>
      </c>
      <c r="AC261" t="s">
        <v>310</v>
      </c>
      <c r="AD261" t="s">
        <v>563</v>
      </c>
      <c r="AG261" t="s">
        <v>599</v>
      </c>
      <c r="AH261">
        <v>0</v>
      </c>
      <c r="AI261">
        <v>277</v>
      </c>
    </row>
    <row r="262" spans="1:35" x14ac:dyDescent="0.3">
      <c r="A262" t="s">
        <v>558</v>
      </c>
      <c r="B262">
        <v>13322</v>
      </c>
      <c r="C262">
        <v>1</v>
      </c>
      <c r="D262" t="s">
        <v>600</v>
      </c>
      <c r="E262" t="s">
        <v>601</v>
      </c>
      <c r="F262">
        <v>72</v>
      </c>
      <c r="G262">
        <v>26.03</v>
      </c>
      <c r="H262">
        <v>86.05</v>
      </c>
      <c r="I262">
        <v>20.88</v>
      </c>
      <c r="J262">
        <v>69.05</v>
      </c>
      <c r="K262">
        <v>4</v>
      </c>
      <c r="T262">
        <v>2</v>
      </c>
      <c r="U262">
        <v>1</v>
      </c>
      <c r="V262" t="s">
        <v>306</v>
      </c>
      <c r="W262">
        <v>86</v>
      </c>
      <c r="X262">
        <v>10</v>
      </c>
      <c r="Y262">
        <v>6</v>
      </c>
      <c r="Z262" t="s">
        <v>602</v>
      </c>
      <c r="AA262" t="s">
        <v>603</v>
      </c>
      <c r="AB262" t="s">
        <v>309</v>
      </c>
      <c r="AC262" t="s">
        <v>310</v>
      </c>
      <c r="AD262" t="s">
        <v>563</v>
      </c>
      <c r="AG262" t="s">
        <v>604</v>
      </c>
      <c r="AH262">
        <v>0</v>
      </c>
      <c r="AI262">
        <v>872</v>
      </c>
    </row>
    <row r="263" spans="1:35" x14ac:dyDescent="0.3">
      <c r="A263" t="s">
        <v>558</v>
      </c>
      <c r="B263">
        <v>13322</v>
      </c>
      <c r="C263">
        <v>2</v>
      </c>
      <c r="D263" t="s">
        <v>600</v>
      </c>
      <c r="E263" t="s">
        <v>601</v>
      </c>
      <c r="F263">
        <v>72</v>
      </c>
      <c r="G263">
        <v>28.41</v>
      </c>
      <c r="H263">
        <v>93.92</v>
      </c>
      <c r="I263">
        <v>22.79</v>
      </c>
      <c r="J263">
        <v>75.36</v>
      </c>
      <c r="K263">
        <v>4</v>
      </c>
      <c r="T263">
        <v>2</v>
      </c>
      <c r="U263">
        <v>1</v>
      </c>
      <c r="V263" t="s">
        <v>306</v>
      </c>
      <c r="W263">
        <v>93</v>
      </c>
      <c r="X263">
        <v>10</v>
      </c>
      <c r="Y263">
        <v>6</v>
      </c>
      <c r="Z263" t="s">
        <v>602</v>
      </c>
      <c r="AA263" t="s">
        <v>603</v>
      </c>
      <c r="AB263" t="s">
        <v>309</v>
      </c>
      <c r="AC263" t="s">
        <v>310</v>
      </c>
      <c r="AD263" t="s">
        <v>563</v>
      </c>
      <c r="AG263" t="s">
        <v>604</v>
      </c>
      <c r="AH263">
        <v>0</v>
      </c>
      <c r="AI263">
        <v>872</v>
      </c>
    </row>
    <row r="264" spans="1:35" x14ac:dyDescent="0.3">
      <c r="A264" t="s">
        <v>558</v>
      </c>
      <c r="B264">
        <v>13322</v>
      </c>
      <c r="C264">
        <v>3</v>
      </c>
      <c r="D264" t="s">
        <v>600</v>
      </c>
      <c r="E264" t="s">
        <v>601</v>
      </c>
      <c r="F264">
        <v>72</v>
      </c>
      <c r="G264">
        <v>31.67</v>
      </c>
      <c r="H264">
        <v>104.71</v>
      </c>
      <c r="I264">
        <v>25.41</v>
      </c>
      <c r="J264">
        <v>84.02</v>
      </c>
      <c r="K264">
        <v>44</v>
      </c>
      <c r="T264">
        <v>3</v>
      </c>
      <c r="U264">
        <v>2</v>
      </c>
      <c r="V264" t="s">
        <v>333</v>
      </c>
      <c r="W264">
        <v>104</v>
      </c>
      <c r="X264">
        <v>10</v>
      </c>
      <c r="Y264">
        <v>6</v>
      </c>
      <c r="Z264" t="s">
        <v>602</v>
      </c>
      <c r="AA264" t="s">
        <v>603</v>
      </c>
      <c r="AB264" t="s">
        <v>309</v>
      </c>
      <c r="AC264" t="s">
        <v>310</v>
      </c>
      <c r="AD264" t="s">
        <v>563</v>
      </c>
      <c r="AG264" t="s">
        <v>604</v>
      </c>
      <c r="AH264">
        <v>0</v>
      </c>
      <c r="AI264">
        <v>872</v>
      </c>
    </row>
    <row r="265" spans="1:35" x14ac:dyDescent="0.3">
      <c r="A265" t="s">
        <v>558</v>
      </c>
      <c r="B265">
        <v>13322</v>
      </c>
      <c r="C265">
        <v>4</v>
      </c>
      <c r="D265" t="s">
        <v>600</v>
      </c>
      <c r="E265" t="s">
        <v>601</v>
      </c>
      <c r="F265">
        <v>72</v>
      </c>
      <c r="G265">
        <v>36.79</v>
      </c>
      <c r="H265">
        <v>121.62</v>
      </c>
      <c r="I265">
        <v>29.52</v>
      </c>
      <c r="J265">
        <v>97.6</v>
      </c>
      <c r="K265">
        <v>8</v>
      </c>
      <c r="T265">
        <v>3</v>
      </c>
      <c r="U265">
        <v>2</v>
      </c>
      <c r="V265" t="s">
        <v>306</v>
      </c>
      <c r="W265">
        <v>121</v>
      </c>
      <c r="X265">
        <v>10</v>
      </c>
      <c r="Y265">
        <v>6</v>
      </c>
      <c r="Z265" t="s">
        <v>602</v>
      </c>
      <c r="AA265" t="s">
        <v>603</v>
      </c>
      <c r="AB265" t="s">
        <v>309</v>
      </c>
      <c r="AC265" t="s">
        <v>310</v>
      </c>
      <c r="AD265" t="s">
        <v>563</v>
      </c>
      <c r="AG265" t="s">
        <v>604</v>
      </c>
      <c r="AH265">
        <v>0</v>
      </c>
      <c r="AI265">
        <v>872</v>
      </c>
    </row>
    <row r="266" spans="1:35" x14ac:dyDescent="0.3">
      <c r="A266" t="s">
        <v>558</v>
      </c>
      <c r="B266">
        <v>13322</v>
      </c>
      <c r="C266">
        <v>5</v>
      </c>
      <c r="D266" t="s">
        <v>600</v>
      </c>
      <c r="E266" t="s">
        <v>601</v>
      </c>
      <c r="F266">
        <v>72</v>
      </c>
      <c r="G266">
        <v>37.56</v>
      </c>
      <c r="H266">
        <v>124.19</v>
      </c>
      <c r="I266">
        <v>30.14</v>
      </c>
      <c r="J266">
        <v>99.66</v>
      </c>
      <c r="K266">
        <v>4</v>
      </c>
      <c r="T266">
        <v>3</v>
      </c>
      <c r="U266">
        <v>2</v>
      </c>
      <c r="V266" t="s">
        <v>333</v>
      </c>
      <c r="W266">
        <v>124</v>
      </c>
      <c r="X266">
        <v>10</v>
      </c>
      <c r="Y266">
        <v>6</v>
      </c>
      <c r="Z266" t="s">
        <v>602</v>
      </c>
      <c r="AA266" t="s">
        <v>603</v>
      </c>
      <c r="AB266" t="s">
        <v>309</v>
      </c>
      <c r="AC266" t="s">
        <v>310</v>
      </c>
      <c r="AD266" t="s">
        <v>563</v>
      </c>
      <c r="AG266" t="s">
        <v>604</v>
      </c>
      <c r="AH266">
        <v>0</v>
      </c>
      <c r="AI266">
        <v>872</v>
      </c>
    </row>
    <row r="267" spans="1:35" x14ac:dyDescent="0.3">
      <c r="A267" t="s">
        <v>558</v>
      </c>
      <c r="B267">
        <v>13322</v>
      </c>
      <c r="C267">
        <v>6</v>
      </c>
      <c r="D267" t="s">
        <v>600</v>
      </c>
      <c r="E267" t="s">
        <v>601</v>
      </c>
      <c r="F267">
        <v>72</v>
      </c>
      <c r="G267">
        <v>38.97</v>
      </c>
      <c r="H267">
        <v>128.85</v>
      </c>
      <c r="I267">
        <v>31.27</v>
      </c>
      <c r="J267">
        <v>103.39</v>
      </c>
      <c r="K267">
        <v>4</v>
      </c>
      <c r="T267">
        <v>3</v>
      </c>
      <c r="U267">
        <v>2</v>
      </c>
      <c r="V267" t="s">
        <v>306</v>
      </c>
      <c r="W267">
        <v>128</v>
      </c>
      <c r="X267">
        <v>10</v>
      </c>
      <c r="Y267">
        <v>6</v>
      </c>
      <c r="Z267" t="s">
        <v>602</v>
      </c>
      <c r="AA267" t="s">
        <v>603</v>
      </c>
      <c r="AB267" t="s">
        <v>309</v>
      </c>
      <c r="AC267" t="s">
        <v>310</v>
      </c>
      <c r="AD267" t="s">
        <v>563</v>
      </c>
      <c r="AG267" t="s">
        <v>604</v>
      </c>
      <c r="AH267">
        <v>0</v>
      </c>
      <c r="AI267">
        <v>872</v>
      </c>
    </row>
    <row r="268" spans="1:35" x14ac:dyDescent="0.3">
      <c r="A268" t="s">
        <v>558</v>
      </c>
      <c r="B268">
        <v>13322</v>
      </c>
      <c r="C268">
        <v>7</v>
      </c>
      <c r="D268" t="s">
        <v>600</v>
      </c>
      <c r="E268" t="s">
        <v>601</v>
      </c>
      <c r="F268">
        <v>72</v>
      </c>
      <c r="G268">
        <v>39.81</v>
      </c>
      <c r="H268">
        <v>131.62</v>
      </c>
      <c r="I268">
        <v>31.94</v>
      </c>
      <c r="J268">
        <v>105.61</v>
      </c>
      <c r="K268">
        <v>4</v>
      </c>
      <c r="T268">
        <v>3</v>
      </c>
      <c r="U268">
        <v>2</v>
      </c>
      <c r="V268" t="s">
        <v>306</v>
      </c>
      <c r="W268">
        <v>131</v>
      </c>
      <c r="X268">
        <v>10</v>
      </c>
      <c r="Y268">
        <v>6</v>
      </c>
      <c r="Z268" t="s">
        <v>602</v>
      </c>
      <c r="AA268" t="s">
        <v>603</v>
      </c>
      <c r="AB268" t="s">
        <v>309</v>
      </c>
      <c r="AC268" t="s">
        <v>310</v>
      </c>
      <c r="AD268" t="s">
        <v>563</v>
      </c>
      <c r="AG268" t="s">
        <v>604</v>
      </c>
      <c r="AH268">
        <v>0</v>
      </c>
      <c r="AI268">
        <v>872</v>
      </c>
    </row>
    <row r="269" spans="1:35" x14ac:dyDescent="0.3">
      <c r="A269" t="s">
        <v>558</v>
      </c>
      <c r="B269">
        <v>12240</v>
      </c>
      <c r="C269">
        <v>1</v>
      </c>
      <c r="D269" t="s">
        <v>605</v>
      </c>
      <c r="E269" t="s">
        <v>606</v>
      </c>
      <c r="F269">
        <v>662</v>
      </c>
      <c r="G269">
        <v>14.36</v>
      </c>
      <c r="H269">
        <v>47.5</v>
      </c>
      <c r="I269">
        <v>11.03</v>
      </c>
      <c r="J269">
        <v>36.49</v>
      </c>
      <c r="K269">
        <v>28</v>
      </c>
      <c r="T269">
        <v>1</v>
      </c>
      <c r="U269">
        <v>1</v>
      </c>
      <c r="V269" t="s">
        <v>333</v>
      </c>
      <c r="W269">
        <v>47</v>
      </c>
      <c r="X269">
        <v>37</v>
      </c>
      <c r="Y269">
        <v>14</v>
      </c>
      <c r="Z269" t="s">
        <v>607</v>
      </c>
      <c r="AA269" t="s">
        <v>608</v>
      </c>
      <c r="AB269" t="s">
        <v>309</v>
      </c>
      <c r="AC269" t="s">
        <v>310</v>
      </c>
      <c r="AD269" t="s">
        <v>563</v>
      </c>
      <c r="AG269" t="s">
        <v>609</v>
      </c>
      <c r="AH269">
        <v>0</v>
      </c>
      <c r="AI269">
        <v>852</v>
      </c>
    </row>
    <row r="270" spans="1:35" x14ac:dyDescent="0.3">
      <c r="A270" t="s">
        <v>558</v>
      </c>
      <c r="B270">
        <v>12240</v>
      </c>
      <c r="C270">
        <v>2</v>
      </c>
      <c r="D270" t="s">
        <v>605</v>
      </c>
      <c r="E270" t="s">
        <v>606</v>
      </c>
      <c r="F270">
        <v>662</v>
      </c>
      <c r="G270">
        <v>14.55</v>
      </c>
      <c r="H270">
        <v>48.11</v>
      </c>
      <c r="I270">
        <v>11.18</v>
      </c>
      <c r="J270">
        <v>36.96</v>
      </c>
      <c r="K270">
        <v>28</v>
      </c>
      <c r="T270">
        <v>1</v>
      </c>
      <c r="U270">
        <v>1</v>
      </c>
      <c r="V270" t="s">
        <v>333</v>
      </c>
      <c r="W270" t="s">
        <v>108</v>
      </c>
      <c r="X270">
        <v>37</v>
      </c>
      <c r="Y270">
        <v>14</v>
      </c>
      <c r="Z270" t="s">
        <v>607</v>
      </c>
      <c r="AA270" t="s">
        <v>608</v>
      </c>
      <c r="AB270" t="s">
        <v>309</v>
      </c>
      <c r="AC270" t="s">
        <v>310</v>
      </c>
      <c r="AD270" t="s">
        <v>563</v>
      </c>
      <c r="AG270" t="s">
        <v>609</v>
      </c>
      <c r="AH270">
        <v>0</v>
      </c>
      <c r="AI270">
        <v>852</v>
      </c>
    </row>
    <row r="271" spans="1:35" x14ac:dyDescent="0.3">
      <c r="A271" t="s">
        <v>558</v>
      </c>
      <c r="B271">
        <v>12240</v>
      </c>
      <c r="C271">
        <v>3</v>
      </c>
      <c r="D271" t="s">
        <v>605</v>
      </c>
      <c r="E271" t="s">
        <v>606</v>
      </c>
      <c r="F271">
        <v>662</v>
      </c>
      <c r="G271">
        <v>14.99</v>
      </c>
      <c r="H271">
        <v>49.56</v>
      </c>
      <c r="I271">
        <v>11.51</v>
      </c>
      <c r="J271">
        <v>38.08</v>
      </c>
      <c r="K271">
        <v>112</v>
      </c>
      <c r="T271">
        <v>1</v>
      </c>
      <c r="U271">
        <v>1</v>
      </c>
      <c r="V271" t="s">
        <v>333</v>
      </c>
      <c r="W271" t="s">
        <v>139</v>
      </c>
      <c r="X271">
        <v>37</v>
      </c>
      <c r="Y271">
        <v>14</v>
      </c>
      <c r="Z271" t="s">
        <v>607</v>
      </c>
      <c r="AA271" t="s">
        <v>608</v>
      </c>
      <c r="AB271" t="s">
        <v>309</v>
      </c>
      <c r="AC271" t="s">
        <v>310</v>
      </c>
      <c r="AD271" t="s">
        <v>563</v>
      </c>
      <c r="AG271" t="s">
        <v>609</v>
      </c>
      <c r="AH271">
        <v>0</v>
      </c>
      <c r="AI271">
        <v>852</v>
      </c>
    </row>
    <row r="272" spans="1:35" x14ac:dyDescent="0.3">
      <c r="A272" t="s">
        <v>558</v>
      </c>
      <c r="B272">
        <v>12240</v>
      </c>
      <c r="C272">
        <v>4</v>
      </c>
      <c r="D272" t="s">
        <v>605</v>
      </c>
      <c r="E272" t="s">
        <v>606</v>
      </c>
      <c r="F272">
        <v>662</v>
      </c>
      <c r="G272">
        <v>15.3</v>
      </c>
      <c r="H272">
        <v>50.6</v>
      </c>
      <c r="I272">
        <v>11.76</v>
      </c>
      <c r="J272">
        <v>38.880000000000003</v>
      </c>
      <c r="K272">
        <v>84</v>
      </c>
      <c r="T272">
        <v>1</v>
      </c>
      <c r="U272">
        <v>1</v>
      </c>
      <c r="V272" t="s">
        <v>333</v>
      </c>
      <c r="W272" t="s">
        <v>140</v>
      </c>
      <c r="X272">
        <v>37</v>
      </c>
      <c r="Y272">
        <v>14</v>
      </c>
      <c r="Z272" t="s">
        <v>607</v>
      </c>
      <c r="AA272" t="s">
        <v>608</v>
      </c>
      <c r="AB272" t="s">
        <v>309</v>
      </c>
      <c r="AC272" t="s">
        <v>310</v>
      </c>
      <c r="AD272" t="s">
        <v>563</v>
      </c>
      <c r="AG272" t="s">
        <v>609</v>
      </c>
      <c r="AH272">
        <v>0</v>
      </c>
      <c r="AI272">
        <v>852</v>
      </c>
    </row>
    <row r="273" spans="1:35" x14ac:dyDescent="0.3">
      <c r="A273" t="s">
        <v>558</v>
      </c>
      <c r="B273">
        <v>12240</v>
      </c>
      <c r="C273">
        <v>5</v>
      </c>
      <c r="D273" t="s">
        <v>605</v>
      </c>
      <c r="E273" t="s">
        <v>606</v>
      </c>
      <c r="F273">
        <v>662</v>
      </c>
      <c r="G273">
        <v>15.71</v>
      </c>
      <c r="H273">
        <v>51.94</v>
      </c>
      <c r="I273">
        <v>12.07</v>
      </c>
      <c r="J273">
        <v>39.909999999999997</v>
      </c>
      <c r="K273">
        <v>28</v>
      </c>
      <c r="T273">
        <v>1</v>
      </c>
      <c r="U273">
        <v>1</v>
      </c>
      <c r="V273" t="s">
        <v>333</v>
      </c>
      <c r="W273" t="s">
        <v>141</v>
      </c>
      <c r="X273">
        <v>37</v>
      </c>
      <c r="Y273">
        <v>14</v>
      </c>
      <c r="Z273" t="s">
        <v>607</v>
      </c>
      <c r="AA273" t="s">
        <v>608</v>
      </c>
      <c r="AB273" t="s">
        <v>309</v>
      </c>
      <c r="AC273" t="s">
        <v>310</v>
      </c>
      <c r="AD273" t="s">
        <v>563</v>
      </c>
      <c r="AG273" t="s">
        <v>609</v>
      </c>
      <c r="AH273">
        <v>0</v>
      </c>
      <c r="AI273">
        <v>852</v>
      </c>
    </row>
    <row r="274" spans="1:35" x14ac:dyDescent="0.3">
      <c r="A274" t="s">
        <v>558</v>
      </c>
      <c r="B274">
        <v>12240</v>
      </c>
      <c r="C274">
        <v>6</v>
      </c>
      <c r="D274" t="s">
        <v>605</v>
      </c>
      <c r="E274" t="s">
        <v>606</v>
      </c>
      <c r="F274">
        <v>662</v>
      </c>
      <c r="G274">
        <v>16.260000000000002</v>
      </c>
      <c r="H274">
        <v>53.77</v>
      </c>
      <c r="I274">
        <v>12.49</v>
      </c>
      <c r="J274">
        <v>41.32</v>
      </c>
      <c r="K274">
        <v>28</v>
      </c>
      <c r="T274">
        <v>1</v>
      </c>
      <c r="U274">
        <v>1</v>
      </c>
      <c r="V274" t="s">
        <v>333</v>
      </c>
      <c r="W274">
        <v>53</v>
      </c>
      <c r="X274">
        <v>37</v>
      </c>
      <c r="Y274">
        <v>14</v>
      </c>
      <c r="Z274" t="s">
        <v>607</v>
      </c>
      <c r="AA274" t="s">
        <v>608</v>
      </c>
      <c r="AB274" t="s">
        <v>309</v>
      </c>
      <c r="AC274" t="s">
        <v>310</v>
      </c>
      <c r="AD274" t="s">
        <v>563</v>
      </c>
      <c r="AG274" t="s">
        <v>609</v>
      </c>
      <c r="AH274">
        <v>0</v>
      </c>
      <c r="AI274">
        <v>852</v>
      </c>
    </row>
    <row r="275" spans="1:35" x14ac:dyDescent="0.3">
      <c r="A275" t="s">
        <v>558</v>
      </c>
      <c r="B275">
        <v>12240</v>
      </c>
      <c r="C275">
        <v>7</v>
      </c>
      <c r="D275" t="s">
        <v>605</v>
      </c>
      <c r="E275" t="s">
        <v>606</v>
      </c>
      <c r="F275">
        <v>662</v>
      </c>
      <c r="G275">
        <v>19.63</v>
      </c>
      <c r="H275">
        <v>64.900000000000006</v>
      </c>
      <c r="I275">
        <v>15.08</v>
      </c>
      <c r="J275">
        <v>49.87</v>
      </c>
      <c r="K275">
        <v>28</v>
      </c>
      <c r="T275">
        <v>1</v>
      </c>
      <c r="U275">
        <v>1</v>
      </c>
      <c r="V275" t="s">
        <v>333</v>
      </c>
      <c r="W275">
        <v>64</v>
      </c>
      <c r="X275">
        <v>37</v>
      </c>
      <c r="Y275">
        <v>14</v>
      </c>
      <c r="Z275" t="s">
        <v>607</v>
      </c>
      <c r="AA275" t="s">
        <v>608</v>
      </c>
      <c r="AB275" t="s">
        <v>309</v>
      </c>
      <c r="AC275" t="s">
        <v>310</v>
      </c>
      <c r="AD275" t="s">
        <v>563</v>
      </c>
      <c r="AG275" t="s">
        <v>609</v>
      </c>
      <c r="AH275">
        <v>0</v>
      </c>
      <c r="AI275">
        <v>852</v>
      </c>
    </row>
    <row r="276" spans="1:35" x14ac:dyDescent="0.3">
      <c r="A276" t="s">
        <v>558</v>
      </c>
      <c r="B276">
        <v>12240</v>
      </c>
      <c r="C276">
        <v>8</v>
      </c>
      <c r="D276" t="s">
        <v>605</v>
      </c>
      <c r="E276" t="s">
        <v>606</v>
      </c>
      <c r="F276">
        <v>662</v>
      </c>
      <c r="G276">
        <v>23.22</v>
      </c>
      <c r="H276">
        <v>76.790000000000006</v>
      </c>
      <c r="I276">
        <v>17.84</v>
      </c>
      <c r="J276">
        <v>59</v>
      </c>
      <c r="K276">
        <v>68</v>
      </c>
      <c r="T276">
        <v>2</v>
      </c>
      <c r="U276">
        <v>2</v>
      </c>
      <c r="V276" t="s">
        <v>333</v>
      </c>
      <c r="W276">
        <v>76</v>
      </c>
      <c r="X276">
        <v>37</v>
      </c>
      <c r="Y276">
        <v>14</v>
      </c>
      <c r="Z276" t="s">
        <v>607</v>
      </c>
      <c r="AA276" t="s">
        <v>608</v>
      </c>
      <c r="AB276" t="s">
        <v>309</v>
      </c>
      <c r="AC276" t="s">
        <v>310</v>
      </c>
      <c r="AD276" t="s">
        <v>563</v>
      </c>
      <c r="AG276" t="s">
        <v>609</v>
      </c>
      <c r="AH276">
        <v>0</v>
      </c>
      <c r="AI276">
        <v>852</v>
      </c>
    </row>
    <row r="277" spans="1:35" x14ac:dyDescent="0.3">
      <c r="A277" t="s">
        <v>558</v>
      </c>
      <c r="B277">
        <v>12240</v>
      </c>
      <c r="C277">
        <v>9</v>
      </c>
      <c r="D277" t="s">
        <v>605</v>
      </c>
      <c r="E277" t="s">
        <v>606</v>
      </c>
      <c r="F277">
        <v>662</v>
      </c>
      <c r="G277">
        <v>29.8</v>
      </c>
      <c r="H277">
        <v>98.53</v>
      </c>
      <c r="I277">
        <v>22.89</v>
      </c>
      <c r="J277">
        <v>75.7</v>
      </c>
      <c r="K277">
        <v>84</v>
      </c>
      <c r="T277">
        <v>2</v>
      </c>
      <c r="U277">
        <v>2</v>
      </c>
      <c r="V277" t="s">
        <v>333</v>
      </c>
      <c r="W277" t="s">
        <v>142</v>
      </c>
      <c r="X277">
        <v>37</v>
      </c>
      <c r="Y277">
        <v>14</v>
      </c>
      <c r="Z277" t="s">
        <v>607</v>
      </c>
      <c r="AA277" t="s">
        <v>608</v>
      </c>
      <c r="AB277" t="s">
        <v>309</v>
      </c>
      <c r="AC277" t="s">
        <v>310</v>
      </c>
      <c r="AD277" t="s">
        <v>563</v>
      </c>
      <c r="AG277" t="s">
        <v>609</v>
      </c>
      <c r="AH277">
        <v>0</v>
      </c>
      <c r="AI277">
        <v>852</v>
      </c>
    </row>
    <row r="278" spans="1:35" x14ac:dyDescent="0.3">
      <c r="A278" t="s">
        <v>558</v>
      </c>
      <c r="B278">
        <v>12240</v>
      </c>
      <c r="C278">
        <v>10</v>
      </c>
      <c r="D278" t="s">
        <v>605</v>
      </c>
      <c r="E278" t="s">
        <v>606</v>
      </c>
      <c r="F278">
        <v>662</v>
      </c>
      <c r="G278">
        <v>29.81</v>
      </c>
      <c r="H278">
        <v>98.55</v>
      </c>
      <c r="I278">
        <v>22.9</v>
      </c>
      <c r="J278">
        <v>75.72</v>
      </c>
      <c r="K278">
        <v>42</v>
      </c>
      <c r="T278">
        <v>2</v>
      </c>
      <c r="U278">
        <v>2</v>
      </c>
      <c r="V278" t="s">
        <v>333</v>
      </c>
      <c r="W278" t="s">
        <v>143</v>
      </c>
      <c r="X278">
        <v>37</v>
      </c>
      <c r="Y278">
        <v>14</v>
      </c>
      <c r="Z278" t="s">
        <v>607</v>
      </c>
      <c r="AA278" t="s">
        <v>608</v>
      </c>
      <c r="AB278" t="s">
        <v>309</v>
      </c>
      <c r="AC278" t="s">
        <v>310</v>
      </c>
      <c r="AD278" t="s">
        <v>563</v>
      </c>
      <c r="AG278" t="s">
        <v>609</v>
      </c>
      <c r="AH278">
        <v>0</v>
      </c>
      <c r="AI278">
        <v>852</v>
      </c>
    </row>
    <row r="279" spans="1:35" x14ac:dyDescent="0.3">
      <c r="A279" t="s">
        <v>558</v>
      </c>
      <c r="B279">
        <v>12240</v>
      </c>
      <c r="C279">
        <v>11</v>
      </c>
      <c r="D279" t="s">
        <v>605</v>
      </c>
      <c r="E279" t="s">
        <v>606</v>
      </c>
      <c r="F279">
        <v>662</v>
      </c>
      <c r="G279">
        <v>31.46</v>
      </c>
      <c r="H279">
        <v>104</v>
      </c>
      <c r="I279">
        <v>24.16</v>
      </c>
      <c r="J279">
        <v>79.900000000000006</v>
      </c>
      <c r="K279">
        <v>42</v>
      </c>
      <c r="T279">
        <v>3</v>
      </c>
      <c r="U279">
        <v>2</v>
      </c>
      <c r="V279" t="s">
        <v>333</v>
      </c>
      <c r="W279">
        <v>104</v>
      </c>
      <c r="X279">
        <v>37</v>
      </c>
      <c r="Y279">
        <v>14</v>
      </c>
      <c r="Z279" t="s">
        <v>607</v>
      </c>
      <c r="AA279" t="s">
        <v>608</v>
      </c>
      <c r="AB279" t="s">
        <v>309</v>
      </c>
      <c r="AC279" t="s">
        <v>310</v>
      </c>
      <c r="AD279" t="s">
        <v>563</v>
      </c>
      <c r="AG279" t="s">
        <v>609</v>
      </c>
      <c r="AH279">
        <v>0</v>
      </c>
      <c r="AI279">
        <v>852</v>
      </c>
    </row>
    <row r="280" spans="1:35" x14ac:dyDescent="0.3">
      <c r="A280" t="s">
        <v>558</v>
      </c>
      <c r="B280">
        <v>12240</v>
      </c>
      <c r="C280">
        <v>12</v>
      </c>
      <c r="D280" t="s">
        <v>605</v>
      </c>
      <c r="E280" t="s">
        <v>606</v>
      </c>
      <c r="F280">
        <v>662</v>
      </c>
      <c r="G280">
        <v>32.340000000000003</v>
      </c>
      <c r="H280">
        <v>106.91</v>
      </c>
      <c r="I280">
        <v>24.84</v>
      </c>
      <c r="J280">
        <v>82.14</v>
      </c>
      <c r="K280">
        <v>42</v>
      </c>
      <c r="T280">
        <v>3</v>
      </c>
      <c r="U280">
        <v>2</v>
      </c>
      <c r="V280" t="s">
        <v>333</v>
      </c>
      <c r="W280">
        <v>106</v>
      </c>
      <c r="X280">
        <v>37</v>
      </c>
      <c r="Y280">
        <v>14</v>
      </c>
      <c r="Z280" t="s">
        <v>607</v>
      </c>
      <c r="AA280" t="s">
        <v>608</v>
      </c>
      <c r="AB280" t="s">
        <v>309</v>
      </c>
      <c r="AC280" t="s">
        <v>310</v>
      </c>
      <c r="AD280" t="s">
        <v>563</v>
      </c>
      <c r="AG280" t="s">
        <v>609</v>
      </c>
      <c r="AH280">
        <v>0</v>
      </c>
      <c r="AI280">
        <v>852</v>
      </c>
    </row>
    <row r="281" spans="1:35" x14ac:dyDescent="0.3">
      <c r="A281" t="s">
        <v>558</v>
      </c>
      <c r="B281">
        <v>12240</v>
      </c>
      <c r="C281">
        <v>13</v>
      </c>
      <c r="D281" t="s">
        <v>605</v>
      </c>
      <c r="E281" t="s">
        <v>606</v>
      </c>
      <c r="F281">
        <v>662</v>
      </c>
      <c r="G281">
        <v>33.46</v>
      </c>
      <c r="H281">
        <v>110.63</v>
      </c>
      <c r="I281">
        <v>25.71</v>
      </c>
      <c r="J281">
        <v>85</v>
      </c>
      <c r="K281">
        <v>42</v>
      </c>
      <c r="T281">
        <v>3</v>
      </c>
      <c r="U281">
        <v>2</v>
      </c>
      <c r="V281" t="s">
        <v>333</v>
      </c>
      <c r="W281">
        <v>110</v>
      </c>
      <c r="X281">
        <v>37</v>
      </c>
      <c r="Y281">
        <v>14</v>
      </c>
      <c r="Z281" t="s">
        <v>607</v>
      </c>
      <c r="AA281" t="s">
        <v>608</v>
      </c>
      <c r="AB281" t="s">
        <v>309</v>
      </c>
      <c r="AC281" t="s">
        <v>310</v>
      </c>
      <c r="AD281" t="s">
        <v>563</v>
      </c>
      <c r="AG281" t="s">
        <v>609</v>
      </c>
      <c r="AH281">
        <v>0</v>
      </c>
      <c r="AI281">
        <v>852</v>
      </c>
    </row>
    <row r="282" spans="1:35" x14ac:dyDescent="0.3">
      <c r="A282" t="s">
        <v>558</v>
      </c>
      <c r="B282">
        <v>12240</v>
      </c>
      <c r="C282">
        <v>14</v>
      </c>
      <c r="D282" t="s">
        <v>605</v>
      </c>
      <c r="E282" t="s">
        <v>606</v>
      </c>
      <c r="F282">
        <v>662</v>
      </c>
      <c r="G282">
        <v>48.28</v>
      </c>
      <c r="H282">
        <v>159.62</v>
      </c>
      <c r="I282">
        <v>37.090000000000003</v>
      </c>
      <c r="J282">
        <v>122.64</v>
      </c>
      <c r="K282">
        <v>2</v>
      </c>
      <c r="T282">
        <v>4</v>
      </c>
      <c r="U282">
        <v>2</v>
      </c>
      <c r="V282" t="s">
        <v>333</v>
      </c>
      <c r="W282">
        <v>159</v>
      </c>
      <c r="X282">
        <v>37</v>
      </c>
      <c r="Y282">
        <v>14</v>
      </c>
      <c r="Z282" t="s">
        <v>607</v>
      </c>
      <c r="AA282" t="s">
        <v>608</v>
      </c>
      <c r="AB282" t="s">
        <v>309</v>
      </c>
      <c r="AC282" t="s">
        <v>310</v>
      </c>
      <c r="AD282" t="s">
        <v>563</v>
      </c>
      <c r="AG282" t="s">
        <v>609</v>
      </c>
      <c r="AH282">
        <v>0</v>
      </c>
      <c r="AI282">
        <v>852</v>
      </c>
    </row>
    <row r="283" spans="1:35" x14ac:dyDescent="0.3">
      <c r="A283" t="s">
        <v>558</v>
      </c>
      <c r="B283">
        <v>12240</v>
      </c>
      <c r="C283">
        <v>15</v>
      </c>
      <c r="D283" t="s">
        <v>605</v>
      </c>
      <c r="E283" t="s">
        <v>606</v>
      </c>
      <c r="F283">
        <v>662</v>
      </c>
      <c r="G283">
        <v>49.26</v>
      </c>
      <c r="H283">
        <v>162.85</v>
      </c>
      <c r="I283">
        <v>37.840000000000003</v>
      </c>
      <c r="J283">
        <v>125.12</v>
      </c>
      <c r="K283">
        <v>2</v>
      </c>
      <c r="T283">
        <v>3</v>
      </c>
      <c r="U283">
        <v>2</v>
      </c>
      <c r="V283" t="s">
        <v>333</v>
      </c>
      <c r="W283" t="s">
        <v>144</v>
      </c>
      <c r="X283">
        <v>37</v>
      </c>
      <c r="Y283">
        <v>14</v>
      </c>
      <c r="Z283" t="s">
        <v>607</v>
      </c>
      <c r="AA283" t="s">
        <v>608</v>
      </c>
      <c r="AB283" t="s">
        <v>309</v>
      </c>
      <c r="AC283" t="s">
        <v>310</v>
      </c>
      <c r="AD283" t="s">
        <v>563</v>
      </c>
      <c r="AG283" t="s">
        <v>609</v>
      </c>
      <c r="AH283">
        <v>0</v>
      </c>
      <c r="AI283">
        <v>852</v>
      </c>
    </row>
    <row r="284" spans="1:35" x14ac:dyDescent="0.3">
      <c r="A284" t="s">
        <v>558</v>
      </c>
      <c r="B284">
        <v>12240</v>
      </c>
      <c r="C284">
        <v>16</v>
      </c>
      <c r="D284" t="s">
        <v>605</v>
      </c>
      <c r="E284" t="s">
        <v>606</v>
      </c>
      <c r="F284">
        <v>662</v>
      </c>
      <c r="G284">
        <v>49.65</v>
      </c>
      <c r="H284">
        <v>164.15</v>
      </c>
      <c r="I284">
        <v>38.15</v>
      </c>
      <c r="J284">
        <v>126.12</v>
      </c>
      <c r="K284">
        <v>2</v>
      </c>
      <c r="T284">
        <v>3</v>
      </c>
      <c r="U284">
        <v>2</v>
      </c>
      <c r="V284" t="s">
        <v>333</v>
      </c>
      <c r="W284" t="s">
        <v>145</v>
      </c>
      <c r="X284">
        <v>37</v>
      </c>
      <c r="Y284">
        <v>14</v>
      </c>
      <c r="Z284" t="s">
        <v>607</v>
      </c>
      <c r="AA284" t="s">
        <v>608</v>
      </c>
      <c r="AB284" t="s">
        <v>309</v>
      </c>
      <c r="AC284" t="s">
        <v>310</v>
      </c>
      <c r="AD284" t="s">
        <v>563</v>
      </c>
      <c r="AG284" t="s">
        <v>609</v>
      </c>
      <c r="AH284">
        <v>0</v>
      </c>
      <c r="AI284">
        <v>852</v>
      </c>
    </row>
    <row r="285" spans="1:35" x14ac:dyDescent="0.3">
      <c r="A285" t="s">
        <v>558</v>
      </c>
      <c r="B285">
        <v>406</v>
      </c>
      <c r="C285">
        <v>1</v>
      </c>
      <c r="D285" t="s">
        <v>610</v>
      </c>
      <c r="E285" t="s">
        <v>611</v>
      </c>
      <c r="F285">
        <v>90</v>
      </c>
      <c r="G285">
        <v>19.649999999999999</v>
      </c>
      <c r="H285">
        <v>64.97</v>
      </c>
      <c r="I285">
        <v>19.54</v>
      </c>
      <c r="J285">
        <v>64.62</v>
      </c>
      <c r="K285">
        <v>6</v>
      </c>
      <c r="T285">
        <v>3</v>
      </c>
      <c r="U285">
        <v>1</v>
      </c>
      <c r="V285" t="s">
        <v>306</v>
      </c>
      <c r="W285">
        <v>64</v>
      </c>
      <c r="X285">
        <v>15</v>
      </c>
      <c r="Y285">
        <v>15</v>
      </c>
      <c r="Z285" t="s">
        <v>612</v>
      </c>
      <c r="AA285" t="s">
        <v>613</v>
      </c>
      <c r="AB285" t="s">
        <v>309</v>
      </c>
      <c r="AC285" t="s">
        <v>310</v>
      </c>
      <c r="AD285" t="s">
        <v>563</v>
      </c>
      <c r="AG285" t="s">
        <v>614</v>
      </c>
      <c r="AH285">
        <v>0</v>
      </c>
      <c r="AI285">
        <v>0</v>
      </c>
    </row>
    <row r="286" spans="1:35" x14ac:dyDescent="0.3">
      <c r="A286" t="s">
        <v>558</v>
      </c>
      <c r="B286">
        <v>406</v>
      </c>
      <c r="C286">
        <v>2</v>
      </c>
      <c r="D286" t="s">
        <v>610</v>
      </c>
      <c r="E286" t="s">
        <v>611</v>
      </c>
      <c r="F286">
        <v>90</v>
      </c>
      <c r="G286">
        <v>22.56</v>
      </c>
      <c r="H286">
        <v>74.59</v>
      </c>
      <c r="I286">
        <v>22.44</v>
      </c>
      <c r="J286">
        <v>74.19</v>
      </c>
      <c r="K286">
        <v>6</v>
      </c>
      <c r="T286">
        <v>3</v>
      </c>
      <c r="U286">
        <v>1</v>
      </c>
      <c r="V286" t="s">
        <v>333</v>
      </c>
      <c r="W286" t="s">
        <v>615</v>
      </c>
      <c r="X286">
        <v>15</v>
      </c>
      <c r="Y286">
        <v>15</v>
      </c>
      <c r="Z286" t="s">
        <v>612</v>
      </c>
      <c r="AA286" t="s">
        <v>613</v>
      </c>
      <c r="AB286" t="s">
        <v>309</v>
      </c>
      <c r="AC286" t="s">
        <v>310</v>
      </c>
      <c r="AD286" t="s">
        <v>563</v>
      </c>
      <c r="AG286" t="s">
        <v>614</v>
      </c>
      <c r="AH286">
        <v>0</v>
      </c>
      <c r="AI286">
        <v>0</v>
      </c>
    </row>
    <row r="287" spans="1:35" x14ac:dyDescent="0.3">
      <c r="A287" t="s">
        <v>558</v>
      </c>
      <c r="B287">
        <v>406</v>
      </c>
      <c r="C287">
        <v>3</v>
      </c>
      <c r="D287" t="s">
        <v>610</v>
      </c>
      <c r="E287" t="s">
        <v>611</v>
      </c>
      <c r="F287">
        <v>90</v>
      </c>
      <c r="G287">
        <v>23.33</v>
      </c>
      <c r="H287">
        <v>77.14</v>
      </c>
      <c r="I287">
        <v>23.2</v>
      </c>
      <c r="J287">
        <v>76.72</v>
      </c>
      <c r="K287">
        <v>6</v>
      </c>
      <c r="T287">
        <v>3</v>
      </c>
      <c r="U287">
        <v>1</v>
      </c>
      <c r="V287" t="s">
        <v>306</v>
      </c>
      <c r="W287" t="s">
        <v>264</v>
      </c>
      <c r="X287">
        <v>15</v>
      </c>
      <c r="Y287">
        <v>15</v>
      </c>
      <c r="Z287" t="s">
        <v>612</v>
      </c>
      <c r="AA287" t="s">
        <v>613</v>
      </c>
      <c r="AB287" t="s">
        <v>309</v>
      </c>
      <c r="AC287" t="s">
        <v>310</v>
      </c>
      <c r="AD287" t="s">
        <v>563</v>
      </c>
      <c r="AG287" t="s">
        <v>614</v>
      </c>
      <c r="AH287">
        <v>0</v>
      </c>
      <c r="AI287">
        <v>0</v>
      </c>
    </row>
    <row r="288" spans="1:35" x14ac:dyDescent="0.3">
      <c r="A288" t="s">
        <v>558</v>
      </c>
      <c r="B288">
        <v>406</v>
      </c>
      <c r="C288">
        <v>4</v>
      </c>
      <c r="D288" t="s">
        <v>610</v>
      </c>
      <c r="E288" t="s">
        <v>611</v>
      </c>
      <c r="F288">
        <v>90</v>
      </c>
      <c r="G288">
        <v>32.090000000000003</v>
      </c>
      <c r="H288">
        <v>106.09</v>
      </c>
      <c r="I288">
        <v>31.91</v>
      </c>
      <c r="J288">
        <v>105.52</v>
      </c>
      <c r="K288">
        <v>6</v>
      </c>
      <c r="T288">
        <v>3</v>
      </c>
      <c r="U288">
        <v>1</v>
      </c>
      <c r="V288" t="s">
        <v>306</v>
      </c>
      <c r="W288">
        <v>106</v>
      </c>
      <c r="X288">
        <v>15</v>
      </c>
      <c r="Y288">
        <v>15</v>
      </c>
      <c r="Z288" t="s">
        <v>612</v>
      </c>
      <c r="AA288" t="s">
        <v>613</v>
      </c>
      <c r="AB288" t="s">
        <v>309</v>
      </c>
      <c r="AC288" t="s">
        <v>310</v>
      </c>
      <c r="AD288" t="s">
        <v>563</v>
      </c>
      <c r="AG288" t="s">
        <v>614</v>
      </c>
      <c r="AH288">
        <v>0</v>
      </c>
      <c r="AI288">
        <v>0</v>
      </c>
    </row>
    <row r="289" spans="1:35" x14ac:dyDescent="0.3">
      <c r="A289" t="s">
        <v>558</v>
      </c>
      <c r="B289">
        <v>406</v>
      </c>
      <c r="C289">
        <v>5</v>
      </c>
      <c r="D289" t="s">
        <v>610</v>
      </c>
      <c r="E289" t="s">
        <v>611</v>
      </c>
      <c r="F289">
        <v>90</v>
      </c>
      <c r="G289">
        <v>34.94</v>
      </c>
      <c r="H289">
        <v>115.51</v>
      </c>
      <c r="I289">
        <v>34.75</v>
      </c>
      <c r="J289">
        <v>114.89</v>
      </c>
      <c r="K289">
        <v>6</v>
      </c>
      <c r="T289">
        <v>3</v>
      </c>
      <c r="U289">
        <v>1</v>
      </c>
      <c r="V289" t="s">
        <v>306</v>
      </c>
      <c r="W289">
        <v>115</v>
      </c>
      <c r="X289">
        <v>15</v>
      </c>
      <c r="Y289">
        <v>15</v>
      </c>
      <c r="Z289" t="s">
        <v>612</v>
      </c>
      <c r="AA289" t="s">
        <v>613</v>
      </c>
      <c r="AB289" t="s">
        <v>309</v>
      </c>
      <c r="AC289" t="s">
        <v>310</v>
      </c>
      <c r="AD289" t="s">
        <v>563</v>
      </c>
      <c r="AG289" t="s">
        <v>614</v>
      </c>
      <c r="AH289">
        <v>0</v>
      </c>
      <c r="AI289">
        <v>0</v>
      </c>
    </row>
    <row r="290" spans="1:35" x14ac:dyDescent="0.3">
      <c r="A290" t="s">
        <v>558</v>
      </c>
      <c r="B290">
        <v>406</v>
      </c>
      <c r="C290">
        <v>6</v>
      </c>
      <c r="D290" t="s">
        <v>610</v>
      </c>
      <c r="E290" t="s">
        <v>611</v>
      </c>
      <c r="F290">
        <v>90</v>
      </c>
      <c r="G290">
        <v>35.83</v>
      </c>
      <c r="H290">
        <v>118.47</v>
      </c>
      <c r="I290">
        <v>35.64</v>
      </c>
      <c r="J290">
        <v>117.84</v>
      </c>
      <c r="K290">
        <v>6</v>
      </c>
      <c r="T290">
        <v>3</v>
      </c>
      <c r="U290">
        <v>1</v>
      </c>
      <c r="V290" t="s">
        <v>333</v>
      </c>
      <c r="W290" t="s">
        <v>114</v>
      </c>
      <c r="X290">
        <v>15</v>
      </c>
      <c r="Y290">
        <v>15</v>
      </c>
      <c r="Z290" t="s">
        <v>612</v>
      </c>
      <c r="AA290" t="s">
        <v>613</v>
      </c>
      <c r="AB290" t="s">
        <v>309</v>
      </c>
      <c r="AC290" t="s">
        <v>310</v>
      </c>
      <c r="AD290" t="s">
        <v>563</v>
      </c>
      <c r="AG290" t="s">
        <v>614</v>
      </c>
      <c r="AH290">
        <v>0</v>
      </c>
      <c r="AI290">
        <v>0</v>
      </c>
    </row>
    <row r="291" spans="1:35" x14ac:dyDescent="0.3">
      <c r="A291" t="s">
        <v>558</v>
      </c>
      <c r="B291">
        <v>406</v>
      </c>
      <c r="C291">
        <v>7</v>
      </c>
      <c r="D291" t="s">
        <v>610</v>
      </c>
      <c r="E291" t="s">
        <v>611</v>
      </c>
      <c r="F291">
        <v>90</v>
      </c>
      <c r="G291">
        <v>35.89</v>
      </c>
      <c r="H291">
        <v>118.65</v>
      </c>
      <c r="I291">
        <v>35.700000000000003</v>
      </c>
      <c r="J291">
        <v>118.02</v>
      </c>
      <c r="K291">
        <v>6</v>
      </c>
      <c r="T291">
        <v>3</v>
      </c>
      <c r="U291">
        <v>2</v>
      </c>
      <c r="V291" t="s">
        <v>306</v>
      </c>
      <c r="W291" t="s">
        <v>277</v>
      </c>
      <c r="X291">
        <v>15</v>
      </c>
      <c r="Y291">
        <v>15</v>
      </c>
      <c r="Z291" t="s">
        <v>612</v>
      </c>
      <c r="AA291" t="s">
        <v>613</v>
      </c>
      <c r="AB291" t="s">
        <v>309</v>
      </c>
      <c r="AC291" t="s">
        <v>310</v>
      </c>
      <c r="AD291" t="s">
        <v>563</v>
      </c>
      <c r="AG291" t="s">
        <v>614</v>
      </c>
      <c r="AH291">
        <v>0</v>
      </c>
      <c r="AI291">
        <v>0</v>
      </c>
    </row>
    <row r="292" spans="1:35" x14ac:dyDescent="0.3">
      <c r="A292" t="s">
        <v>558</v>
      </c>
      <c r="B292">
        <v>406</v>
      </c>
      <c r="C292">
        <v>8</v>
      </c>
      <c r="D292" t="s">
        <v>610</v>
      </c>
      <c r="E292" t="s">
        <v>611</v>
      </c>
      <c r="F292">
        <v>90</v>
      </c>
      <c r="G292">
        <v>38.270000000000003</v>
      </c>
      <c r="H292">
        <v>126.54</v>
      </c>
      <c r="I292">
        <v>38.07</v>
      </c>
      <c r="J292">
        <v>125.88</v>
      </c>
      <c r="K292">
        <v>18</v>
      </c>
      <c r="T292">
        <v>3</v>
      </c>
      <c r="U292">
        <v>1</v>
      </c>
      <c r="V292" t="s">
        <v>306</v>
      </c>
      <c r="W292" t="s">
        <v>616</v>
      </c>
      <c r="X292">
        <v>15</v>
      </c>
      <c r="Y292">
        <v>15</v>
      </c>
      <c r="Z292" t="s">
        <v>612</v>
      </c>
      <c r="AA292" t="s">
        <v>613</v>
      </c>
      <c r="AB292" t="s">
        <v>309</v>
      </c>
      <c r="AC292" t="s">
        <v>310</v>
      </c>
      <c r="AD292" t="s">
        <v>563</v>
      </c>
      <c r="AG292" t="s">
        <v>614</v>
      </c>
      <c r="AH292">
        <v>0</v>
      </c>
      <c r="AI292">
        <v>0</v>
      </c>
    </row>
    <row r="293" spans="1:35" x14ac:dyDescent="0.3">
      <c r="A293" t="s">
        <v>558</v>
      </c>
      <c r="B293">
        <v>406</v>
      </c>
      <c r="C293">
        <v>9</v>
      </c>
      <c r="D293" t="s">
        <v>610</v>
      </c>
      <c r="E293" t="s">
        <v>611</v>
      </c>
      <c r="F293">
        <v>90</v>
      </c>
      <c r="G293">
        <v>38.33</v>
      </c>
      <c r="H293">
        <v>126.73</v>
      </c>
      <c r="I293">
        <v>38.130000000000003</v>
      </c>
      <c r="J293">
        <v>126.07</v>
      </c>
      <c r="K293">
        <v>18</v>
      </c>
      <c r="T293">
        <v>3</v>
      </c>
      <c r="U293">
        <v>1</v>
      </c>
      <c r="V293" t="s">
        <v>333</v>
      </c>
      <c r="W293" t="s">
        <v>617</v>
      </c>
      <c r="X293">
        <v>15</v>
      </c>
      <c r="Y293">
        <v>15</v>
      </c>
      <c r="Z293" t="s">
        <v>612</v>
      </c>
      <c r="AA293" t="s">
        <v>613</v>
      </c>
      <c r="AB293" t="s">
        <v>309</v>
      </c>
      <c r="AC293" t="s">
        <v>310</v>
      </c>
      <c r="AD293" t="s">
        <v>563</v>
      </c>
      <c r="AG293" t="s">
        <v>614</v>
      </c>
      <c r="AH293">
        <v>0</v>
      </c>
      <c r="AI293">
        <v>0</v>
      </c>
    </row>
    <row r="294" spans="1:35" x14ac:dyDescent="0.3">
      <c r="A294" t="s">
        <v>558</v>
      </c>
      <c r="B294">
        <v>406</v>
      </c>
      <c r="C294">
        <v>10</v>
      </c>
      <c r="D294" t="s">
        <v>610</v>
      </c>
      <c r="E294" t="s">
        <v>611</v>
      </c>
      <c r="F294">
        <v>90</v>
      </c>
      <c r="G294">
        <v>43.3</v>
      </c>
      <c r="H294">
        <v>143.16999999999999</v>
      </c>
      <c r="I294">
        <v>43.07</v>
      </c>
      <c r="J294">
        <v>142.41</v>
      </c>
      <c r="K294">
        <v>6</v>
      </c>
      <c r="T294">
        <v>4</v>
      </c>
      <c r="U294">
        <v>2</v>
      </c>
      <c r="V294" t="s">
        <v>333</v>
      </c>
      <c r="W294" t="s">
        <v>618</v>
      </c>
      <c r="X294">
        <v>15</v>
      </c>
      <c r="Y294">
        <v>15</v>
      </c>
      <c r="Z294" t="s">
        <v>612</v>
      </c>
      <c r="AA294" t="s">
        <v>613</v>
      </c>
      <c r="AB294" t="s">
        <v>309</v>
      </c>
      <c r="AC294" t="s">
        <v>310</v>
      </c>
      <c r="AD294" t="s">
        <v>563</v>
      </c>
      <c r="AG294" t="s">
        <v>614</v>
      </c>
      <c r="AH294">
        <v>0</v>
      </c>
      <c r="AI294">
        <v>0</v>
      </c>
    </row>
    <row r="295" spans="1:35" x14ac:dyDescent="0.3">
      <c r="A295" t="s">
        <v>558</v>
      </c>
      <c r="B295">
        <v>406</v>
      </c>
      <c r="C295">
        <v>11</v>
      </c>
      <c r="D295" t="s">
        <v>610</v>
      </c>
      <c r="E295" t="s">
        <v>611</v>
      </c>
      <c r="F295">
        <v>90</v>
      </c>
      <c r="G295">
        <v>43.37</v>
      </c>
      <c r="H295">
        <v>143.4</v>
      </c>
      <c r="I295">
        <v>43.14</v>
      </c>
      <c r="J295">
        <v>142.63999999999999</v>
      </c>
      <c r="K295">
        <v>6</v>
      </c>
      <c r="T295">
        <v>4</v>
      </c>
      <c r="U295">
        <v>2</v>
      </c>
      <c r="V295" t="s">
        <v>333</v>
      </c>
      <c r="W295" t="s">
        <v>619</v>
      </c>
      <c r="X295">
        <v>15</v>
      </c>
      <c r="Y295">
        <v>15</v>
      </c>
      <c r="Z295" t="s">
        <v>612</v>
      </c>
      <c r="AA295" t="s">
        <v>613</v>
      </c>
      <c r="AB295" t="s">
        <v>309</v>
      </c>
      <c r="AC295" t="s">
        <v>310</v>
      </c>
      <c r="AD295" t="s">
        <v>563</v>
      </c>
      <c r="AG295" t="s">
        <v>614</v>
      </c>
      <c r="AH295">
        <v>0</v>
      </c>
      <c r="AI295">
        <v>0</v>
      </c>
    </row>
    <row r="296" spans="1:35" x14ac:dyDescent="0.3">
      <c r="A296" t="s">
        <v>558</v>
      </c>
      <c r="B296">
        <v>407</v>
      </c>
      <c r="C296">
        <v>1</v>
      </c>
      <c r="D296" t="s">
        <v>620</v>
      </c>
      <c r="E296" t="s">
        <v>621</v>
      </c>
      <c r="F296">
        <v>1021</v>
      </c>
      <c r="G296">
        <v>22.68</v>
      </c>
      <c r="H296">
        <v>75</v>
      </c>
      <c r="I296">
        <v>16.55</v>
      </c>
      <c r="J296">
        <v>54.72</v>
      </c>
      <c r="K296">
        <v>129</v>
      </c>
      <c r="T296">
        <v>2</v>
      </c>
      <c r="U296">
        <v>1</v>
      </c>
      <c r="V296" t="s">
        <v>333</v>
      </c>
      <c r="W296">
        <v>75</v>
      </c>
      <c r="X296">
        <v>16</v>
      </c>
      <c r="Y296">
        <v>8</v>
      </c>
      <c r="Z296" t="s">
        <v>622</v>
      </c>
      <c r="AA296" t="s">
        <v>623</v>
      </c>
      <c r="AB296" t="s">
        <v>309</v>
      </c>
      <c r="AC296" t="s">
        <v>310</v>
      </c>
      <c r="AD296" t="s">
        <v>563</v>
      </c>
      <c r="AG296" t="s">
        <v>589</v>
      </c>
      <c r="AH296">
        <v>0</v>
      </c>
      <c r="AI296">
        <v>266</v>
      </c>
    </row>
    <row r="297" spans="1:35" x14ac:dyDescent="0.3">
      <c r="A297" t="s">
        <v>558</v>
      </c>
      <c r="B297">
        <v>407</v>
      </c>
      <c r="C297">
        <v>2</v>
      </c>
      <c r="D297" t="s">
        <v>620</v>
      </c>
      <c r="E297" t="s">
        <v>621</v>
      </c>
      <c r="F297">
        <v>1021</v>
      </c>
      <c r="G297">
        <v>28.43</v>
      </c>
      <c r="H297">
        <v>94</v>
      </c>
      <c r="I297">
        <v>20.63</v>
      </c>
      <c r="J297">
        <v>68.22</v>
      </c>
      <c r="K297">
        <v>245</v>
      </c>
      <c r="T297">
        <v>3</v>
      </c>
      <c r="U297">
        <v>1</v>
      </c>
      <c r="V297" t="s">
        <v>333</v>
      </c>
      <c r="W297">
        <v>94</v>
      </c>
      <c r="X297">
        <v>16</v>
      </c>
      <c r="Y297">
        <v>8</v>
      </c>
      <c r="Z297" t="s">
        <v>622</v>
      </c>
      <c r="AA297" t="s">
        <v>623</v>
      </c>
      <c r="AB297" t="s">
        <v>309</v>
      </c>
      <c r="AC297" t="s">
        <v>310</v>
      </c>
      <c r="AD297" t="s">
        <v>563</v>
      </c>
      <c r="AG297" t="s">
        <v>589</v>
      </c>
      <c r="AH297">
        <v>0</v>
      </c>
      <c r="AI297">
        <v>266</v>
      </c>
    </row>
    <row r="298" spans="1:35" x14ac:dyDescent="0.3">
      <c r="A298" t="s">
        <v>558</v>
      </c>
      <c r="B298">
        <v>407</v>
      </c>
      <c r="C298">
        <v>3</v>
      </c>
      <c r="D298" t="s">
        <v>620</v>
      </c>
      <c r="E298" t="s">
        <v>621</v>
      </c>
      <c r="F298">
        <v>1021</v>
      </c>
      <c r="G298">
        <v>32.17</v>
      </c>
      <c r="H298">
        <v>106.37</v>
      </c>
      <c r="I298">
        <v>24.14</v>
      </c>
      <c r="J298">
        <v>79.83</v>
      </c>
      <c r="K298">
        <v>157</v>
      </c>
      <c r="T298">
        <v>3</v>
      </c>
      <c r="U298">
        <v>1</v>
      </c>
      <c r="V298" t="s">
        <v>306</v>
      </c>
      <c r="W298">
        <v>106</v>
      </c>
      <c r="X298">
        <v>16</v>
      </c>
      <c r="Y298">
        <v>8</v>
      </c>
      <c r="Z298" t="s">
        <v>622</v>
      </c>
      <c r="AA298" t="s">
        <v>623</v>
      </c>
      <c r="AB298" t="s">
        <v>309</v>
      </c>
      <c r="AC298" t="s">
        <v>310</v>
      </c>
      <c r="AD298" t="s">
        <v>563</v>
      </c>
      <c r="AG298" t="s">
        <v>589</v>
      </c>
      <c r="AH298">
        <v>0</v>
      </c>
      <c r="AI298">
        <v>266</v>
      </c>
    </row>
    <row r="299" spans="1:35" x14ac:dyDescent="0.3">
      <c r="A299" t="s">
        <v>558</v>
      </c>
      <c r="B299">
        <v>407</v>
      </c>
      <c r="C299">
        <v>4</v>
      </c>
      <c r="D299" t="s">
        <v>620</v>
      </c>
      <c r="E299" t="s">
        <v>621</v>
      </c>
      <c r="F299">
        <v>1021</v>
      </c>
      <c r="G299">
        <v>39.57</v>
      </c>
      <c r="H299">
        <v>130.82</v>
      </c>
      <c r="I299">
        <v>33.9</v>
      </c>
      <c r="J299">
        <v>112.09</v>
      </c>
      <c r="K299">
        <v>86</v>
      </c>
      <c r="T299">
        <v>4</v>
      </c>
      <c r="U299">
        <v>2</v>
      </c>
      <c r="V299" t="s">
        <v>306</v>
      </c>
      <c r="W299">
        <v>130</v>
      </c>
      <c r="X299">
        <v>16</v>
      </c>
      <c r="Y299">
        <v>8</v>
      </c>
      <c r="Z299" t="s">
        <v>622</v>
      </c>
      <c r="AA299" t="s">
        <v>623</v>
      </c>
      <c r="AB299" t="s">
        <v>309</v>
      </c>
      <c r="AC299" t="s">
        <v>310</v>
      </c>
      <c r="AD299" t="s">
        <v>563</v>
      </c>
      <c r="AG299" t="s">
        <v>589</v>
      </c>
      <c r="AH299">
        <v>0</v>
      </c>
      <c r="AI299">
        <v>266</v>
      </c>
    </row>
    <row r="300" spans="1:35" x14ac:dyDescent="0.3">
      <c r="A300" t="s">
        <v>558</v>
      </c>
      <c r="B300">
        <v>407</v>
      </c>
      <c r="C300">
        <v>5</v>
      </c>
      <c r="D300" t="s">
        <v>620</v>
      </c>
      <c r="E300" t="s">
        <v>621</v>
      </c>
      <c r="F300">
        <v>1021</v>
      </c>
      <c r="G300">
        <v>45</v>
      </c>
      <c r="H300">
        <v>148.78</v>
      </c>
      <c r="I300">
        <v>38.79</v>
      </c>
      <c r="J300">
        <v>128.26</v>
      </c>
      <c r="K300">
        <v>344</v>
      </c>
      <c r="T300">
        <v>4</v>
      </c>
      <c r="U300">
        <v>2</v>
      </c>
      <c r="V300" t="s">
        <v>306</v>
      </c>
      <c r="W300">
        <v>148</v>
      </c>
      <c r="X300">
        <v>16</v>
      </c>
      <c r="Y300">
        <v>8</v>
      </c>
      <c r="Z300" t="s">
        <v>622</v>
      </c>
      <c r="AA300" t="s">
        <v>623</v>
      </c>
      <c r="AB300" t="s">
        <v>309</v>
      </c>
      <c r="AC300" t="s">
        <v>310</v>
      </c>
      <c r="AD300" t="s">
        <v>563</v>
      </c>
      <c r="AG300" t="s">
        <v>589</v>
      </c>
      <c r="AH300">
        <v>0</v>
      </c>
      <c r="AI300">
        <v>266</v>
      </c>
    </row>
    <row r="301" spans="1:35" x14ac:dyDescent="0.3">
      <c r="A301" t="s">
        <v>558</v>
      </c>
      <c r="B301">
        <v>407</v>
      </c>
      <c r="C301">
        <v>6</v>
      </c>
      <c r="D301" t="s">
        <v>620</v>
      </c>
      <c r="E301" t="s">
        <v>621</v>
      </c>
      <c r="F301">
        <v>1021</v>
      </c>
      <c r="G301">
        <v>50.97</v>
      </c>
      <c r="H301">
        <v>168.52</v>
      </c>
      <c r="I301">
        <v>44.57</v>
      </c>
      <c r="J301">
        <v>147.37</v>
      </c>
      <c r="K301">
        <v>60</v>
      </c>
      <c r="T301">
        <v>4</v>
      </c>
      <c r="U301">
        <v>2</v>
      </c>
      <c r="V301" t="s">
        <v>306</v>
      </c>
      <c r="W301">
        <v>168</v>
      </c>
      <c r="X301">
        <v>16</v>
      </c>
      <c r="Y301">
        <v>8</v>
      </c>
      <c r="Z301" t="s">
        <v>622</v>
      </c>
      <c r="AA301" t="s">
        <v>623</v>
      </c>
      <c r="AB301" t="s">
        <v>309</v>
      </c>
      <c r="AC301" t="s">
        <v>310</v>
      </c>
      <c r="AD301" t="s">
        <v>563</v>
      </c>
      <c r="AG301" t="s">
        <v>589</v>
      </c>
      <c r="AH301">
        <v>0</v>
      </c>
      <c r="AI301">
        <v>266</v>
      </c>
    </row>
    <row r="302" spans="1:35" x14ac:dyDescent="0.3">
      <c r="A302" t="s">
        <v>558</v>
      </c>
      <c r="B302">
        <v>15971</v>
      </c>
      <c r="C302">
        <v>1</v>
      </c>
      <c r="D302" t="s">
        <v>624</v>
      </c>
      <c r="E302" t="s">
        <v>625</v>
      </c>
      <c r="F302">
        <v>19</v>
      </c>
      <c r="G302">
        <v>37.24</v>
      </c>
      <c r="H302">
        <v>123.14</v>
      </c>
      <c r="I302">
        <v>33.409999999999997</v>
      </c>
      <c r="J302">
        <v>110.47</v>
      </c>
      <c r="K302">
        <v>4</v>
      </c>
      <c r="T302">
        <v>4</v>
      </c>
      <c r="U302">
        <v>2</v>
      </c>
      <c r="V302" t="s">
        <v>306</v>
      </c>
      <c r="W302">
        <v>123</v>
      </c>
      <c r="X302">
        <v>5</v>
      </c>
      <c r="Y302">
        <v>4</v>
      </c>
      <c r="Z302" t="s">
        <v>626</v>
      </c>
      <c r="AA302" t="s">
        <v>627</v>
      </c>
      <c r="AB302" t="s">
        <v>309</v>
      </c>
      <c r="AC302" t="s">
        <v>310</v>
      </c>
      <c r="AD302" t="s">
        <v>563</v>
      </c>
      <c r="AG302" t="s">
        <v>628</v>
      </c>
      <c r="AH302">
        <v>0</v>
      </c>
      <c r="AI302">
        <v>131</v>
      </c>
    </row>
    <row r="303" spans="1:35" x14ac:dyDescent="0.3">
      <c r="A303" t="s">
        <v>558</v>
      </c>
      <c r="B303">
        <v>15971</v>
      </c>
      <c r="C303">
        <v>2</v>
      </c>
      <c r="D303" t="s">
        <v>624</v>
      </c>
      <c r="E303" t="s">
        <v>625</v>
      </c>
      <c r="F303">
        <v>19</v>
      </c>
      <c r="G303">
        <v>37.83</v>
      </c>
      <c r="H303">
        <v>125.06</v>
      </c>
      <c r="I303">
        <v>33.93</v>
      </c>
      <c r="J303">
        <v>112.19</v>
      </c>
      <c r="K303">
        <v>5</v>
      </c>
      <c r="T303">
        <v>4</v>
      </c>
      <c r="U303">
        <v>2</v>
      </c>
      <c r="V303" t="s">
        <v>306</v>
      </c>
      <c r="W303" t="s">
        <v>629</v>
      </c>
      <c r="X303">
        <v>5</v>
      </c>
      <c r="Y303">
        <v>4</v>
      </c>
      <c r="Z303" t="s">
        <v>626</v>
      </c>
      <c r="AA303" t="s">
        <v>627</v>
      </c>
      <c r="AB303" t="s">
        <v>309</v>
      </c>
      <c r="AC303" t="s">
        <v>310</v>
      </c>
      <c r="AD303" t="s">
        <v>563</v>
      </c>
      <c r="AG303" t="s">
        <v>628</v>
      </c>
      <c r="AH303">
        <v>0</v>
      </c>
      <c r="AI303">
        <v>131</v>
      </c>
    </row>
    <row r="304" spans="1:35" x14ac:dyDescent="0.3">
      <c r="A304" t="s">
        <v>558</v>
      </c>
      <c r="B304">
        <v>15971</v>
      </c>
      <c r="C304">
        <v>3</v>
      </c>
      <c r="D304" t="s">
        <v>624</v>
      </c>
      <c r="E304" t="s">
        <v>625</v>
      </c>
      <c r="F304">
        <v>19</v>
      </c>
      <c r="G304">
        <v>38.380000000000003</v>
      </c>
      <c r="H304">
        <v>126.88</v>
      </c>
      <c r="I304">
        <v>34.43</v>
      </c>
      <c r="J304">
        <v>113.82</v>
      </c>
      <c r="K304">
        <v>5</v>
      </c>
      <c r="T304">
        <v>4</v>
      </c>
      <c r="U304">
        <v>2</v>
      </c>
      <c r="V304" t="s">
        <v>306</v>
      </c>
      <c r="W304" t="s">
        <v>617</v>
      </c>
      <c r="X304">
        <v>5</v>
      </c>
      <c r="Y304">
        <v>4</v>
      </c>
      <c r="Z304" t="s">
        <v>626</v>
      </c>
      <c r="AA304" t="s">
        <v>627</v>
      </c>
      <c r="AB304" t="s">
        <v>309</v>
      </c>
      <c r="AC304" t="s">
        <v>310</v>
      </c>
      <c r="AD304" t="s">
        <v>563</v>
      </c>
      <c r="AG304" t="s">
        <v>628</v>
      </c>
      <c r="AH304">
        <v>0</v>
      </c>
      <c r="AI304">
        <v>131</v>
      </c>
    </row>
    <row r="305" spans="1:35" x14ac:dyDescent="0.3">
      <c r="A305" t="s">
        <v>558</v>
      </c>
      <c r="B305">
        <v>15971</v>
      </c>
      <c r="C305">
        <v>4</v>
      </c>
      <c r="D305" t="s">
        <v>624</v>
      </c>
      <c r="E305" t="s">
        <v>625</v>
      </c>
      <c r="F305">
        <v>19</v>
      </c>
      <c r="G305">
        <v>39.950000000000003</v>
      </c>
      <c r="H305">
        <v>132.09</v>
      </c>
      <c r="I305">
        <v>35.840000000000003</v>
      </c>
      <c r="J305">
        <v>118.5</v>
      </c>
      <c r="K305">
        <v>5</v>
      </c>
      <c r="T305">
        <v>4</v>
      </c>
      <c r="U305">
        <v>2</v>
      </c>
      <c r="V305" t="s">
        <v>306</v>
      </c>
      <c r="W305">
        <v>132</v>
      </c>
      <c r="X305">
        <v>5</v>
      </c>
      <c r="Y305">
        <v>4</v>
      </c>
      <c r="Z305" t="s">
        <v>626</v>
      </c>
      <c r="AA305" t="s">
        <v>627</v>
      </c>
      <c r="AB305" t="s">
        <v>309</v>
      </c>
      <c r="AC305" t="s">
        <v>310</v>
      </c>
      <c r="AD305" t="s">
        <v>563</v>
      </c>
      <c r="AG305" t="s">
        <v>628</v>
      </c>
      <c r="AH305">
        <v>0</v>
      </c>
      <c r="AI305">
        <v>131</v>
      </c>
    </row>
    <row r="306" spans="1:35" x14ac:dyDescent="0.3">
      <c r="A306" t="s">
        <v>558</v>
      </c>
      <c r="B306">
        <v>3292</v>
      </c>
      <c r="C306">
        <v>1</v>
      </c>
      <c r="D306" t="s">
        <v>630</v>
      </c>
      <c r="E306" t="s">
        <v>631</v>
      </c>
      <c r="F306">
        <v>84</v>
      </c>
      <c r="G306">
        <v>24.97</v>
      </c>
      <c r="H306">
        <v>82.56</v>
      </c>
      <c r="I306">
        <v>24.75</v>
      </c>
      <c r="J306">
        <v>81.84</v>
      </c>
      <c r="K306">
        <v>6</v>
      </c>
      <c r="T306">
        <v>2</v>
      </c>
      <c r="U306">
        <v>1</v>
      </c>
      <c r="V306" t="s">
        <v>333</v>
      </c>
      <c r="W306" t="s">
        <v>233</v>
      </c>
      <c r="X306">
        <v>14</v>
      </c>
      <c r="Y306">
        <v>13</v>
      </c>
      <c r="Z306" t="s">
        <v>632</v>
      </c>
      <c r="AA306" t="s">
        <v>633</v>
      </c>
      <c r="AB306" t="s">
        <v>309</v>
      </c>
      <c r="AC306" t="s">
        <v>310</v>
      </c>
      <c r="AD306" t="s">
        <v>563</v>
      </c>
      <c r="AG306" t="s">
        <v>634</v>
      </c>
      <c r="AH306">
        <v>0</v>
      </c>
      <c r="AI306">
        <v>0</v>
      </c>
    </row>
    <row r="307" spans="1:35" x14ac:dyDescent="0.3">
      <c r="A307" t="s">
        <v>558</v>
      </c>
      <c r="B307">
        <v>3292</v>
      </c>
      <c r="C307">
        <v>2</v>
      </c>
      <c r="D307" t="s">
        <v>630</v>
      </c>
      <c r="E307" t="s">
        <v>631</v>
      </c>
      <c r="F307">
        <v>84</v>
      </c>
      <c r="G307">
        <v>24.98</v>
      </c>
      <c r="H307">
        <v>82.58</v>
      </c>
      <c r="I307">
        <v>24.75</v>
      </c>
      <c r="J307">
        <v>81.849999999999994</v>
      </c>
      <c r="K307">
        <v>2</v>
      </c>
      <c r="T307">
        <v>2</v>
      </c>
      <c r="U307">
        <v>1</v>
      </c>
      <c r="V307" t="s">
        <v>333</v>
      </c>
      <c r="W307" t="s">
        <v>120</v>
      </c>
      <c r="X307">
        <v>14</v>
      </c>
      <c r="Y307">
        <v>13</v>
      </c>
      <c r="Z307" t="s">
        <v>632</v>
      </c>
      <c r="AA307" t="s">
        <v>633</v>
      </c>
      <c r="AB307" t="s">
        <v>309</v>
      </c>
      <c r="AC307" t="s">
        <v>310</v>
      </c>
      <c r="AD307" t="s">
        <v>563</v>
      </c>
      <c r="AG307" t="s">
        <v>634</v>
      </c>
      <c r="AH307">
        <v>0</v>
      </c>
      <c r="AI307">
        <v>0</v>
      </c>
    </row>
    <row r="308" spans="1:35" x14ac:dyDescent="0.3">
      <c r="A308" t="s">
        <v>558</v>
      </c>
      <c r="B308">
        <v>3292</v>
      </c>
      <c r="C308">
        <v>3</v>
      </c>
      <c r="D308" t="s">
        <v>630</v>
      </c>
      <c r="E308" t="s">
        <v>631</v>
      </c>
      <c r="F308">
        <v>84</v>
      </c>
      <c r="G308">
        <v>25.66</v>
      </c>
      <c r="H308">
        <v>84.84</v>
      </c>
      <c r="I308">
        <v>25.48</v>
      </c>
      <c r="J308">
        <v>84.24</v>
      </c>
      <c r="K308">
        <v>54</v>
      </c>
      <c r="T308">
        <v>2</v>
      </c>
      <c r="U308">
        <v>1</v>
      </c>
      <c r="V308" t="s">
        <v>333</v>
      </c>
      <c r="W308" t="s">
        <v>156</v>
      </c>
      <c r="X308">
        <v>14</v>
      </c>
      <c r="Y308">
        <v>13</v>
      </c>
      <c r="Z308" t="s">
        <v>632</v>
      </c>
      <c r="AA308" t="s">
        <v>633</v>
      </c>
      <c r="AB308" t="s">
        <v>309</v>
      </c>
      <c r="AC308" t="s">
        <v>310</v>
      </c>
      <c r="AD308" t="s">
        <v>563</v>
      </c>
      <c r="AG308" t="s">
        <v>634</v>
      </c>
      <c r="AH308">
        <v>0</v>
      </c>
      <c r="AI308">
        <v>0</v>
      </c>
    </row>
    <row r="309" spans="1:35" x14ac:dyDescent="0.3">
      <c r="A309" t="s">
        <v>558</v>
      </c>
      <c r="B309">
        <v>3292</v>
      </c>
      <c r="C309">
        <v>4</v>
      </c>
      <c r="D309" t="s">
        <v>630</v>
      </c>
      <c r="E309" t="s">
        <v>631</v>
      </c>
      <c r="F309">
        <v>84</v>
      </c>
      <c r="G309">
        <v>25.67</v>
      </c>
      <c r="H309">
        <v>84.86</v>
      </c>
      <c r="I309">
        <v>25.48</v>
      </c>
      <c r="J309">
        <v>84.25</v>
      </c>
      <c r="K309">
        <v>18</v>
      </c>
      <c r="T309">
        <v>2</v>
      </c>
      <c r="U309">
        <v>1</v>
      </c>
      <c r="V309" t="s">
        <v>333</v>
      </c>
      <c r="W309" t="s">
        <v>237</v>
      </c>
      <c r="X309">
        <v>14</v>
      </c>
      <c r="Y309">
        <v>13</v>
      </c>
      <c r="Z309" t="s">
        <v>632</v>
      </c>
      <c r="AA309" t="s">
        <v>633</v>
      </c>
      <c r="AB309" t="s">
        <v>309</v>
      </c>
      <c r="AC309" t="s">
        <v>310</v>
      </c>
      <c r="AD309" t="s">
        <v>563</v>
      </c>
      <c r="AG309" t="s">
        <v>634</v>
      </c>
      <c r="AH309">
        <v>0</v>
      </c>
      <c r="AI309">
        <v>0</v>
      </c>
    </row>
    <row r="310" spans="1:35" x14ac:dyDescent="0.3">
      <c r="A310" t="s">
        <v>558</v>
      </c>
      <c r="B310">
        <v>3292</v>
      </c>
      <c r="C310">
        <v>5</v>
      </c>
      <c r="D310" t="s">
        <v>630</v>
      </c>
      <c r="E310" t="s">
        <v>631</v>
      </c>
      <c r="F310">
        <v>84</v>
      </c>
      <c r="G310">
        <v>49.95</v>
      </c>
      <c r="H310">
        <v>165.14</v>
      </c>
      <c r="I310">
        <v>49.51</v>
      </c>
      <c r="J310">
        <v>163.68</v>
      </c>
      <c r="K310">
        <v>2</v>
      </c>
      <c r="T310">
        <v>4</v>
      </c>
      <c r="U310">
        <v>2</v>
      </c>
      <c r="V310" t="s">
        <v>333</v>
      </c>
      <c r="W310" t="s">
        <v>635</v>
      </c>
      <c r="X310">
        <v>14</v>
      </c>
      <c r="Y310">
        <v>13</v>
      </c>
      <c r="Z310" t="s">
        <v>632</v>
      </c>
      <c r="AA310" t="s">
        <v>633</v>
      </c>
      <c r="AB310" t="s">
        <v>309</v>
      </c>
      <c r="AC310" t="s">
        <v>310</v>
      </c>
      <c r="AD310" t="s">
        <v>563</v>
      </c>
      <c r="AG310" t="s">
        <v>634</v>
      </c>
      <c r="AH310">
        <v>0</v>
      </c>
      <c r="AI310">
        <v>0</v>
      </c>
    </row>
    <row r="311" spans="1:35" x14ac:dyDescent="0.3">
      <c r="A311" t="s">
        <v>558</v>
      </c>
      <c r="B311">
        <v>3292</v>
      </c>
      <c r="C311">
        <v>6</v>
      </c>
      <c r="D311" t="s">
        <v>630</v>
      </c>
      <c r="E311" t="s">
        <v>631</v>
      </c>
      <c r="F311">
        <v>84</v>
      </c>
      <c r="G311">
        <v>49.95</v>
      </c>
      <c r="H311">
        <v>165.13</v>
      </c>
      <c r="I311">
        <v>49.51</v>
      </c>
      <c r="J311">
        <v>163.69</v>
      </c>
      <c r="K311">
        <v>2</v>
      </c>
      <c r="T311">
        <v>4</v>
      </c>
      <c r="U311">
        <v>2</v>
      </c>
      <c r="V311" t="s">
        <v>333</v>
      </c>
      <c r="W311" t="s">
        <v>636</v>
      </c>
      <c r="X311">
        <v>14</v>
      </c>
      <c r="Y311">
        <v>13</v>
      </c>
      <c r="Z311" t="s">
        <v>632</v>
      </c>
      <c r="AA311" t="s">
        <v>633</v>
      </c>
      <c r="AB311" t="s">
        <v>309</v>
      </c>
      <c r="AC311" t="s">
        <v>310</v>
      </c>
      <c r="AD311" t="s">
        <v>563</v>
      </c>
      <c r="AG311" t="s">
        <v>634</v>
      </c>
      <c r="AH311">
        <v>0</v>
      </c>
      <c r="AI311">
        <v>0</v>
      </c>
    </row>
    <row r="312" spans="1:35" x14ac:dyDescent="0.3">
      <c r="A312" t="s">
        <v>558</v>
      </c>
      <c r="B312">
        <v>3291</v>
      </c>
      <c r="C312">
        <v>1</v>
      </c>
      <c r="D312" t="s">
        <v>637</v>
      </c>
      <c r="E312" t="s">
        <v>638</v>
      </c>
      <c r="F312">
        <v>63</v>
      </c>
      <c r="G312">
        <v>34.200000000000003</v>
      </c>
      <c r="H312">
        <v>113.08</v>
      </c>
      <c r="I312">
        <v>23.99</v>
      </c>
      <c r="J312">
        <v>79.33</v>
      </c>
      <c r="K312">
        <v>9</v>
      </c>
      <c r="T312">
        <v>3</v>
      </c>
      <c r="U312">
        <v>1</v>
      </c>
      <c r="V312" t="s">
        <v>333</v>
      </c>
      <c r="W312">
        <v>113</v>
      </c>
      <c r="X312">
        <v>15</v>
      </c>
      <c r="Y312">
        <v>15</v>
      </c>
      <c r="Z312" t="s">
        <v>639</v>
      </c>
      <c r="AA312" t="s">
        <v>640</v>
      </c>
      <c r="AB312" t="s">
        <v>309</v>
      </c>
      <c r="AC312" t="s">
        <v>310</v>
      </c>
      <c r="AD312" t="s">
        <v>563</v>
      </c>
      <c r="AG312" t="s">
        <v>641</v>
      </c>
      <c r="AH312">
        <v>0</v>
      </c>
      <c r="AI312">
        <v>468</v>
      </c>
    </row>
    <row r="313" spans="1:35" x14ac:dyDescent="0.3">
      <c r="A313" t="s">
        <v>558</v>
      </c>
      <c r="B313">
        <v>3291</v>
      </c>
      <c r="C313">
        <v>2</v>
      </c>
      <c r="D313" t="s">
        <v>637</v>
      </c>
      <c r="E313" t="s">
        <v>638</v>
      </c>
      <c r="F313">
        <v>63</v>
      </c>
      <c r="G313">
        <v>35.229999999999997</v>
      </c>
      <c r="H313">
        <v>116.49</v>
      </c>
      <c r="I313">
        <v>24.72</v>
      </c>
      <c r="J313">
        <v>81.72</v>
      </c>
      <c r="K313">
        <v>9</v>
      </c>
      <c r="T313">
        <v>3</v>
      </c>
      <c r="U313">
        <v>1</v>
      </c>
      <c r="V313" t="s">
        <v>333</v>
      </c>
      <c r="W313">
        <v>116</v>
      </c>
      <c r="X313">
        <v>15</v>
      </c>
      <c r="Y313">
        <v>15</v>
      </c>
      <c r="Z313" t="s">
        <v>639</v>
      </c>
      <c r="AA313" t="s">
        <v>640</v>
      </c>
      <c r="AB313" t="s">
        <v>309</v>
      </c>
      <c r="AC313" t="s">
        <v>310</v>
      </c>
      <c r="AD313" t="s">
        <v>563</v>
      </c>
      <c r="AG313" t="s">
        <v>641</v>
      </c>
      <c r="AH313">
        <v>0</v>
      </c>
      <c r="AI313">
        <v>468</v>
      </c>
    </row>
    <row r="314" spans="1:35" x14ac:dyDescent="0.3">
      <c r="A314" t="s">
        <v>558</v>
      </c>
      <c r="B314">
        <v>3291</v>
      </c>
      <c r="C314">
        <v>3</v>
      </c>
      <c r="D314" t="s">
        <v>637</v>
      </c>
      <c r="E314" t="s">
        <v>638</v>
      </c>
      <c r="F314">
        <v>63</v>
      </c>
      <c r="G314">
        <v>36.44</v>
      </c>
      <c r="H314">
        <v>120.48</v>
      </c>
      <c r="I314">
        <v>25.56</v>
      </c>
      <c r="J314">
        <v>84.51</v>
      </c>
      <c r="K314">
        <v>27</v>
      </c>
      <c r="T314">
        <v>3</v>
      </c>
      <c r="U314">
        <v>2</v>
      </c>
      <c r="V314" t="s">
        <v>333</v>
      </c>
      <c r="W314">
        <v>120</v>
      </c>
      <c r="X314">
        <v>15</v>
      </c>
      <c r="Y314">
        <v>15</v>
      </c>
      <c r="Z314" t="s">
        <v>639</v>
      </c>
      <c r="AA314" t="s">
        <v>640</v>
      </c>
      <c r="AB314" t="s">
        <v>309</v>
      </c>
      <c r="AC314" t="s">
        <v>310</v>
      </c>
      <c r="AD314" t="s">
        <v>563</v>
      </c>
      <c r="AG314" t="s">
        <v>641</v>
      </c>
      <c r="AH314">
        <v>0</v>
      </c>
      <c r="AI314">
        <v>468</v>
      </c>
    </row>
    <row r="315" spans="1:35" x14ac:dyDescent="0.3">
      <c r="A315" t="s">
        <v>558</v>
      </c>
      <c r="B315">
        <v>3291</v>
      </c>
      <c r="C315">
        <v>4</v>
      </c>
      <c r="D315" t="s">
        <v>637</v>
      </c>
      <c r="E315" t="s">
        <v>638</v>
      </c>
      <c r="F315">
        <v>63</v>
      </c>
      <c r="G315">
        <v>36.630000000000003</v>
      </c>
      <c r="H315">
        <v>121.1</v>
      </c>
      <c r="I315">
        <v>25.69</v>
      </c>
      <c r="J315">
        <v>84.95</v>
      </c>
      <c r="K315">
        <v>18</v>
      </c>
      <c r="T315">
        <v>3</v>
      </c>
      <c r="U315">
        <v>1</v>
      </c>
      <c r="V315" t="s">
        <v>333</v>
      </c>
      <c r="W315">
        <v>121</v>
      </c>
      <c r="X315">
        <v>15</v>
      </c>
      <c r="Y315">
        <v>15</v>
      </c>
      <c r="Z315" t="s">
        <v>639</v>
      </c>
      <c r="AA315" t="s">
        <v>640</v>
      </c>
      <c r="AB315" t="s">
        <v>309</v>
      </c>
      <c r="AC315" t="s">
        <v>310</v>
      </c>
      <c r="AD315" t="s">
        <v>563</v>
      </c>
      <c r="AG315" t="s">
        <v>641</v>
      </c>
      <c r="AH315">
        <v>0</v>
      </c>
      <c r="AI315">
        <v>468</v>
      </c>
    </row>
    <row r="316" spans="1:35" x14ac:dyDescent="0.3">
      <c r="A316" t="s">
        <v>642</v>
      </c>
      <c r="B316">
        <v>130293</v>
      </c>
      <c r="C316">
        <v>1</v>
      </c>
      <c r="D316" t="s">
        <v>643</v>
      </c>
      <c r="E316" t="s">
        <v>644</v>
      </c>
      <c r="F316">
        <v>39</v>
      </c>
      <c r="G316">
        <v>11.41</v>
      </c>
      <c r="H316">
        <v>37.75</v>
      </c>
      <c r="I316">
        <v>9.16</v>
      </c>
      <c r="J316">
        <v>30.3</v>
      </c>
      <c r="K316">
        <v>5</v>
      </c>
      <c r="T316">
        <v>1</v>
      </c>
      <c r="U316">
        <v>1</v>
      </c>
      <c r="V316" t="s">
        <v>306</v>
      </c>
      <c r="W316" t="s">
        <v>645</v>
      </c>
      <c r="X316">
        <v>8</v>
      </c>
      <c r="Y316">
        <v>6</v>
      </c>
      <c r="Z316" t="s">
        <v>646</v>
      </c>
      <c r="AA316" t="s">
        <v>647</v>
      </c>
      <c r="AB316" t="s">
        <v>309</v>
      </c>
      <c r="AC316" t="s">
        <v>310</v>
      </c>
      <c r="AD316" t="s">
        <v>648</v>
      </c>
      <c r="AG316" t="s">
        <v>649</v>
      </c>
      <c r="AH316">
        <v>0</v>
      </c>
      <c r="AI316">
        <v>249</v>
      </c>
    </row>
    <row r="317" spans="1:35" x14ac:dyDescent="0.3">
      <c r="A317" t="s">
        <v>642</v>
      </c>
      <c r="B317">
        <v>130293</v>
      </c>
      <c r="C317">
        <v>2</v>
      </c>
      <c r="D317" t="s">
        <v>643</v>
      </c>
      <c r="E317" t="s">
        <v>644</v>
      </c>
      <c r="F317">
        <v>39</v>
      </c>
      <c r="G317">
        <v>11.49</v>
      </c>
      <c r="H317">
        <v>37.99</v>
      </c>
      <c r="I317">
        <v>9.2200000000000006</v>
      </c>
      <c r="J317">
        <v>30.49</v>
      </c>
      <c r="K317">
        <v>5</v>
      </c>
      <c r="T317">
        <v>1</v>
      </c>
      <c r="U317">
        <v>1</v>
      </c>
      <c r="V317" t="s">
        <v>306</v>
      </c>
      <c r="W317" t="s">
        <v>650</v>
      </c>
      <c r="X317">
        <v>8</v>
      </c>
      <c r="Y317">
        <v>6</v>
      </c>
      <c r="Z317" t="s">
        <v>646</v>
      </c>
      <c r="AA317" t="s">
        <v>647</v>
      </c>
      <c r="AB317" t="s">
        <v>309</v>
      </c>
      <c r="AC317" t="s">
        <v>310</v>
      </c>
      <c r="AD317" t="s">
        <v>648</v>
      </c>
      <c r="AG317" t="s">
        <v>649</v>
      </c>
      <c r="AH317">
        <v>0</v>
      </c>
      <c r="AI317">
        <v>249</v>
      </c>
    </row>
    <row r="318" spans="1:35" x14ac:dyDescent="0.3">
      <c r="A318" t="s">
        <v>642</v>
      </c>
      <c r="B318">
        <v>130293</v>
      </c>
      <c r="C318">
        <v>3</v>
      </c>
      <c r="D318" t="s">
        <v>643</v>
      </c>
      <c r="E318" t="s">
        <v>644</v>
      </c>
      <c r="F318">
        <v>39</v>
      </c>
      <c r="G318">
        <v>11.51</v>
      </c>
      <c r="H318">
        <v>38.049999999999997</v>
      </c>
      <c r="I318">
        <v>9.23</v>
      </c>
      <c r="J318">
        <v>30.54</v>
      </c>
      <c r="K318">
        <v>5</v>
      </c>
      <c r="T318">
        <v>1</v>
      </c>
      <c r="U318">
        <v>1</v>
      </c>
      <c r="V318" t="s">
        <v>306</v>
      </c>
      <c r="W318">
        <v>38</v>
      </c>
      <c r="X318">
        <v>8</v>
      </c>
      <c r="Y318">
        <v>6</v>
      </c>
      <c r="Z318" t="s">
        <v>646</v>
      </c>
      <c r="AA318" t="s">
        <v>647</v>
      </c>
      <c r="AB318" t="s">
        <v>309</v>
      </c>
      <c r="AC318" t="s">
        <v>310</v>
      </c>
      <c r="AD318" t="s">
        <v>648</v>
      </c>
      <c r="AG318" t="s">
        <v>649</v>
      </c>
      <c r="AH318">
        <v>0</v>
      </c>
      <c r="AI318">
        <v>249</v>
      </c>
    </row>
    <row r="319" spans="1:35" x14ac:dyDescent="0.3">
      <c r="A319" t="s">
        <v>642</v>
      </c>
      <c r="B319">
        <v>130293</v>
      </c>
      <c r="C319">
        <v>4</v>
      </c>
      <c r="D319" t="s">
        <v>643</v>
      </c>
      <c r="E319" t="s">
        <v>644</v>
      </c>
      <c r="F319">
        <v>39</v>
      </c>
      <c r="G319">
        <v>12.65</v>
      </c>
      <c r="H319">
        <v>41.82</v>
      </c>
      <c r="I319">
        <v>10.44</v>
      </c>
      <c r="J319">
        <v>34.54</v>
      </c>
      <c r="K319">
        <v>8</v>
      </c>
      <c r="T319">
        <v>1</v>
      </c>
      <c r="U319">
        <v>1</v>
      </c>
      <c r="V319" t="s">
        <v>306</v>
      </c>
      <c r="W319" t="s">
        <v>651</v>
      </c>
      <c r="X319">
        <v>8</v>
      </c>
      <c r="Y319">
        <v>6</v>
      </c>
      <c r="Z319" t="s">
        <v>646</v>
      </c>
      <c r="AA319" t="s">
        <v>647</v>
      </c>
      <c r="AB319" t="s">
        <v>309</v>
      </c>
      <c r="AC319" t="s">
        <v>310</v>
      </c>
      <c r="AD319" t="s">
        <v>648</v>
      </c>
      <c r="AG319" t="s">
        <v>649</v>
      </c>
      <c r="AH319">
        <v>0</v>
      </c>
      <c r="AI319">
        <v>249</v>
      </c>
    </row>
    <row r="320" spans="1:35" x14ac:dyDescent="0.3">
      <c r="A320" t="s">
        <v>642</v>
      </c>
      <c r="B320">
        <v>130293</v>
      </c>
      <c r="C320">
        <v>5</v>
      </c>
      <c r="D320" t="s">
        <v>643</v>
      </c>
      <c r="E320" t="s">
        <v>644</v>
      </c>
      <c r="F320">
        <v>39</v>
      </c>
      <c r="G320">
        <v>13.24</v>
      </c>
      <c r="H320">
        <v>43.77</v>
      </c>
      <c r="I320">
        <v>10.93</v>
      </c>
      <c r="J320">
        <v>36.15</v>
      </c>
      <c r="K320">
        <v>8</v>
      </c>
      <c r="T320">
        <v>1</v>
      </c>
      <c r="U320">
        <v>1</v>
      </c>
      <c r="V320" t="s">
        <v>306</v>
      </c>
      <c r="W320" t="s">
        <v>652</v>
      </c>
      <c r="X320">
        <v>8</v>
      </c>
      <c r="Y320">
        <v>6</v>
      </c>
      <c r="Z320" t="s">
        <v>646</v>
      </c>
      <c r="AA320" t="s">
        <v>647</v>
      </c>
      <c r="AB320" t="s">
        <v>309</v>
      </c>
      <c r="AC320" t="s">
        <v>310</v>
      </c>
      <c r="AD320" t="s">
        <v>648</v>
      </c>
      <c r="AG320" t="s">
        <v>649</v>
      </c>
      <c r="AH320">
        <v>0</v>
      </c>
      <c r="AI320">
        <v>249</v>
      </c>
    </row>
    <row r="321" spans="1:35" x14ac:dyDescent="0.3">
      <c r="A321" t="s">
        <v>642</v>
      </c>
      <c r="B321">
        <v>130293</v>
      </c>
      <c r="C321">
        <v>6</v>
      </c>
      <c r="D321" t="s">
        <v>643</v>
      </c>
      <c r="E321" t="s">
        <v>644</v>
      </c>
      <c r="F321">
        <v>39</v>
      </c>
      <c r="G321">
        <v>13.8</v>
      </c>
      <c r="H321">
        <v>45.62</v>
      </c>
      <c r="I321">
        <v>11.75</v>
      </c>
      <c r="J321">
        <v>38.869999999999997</v>
      </c>
      <c r="K321">
        <v>4</v>
      </c>
      <c r="T321">
        <v>1</v>
      </c>
      <c r="U321">
        <v>1</v>
      </c>
      <c r="V321" t="s">
        <v>306</v>
      </c>
      <c r="W321" t="s">
        <v>189</v>
      </c>
      <c r="X321">
        <v>8</v>
      </c>
      <c r="Y321">
        <v>6</v>
      </c>
      <c r="Z321" t="s">
        <v>646</v>
      </c>
      <c r="AA321" t="s">
        <v>647</v>
      </c>
      <c r="AB321" t="s">
        <v>309</v>
      </c>
      <c r="AC321" t="s">
        <v>310</v>
      </c>
      <c r="AD321" t="s">
        <v>648</v>
      </c>
      <c r="AG321" t="s">
        <v>649</v>
      </c>
      <c r="AH321">
        <v>0</v>
      </c>
      <c r="AI321">
        <v>249</v>
      </c>
    </row>
    <row r="322" spans="1:35" x14ac:dyDescent="0.3">
      <c r="A322" t="s">
        <v>642</v>
      </c>
      <c r="B322">
        <v>130293</v>
      </c>
      <c r="C322">
        <v>7</v>
      </c>
      <c r="D322" t="s">
        <v>643</v>
      </c>
      <c r="E322" t="s">
        <v>644</v>
      </c>
      <c r="F322">
        <v>39</v>
      </c>
      <c r="G322">
        <v>14.46</v>
      </c>
      <c r="H322">
        <v>47.81</v>
      </c>
      <c r="I322">
        <v>11.94</v>
      </c>
      <c r="J322">
        <v>39.49</v>
      </c>
      <c r="K322">
        <v>4</v>
      </c>
      <c r="T322">
        <v>1</v>
      </c>
      <c r="U322">
        <v>1</v>
      </c>
      <c r="V322" t="s">
        <v>306</v>
      </c>
      <c r="W322" t="s">
        <v>653</v>
      </c>
      <c r="X322">
        <v>8</v>
      </c>
      <c r="Y322">
        <v>6</v>
      </c>
      <c r="Z322" t="s">
        <v>646</v>
      </c>
      <c r="AA322" t="s">
        <v>647</v>
      </c>
      <c r="AB322" t="s">
        <v>309</v>
      </c>
      <c r="AC322" t="s">
        <v>310</v>
      </c>
      <c r="AD322" t="s">
        <v>648</v>
      </c>
      <c r="AG322" t="s">
        <v>649</v>
      </c>
      <c r="AH322">
        <v>0</v>
      </c>
      <c r="AI322">
        <v>249</v>
      </c>
    </row>
    <row r="323" spans="1:35" x14ac:dyDescent="0.3">
      <c r="A323" t="s">
        <v>642</v>
      </c>
      <c r="B323">
        <v>101790</v>
      </c>
      <c r="C323">
        <v>1</v>
      </c>
      <c r="D323" t="s">
        <v>654</v>
      </c>
      <c r="E323" t="s">
        <v>655</v>
      </c>
      <c r="F323">
        <v>38</v>
      </c>
      <c r="G323">
        <v>26.22</v>
      </c>
      <c r="H323">
        <v>86.68</v>
      </c>
      <c r="I323">
        <v>23.12</v>
      </c>
      <c r="J323">
        <v>76.44</v>
      </c>
      <c r="K323">
        <v>1</v>
      </c>
      <c r="T323">
        <v>3</v>
      </c>
      <c r="U323">
        <v>2</v>
      </c>
      <c r="V323" t="s">
        <v>306</v>
      </c>
      <c r="W323">
        <v>86</v>
      </c>
      <c r="X323">
        <v>7</v>
      </c>
      <c r="Y323">
        <v>6</v>
      </c>
      <c r="Z323" t="s">
        <v>656</v>
      </c>
      <c r="AA323" t="s">
        <v>657</v>
      </c>
      <c r="AB323" t="s">
        <v>309</v>
      </c>
      <c r="AC323" t="s">
        <v>310</v>
      </c>
      <c r="AD323" t="s">
        <v>648</v>
      </c>
      <c r="AG323" t="s">
        <v>658</v>
      </c>
      <c r="AH323">
        <v>0</v>
      </c>
      <c r="AI323">
        <v>0</v>
      </c>
    </row>
    <row r="324" spans="1:35" x14ac:dyDescent="0.3">
      <c r="A324" t="s">
        <v>642</v>
      </c>
      <c r="B324">
        <v>101790</v>
      </c>
      <c r="C324">
        <v>2</v>
      </c>
      <c r="D324" t="s">
        <v>654</v>
      </c>
      <c r="E324" t="s">
        <v>655</v>
      </c>
      <c r="F324">
        <v>38</v>
      </c>
      <c r="G324">
        <v>28.66</v>
      </c>
      <c r="H324">
        <v>94.75</v>
      </c>
      <c r="I324">
        <v>25.38</v>
      </c>
      <c r="J324">
        <v>83.91</v>
      </c>
      <c r="K324">
        <v>7</v>
      </c>
      <c r="T324">
        <v>3</v>
      </c>
      <c r="U324">
        <v>2</v>
      </c>
      <c r="V324" t="s">
        <v>306</v>
      </c>
      <c r="W324" t="s">
        <v>659</v>
      </c>
      <c r="X324">
        <v>7</v>
      </c>
      <c r="Y324">
        <v>6</v>
      </c>
      <c r="Z324" t="s">
        <v>656</v>
      </c>
      <c r="AA324" t="s">
        <v>657</v>
      </c>
      <c r="AB324" t="s">
        <v>309</v>
      </c>
      <c r="AC324" t="s">
        <v>310</v>
      </c>
      <c r="AD324" t="s">
        <v>648</v>
      </c>
      <c r="AG324" t="s">
        <v>658</v>
      </c>
      <c r="AH324">
        <v>0</v>
      </c>
      <c r="AI324">
        <v>0</v>
      </c>
    </row>
    <row r="325" spans="1:35" x14ac:dyDescent="0.3">
      <c r="A325" t="s">
        <v>642</v>
      </c>
      <c r="B325">
        <v>101790</v>
      </c>
      <c r="C325">
        <v>3</v>
      </c>
      <c r="D325" t="s">
        <v>654</v>
      </c>
      <c r="E325" t="s">
        <v>655</v>
      </c>
      <c r="F325">
        <v>38</v>
      </c>
      <c r="G325">
        <v>28.95</v>
      </c>
      <c r="H325">
        <v>95.72</v>
      </c>
      <c r="I325">
        <v>25.53</v>
      </c>
      <c r="J325">
        <v>84.42</v>
      </c>
      <c r="K325">
        <v>5</v>
      </c>
      <c r="T325">
        <v>3</v>
      </c>
      <c r="U325">
        <v>2</v>
      </c>
      <c r="V325" t="s">
        <v>306</v>
      </c>
      <c r="W325">
        <v>95</v>
      </c>
      <c r="X325">
        <v>7</v>
      </c>
      <c r="Y325">
        <v>6</v>
      </c>
      <c r="Z325" t="s">
        <v>656</v>
      </c>
      <c r="AA325" t="s">
        <v>657</v>
      </c>
      <c r="AB325" t="s">
        <v>309</v>
      </c>
      <c r="AC325" t="s">
        <v>310</v>
      </c>
      <c r="AD325" t="s">
        <v>648</v>
      </c>
      <c r="AG325" t="s">
        <v>658</v>
      </c>
      <c r="AH325">
        <v>0</v>
      </c>
      <c r="AI325">
        <v>0</v>
      </c>
    </row>
    <row r="326" spans="1:35" x14ac:dyDescent="0.3">
      <c r="A326" t="s">
        <v>642</v>
      </c>
      <c r="B326">
        <v>101790</v>
      </c>
      <c r="C326">
        <v>4</v>
      </c>
      <c r="D326" t="s">
        <v>654</v>
      </c>
      <c r="E326" t="s">
        <v>655</v>
      </c>
      <c r="F326">
        <v>38</v>
      </c>
      <c r="G326">
        <v>29.1</v>
      </c>
      <c r="H326">
        <v>96.2</v>
      </c>
      <c r="I326">
        <v>25.66</v>
      </c>
      <c r="J326">
        <v>84.84</v>
      </c>
      <c r="K326">
        <v>1</v>
      </c>
      <c r="T326">
        <v>3</v>
      </c>
      <c r="U326">
        <v>2</v>
      </c>
      <c r="V326" t="s">
        <v>306</v>
      </c>
      <c r="W326" t="s">
        <v>660</v>
      </c>
      <c r="X326">
        <v>7</v>
      </c>
      <c r="Y326">
        <v>6</v>
      </c>
      <c r="Z326" t="s">
        <v>656</v>
      </c>
      <c r="AA326" t="s">
        <v>657</v>
      </c>
      <c r="AB326" t="s">
        <v>309</v>
      </c>
      <c r="AC326" t="s">
        <v>310</v>
      </c>
      <c r="AD326" t="s">
        <v>648</v>
      </c>
      <c r="AG326" t="s">
        <v>658</v>
      </c>
      <c r="AH326">
        <v>0</v>
      </c>
      <c r="AI326">
        <v>0</v>
      </c>
    </row>
    <row r="327" spans="1:35" x14ac:dyDescent="0.3">
      <c r="A327" t="s">
        <v>642</v>
      </c>
      <c r="B327">
        <v>101790</v>
      </c>
      <c r="C327">
        <v>5</v>
      </c>
      <c r="D327" t="s">
        <v>654</v>
      </c>
      <c r="E327" t="s">
        <v>655</v>
      </c>
      <c r="F327">
        <v>38</v>
      </c>
      <c r="G327">
        <v>41.58</v>
      </c>
      <c r="H327">
        <v>137.47999999999999</v>
      </c>
      <c r="I327">
        <v>36.82</v>
      </c>
      <c r="J327">
        <v>121.75</v>
      </c>
      <c r="K327">
        <v>1</v>
      </c>
      <c r="T327">
        <v>4</v>
      </c>
      <c r="U327">
        <v>2</v>
      </c>
      <c r="V327" t="s">
        <v>306</v>
      </c>
      <c r="W327" t="s">
        <v>661</v>
      </c>
      <c r="X327">
        <v>7</v>
      </c>
      <c r="Y327">
        <v>6</v>
      </c>
      <c r="Z327" t="s">
        <v>656</v>
      </c>
      <c r="AA327" t="s">
        <v>657</v>
      </c>
      <c r="AB327" t="s">
        <v>309</v>
      </c>
      <c r="AC327" t="s">
        <v>310</v>
      </c>
      <c r="AD327" t="s">
        <v>648</v>
      </c>
      <c r="AG327" t="s">
        <v>658</v>
      </c>
      <c r="AH327">
        <v>0</v>
      </c>
      <c r="AI327">
        <v>0</v>
      </c>
    </row>
    <row r="328" spans="1:35" x14ac:dyDescent="0.3">
      <c r="A328" t="s">
        <v>642</v>
      </c>
      <c r="B328">
        <v>101790</v>
      </c>
      <c r="C328">
        <v>6</v>
      </c>
      <c r="D328" t="s">
        <v>654</v>
      </c>
      <c r="E328" t="s">
        <v>655</v>
      </c>
      <c r="F328">
        <v>38</v>
      </c>
      <c r="G328">
        <v>42.69</v>
      </c>
      <c r="H328">
        <v>141.13999999999999</v>
      </c>
      <c r="I328">
        <v>37.65</v>
      </c>
      <c r="J328">
        <v>124.47</v>
      </c>
      <c r="K328">
        <v>1</v>
      </c>
      <c r="T328">
        <v>4</v>
      </c>
      <c r="U328">
        <v>2</v>
      </c>
      <c r="V328" t="s">
        <v>306</v>
      </c>
      <c r="W328" t="s">
        <v>662</v>
      </c>
      <c r="X328">
        <v>7</v>
      </c>
      <c r="Y328">
        <v>6</v>
      </c>
      <c r="Z328" t="s">
        <v>656</v>
      </c>
      <c r="AA328" t="s">
        <v>657</v>
      </c>
      <c r="AB328" t="s">
        <v>309</v>
      </c>
      <c r="AC328" t="s">
        <v>310</v>
      </c>
      <c r="AD328" t="s">
        <v>648</v>
      </c>
      <c r="AG328" t="s">
        <v>658</v>
      </c>
      <c r="AH328">
        <v>0</v>
      </c>
      <c r="AI328">
        <v>0</v>
      </c>
    </row>
    <row r="329" spans="1:35" x14ac:dyDescent="0.3">
      <c r="A329" t="s">
        <v>642</v>
      </c>
      <c r="B329">
        <v>101790</v>
      </c>
      <c r="C329">
        <v>7</v>
      </c>
      <c r="D329" t="s">
        <v>654</v>
      </c>
      <c r="E329" t="s">
        <v>655</v>
      </c>
      <c r="F329">
        <v>38</v>
      </c>
      <c r="G329">
        <v>43.52</v>
      </c>
      <c r="H329">
        <v>143.88999999999999</v>
      </c>
      <c r="I329">
        <v>38.380000000000003</v>
      </c>
      <c r="J329">
        <v>126.9</v>
      </c>
      <c r="K329">
        <v>6</v>
      </c>
      <c r="T329">
        <v>4</v>
      </c>
      <c r="U329">
        <v>2</v>
      </c>
      <c r="V329" t="s">
        <v>306</v>
      </c>
      <c r="W329" t="s">
        <v>619</v>
      </c>
      <c r="X329">
        <v>7</v>
      </c>
      <c r="Y329">
        <v>6</v>
      </c>
      <c r="Z329" t="s">
        <v>656</v>
      </c>
      <c r="AA329" t="s">
        <v>657</v>
      </c>
      <c r="AB329" t="s">
        <v>309</v>
      </c>
      <c r="AC329" t="s">
        <v>310</v>
      </c>
      <c r="AD329" t="s">
        <v>648</v>
      </c>
      <c r="AG329" t="s">
        <v>658</v>
      </c>
      <c r="AH329">
        <v>0</v>
      </c>
      <c r="AI329">
        <v>0</v>
      </c>
    </row>
    <row r="330" spans="1:35" x14ac:dyDescent="0.3">
      <c r="A330" t="s">
        <v>642</v>
      </c>
      <c r="B330">
        <v>101790</v>
      </c>
      <c r="C330">
        <v>8</v>
      </c>
      <c r="D330" t="s">
        <v>654</v>
      </c>
      <c r="E330" t="s">
        <v>655</v>
      </c>
      <c r="F330">
        <v>38</v>
      </c>
      <c r="G330">
        <v>43.31</v>
      </c>
      <c r="H330">
        <v>143.18</v>
      </c>
      <c r="I330">
        <v>38.35</v>
      </c>
      <c r="J330">
        <v>126.8</v>
      </c>
      <c r="K330">
        <v>5</v>
      </c>
      <c r="T330">
        <v>4</v>
      </c>
      <c r="U330">
        <v>2</v>
      </c>
      <c r="V330" t="s">
        <v>306</v>
      </c>
      <c r="W330" t="s">
        <v>618</v>
      </c>
      <c r="X330">
        <v>7</v>
      </c>
      <c r="Y330">
        <v>6</v>
      </c>
      <c r="Z330" t="s">
        <v>656</v>
      </c>
      <c r="AA330" t="s">
        <v>657</v>
      </c>
      <c r="AB330" t="s">
        <v>309</v>
      </c>
      <c r="AC330" t="s">
        <v>310</v>
      </c>
      <c r="AD330" t="s">
        <v>648</v>
      </c>
      <c r="AG330" t="s">
        <v>658</v>
      </c>
      <c r="AH330">
        <v>0</v>
      </c>
      <c r="AI330">
        <v>0</v>
      </c>
    </row>
    <row r="331" spans="1:35" x14ac:dyDescent="0.3">
      <c r="A331" t="s">
        <v>642</v>
      </c>
      <c r="B331">
        <v>101790</v>
      </c>
      <c r="C331">
        <v>9</v>
      </c>
      <c r="D331" t="s">
        <v>654</v>
      </c>
      <c r="E331" t="s">
        <v>655</v>
      </c>
      <c r="F331">
        <v>38</v>
      </c>
      <c r="G331">
        <v>43.65</v>
      </c>
      <c r="H331">
        <v>144.31</v>
      </c>
      <c r="I331">
        <v>38.65</v>
      </c>
      <c r="J331">
        <v>127.8</v>
      </c>
      <c r="K331">
        <v>1</v>
      </c>
      <c r="T331">
        <v>4</v>
      </c>
      <c r="U331">
        <v>2</v>
      </c>
      <c r="V331" t="s">
        <v>333</v>
      </c>
      <c r="W331">
        <v>144</v>
      </c>
      <c r="X331">
        <v>7</v>
      </c>
      <c r="Y331">
        <v>6</v>
      </c>
      <c r="Z331" t="s">
        <v>656</v>
      </c>
      <c r="AA331" t="s">
        <v>657</v>
      </c>
      <c r="AB331" t="s">
        <v>309</v>
      </c>
      <c r="AC331" t="s">
        <v>310</v>
      </c>
      <c r="AD331" t="s">
        <v>648</v>
      </c>
      <c r="AG331" t="s">
        <v>658</v>
      </c>
      <c r="AH331">
        <v>0</v>
      </c>
      <c r="AI331">
        <v>0</v>
      </c>
    </row>
    <row r="332" spans="1:35" x14ac:dyDescent="0.3">
      <c r="A332" t="s">
        <v>642</v>
      </c>
      <c r="B332">
        <v>101790</v>
      </c>
      <c r="C332">
        <v>10</v>
      </c>
      <c r="D332" t="s">
        <v>654</v>
      </c>
      <c r="E332" t="s">
        <v>655</v>
      </c>
      <c r="F332">
        <v>38</v>
      </c>
      <c r="G332">
        <v>46.41</v>
      </c>
      <c r="H332">
        <v>153.44</v>
      </c>
      <c r="I332">
        <v>41.1</v>
      </c>
      <c r="J332">
        <v>135.88999999999999</v>
      </c>
      <c r="K332">
        <v>4</v>
      </c>
      <c r="T332">
        <v>4</v>
      </c>
      <c r="U332">
        <v>2</v>
      </c>
      <c r="V332" t="s">
        <v>333</v>
      </c>
      <c r="W332">
        <v>153</v>
      </c>
      <c r="X332">
        <v>7</v>
      </c>
      <c r="Y332">
        <v>6</v>
      </c>
      <c r="Z332" t="s">
        <v>656</v>
      </c>
      <c r="AA332" t="s">
        <v>657</v>
      </c>
      <c r="AB332" t="s">
        <v>309</v>
      </c>
      <c r="AC332" t="s">
        <v>310</v>
      </c>
      <c r="AD332" t="s">
        <v>648</v>
      </c>
      <c r="AG332" t="s">
        <v>658</v>
      </c>
      <c r="AH332">
        <v>0</v>
      </c>
      <c r="AI332">
        <v>0</v>
      </c>
    </row>
    <row r="333" spans="1:35" x14ac:dyDescent="0.3">
      <c r="A333" t="s">
        <v>642</v>
      </c>
      <c r="B333">
        <v>101790</v>
      </c>
      <c r="C333">
        <v>11</v>
      </c>
      <c r="D333" t="s">
        <v>654</v>
      </c>
      <c r="E333" t="s">
        <v>655</v>
      </c>
      <c r="F333">
        <v>38</v>
      </c>
      <c r="G333">
        <v>47.8</v>
      </c>
      <c r="H333">
        <v>158.03</v>
      </c>
      <c r="I333">
        <v>42.15</v>
      </c>
      <c r="J333">
        <v>139.36000000000001</v>
      </c>
      <c r="K333">
        <v>4</v>
      </c>
      <c r="T333">
        <v>4</v>
      </c>
      <c r="U333">
        <v>2</v>
      </c>
      <c r="V333" t="s">
        <v>306</v>
      </c>
      <c r="W333">
        <v>158</v>
      </c>
      <c r="X333">
        <v>7</v>
      </c>
      <c r="Y333">
        <v>6</v>
      </c>
      <c r="Z333" t="s">
        <v>656</v>
      </c>
      <c r="AA333" t="s">
        <v>657</v>
      </c>
      <c r="AB333" t="s">
        <v>309</v>
      </c>
      <c r="AC333" t="s">
        <v>310</v>
      </c>
      <c r="AD333" t="s">
        <v>648</v>
      </c>
      <c r="AG333" t="s">
        <v>658</v>
      </c>
      <c r="AH333">
        <v>0</v>
      </c>
      <c r="AI333">
        <v>0</v>
      </c>
    </row>
    <row r="334" spans="1:35" x14ac:dyDescent="0.3">
      <c r="A334" t="s">
        <v>642</v>
      </c>
      <c r="B334">
        <v>101790</v>
      </c>
      <c r="C334">
        <v>12</v>
      </c>
      <c r="D334" t="s">
        <v>654</v>
      </c>
      <c r="E334" t="s">
        <v>655</v>
      </c>
      <c r="F334">
        <v>38</v>
      </c>
      <c r="G334">
        <v>62.13</v>
      </c>
      <c r="H334">
        <v>205.41</v>
      </c>
      <c r="I334">
        <v>54.8</v>
      </c>
      <c r="J334">
        <v>181.16</v>
      </c>
      <c r="K334">
        <v>1</v>
      </c>
      <c r="T334">
        <v>5</v>
      </c>
      <c r="U334">
        <v>2</v>
      </c>
      <c r="V334" t="s">
        <v>306</v>
      </c>
      <c r="W334">
        <v>205</v>
      </c>
      <c r="X334">
        <v>7</v>
      </c>
      <c r="Y334">
        <v>6</v>
      </c>
      <c r="Z334" t="s">
        <v>656</v>
      </c>
      <c r="AA334" t="s">
        <v>657</v>
      </c>
      <c r="AB334" t="s">
        <v>309</v>
      </c>
      <c r="AC334" t="s">
        <v>310</v>
      </c>
      <c r="AD334" t="s">
        <v>648</v>
      </c>
      <c r="AG334" t="s">
        <v>658</v>
      </c>
      <c r="AH334">
        <v>0</v>
      </c>
      <c r="AI334">
        <v>0</v>
      </c>
    </row>
    <row r="335" spans="1:35" x14ac:dyDescent="0.3">
      <c r="A335" t="s">
        <v>642</v>
      </c>
      <c r="B335">
        <v>101790</v>
      </c>
      <c r="C335">
        <v>13</v>
      </c>
      <c r="D335" t="s">
        <v>654</v>
      </c>
      <c r="E335" t="s">
        <v>655</v>
      </c>
      <c r="F335">
        <v>38</v>
      </c>
      <c r="G335">
        <v>66.540000000000006</v>
      </c>
      <c r="H335">
        <v>219.97</v>
      </c>
      <c r="I335">
        <v>58.92</v>
      </c>
      <c r="J335">
        <v>194.8</v>
      </c>
      <c r="K335">
        <v>1</v>
      </c>
      <c r="T335">
        <v>4</v>
      </c>
      <c r="U335">
        <v>2</v>
      </c>
      <c r="V335" t="s">
        <v>333</v>
      </c>
      <c r="W335">
        <v>219</v>
      </c>
      <c r="X335">
        <v>7</v>
      </c>
      <c r="Y335">
        <v>6</v>
      </c>
      <c r="Z335" t="s">
        <v>656</v>
      </c>
      <c r="AA335" t="s">
        <v>657</v>
      </c>
      <c r="AB335" t="s">
        <v>309</v>
      </c>
      <c r="AC335" t="s">
        <v>310</v>
      </c>
      <c r="AD335" t="s">
        <v>648</v>
      </c>
      <c r="AG335" t="s">
        <v>658</v>
      </c>
      <c r="AH335">
        <v>0</v>
      </c>
      <c r="AI335">
        <v>0</v>
      </c>
    </row>
    <row r="336" spans="1:35" x14ac:dyDescent="0.3">
      <c r="A336" t="s">
        <v>663</v>
      </c>
      <c r="B336">
        <v>106949</v>
      </c>
      <c r="C336">
        <v>1</v>
      </c>
      <c r="D336" t="s">
        <v>664</v>
      </c>
      <c r="E336" t="s">
        <v>566</v>
      </c>
      <c r="F336">
        <v>96</v>
      </c>
      <c r="G336">
        <v>7.47</v>
      </c>
      <c r="H336">
        <v>24.7</v>
      </c>
      <c r="I336">
        <v>4.4000000000000004</v>
      </c>
      <c r="J336">
        <v>14.55</v>
      </c>
      <c r="K336">
        <v>3</v>
      </c>
      <c r="T336">
        <v>1</v>
      </c>
      <c r="U336">
        <v>1</v>
      </c>
      <c r="V336" t="s">
        <v>333</v>
      </c>
      <c r="W336">
        <v>24</v>
      </c>
      <c r="X336">
        <v>7</v>
      </c>
      <c r="Y336">
        <v>5</v>
      </c>
      <c r="Z336" t="s">
        <v>665</v>
      </c>
      <c r="AA336" t="s">
        <v>666</v>
      </c>
      <c r="AB336" t="s">
        <v>309</v>
      </c>
      <c r="AC336" t="s">
        <v>310</v>
      </c>
      <c r="AD336" t="s">
        <v>667</v>
      </c>
      <c r="AG336" t="s">
        <v>668</v>
      </c>
      <c r="AH336">
        <v>0</v>
      </c>
      <c r="AI336">
        <v>196</v>
      </c>
    </row>
    <row r="337" spans="1:35" x14ac:dyDescent="0.3">
      <c r="A337" t="s">
        <v>663</v>
      </c>
      <c r="B337">
        <v>106949</v>
      </c>
      <c r="C337">
        <v>2</v>
      </c>
      <c r="D337" t="s">
        <v>664</v>
      </c>
      <c r="E337" t="s">
        <v>566</v>
      </c>
      <c r="F337">
        <v>96</v>
      </c>
      <c r="G337">
        <v>8.0299999999999994</v>
      </c>
      <c r="H337">
        <v>26.55</v>
      </c>
      <c r="I337">
        <v>4.74</v>
      </c>
      <c r="J337">
        <v>15.67</v>
      </c>
      <c r="K337">
        <v>4</v>
      </c>
      <c r="T337">
        <v>1</v>
      </c>
      <c r="U337">
        <v>1</v>
      </c>
      <c r="V337" t="s">
        <v>333</v>
      </c>
      <c r="W337" t="s">
        <v>669</v>
      </c>
      <c r="X337">
        <v>7</v>
      </c>
      <c r="Y337">
        <v>5</v>
      </c>
      <c r="Z337" t="s">
        <v>665</v>
      </c>
      <c r="AA337" t="s">
        <v>666</v>
      </c>
      <c r="AB337" t="s">
        <v>309</v>
      </c>
      <c r="AC337" t="s">
        <v>310</v>
      </c>
      <c r="AD337" t="s">
        <v>667</v>
      </c>
      <c r="AG337" t="s">
        <v>668</v>
      </c>
      <c r="AH337">
        <v>0</v>
      </c>
      <c r="AI337">
        <v>196</v>
      </c>
    </row>
    <row r="338" spans="1:35" x14ac:dyDescent="0.3">
      <c r="A338" t="s">
        <v>663</v>
      </c>
      <c r="B338">
        <v>106949</v>
      </c>
      <c r="C338">
        <v>3</v>
      </c>
      <c r="D338" t="s">
        <v>664</v>
      </c>
      <c r="E338" t="s">
        <v>566</v>
      </c>
      <c r="F338">
        <v>96</v>
      </c>
      <c r="G338">
        <v>8.14</v>
      </c>
      <c r="H338">
        <v>26.94</v>
      </c>
      <c r="I338">
        <v>4.7699999999999996</v>
      </c>
      <c r="J338">
        <v>15.78</v>
      </c>
      <c r="K338">
        <v>1</v>
      </c>
      <c r="T338">
        <v>1</v>
      </c>
      <c r="U338">
        <v>1</v>
      </c>
      <c r="V338" t="s">
        <v>333</v>
      </c>
      <c r="W338" t="s">
        <v>381</v>
      </c>
      <c r="X338">
        <v>7</v>
      </c>
      <c r="Y338">
        <v>5</v>
      </c>
      <c r="Z338" t="s">
        <v>665</v>
      </c>
      <c r="AA338" t="s">
        <v>666</v>
      </c>
      <c r="AB338" t="s">
        <v>309</v>
      </c>
      <c r="AC338" t="s">
        <v>310</v>
      </c>
      <c r="AD338" t="s">
        <v>667</v>
      </c>
      <c r="AG338" t="s">
        <v>668</v>
      </c>
      <c r="AH338">
        <v>0</v>
      </c>
      <c r="AI338">
        <v>196</v>
      </c>
    </row>
    <row r="339" spans="1:35" x14ac:dyDescent="0.3">
      <c r="A339" t="s">
        <v>663</v>
      </c>
      <c r="B339">
        <v>106949</v>
      </c>
      <c r="C339">
        <v>4</v>
      </c>
      <c r="D339" t="s">
        <v>664</v>
      </c>
      <c r="E339" t="s">
        <v>566</v>
      </c>
      <c r="F339">
        <v>96</v>
      </c>
      <c r="G339">
        <v>8.44</v>
      </c>
      <c r="H339">
        <v>27.93</v>
      </c>
      <c r="I339">
        <v>4.99</v>
      </c>
      <c r="J339">
        <v>16.510000000000002</v>
      </c>
      <c r="K339">
        <v>22</v>
      </c>
      <c r="T339">
        <v>1</v>
      </c>
      <c r="U339">
        <v>1</v>
      </c>
      <c r="V339" t="s">
        <v>333</v>
      </c>
      <c r="W339" t="s">
        <v>571</v>
      </c>
      <c r="X339">
        <v>7</v>
      </c>
      <c r="Y339">
        <v>5</v>
      </c>
      <c r="Z339" t="s">
        <v>665</v>
      </c>
      <c r="AA339" t="s">
        <v>666</v>
      </c>
      <c r="AB339" t="s">
        <v>309</v>
      </c>
      <c r="AC339" t="s">
        <v>310</v>
      </c>
      <c r="AD339" t="s">
        <v>667</v>
      </c>
      <c r="AG339" t="s">
        <v>668</v>
      </c>
      <c r="AH339">
        <v>0</v>
      </c>
      <c r="AI339">
        <v>196</v>
      </c>
    </row>
    <row r="340" spans="1:35" x14ac:dyDescent="0.3">
      <c r="A340" t="s">
        <v>663</v>
      </c>
      <c r="B340">
        <v>106949</v>
      </c>
      <c r="C340">
        <v>5</v>
      </c>
      <c r="D340" t="s">
        <v>664</v>
      </c>
      <c r="E340" t="s">
        <v>566</v>
      </c>
      <c r="F340">
        <v>96</v>
      </c>
      <c r="G340">
        <v>8.32</v>
      </c>
      <c r="H340">
        <v>27.53</v>
      </c>
      <c r="I340">
        <v>4.76</v>
      </c>
      <c r="J340">
        <v>15.76</v>
      </c>
      <c r="K340">
        <v>2</v>
      </c>
      <c r="T340">
        <v>1</v>
      </c>
      <c r="U340">
        <v>1</v>
      </c>
      <c r="V340" t="s">
        <v>333</v>
      </c>
      <c r="W340" t="s">
        <v>670</v>
      </c>
      <c r="X340">
        <v>7</v>
      </c>
      <c r="Y340">
        <v>5</v>
      </c>
      <c r="Z340" t="s">
        <v>665</v>
      </c>
      <c r="AA340" t="s">
        <v>666</v>
      </c>
      <c r="AB340" t="s">
        <v>309</v>
      </c>
      <c r="AC340" t="s">
        <v>310</v>
      </c>
      <c r="AD340" t="s">
        <v>667</v>
      </c>
      <c r="AG340" t="s">
        <v>668</v>
      </c>
      <c r="AH340">
        <v>0</v>
      </c>
      <c r="AI340">
        <v>196</v>
      </c>
    </row>
    <row r="341" spans="1:35" x14ac:dyDescent="0.3">
      <c r="A341" t="s">
        <v>663</v>
      </c>
      <c r="B341">
        <v>106949</v>
      </c>
      <c r="C341">
        <v>6</v>
      </c>
      <c r="D341" t="s">
        <v>664</v>
      </c>
      <c r="E341" t="s">
        <v>566</v>
      </c>
      <c r="F341">
        <v>96</v>
      </c>
      <c r="G341">
        <v>8.75</v>
      </c>
      <c r="H341">
        <v>28.94</v>
      </c>
      <c r="I341">
        <v>5.0199999999999996</v>
      </c>
      <c r="J341">
        <v>16.600000000000001</v>
      </c>
      <c r="K341">
        <v>12</v>
      </c>
      <c r="T341">
        <v>1</v>
      </c>
      <c r="U341">
        <v>1</v>
      </c>
      <c r="V341" t="s">
        <v>333</v>
      </c>
      <c r="W341" t="s">
        <v>671</v>
      </c>
      <c r="X341">
        <v>7</v>
      </c>
      <c r="Y341">
        <v>5</v>
      </c>
      <c r="Z341" t="s">
        <v>665</v>
      </c>
      <c r="AA341" t="s">
        <v>666</v>
      </c>
      <c r="AB341" t="s">
        <v>309</v>
      </c>
      <c r="AC341" t="s">
        <v>310</v>
      </c>
      <c r="AD341" t="s">
        <v>667</v>
      </c>
      <c r="AG341" t="s">
        <v>668</v>
      </c>
      <c r="AH341">
        <v>0</v>
      </c>
      <c r="AI341">
        <v>196</v>
      </c>
    </row>
    <row r="342" spans="1:35" x14ac:dyDescent="0.3">
      <c r="A342" t="s">
        <v>663</v>
      </c>
      <c r="B342">
        <v>106949</v>
      </c>
      <c r="C342">
        <v>7</v>
      </c>
      <c r="D342" t="s">
        <v>664</v>
      </c>
      <c r="E342" t="s">
        <v>566</v>
      </c>
      <c r="F342">
        <v>96</v>
      </c>
      <c r="G342">
        <v>8.57</v>
      </c>
      <c r="H342">
        <v>28.34</v>
      </c>
      <c r="I342">
        <v>5.0199999999999996</v>
      </c>
      <c r="J342">
        <v>16.62</v>
      </c>
      <c r="K342">
        <v>6</v>
      </c>
      <c r="T342">
        <v>1</v>
      </c>
      <c r="U342">
        <v>1</v>
      </c>
      <c r="V342" t="s">
        <v>333</v>
      </c>
      <c r="W342" t="s">
        <v>672</v>
      </c>
      <c r="X342">
        <v>7</v>
      </c>
      <c r="Y342">
        <v>5</v>
      </c>
      <c r="Z342" t="s">
        <v>665</v>
      </c>
      <c r="AA342" t="s">
        <v>666</v>
      </c>
      <c r="AB342" t="s">
        <v>309</v>
      </c>
      <c r="AC342" t="s">
        <v>310</v>
      </c>
      <c r="AD342" t="s">
        <v>667</v>
      </c>
      <c r="AG342" t="s">
        <v>668</v>
      </c>
      <c r="AH342">
        <v>0</v>
      </c>
      <c r="AI342">
        <v>196</v>
      </c>
    </row>
    <row r="343" spans="1:35" x14ac:dyDescent="0.3">
      <c r="A343" t="s">
        <v>663</v>
      </c>
      <c r="B343">
        <v>106949</v>
      </c>
      <c r="C343">
        <v>8</v>
      </c>
      <c r="D343" t="s">
        <v>664</v>
      </c>
      <c r="E343" t="s">
        <v>566</v>
      </c>
      <c r="F343">
        <v>96</v>
      </c>
      <c r="G343">
        <v>9.07</v>
      </c>
      <c r="H343">
        <v>29.99</v>
      </c>
      <c r="I343">
        <v>5.24</v>
      </c>
      <c r="J343">
        <v>17.34</v>
      </c>
      <c r="K343">
        <v>1</v>
      </c>
      <c r="T343">
        <v>1</v>
      </c>
      <c r="U343">
        <v>1</v>
      </c>
      <c r="V343" t="s">
        <v>333</v>
      </c>
      <c r="W343" t="s">
        <v>673</v>
      </c>
      <c r="X343">
        <v>7</v>
      </c>
      <c r="Y343">
        <v>5</v>
      </c>
      <c r="Z343" t="s">
        <v>665</v>
      </c>
      <c r="AA343" t="s">
        <v>666</v>
      </c>
      <c r="AB343" t="s">
        <v>309</v>
      </c>
      <c r="AC343" t="s">
        <v>310</v>
      </c>
      <c r="AD343" t="s">
        <v>667</v>
      </c>
      <c r="AG343" t="s">
        <v>668</v>
      </c>
      <c r="AH343">
        <v>0</v>
      </c>
      <c r="AI343">
        <v>196</v>
      </c>
    </row>
    <row r="344" spans="1:35" x14ac:dyDescent="0.3">
      <c r="A344" t="s">
        <v>663</v>
      </c>
      <c r="B344">
        <v>106949</v>
      </c>
      <c r="C344">
        <v>9</v>
      </c>
      <c r="D344" t="s">
        <v>664</v>
      </c>
      <c r="E344" t="s">
        <v>566</v>
      </c>
      <c r="F344">
        <v>96</v>
      </c>
      <c r="G344">
        <v>9.31</v>
      </c>
      <c r="H344">
        <v>30.79</v>
      </c>
      <c r="I344">
        <v>5.44</v>
      </c>
      <c r="J344">
        <v>18</v>
      </c>
      <c r="K344">
        <v>1</v>
      </c>
      <c r="T344">
        <v>1</v>
      </c>
      <c r="U344">
        <v>1</v>
      </c>
      <c r="V344" t="s">
        <v>333</v>
      </c>
      <c r="W344" t="s">
        <v>674</v>
      </c>
      <c r="X344">
        <v>7</v>
      </c>
      <c r="Y344">
        <v>5</v>
      </c>
      <c r="Z344" t="s">
        <v>665</v>
      </c>
      <c r="AA344" t="s">
        <v>666</v>
      </c>
      <c r="AB344" t="s">
        <v>309</v>
      </c>
      <c r="AC344" t="s">
        <v>310</v>
      </c>
      <c r="AD344" t="s">
        <v>667</v>
      </c>
      <c r="AG344" t="s">
        <v>668</v>
      </c>
      <c r="AH344">
        <v>0</v>
      </c>
      <c r="AI344">
        <v>196</v>
      </c>
    </row>
    <row r="345" spans="1:35" x14ac:dyDescent="0.3">
      <c r="A345" t="s">
        <v>663</v>
      </c>
      <c r="B345">
        <v>106949</v>
      </c>
      <c r="C345">
        <v>10</v>
      </c>
      <c r="D345" t="s">
        <v>664</v>
      </c>
      <c r="E345" t="s">
        <v>566</v>
      </c>
      <c r="F345">
        <v>96</v>
      </c>
      <c r="G345">
        <v>9.5399999999999991</v>
      </c>
      <c r="H345">
        <v>31.55</v>
      </c>
      <c r="I345">
        <v>5.52</v>
      </c>
      <c r="J345">
        <v>18.27</v>
      </c>
      <c r="K345">
        <v>6</v>
      </c>
      <c r="T345">
        <v>1</v>
      </c>
      <c r="U345">
        <v>1</v>
      </c>
      <c r="V345" t="s">
        <v>333</v>
      </c>
      <c r="W345" t="s">
        <v>319</v>
      </c>
      <c r="X345">
        <v>7</v>
      </c>
      <c r="Y345">
        <v>5</v>
      </c>
      <c r="Z345" t="s">
        <v>665</v>
      </c>
      <c r="AA345" t="s">
        <v>666</v>
      </c>
      <c r="AB345" t="s">
        <v>309</v>
      </c>
      <c r="AC345" t="s">
        <v>310</v>
      </c>
      <c r="AD345" t="s">
        <v>667</v>
      </c>
      <c r="AG345" t="s">
        <v>668</v>
      </c>
      <c r="AH345">
        <v>0</v>
      </c>
      <c r="AI345">
        <v>196</v>
      </c>
    </row>
    <row r="346" spans="1:35" x14ac:dyDescent="0.3">
      <c r="A346" t="s">
        <v>663</v>
      </c>
      <c r="B346">
        <v>106949</v>
      </c>
      <c r="C346">
        <v>11</v>
      </c>
      <c r="D346" t="s">
        <v>664</v>
      </c>
      <c r="E346" t="s">
        <v>566</v>
      </c>
      <c r="F346">
        <v>96</v>
      </c>
      <c r="G346">
        <v>9.52</v>
      </c>
      <c r="H346">
        <v>31.48</v>
      </c>
      <c r="I346">
        <v>5.55</v>
      </c>
      <c r="J346">
        <v>18.36</v>
      </c>
      <c r="K346">
        <v>5</v>
      </c>
      <c r="T346">
        <v>1</v>
      </c>
      <c r="U346">
        <v>1</v>
      </c>
      <c r="V346" t="s">
        <v>333</v>
      </c>
      <c r="W346" t="s">
        <v>675</v>
      </c>
      <c r="X346">
        <v>7</v>
      </c>
      <c r="Y346">
        <v>5</v>
      </c>
      <c r="Z346" t="s">
        <v>665</v>
      </c>
      <c r="AA346" t="s">
        <v>666</v>
      </c>
      <c r="AB346" t="s">
        <v>309</v>
      </c>
      <c r="AC346" t="s">
        <v>310</v>
      </c>
      <c r="AD346" t="s">
        <v>667</v>
      </c>
      <c r="AG346" t="s">
        <v>668</v>
      </c>
      <c r="AH346">
        <v>0</v>
      </c>
      <c r="AI346">
        <v>196</v>
      </c>
    </row>
    <row r="347" spans="1:35" x14ac:dyDescent="0.3">
      <c r="A347" t="s">
        <v>663</v>
      </c>
      <c r="B347">
        <v>106949</v>
      </c>
      <c r="C347">
        <v>12</v>
      </c>
      <c r="D347" t="s">
        <v>664</v>
      </c>
      <c r="E347" t="s">
        <v>566</v>
      </c>
      <c r="F347">
        <v>96</v>
      </c>
      <c r="G347">
        <v>9.6199999999999992</v>
      </c>
      <c r="H347">
        <v>31.82</v>
      </c>
      <c r="I347">
        <v>5.67</v>
      </c>
      <c r="J347">
        <v>18.75</v>
      </c>
      <c r="K347">
        <v>3</v>
      </c>
      <c r="T347">
        <v>1</v>
      </c>
      <c r="U347">
        <v>1</v>
      </c>
      <c r="V347" t="s">
        <v>333</v>
      </c>
      <c r="W347" t="s">
        <v>676</v>
      </c>
      <c r="X347">
        <v>7</v>
      </c>
      <c r="Y347">
        <v>5</v>
      </c>
      <c r="Z347" t="s">
        <v>665</v>
      </c>
      <c r="AA347" t="s">
        <v>666</v>
      </c>
      <c r="AB347" t="s">
        <v>309</v>
      </c>
      <c r="AC347" t="s">
        <v>310</v>
      </c>
      <c r="AD347" t="s">
        <v>667</v>
      </c>
      <c r="AG347" t="s">
        <v>668</v>
      </c>
      <c r="AH347">
        <v>0</v>
      </c>
      <c r="AI347">
        <v>196</v>
      </c>
    </row>
    <row r="348" spans="1:35" x14ac:dyDescent="0.3">
      <c r="A348" t="s">
        <v>663</v>
      </c>
      <c r="B348">
        <v>106949</v>
      </c>
      <c r="C348">
        <v>13</v>
      </c>
      <c r="D348" t="s">
        <v>664</v>
      </c>
      <c r="E348" t="s">
        <v>566</v>
      </c>
      <c r="F348">
        <v>96</v>
      </c>
      <c r="G348">
        <v>9.98</v>
      </c>
      <c r="H348">
        <v>33</v>
      </c>
      <c r="I348">
        <v>5.92</v>
      </c>
      <c r="J348">
        <v>19.59</v>
      </c>
      <c r="K348">
        <v>15</v>
      </c>
      <c r="T348">
        <v>1</v>
      </c>
      <c r="U348">
        <v>1</v>
      </c>
      <c r="V348" t="s">
        <v>333</v>
      </c>
      <c r="W348" t="s">
        <v>575</v>
      </c>
      <c r="X348">
        <v>7</v>
      </c>
      <c r="Y348">
        <v>5</v>
      </c>
      <c r="Z348" t="s">
        <v>665</v>
      </c>
      <c r="AA348" t="s">
        <v>666</v>
      </c>
      <c r="AB348" t="s">
        <v>309</v>
      </c>
      <c r="AC348" t="s">
        <v>310</v>
      </c>
      <c r="AD348" t="s">
        <v>667</v>
      </c>
      <c r="AG348" t="s">
        <v>668</v>
      </c>
      <c r="AH348">
        <v>0</v>
      </c>
      <c r="AI348">
        <v>196</v>
      </c>
    </row>
    <row r="349" spans="1:35" x14ac:dyDescent="0.3">
      <c r="A349" t="s">
        <v>663</v>
      </c>
      <c r="B349">
        <v>106949</v>
      </c>
      <c r="C349">
        <v>14</v>
      </c>
      <c r="D349" t="s">
        <v>664</v>
      </c>
      <c r="E349" t="s">
        <v>566</v>
      </c>
      <c r="F349">
        <v>96</v>
      </c>
      <c r="G349">
        <v>10.91</v>
      </c>
      <c r="H349">
        <v>36.07</v>
      </c>
      <c r="I349">
        <v>6.34</v>
      </c>
      <c r="J349">
        <v>20.99</v>
      </c>
      <c r="K349">
        <v>1</v>
      </c>
      <c r="T349">
        <v>1</v>
      </c>
      <c r="U349">
        <v>1</v>
      </c>
      <c r="V349" t="s">
        <v>333</v>
      </c>
      <c r="W349" t="s">
        <v>677</v>
      </c>
      <c r="X349">
        <v>7</v>
      </c>
      <c r="Y349">
        <v>5</v>
      </c>
      <c r="Z349" t="s">
        <v>665</v>
      </c>
      <c r="AA349" t="s">
        <v>666</v>
      </c>
      <c r="AB349" t="s">
        <v>309</v>
      </c>
      <c r="AC349" t="s">
        <v>310</v>
      </c>
      <c r="AD349" t="s">
        <v>667</v>
      </c>
      <c r="AG349" t="s">
        <v>668</v>
      </c>
      <c r="AH349">
        <v>0</v>
      </c>
      <c r="AI349">
        <v>196</v>
      </c>
    </row>
    <row r="350" spans="1:35" x14ac:dyDescent="0.3">
      <c r="A350" t="s">
        <v>663</v>
      </c>
      <c r="B350">
        <v>106949</v>
      </c>
      <c r="C350">
        <v>15</v>
      </c>
      <c r="D350" t="s">
        <v>664</v>
      </c>
      <c r="E350" t="s">
        <v>566</v>
      </c>
      <c r="F350">
        <v>96</v>
      </c>
      <c r="G350">
        <v>11.05</v>
      </c>
      <c r="H350">
        <v>36.56</v>
      </c>
      <c r="I350">
        <v>6.44</v>
      </c>
      <c r="J350">
        <v>21.29</v>
      </c>
      <c r="K350">
        <v>1</v>
      </c>
      <c r="T350">
        <v>1</v>
      </c>
      <c r="U350">
        <v>1</v>
      </c>
      <c r="V350" t="s">
        <v>333</v>
      </c>
      <c r="W350" t="s">
        <v>678</v>
      </c>
      <c r="X350">
        <v>7</v>
      </c>
      <c r="Y350">
        <v>5</v>
      </c>
      <c r="Z350" t="s">
        <v>665</v>
      </c>
      <c r="AA350" t="s">
        <v>666</v>
      </c>
      <c r="AB350" t="s">
        <v>309</v>
      </c>
      <c r="AC350" t="s">
        <v>310</v>
      </c>
      <c r="AD350" t="s">
        <v>667</v>
      </c>
      <c r="AG350" t="s">
        <v>668</v>
      </c>
      <c r="AH350">
        <v>0</v>
      </c>
      <c r="AI350">
        <v>196</v>
      </c>
    </row>
    <row r="351" spans="1:35" x14ac:dyDescent="0.3">
      <c r="A351" t="s">
        <v>663</v>
      </c>
      <c r="B351">
        <v>106949</v>
      </c>
      <c r="C351">
        <v>16</v>
      </c>
      <c r="D351" t="s">
        <v>664</v>
      </c>
      <c r="E351" t="s">
        <v>566</v>
      </c>
      <c r="F351">
        <v>96</v>
      </c>
      <c r="G351">
        <v>11.44</v>
      </c>
      <c r="H351">
        <v>37.83</v>
      </c>
      <c r="I351">
        <v>6.67</v>
      </c>
      <c r="J351">
        <v>22.07</v>
      </c>
      <c r="K351">
        <v>6</v>
      </c>
      <c r="T351">
        <v>1</v>
      </c>
      <c r="U351">
        <v>1</v>
      </c>
      <c r="V351" t="s">
        <v>333</v>
      </c>
      <c r="W351" t="s">
        <v>451</v>
      </c>
      <c r="X351">
        <v>7</v>
      </c>
      <c r="Y351">
        <v>5</v>
      </c>
      <c r="Z351" t="s">
        <v>665</v>
      </c>
      <c r="AA351" t="s">
        <v>666</v>
      </c>
      <c r="AB351" t="s">
        <v>309</v>
      </c>
      <c r="AC351" t="s">
        <v>310</v>
      </c>
      <c r="AD351" t="s">
        <v>667</v>
      </c>
      <c r="AG351" t="s">
        <v>668</v>
      </c>
      <c r="AH351">
        <v>0</v>
      </c>
      <c r="AI351">
        <v>196</v>
      </c>
    </row>
    <row r="352" spans="1:35" x14ac:dyDescent="0.3">
      <c r="A352" t="s">
        <v>663</v>
      </c>
      <c r="B352">
        <v>106949</v>
      </c>
      <c r="C352">
        <v>17</v>
      </c>
      <c r="D352" t="s">
        <v>664</v>
      </c>
      <c r="E352" t="s">
        <v>566</v>
      </c>
      <c r="F352">
        <v>96</v>
      </c>
      <c r="G352">
        <v>11.44</v>
      </c>
      <c r="H352">
        <v>37.82</v>
      </c>
      <c r="I352">
        <v>6.71</v>
      </c>
      <c r="J352">
        <v>22.2</v>
      </c>
      <c r="K352">
        <v>1</v>
      </c>
      <c r="T352">
        <v>1</v>
      </c>
      <c r="U352">
        <v>1</v>
      </c>
      <c r="V352" t="s">
        <v>333</v>
      </c>
      <c r="W352" t="s">
        <v>679</v>
      </c>
      <c r="X352">
        <v>7</v>
      </c>
      <c r="Y352">
        <v>5</v>
      </c>
      <c r="Z352" t="s">
        <v>665</v>
      </c>
      <c r="AA352" t="s">
        <v>666</v>
      </c>
      <c r="AB352" t="s">
        <v>309</v>
      </c>
      <c r="AC352" t="s">
        <v>310</v>
      </c>
      <c r="AD352" t="s">
        <v>667</v>
      </c>
      <c r="AG352" t="s">
        <v>668</v>
      </c>
      <c r="AH352">
        <v>0</v>
      </c>
      <c r="AI352">
        <v>196</v>
      </c>
    </row>
    <row r="353" spans="1:35" x14ac:dyDescent="0.3">
      <c r="A353" t="s">
        <v>663</v>
      </c>
      <c r="B353">
        <v>106949</v>
      </c>
      <c r="C353">
        <v>18</v>
      </c>
      <c r="D353" t="s">
        <v>664</v>
      </c>
      <c r="E353" t="s">
        <v>566</v>
      </c>
      <c r="F353">
        <v>96</v>
      </c>
      <c r="G353">
        <v>11.86</v>
      </c>
      <c r="H353">
        <v>39.229999999999997</v>
      </c>
      <c r="I353">
        <v>6.96</v>
      </c>
      <c r="J353">
        <v>23.04</v>
      </c>
      <c r="K353">
        <v>5</v>
      </c>
      <c r="T353">
        <v>1</v>
      </c>
      <c r="U353">
        <v>1</v>
      </c>
      <c r="V353" t="s">
        <v>333</v>
      </c>
      <c r="W353">
        <v>39</v>
      </c>
      <c r="X353">
        <v>7</v>
      </c>
      <c r="Y353">
        <v>5</v>
      </c>
      <c r="Z353" t="s">
        <v>665</v>
      </c>
      <c r="AA353" t="s">
        <v>666</v>
      </c>
      <c r="AB353" t="s">
        <v>309</v>
      </c>
      <c r="AC353" t="s">
        <v>310</v>
      </c>
      <c r="AD353" t="s">
        <v>667</v>
      </c>
      <c r="AG353" t="s">
        <v>668</v>
      </c>
      <c r="AH353">
        <v>0</v>
      </c>
      <c r="AI353">
        <v>196</v>
      </c>
    </row>
    <row r="354" spans="1:35" x14ac:dyDescent="0.3">
      <c r="A354" t="s">
        <v>663</v>
      </c>
      <c r="B354">
        <v>106949</v>
      </c>
      <c r="C354">
        <v>19</v>
      </c>
      <c r="D354" t="s">
        <v>664</v>
      </c>
      <c r="E354" t="s">
        <v>566</v>
      </c>
      <c r="F354">
        <v>96</v>
      </c>
      <c r="G354">
        <v>13.26</v>
      </c>
      <c r="H354">
        <v>43.85</v>
      </c>
      <c r="I354">
        <v>7.75</v>
      </c>
      <c r="J354">
        <v>25.64</v>
      </c>
      <c r="K354">
        <v>1</v>
      </c>
      <c r="T354">
        <v>1</v>
      </c>
      <c r="U354">
        <v>1</v>
      </c>
      <c r="V354" t="s">
        <v>333</v>
      </c>
      <c r="W354">
        <v>43</v>
      </c>
      <c r="X354">
        <v>7</v>
      </c>
      <c r="Y354">
        <v>5</v>
      </c>
      <c r="Z354" t="s">
        <v>665</v>
      </c>
      <c r="AA354" t="s">
        <v>666</v>
      </c>
      <c r="AB354" t="s">
        <v>309</v>
      </c>
      <c r="AC354" t="s">
        <v>310</v>
      </c>
      <c r="AD354" t="s">
        <v>667</v>
      </c>
      <c r="AG354" t="s">
        <v>668</v>
      </c>
      <c r="AH354">
        <v>0</v>
      </c>
      <c r="AI354">
        <v>196</v>
      </c>
    </row>
    <row r="355" spans="1:35" x14ac:dyDescent="0.3">
      <c r="A355" t="s">
        <v>663</v>
      </c>
      <c r="B355">
        <v>113515</v>
      </c>
      <c r="C355">
        <v>1</v>
      </c>
      <c r="D355" t="s">
        <v>680</v>
      </c>
      <c r="E355" t="s">
        <v>681</v>
      </c>
      <c r="F355">
        <v>12</v>
      </c>
      <c r="G355">
        <v>80.86</v>
      </c>
      <c r="H355">
        <v>267.32</v>
      </c>
      <c r="I355">
        <v>68.34</v>
      </c>
      <c r="J355">
        <v>225.93</v>
      </c>
      <c r="K355">
        <v>12</v>
      </c>
      <c r="T355">
        <v>6</v>
      </c>
      <c r="U355">
        <v>3</v>
      </c>
      <c r="V355" t="s">
        <v>306</v>
      </c>
      <c r="W355">
        <v>267</v>
      </c>
      <c r="X355">
        <v>3</v>
      </c>
      <c r="Y355">
        <v>-1</v>
      </c>
      <c r="Z355" t="s">
        <v>682</v>
      </c>
      <c r="AA355" t="s">
        <v>683</v>
      </c>
      <c r="AB355" t="s">
        <v>309</v>
      </c>
      <c r="AC355" t="s">
        <v>310</v>
      </c>
      <c r="AD355" t="s">
        <v>667</v>
      </c>
      <c r="AG355" t="s">
        <v>684</v>
      </c>
      <c r="AH355">
        <v>0</v>
      </c>
      <c r="AI355">
        <v>86</v>
      </c>
    </row>
    <row r="356" spans="1:35" x14ac:dyDescent="0.3">
      <c r="A356" t="s">
        <v>663</v>
      </c>
      <c r="B356">
        <v>409</v>
      </c>
      <c r="C356">
        <v>1</v>
      </c>
      <c r="D356" t="s">
        <v>685</v>
      </c>
      <c r="E356" t="s">
        <v>686</v>
      </c>
      <c r="F356">
        <v>133</v>
      </c>
      <c r="G356">
        <v>24.33</v>
      </c>
      <c r="H356">
        <v>80.430000000000007</v>
      </c>
      <c r="I356">
        <v>17.96</v>
      </c>
      <c r="J356">
        <v>59.4</v>
      </c>
      <c r="K356">
        <v>81</v>
      </c>
      <c r="T356">
        <v>2</v>
      </c>
      <c r="U356">
        <v>1</v>
      </c>
      <c r="V356" t="s">
        <v>333</v>
      </c>
      <c r="W356">
        <v>80</v>
      </c>
      <c r="X356">
        <v>15</v>
      </c>
      <c r="Y356">
        <v>7</v>
      </c>
      <c r="Z356" t="s">
        <v>687</v>
      </c>
      <c r="AA356" t="s">
        <v>688</v>
      </c>
      <c r="AB356" t="s">
        <v>309</v>
      </c>
      <c r="AC356" t="s">
        <v>310</v>
      </c>
      <c r="AD356" t="s">
        <v>667</v>
      </c>
      <c r="AG356" t="s">
        <v>689</v>
      </c>
      <c r="AH356">
        <v>0</v>
      </c>
      <c r="AI356">
        <v>229</v>
      </c>
    </row>
    <row r="357" spans="1:35" x14ac:dyDescent="0.3">
      <c r="A357" t="s">
        <v>663</v>
      </c>
      <c r="B357">
        <v>409</v>
      </c>
      <c r="C357">
        <v>2</v>
      </c>
      <c r="D357" t="s">
        <v>685</v>
      </c>
      <c r="E357" t="s">
        <v>686</v>
      </c>
      <c r="F357">
        <v>133</v>
      </c>
      <c r="G357">
        <v>31.51</v>
      </c>
      <c r="H357">
        <v>104.18</v>
      </c>
      <c r="I357">
        <v>25.65</v>
      </c>
      <c r="J357">
        <v>84.8</v>
      </c>
      <c r="K357">
        <v>37</v>
      </c>
      <c r="T357">
        <v>3</v>
      </c>
      <c r="U357">
        <v>2</v>
      </c>
      <c r="V357" t="s">
        <v>306</v>
      </c>
      <c r="W357">
        <v>104</v>
      </c>
      <c r="X357">
        <v>15</v>
      </c>
      <c r="Y357">
        <v>7</v>
      </c>
      <c r="Z357" t="s">
        <v>687</v>
      </c>
      <c r="AA357" t="s">
        <v>688</v>
      </c>
      <c r="AB357" t="s">
        <v>309</v>
      </c>
      <c r="AC357" t="s">
        <v>310</v>
      </c>
      <c r="AD357" t="s">
        <v>667</v>
      </c>
      <c r="AG357" t="s">
        <v>689</v>
      </c>
      <c r="AH357">
        <v>0</v>
      </c>
      <c r="AI357">
        <v>229</v>
      </c>
    </row>
    <row r="358" spans="1:35" x14ac:dyDescent="0.3">
      <c r="A358" t="s">
        <v>663</v>
      </c>
      <c r="B358">
        <v>409</v>
      </c>
      <c r="C358">
        <v>3</v>
      </c>
      <c r="D358" t="s">
        <v>685</v>
      </c>
      <c r="E358" t="s">
        <v>686</v>
      </c>
      <c r="F358">
        <v>133</v>
      </c>
      <c r="G358">
        <v>42.65</v>
      </c>
      <c r="H358">
        <v>141.01</v>
      </c>
      <c r="I358">
        <v>34.72</v>
      </c>
      <c r="J358">
        <v>114.78</v>
      </c>
      <c r="K358">
        <v>15</v>
      </c>
      <c r="T358">
        <v>4</v>
      </c>
      <c r="U358">
        <v>2</v>
      </c>
      <c r="V358" t="s">
        <v>306</v>
      </c>
      <c r="W358">
        <v>141</v>
      </c>
      <c r="X358">
        <v>15</v>
      </c>
      <c r="Y358">
        <v>7</v>
      </c>
      <c r="Z358" t="s">
        <v>687</v>
      </c>
      <c r="AA358" t="s">
        <v>688</v>
      </c>
      <c r="AB358" t="s">
        <v>309</v>
      </c>
      <c r="AC358" t="s">
        <v>310</v>
      </c>
      <c r="AD358" t="s">
        <v>667</v>
      </c>
      <c r="AG358" t="s">
        <v>689</v>
      </c>
      <c r="AH358">
        <v>0</v>
      </c>
      <c r="AI358">
        <v>229</v>
      </c>
    </row>
    <row r="359" spans="1:35" x14ac:dyDescent="0.3">
      <c r="A359" t="s">
        <v>663</v>
      </c>
      <c r="B359">
        <v>3295</v>
      </c>
      <c r="C359">
        <v>1</v>
      </c>
      <c r="D359" t="s">
        <v>690</v>
      </c>
      <c r="E359" t="s">
        <v>691</v>
      </c>
      <c r="F359">
        <v>88</v>
      </c>
      <c r="G359">
        <v>21.06</v>
      </c>
      <c r="H359">
        <v>69.63</v>
      </c>
      <c r="I359">
        <v>15.57</v>
      </c>
      <c r="J359">
        <v>51.48</v>
      </c>
      <c r="K359">
        <v>28</v>
      </c>
      <c r="T359">
        <v>1</v>
      </c>
      <c r="U359">
        <v>1</v>
      </c>
      <c r="V359" t="s">
        <v>333</v>
      </c>
      <c r="W359">
        <v>69</v>
      </c>
      <c r="X359">
        <v>11</v>
      </c>
      <c r="Y359">
        <v>10</v>
      </c>
      <c r="Z359" t="s">
        <v>692</v>
      </c>
      <c r="AA359" t="s">
        <v>693</v>
      </c>
      <c r="AB359" t="s">
        <v>309</v>
      </c>
      <c r="AC359" t="s">
        <v>310</v>
      </c>
      <c r="AD359" t="s">
        <v>667</v>
      </c>
      <c r="AG359" t="s">
        <v>641</v>
      </c>
      <c r="AH359">
        <v>0</v>
      </c>
      <c r="AI359">
        <v>648</v>
      </c>
    </row>
    <row r="360" spans="1:35" x14ac:dyDescent="0.3">
      <c r="A360" t="s">
        <v>663</v>
      </c>
      <c r="B360">
        <v>3295</v>
      </c>
      <c r="C360">
        <v>2</v>
      </c>
      <c r="D360" t="s">
        <v>690</v>
      </c>
      <c r="E360" t="s">
        <v>691</v>
      </c>
      <c r="F360">
        <v>88</v>
      </c>
      <c r="G360">
        <v>31.59</v>
      </c>
      <c r="H360">
        <v>104.45</v>
      </c>
      <c r="I360">
        <v>23.35</v>
      </c>
      <c r="J360">
        <v>77.22</v>
      </c>
      <c r="K360">
        <v>20</v>
      </c>
      <c r="T360">
        <v>3</v>
      </c>
      <c r="U360">
        <v>1</v>
      </c>
      <c r="V360" t="s">
        <v>333</v>
      </c>
      <c r="W360">
        <v>104</v>
      </c>
      <c r="X360">
        <v>11</v>
      </c>
      <c r="Y360">
        <v>10</v>
      </c>
      <c r="Z360" t="s">
        <v>692</v>
      </c>
      <c r="AA360" t="s">
        <v>693</v>
      </c>
      <c r="AB360" t="s">
        <v>309</v>
      </c>
      <c r="AC360" t="s">
        <v>310</v>
      </c>
      <c r="AD360" t="s">
        <v>667</v>
      </c>
      <c r="AG360" t="s">
        <v>641</v>
      </c>
      <c r="AH360">
        <v>0</v>
      </c>
      <c r="AI360">
        <v>648</v>
      </c>
    </row>
    <row r="361" spans="1:35" x14ac:dyDescent="0.3">
      <c r="A361" t="s">
        <v>663</v>
      </c>
      <c r="B361">
        <v>3295</v>
      </c>
      <c r="C361">
        <v>3</v>
      </c>
      <c r="D361" t="s">
        <v>690</v>
      </c>
      <c r="E361" t="s">
        <v>691</v>
      </c>
      <c r="F361">
        <v>88</v>
      </c>
      <c r="G361">
        <v>34.020000000000003</v>
      </c>
      <c r="H361">
        <v>112.48</v>
      </c>
      <c r="I361">
        <v>25.15</v>
      </c>
      <c r="J361">
        <v>83.16</v>
      </c>
      <c r="K361">
        <v>40</v>
      </c>
      <c r="T361">
        <v>3</v>
      </c>
      <c r="U361">
        <v>1</v>
      </c>
      <c r="V361" t="s">
        <v>333</v>
      </c>
      <c r="W361">
        <v>112</v>
      </c>
      <c r="X361">
        <v>11</v>
      </c>
      <c r="Y361">
        <v>10</v>
      </c>
      <c r="Z361" t="s">
        <v>692</v>
      </c>
      <c r="AA361" t="s">
        <v>693</v>
      </c>
      <c r="AB361" t="s">
        <v>309</v>
      </c>
      <c r="AC361" t="s">
        <v>310</v>
      </c>
      <c r="AD361" t="s">
        <v>667</v>
      </c>
      <c r="AG361" t="s">
        <v>641</v>
      </c>
      <c r="AH361">
        <v>0</v>
      </c>
      <c r="AI361">
        <v>648</v>
      </c>
    </row>
    <row r="362" spans="1:35" x14ac:dyDescent="0.3">
      <c r="A362" t="s">
        <v>663</v>
      </c>
      <c r="B362">
        <v>1148</v>
      </c>
      <c r="C362">
        <v>1</v>
      </c>
      <c r="D362" t="s">
        <v>694</v>
      </c>
      <c r="E362" t="s">
        <v>695</v>
      </c>
      <c r="F362">
        <v>339</v>
      </c>
      <c r="G362">
        <v>25.99</v>
      </c>
      <c r="H362">
        <v>85.93</v>
      </c>
      <c r="I362">
        <v>18.11</v>
      </c>
      <c r="J362">
        <v>59.9</v>
      </c>
      <c r="K362">
        <v>158</v>
      </c>
      <c r="T362">
        <v>3</v>
      </c>
      <c r="U362">
        <v>1</v>
      </c>
      <c r="V362" t="s">
        <v>333</v>
      </c>
      <c r="W362">
        <v>85</v>
      </c>
      <c r="X362">
        <v>21</v>
      </c>
      <c r="Y362">
        <v>7</v>
      </c>
      <c r="Z362" t="s">
        <v>696</v>
      </c>
      <c r="AA362" t="s">
        <v>697</v>
      </c>
      <c r="AB362" t="s">
        <v>309</v>
      </c>
      <c r="AC362" t="s">
        <v>310</v>
      </c>
      <c r="AD362" t="s">
        <v>667</v>
      </c>
      <c r="AG362" t="s">
        <v>698</v>
      </c>
      <c r="AH362">
        <v>0</v>
      </c>
      <c r="AI362">
        <v>295</v>
      </c>
    </row>
    <row r="363" spans="1:35" x14ac:dyDescent="0.3">
      <c r="A363" t="s">
        <v>663</v>
      </c>
      <c r="B363">
        <v>1148</v>
      </c>
      <c r="C363">
        <v>2</v>
      </c>
      <c r="D363" t="s">
        <v>694</v>
      </c>
      <c r="E363" t="s">
        <v>695</v>
      </c>
      <c r="F363">
        <v>339</v>
      </c>
      <c r="G363">
        <v>33.64</v>
      </c>
      <c r="H363">
        <v>111.23</v>
      </c>
      <c r="I363">
        <v>25.68</v>
      </c>
      <c r="J363">
        <v>84.9</v>
      </c>
      <c r="K363">
        <v>98</v>
      </c>
      <c r="T363">
        <v>3</v>
      </c>
      <c r="U363">
        <v>2</v>
      </c>
      <c r="V363" t="s">
        <v>306</v>
      </c>
      <c r="W363">
        <v>111</v>
      </c>
      <c r="X363">
        <v>21</v>
      </c>
      <c r="Y363">
        <v>7</v>
      </c>
      <c r="Z363" t="s">
        <v>696</v>
      </c>
      <c r="AA363" t="s">
        <v>697</v>
      </c>
      <c r="AB363" t="s">
        <v>309</v>
      </c>
      <c r="AC363" t="s">
        <v>310</v>
      </c>
      <c r="AD363" t="s">
        <v>667</v>
      </c>
      <c r="AG363" t="s">
        <v>698</v>
      </c>
      <c r="AH363">
        <v>0</v>
      </c>
      <c r="AI363">
        <v>295</v>
      </c>
    </row>
    <row r="364" spans="1:35" x14ac:dyDescent="0.3">
      <c r="A364" t="s">
        <v>663</v>
      </c>
      <c r="B364">
        <v>1148</v>
      </c>
      <c r="C364">
        <v>3</v>
      </c>
      <c r="D364" t="s">
        <v>694</v>
      </c>
      <c r="E364" t="s">
        <v>695</v>
      </c>
      <c r="F364">
        <v>339</v>
      </c>
      <c r="G364">
        <v>43.66</v>
      </c>
      <c r="H364">
        <v>144.34</v>
      </c>
      <c r="I364">
        <v>34.729999999999997</v>
      </c>
      <c r="J364">
        <v>114.84</v>
      </c>
      <c r="K364">
        <v>83</v>
      </c>
      <c r="T364">
        <v>4</v>
      </c>
      <c r="U364">
        <v>2</v>
      </c>
      <c r="V364" t="s">
        <v>306</v>
      </c>
      <c r="W364">
        <v>144</v>
      </c>
      <c r="X364">
        <v>21</v>
      </c>
      <c r="Y364">
        <v>7</v>
      </c>
      <c r="Z364" t="s">
        <v>696</v>
      </c>
      <c r="AA364" t="s">
        <v>697</v>
      </c>
      <c r="AB364" t="s">
        <v>309</v>
      </c>
      <c r="AC364" t="s">
        <v>310</v>
      </c>
      <c r="AD364" t="s">
        <v>667</v>
      </c>
      <c r="AG364" t="s">
        <v>698</v>
      </c>
      <c r="AH364">
        <v>0</v>
      </c>
      <c r="AI364">
        <v>295</v>
      </c>
    </row>
    <row r="365" spans="1:35" x14ac:dyDescent="0.3">
      <c r="A365" t="s">
        <v>699</v>
      </c>
      <c r="B365">
        <v>13692</v>
      </c>
      <c r="C365">
        <v>1</v>
      </c>
      <c r="D365" t="s">
        <v>700</v>
      </c>
      <c r="E365" t="s">
        <v>701</v>
      </c>
      <c r="F365">
        <v>107</v>
      </c>
      <c r="G365">
        <v>24.06</v>
      </c>
      <c r="H365">
        <v>79.55</v>
      </c>
      <c r="I365">
        <v>16.89</v>
      </c>
      <c r="J365">
        <v>55.85</v>
      </c>
      <c r="K365">
        <v>29</v>
      </c>
      <c r="T365">
        <v>3</v>
      </c>
      <c r="U365">
        <v>1</v>
      </c>
      <c r="V365" t="s">
        <v>333</v>
      </c>
      <c r="W365" t="s">
        <v>242</v>
      </c>
      <c r="X365">
        <v>16</v>
      </c>
      <c r="Y365">
        <v>15</v>
      </c>
      <c r="Z365" t="s">
        <v>702</v>
      </c>
      <c r="AA365" t="s">
        <v>703</v>
      </c>
      <c r="AB365" t="s">
        <v>309</v>
      </c>
      <c r="AC365" t="s">
        <v>310</v>
      </c>
      <c r="AD365" t="s">
        <v>704</v>
      </c>
      <c r="AG365" t="s">
        <v>705</v>
      </c>
      <c r="AH365">
        <v>0</v>
      </c>
      <c r="AI365">
        <v>350</v>
      </c>
    </row>
    <row r="366" spans="1:35" x14ac:dyDescent="0.3">
      <c r="A366" t="s">
        <v>699</v>
      </c>
      <c r="B366">
        <v>13692</v>
      </c>
      <c r="C366">
        <v>2</v>
      </c>
      <c r="D366" t="s">
        <v>700</v>
      </c>
      <c r="E366" t="s">
        <v>701</v>
      </c>
      <c r="F366">
        <v>107</v>
      </c>
      <c r="G366">
        <v>24.06</v>
      </c>
      <c r="H366">
        <v>79.55</v>
      </c>
      <c r="I366">
        <v>16.89</v>
      </c>
      <c r="J366">
        <v>55.85</v>
      </c>
      <c r="K366">
        <v>15</v>
      </c>
      <c r="T366">
        <v>3</v>
      </c>
      <c r="U366">
        <v>1</v>
      </c>
      <c r="V366" t="s">
        <v>306</v>
      </c>
      <c r="W366" t="s">
        <v>219</v>
      </c>
      <c r="X366">
        <v>16</v>
      </c>
      <c r="Y366">
        <v>15</v>
      </c>
      <c r="Z366" t="s">
        <v>702</v>
      </c>
      <c r="AA366" t="s">
        <v>703</v>
      </c>
      <c r="AB366" t="s">
        <v>309</v>
      </c>
      <c r="AC366" t="s">
        <v>310</v>
      </c>
      <c r="AD366" t="s">
        <v>704</v>
      </c>
      <c r="AG366" t="s">
        <v>705</v>
      </c>
      <c r="AH366">
        <v>0</v>
      </c>
      <c r="AI366">
        <v>350</v>
      </c>
    </row>
    <row r="367" spans="1:35" x14ac:dyDescent="0.3">
      <c r="A367" t="s">
        <v>699</v>
      </c>
      <c r="B367">
        <v>13692</v>
      </c>
      <c r="C367">
        <v>3</v>
      </c>
      <c r="D367" t="s">
        <v>700</v>
      </c>
      <c r="E367" t="s">
        <v>701</v>
      </c>
      <c r="F367">
        <v>107</v>
      </c>
      <c r="G367">
        <v>30.57</v>
      </c>
      <c r="H367">
        <v>101.07</v>
      </c>
      <c r="I367">
        <v>24.92</v>
      </c>
      <c r="J367">
        <v>82.39</v>
      </c>
      <c r="K367">
        <v>63</v>
      </c>
      <c r="T367">
        <v>3</v>
      </c>
      <c r="U367">
        <v>2</v>
      </c>
      <c r="V367" t="s">
        <v>306</v>
      </c>
      <c r="W367">
        <v>101</v>
      </c>
      <c r="X367">
        <v>16</v>
      </c>
      <c r="Y367">
        <v>15</v>
      </c>
      <c r="Z367" t="s">
        <v>702</v>
      </c>
      <c r="AA367" t="s">
        <v>703</v>
      </c>
      <c r="AB367" t="s">
        <v>309</v>
      </c>
      <c r="AC367" t="s">
        <v>310</v>
      </c>
      <c r="AD367" t="s">
        <v>704</v>
      </c>
      <c r="AG367" t="s">
        <v>705</v>
      </c>
      <c r="AH367">
        <v>0</v>
      </c>
      <c r="AI367">
        <v>350</v>
      </c>
    </row>
    <row r="368" spans="1:35" x14ac:dyDescent="0.3">
      <c r="A368" t="s">
        <v>699</v>
      </c>
      <c r="B368">
        <v>938</v>
      </c>
      <c r="C368">
        <v>1</v>
      </c>
      <c r="D368" t="s">
        <v>541</v>
      </c>
      <c r="E368" t="s">
        <v>706</v>
      </c>
      <c r="F368">
        <v>70</v>
      </c>
      <c r="G368">
        <v>14.39</v>
      </c>
      <c r="H368">
        <v>47.58</v>
      </c>
      <c r="I368">
        <v>14.08</v>
      </c>
      <c r="J368">
        <v>46.56</v>
      </c>
      <c r="K368">
        <v>27</v>
      </c>
      <c r="T368">
        <v>2</v>
      </c>
      <c r="U368">
        <v>1</v>
      </c>
      <c r="V368" t="s">
        <v>306</v>
      </c>
      <c r="W368" t="s">
        <v>707</v>
      </c>
      <c r="X368">
        <v>5</v>
      </c>
      <c r="Y368">
        <v>5</v>
      </c>
      <c r="Z368" t="s">
        <v>708</v>
      </c>
      <c r="AA368" t="s">
        <v>709</v>
      </c>
      <c r="AB368" t="s">
        <v>309</v>
      </c>
      <c r="AC368" t="s">
        <v>310</v>
      </c>
      <c r="AD368" t="s">
        <v>704</v>
      </c>
      <c r="AG368" t="s">
        <v>710</v>
      </c>
      <c r="AH368">
        <v>0</v>
      </c>
      <c r="AI368">
        <v>204</v>
      </c>
    </row>
    <row r="369" spans="1:35" x14ac:dyDescent="0.3">
      <c r="A369" t="s">
        <v>699</v>
      </c>
      <c r="B369">
        <v>938</v>
      </c>
      <c r="C369">
        <v>2</v>
      </c>
      <c r="D369" t="s">
        <v>541</v>
      </c>
      <c r="E369" t="s">
        <v>706</v>
      </c>
      <c r="F369">
        <v>70</v>
      </c>
      <c r="G369">
        <v>14.38</v>
      </c>
      <c r="H369">
        <v>47.57</v>
      </c>
      <c r="I369">
        <v>14.08</v>
      </c>
      <c r="J369">
        <v>46.55</v>
      </c>
      <c r="K369">
        <v>2</v>
      </c>
      <c r="T369">
        <v>2</v>
      </c>
      <c r="U369">
        <v>1</v>
      </c>
      <c r="V369" t="s">
        <v>306</v>
      </c>
      <c r="W369" t="s">
        <v>517</v>
      </c>
      <c r="X369">
        <v>5</v>
      </c>
      <c r="Y369">
        <v>5</v>
      </c>
      <c r="Z369" t="s">
        <v>708</v>
      </c>
      <c r="AA369" t="s">
        <v>709</v>
      </c>
      <c r="AB369" t="s">
        <v>309</v>
      </c>
      <c r="AC369" t="s">
        <v>310</v>
      </c>
      <c r="AD369" t="s">
        <v>704</v>
      </c>
      <c r="AG369" t="s">
        <v>710</v>
      </c>
      <c r="AH369">
        <v>0</v>
      </c>
      <c r="AI369">
        <v>204</v>
      </c>
    </row>
    <row r="370" spans="1:35" x14ac:dyDescent="0.3">
      <c r="A370" t="s">
        <v>699</v>
      </c>
      <c r="B370">
        <v>938</v>
      </c>
      <c r="C370">
        <v>3</v>
      </c>
      <c r="D370" t="s">
        <v>541</v>
      </c>
      <c r="E370" t="s">
        <v>706</v>
      </c>
      <c r="F370">
        <v>70</v>
      </c>
      <c r="G370">
        <v>14.61</v>
      </c>
      <c r="H370">
        <v>48.3</v>
      </c>
      <c r="I370">
        <v>14.61</v>
      </c>
      <c r="J370">
        <v>48.3</v>
      </c>
      <c r="K370">
        <v>23</v>
      </c>
      <c r="T370">
        <v>2</v>
      </c>
      <c r="U370">
        <v>1</v>
      </c>
      <c r="V370" t="s">
        <v>306</v>
      </c>
      <c r="W370" t="s">
        <v>711</v>
      </c>
      <c r="X370">
        <v>5</v>
      </c>
      <c r="Y370">
        <v>5</v>
      </c>
      <c r="Z370" t="s">
        <v>708</v>
      </c>
      <c r="AA370" t="s">
        <v>709</v>
      </c>
      <c r="AB370" t="s">
        <v>309</v>
      </c>
      <c r="AC370" t="s">
        <v>310</v>
      </c>
      <c r="AD370" t="s">
        <v>704</v>
      </c>
      <c r="AG370" t="s">
        <v>710</v>
      </c>
      <c r="AH370">
        <v>0</v>
      </c>
      <c r="AI370">
        <v>204</v>
      </c>
    </row>
    <row r="371" spans="1:35" x14ac:dyDescent="0.3">
      <c r="A371" t="s">
        <v>699</v>
      </c>
      <c r="B371">
        <v>938</v>
      </c>
      <c r="C371">
        <v>4</v>
      </c>
      <c r="D371" t="s">
        <v>541</v>
      </c>
      <c r="E371" t="s">
        <v>706</v>
      </c>
      <c r="F371">
        <v>70</v>
      </c>
      <c r="G371">
        <v>14.59</v>
      </c>
      <c r="H371">
        <v>48.26</v>
      </c>
      <c r="I371">
        <v>14.59</v>
      </c>
      <c r="J371">
        <v>48.26</v>
      </c>
      <c r="K371">
        <v>9</v>
      </c>
      <c r="T371">
        <v>2</v>
      </c>
      <c r="U371">
        <v>1</v>
      </c>
      <c r="V371" t="s">
        <v>306</v>
      </c>
      <c r="W371" t="s">
        <v>108</v>
      </c>
      <c r="X371">
        <v>5</v>
      </c>
      <c r="Y371">
        <v>5</v>
      </c>
      <c r="Z371" t="s">
        <v>708</v>
      </c>
      <c r="AA371" t="s">
        <v>709</v>
      </c>
      <c r="AB371" t="s">
        <v>309</v>
      </c>
      <c r="AC371" t="s">
        <v>310</v>
      </c>
      <c r="AD371" t="s">
        <v>704</v>
      </c>
      <c r="AG371" t="s">
        <v>710</v>
      </c>
      <c r="AH371">
        <v>0</v>
      </c>
      <c r="AI371">
        <v>204</v>
      </c>
    </row>
    <row r="372" spans="1:35" x14ac:dyDescent="0.3">
      <c r="A372" t="s">
        <v>699</v>
      </c>
      <c r="B372">
        <v>938</v>
      </c>
      <c r="C372">
        <v>5</v>
      </c>
      <c r="D372" t="s">
        <v>541</v>
      </c>
      <c r="E372" t="s">
        <v>706</v>
      </c>
      <c r="F372">
        <v>70</v>
      </c>
      <c r="G372">
        <v>14.52</v>
      </c>
      <c r="H372">
        <v>48</v>
      </c>
      <c r="I372">
        <v>14.08</v>
      </c>
      <c r="J372">
        <v>46.55</v>
      </c>
      <c r="K372">
        <v>1</v>
      </c>
      <c r="T372">
        <v>2</v>
      </c>
      <c r="U372">
        <v>1</v>
      </c>
      <c r="V372" t="s">
        <v>306</v>
      </c>
      <c r="W372" t="s">
        <v>711</v>
      </c>
      <c r="X372">
        <v>5</v>
      </c>
      <c r="Y372">
        <v>5</v>
      </c>
      <c r="Z372" t="s">
        <v>708</v>
      </c>
      <c r="AA372" t="s">
        <v>709</v>
      </c>
      <c r="AB372" t="s">
        <v>309</v>
      </c>
      <c r="AC372" t="s">
        <v>310</v>
      </c>
      <c r="AD372" t="s">
        <v>704</v>
      </c>
      <c r="AG372" t="s">
        <v>710</v>
      </c>
      <c r="AH372">
        <v>0</v>
      </c>
      <c r="AI372">
        <v>204</v>
      </c>
    </row>
    <row r="373" spans="1:35" x14ac:dyDescent="0.3">
      <c r="A373" t="s">
        <v>699</v>
      </c>
      <c r="B373">
        <v>938</v>
      </c>
      <c r="C373">
        <v>6</v>
      </c>
      <c r="D373" t="s">
        <v>541</v>
      </c>
      <c r="E373" t="s">
        <v>706</v>
      </c>
      <c r="F373">
        <v>70</v>
      </c>
      <c r="G373">
        <v>16.71</v>
      </c>
      <c r="H373">
        <v>55.24</v>
      </c>
      <c r="I373">
        <v>14.61</v>
      </c>
      <c r="J373">
        <v>48.3</v>
      </c>
      <c r="K373">
        <v>5</v>
      </c>
      <c r="T373">
        <v>2</v>
      </c>
      <c r="U373">
        <v>1</v>
      </c>
      <c r="V373" t="s">
        <v>306</v>
      </c>
      <c r="W373" t="s">
        <v>712</v>
      </c>
      <c r="X373">
        <v>5</v>
      </c>
      <c r="Y373">
        <v>5</v>
      </c>
      <c r="Z373" t="s">
        <v>708</v>
      </c>
      <c r="AA373" t="s">
        <v>709</v>
      </c>
      <c r="AB373" t="s">
        <v>309</v>
      </c>
      <c r="AC373" t="s">
        <v>310</v>
      </c>
      <c r="AD373" t="s">
        <v>704</v>
      </c>
      <c r="AG373" t="s">
        <v>710</v>
      </c>
      <c r="AH373">
        <v>0</v>
      </c>
      <c r="AI373">
        <v>204</v>
      </c>
    </row>
    <row r="374" spans="1:35" x14ac:dyDescent="0.3">
      <c r="A374" t="s">
        <v>699</v>
      </c>
      <c r="B374">
        <v>938</v>
      </c>
      <c r="C374">
        <v>7</v>
      </c>
      <c r="D374" t="s">
        <v>541</v>
      </c>
      <c r="E374" t="s">
        <v>706</v>
      </c>
      <c r="F374">
        <v>70</v>
      </c>
      <c r="G374">
        <v>16.72</v>
      </c>
      <c r="H374">
        <v>55.28</v>
      </c>
      <c r="I374">
        <v>14.61</v>
      </c>
      <c r="J374">
        <v>48.3</v>
      </c>
      <c r="K374">
        <v>2</v>
      </c>
      <c r="T374">
        <v>2</v>
      </c>
      <c r="U374">
        <v>1</v>
      </c>
      <c r="V374" t="s">
        <v>306</v>
      </c>
      <c r="W374" t="s">
        <v>713</v>
      </c>
      <c r="X374">
        <v>5</v>
      </c>
      <c r="Y374">
        <v>5</v>
      </c>
      <c r="Z374" t="s">
        <v>708</v>
      </c>
      <c r="AA374" t="s">
        <v>709</v>
      </c>
      <c r="AB374" t="s">
        <v>309</v>
      </c>
      <c r="AC374" t="s">
        <v>310</v>
      </c>
      <c r="AD374" t="s">
        <v>704</v>
      </c>
      <c r="AG374" t="s">
        <v>710</v>
      </c>
      <c r="AH374">
        <v>0</v>
      </c>
      <c r="AI374">
        <v>204</v>
      </c>
    </row>
    <row r="375" spans="1:35" x14ac:dyDescent="0.3">
      <c r="A375" t="s">
        <v>699</v>
      </c>
      <c r="B375">
        <v>938</v>
      </c>
      <c r="C375">
        <v>8</v>
      </c>
      <c r="D375" t="s">
        <v>541</v>
      </c>
      <c r="E375" t="s">
        <v>706</v>
      </c>
      <c r="F375">
        <v>70</v>
      </c>
      <c r="G375">
        <v>16.690000000000001</v>
      </c>
      <c r="H375">
        <v>55.2</v>
      </c>
      <c r="I375">
        <v>14.61</v>
      </c>
      <c r="J375">
        <v>48.3</v>
      </c>
      <c r="K375">
        <v>1</v>
      </c>
      <c r="T375">
        <v>2</v>
      </c>
      <c r="U375">
        <v>1</v>
      </c>
      <c r="V375" t="s">
        <v>306</v>
      </c>
      <c r="W375" t="s">
        <v>714</v>
      </c>
      <c r="X375">
        <v>5</v>
      </c>
      <c r="Y375">
        <v>5</v>
      </c>
      <c r="Z375" t="s">
        <v>708</v>
      </c>
      <c r="AA375" t="s">
        <v>709</v>
      </c>
      <c r="AB375" t="s">
        <v>309</v>
      </c>
      <c r="AC375" t="s">
        <v>310</v>
      </c>
      <c r="AD375" t="s">
        <v>704</v>
      </c>
      <c r="AG375" t="s">
        <v>710</v>
      </c>
      <c r="AH375">
        <v>0</v>
      </c>
      <c r="AI375">
        <v>204</v>
      </c>
    </row>
    <row r="376" spans="1:35" x14ac:dyDescent="0.3">
      <c r="A376" t="s">
        <v>699</v>
      </c>
      <c r="B376">
        <v>102725</v>
      </c>
      <c r="C376">
        <v>1</v>
      </c>
      <c r="D376" t="s">
        <v>715</v>
      </c>
      <c r="E376" t="s">
        <v>370</v>
      </c>
      <c r="F376">
        <v>19</v>
      </c>
      <c r="G376">
        <v>9.85</v>
      </c>
      <c r="H376">
        <v>32.590000000000003</v>
      </c>
      <c r="I376">
        <v>8.5500000000000007</v>
      </c>
      <c r="J376">
        <v>28.29</v>
      </c>
      <c r="K376">
        <v>1</v>
      </c>
      <c r="T376">
        <v>1</v>
      </c>
      <c r="U376">
        <v>1</v>
      </c>
      <c r="V376" t="s">
        <v>306</v>
      </c>
      <c r="W376">
        <v>32</v>
      </c>
      <c r="X376">
        <v>6</v>
      </c>
      <c r="Y376">
        <v>6</v>
      </c>
      <c r="Z376" t="s">
        <v>716</v>
      </c>
      <c r="AA376" t="s">
        <v>717</v>
      </c>
      <c r="AB376" t="s">
        <v>309</v>
      </c>
      <c r="AC376" t="s">
        <v>310</v>
      </c>
      <c r="AD376" t="s">
        <v>704</v>
      </c>
      <c r="AG376" t="s">
        <v>718</v>
      </c>
      <c r="AH376">
        <v>0</v>
      </c>
      <c r="AI376">
        <v>240</v>
      </c>
    </row>
    <row r="377" spans="1:35" x14ac:dyDescent="0.3">
      <c r="A377" t="s">
        <v>699</v>
      </c>
      <c r="B377">
        <v>102725</v>
      </c>
      <c r="C377">
        <v>2</v>
      </c>
      <c r="D377" t="s">
        <v>715</v>
      </c>
      <c r="E377" t="s">
        <v>370</v>
      </c>
      <c r="F377">
        <v>19</v>
      </c>
      <c r="G377">
        <v>11.38</v>
      </c>
      <c r="H377">
        <v>37.630000000000003</v>
      </c>
      <c r="I377">
        <v>9.8800000000000008</v>
      </c>
      <c r="J377">
        <v>32.67</v>
      </c>
      <c r="K377">
        <v>1</v>
      </c>
      <c r="T377">
        <v>1</v>
      </c>
      <c r="U377">
        <v>1</v>
      </c>
      <c r="V377" t="s">
        <v>306</v>
      </c>
      <c r="W377">
        <v>37</v>
      </c>
      <c r="X377">
        <v>6</v>
      </c>
      <c r="Y377">
        <v>6</v>
      </c>
      <c r="Z377" t="s">
        <v>716</v>
      </c>
      <c r="AA377" t="s">
        <v>717</v>
      </c>
      <c r="AB377" t="s">
        <v>309</v>
      </c>
      <c r="AC377" t="s">
        <v>310</v>
      </c>
      <c r="AD377" t="s">
        <v>704</v>
      </c>
      <c r="AG377" t="s">
        <v>718</v>
      </c>
      <c r="AH377">
        <v>0</v>
      </c>
      <c r="AI377">
        <v>240</v>
      </c>
    </row>
    <row r="378" spans="1:35" x14ac:dyDescent="0.3">
      <c r="A378" t="s">
        <v>699</v>
      </c>
      <c r="B378">
        <v>102725</v>
      </c>
      <c r="C378">
        <v>3</v>
      </c>
      <c r="D378" t="s">
        <v>715</v>
      </c>
      <c r="E378" t="s">
        <v>370</v>
      </c>
      <c r="F378">
        <v>19</v>
      </c>
      <c r="G378">
        <v>19.559999999999999</v>
      </c>
      <c r="H378">
        <v>64.680000000000007</v>
      </c>
      <c r="I378">
        <v>16.98</v>
      </c>
      <c r="J378">
        <v>56.15</v>
      </c>
      <c r="K378">
        <v>1</v>
      </c>
      <c r="T378">
        <v>2</v>
      </c>
      <c r="U378">
        <v>1</v>
      </c>
      <c r="V378" t="s">
        <v>306</v>
      </c>
      <c r="W378">
        <v>64</v>
      </c>
      <c r="X378">
        <v>6</v>
      </c>
      <c r="Y378">
        <v>6</v>
      </c>
      <c r="Z378" t="s">
        <v>716</v>
      </c>
      <c r="AA378" t="s">
        <v>717</v>
      </c>
      <c r="AB378" t="s">
        <v>309</v>
      </c>
      <c r="AC378" t="s">
        <v>310</v>
      </c>
      <c r="AD378" t="s">
        <v>704</v>
      </c>
      <c r="AG378" t="s">
        <v>718</v>
      </c>
      <c r="AH378">
        <v>0</v>
      </c>
      <c r="AI378">
        <v>240</v>
      </c>
    </row>
    <row r="379" spans="1:35" x14ac:dyDescent="0.3">
      <c r="A379" t="s">
        <v>699</v>
      </c>
      <c r="B379">
        <v>102725</v>
      </c>
      <c r="C379">
        <v>4</v>
      </c>
      <c r="D379" t="s">
        <v>715</v>
      </c>
      <c r="E379" t="s">
        <v>370</v>
      </c>
      <c r="F379">
        <v>19</v>
      </c>
      <c r="G379">
        <v>21.26</v>
      </c>
      <c r="H379">
        <v>70.31</v>
      </c>
      <c r="I379">
        <v>18.46</v>
      </c>
      <c r="J379">
        <v>61.03</v>
      </c>
      <c r="K379">
        <v>1</v>
      </c>
      <c r="T379">
        <v>2</v>
      </c>
      <c r="U379">
        <v>1</v>
      </c>
      <c r="V379" t="s">
        <v>306</v>
      </c>
      <c r="W379">
        <v>70</v>
      </c>
      <c r="X379">
        <v>6</v>
      </c>
      <c r="Y379">
        <v>6</v>
      </c>
      <c r="Z379" t="s">
        <v>716</v>
      </c>
      <c r="AA379" t="s">
        <v>717</v>
      </c>
      <c r="AB379" t="s">
        <v>309</v>
      </c>
      <c r="AC379" t="s">
        <v>310</v>
      </c>
      <c r="AD379" t="s">
        <v>704</v>
      </c>
      <c r="AG379" t="s">
        <v>718</v>
      </c>
      <c r="AH379">
        <v>0</v>
      </c>
      <c r="AI379">
        <v>240</v>
      </c>
    </row>
    <row r="380" spans="1:35" x14ac:dyDescent="0.3">
      <c r="A380" t="s">
        <v>699</v>
      </c>
      <c r="B380">
        <v>102725</v>
      </c>
      <c r="C380">
        <v>5</v>
      </c>
      <c r="D380" t="s">
        <v>715</v>
      </c>
      <c r="E380" t="s">
        <v>370</v>
      </c>
      <c r="F380">
        <v>19</v>
      </c>
      <c r="G380">
        <v>24.02</v>
      </c>
      <c r="H380">
        <v>79.42</v>
      </c>
      <c r="I380">
        <v>20.85</v>
      </c>
      <c r="J380">
        <v>68.95</v>
      </c>
      <c r="K380">
        <v>2</v>
      </c>
      <c r="T380">
        <v>3</v>
      </c>
      <c r="U380">
        <v>1</v>
      </c>
      <c r="V380" t="s">
        <v>306</v>
      </c>
      <c r="W380">
        <v>79</v>
      </c>
      <c r="X380">
        <v>6</v>
      </c>
      <c r="Y380">
        <v>6</v>
      </c>
      <c r="Z380" t="s">
        <v>716</v>
      </c>
      <c r="AA380" t="s">
        <v>717</v>
      </c>
      <c r="AB380" t="s">
        <v>309</v>
      </c>
      <c r="AC380" t="s">
        <v>310</v>
      </c>
      <c r="AD380" t="s">
        <v>704</v>
      </c>
      <c r="AG380" t="s">
        <v>718</v>
      </c>
      <c r="AH380">
        <v>0</v>
      </c>
      <c r="AI380">
        <v>240</v>
      </c>
    </row>
    <row r="381" spans="1:35" x14ac:dyDescent="0.3">
      <c r="A381" t="s">
        <v>699</v>
      </c>
      <c r="B381">
        <v>102725</v>
      </c>
      <c r="C381">
        <v>6</v>
      </c>
      <c r="D381" t="s">
        <v>715</v>
      </c>
      <c r="E381" t="s">
        <v>370</v>
      </c>
      <c r="F381">
        <v>19</v>
      </c>
      <c r="G381">
        <v>29.51</v>
      </c>
      <c r="H381">
        <v>97.56</v>
      </c>
      <c r="I381">
        <v>25.61</v>
      </c>
      <c r="J381">
        <v>84.68</v>
      </c>
      <c r="K381">
        <v>12</v>
      </c>
      <c r="T381">
        <v>3</v>
      </c>
      <c r="U381">
        <v>2</v>
      </c>
      <c r="V381" t="s">
        <v>306</v>
      </c>
      <c r="W381">
        <v>97</v>
      </c>
      <c r="X381">
        <v>6</v>
      </c>
      <c r="Y381">
        <v>6</v>
      </c>
      <c r="Z381" t="s">
        <v>716</v>
      </c>
      <c r="AA381" t="s">
        <v>717</v>
      </c>
      <c r="AB381" t="s">
        <v>309</v>
      </c>
      <c r="AC381" t="s">
        <v>310</v>
      </c>
      <c r="AD381" t="s">
        <v>704</v>
      </c>
      <c r="AG381" t="s">
        <v>718</v>
      </c>
      <c r="AH381">
        <v>0</v>
      </c>
      <c r="AI381">
        <v>240</v>
      </c>
    </row>
    <row r="382" spans="1:35" x14ac:dyDescent="0.3">
      <c r="A382" t="s">
        <v>699</v>
      </c>
      <c r="B382">
        <v>102725</v>
      </c>
      <c r="C382">
        <v>7</v>
      </c>
      <c r="D382" t="s">
        <v>715</v>
      </c>
      <c r="E382" t="s">
        <v>370</v>
      </c>
      <c r="F382">
        <v>19</v>
      </c>
      <c r="G382">
        <v>32.270000000000003</v>
      </c>
      <c r="H382">
        <v>106.68</v>
      </c>
      <c r="I382">
        <v>28.01</v>
      </c>
      <c r="J382">
        <v>92.6</v>
      </c>
      <c r="K382">
        <v>1</v>
      </c>
      <c r="T382">
        <v>3</v>
      </c>
      <c r="U382">
        <v>2</v>
      </c>
      <c r="V382" t="s">
        <v>306</v>
      </c>
      <c r="W382">
        <v>106</v>
      </c>
      <c r="X382">
        <v>6</v>
      </c>
      <c r="Y382">
        <v>6</v>
      </c>
      <c r="Z382" t="s">
        <v>716</v>
      </c>
      <c r="AA382" t="s">
        <v>717</v>
      </c>
      <c r="AB382" t="s">
        <v>309</v>
      </c>
      <c r="AC382" t="s">
        <v>310</v>
      </c>
      <c r="AD382" t="s">
        <v>704</v>
      </c>
      <c r="AG382" t="s">
        <v>718</v>
      </c>
      <c r="AH382">
        <v>0</v>
      </c>
      <c r="AI382">
        <v>240</v>
      </c>
    </row>
    <row r="383" spans="1:35" x14ac:dyDescent="0.3">
      <c r="A383" t="s">
        <v>699</v>
      </c>
      <c r="B383">
        <v>3296</v>
      </c>
      <c r="C383">
        <v>1</v>
      </c>
      <c r="D383" t="s">
        <v>719</v>
      </c>
      <c r="E383" t="s">
        <v>720</v>
      </c>
      <c r="F383">
        <v>43</v>
      </c>
      <c r="G383">
        <v>27.18</v>
      </c>
      <c r="H383">
        <v>89.88</v>
      </c>
      <c r="I383">
        <v>18.079999999999998</v>
      </c>
      <c r="J383">
        <v>59.77</v>
      </c>
      <c r="K383">
        <v>25</v>
      </c>
      <c r="T383">
        <v>3</v>
      </c>
      <c r="U383">
        <v>1</v>
      </c>
      <c r="V383" t="s">
        <v>333</v>
      </c>
      <c r="W383">
        <v>89</v>
      </c>
      <c r="X383">
        <v>5</v>
      </c>
      <c r="Y383">
        <v>5</v>
      </c>
      <c r="Z383" t="s">
        <v>721</v>
      </c>
      <c r="AA383" t="s">
        <v>722</v>
      </c>
      <c r="AB383" t="s">
        <v>309</v>
      </c>
      <c r="AC383" t="s">
        <v>310</v>
      </c>
      <c r="AD383" t="s">
        <v>704</v>
      </c>
      <c r="AG383" t="s">
        <v>723</v>
      </c>
      <c r="AH383">
        <v>0</v>
      </c>
      <c r="AI383">
        <v>166</v>
      </c>
    </row>
    <row r="384" spans="1:35" x14ac:dyDescent="0.3">
      <c r="A384" t="s">
        <v>699</v>
      </c>
      <c r="B384">
        <v>3296</v>
      </c>
      <c r="C384">
        <v>2</v>
      </c>
      <c r="D384" t="s">
        <v>719</v>
      </c>
      <c r="E384" t="s">
        <v>720</v>
      </c>
      <c r="F384">
        <v>43</v>
      </c>
      <c r="G384">
        <v>35.58</v>
      </c>
      <c r="H384">
        <v>117.62</v>
      </c>
      <c r="I384">
        <v>23.66</v>
      </c>
      <c r="J384">
        <v>78.22</v>
      </c>
      <c r="K384">
        <v>10</v>
      </c>
      <c r="T384">
        <v>3</v>
      </c>
      <c r="U384">
        <v>2</v>
      </c>
      <c r="V384" t="s">
        <v>333</v>
      </c>
      <c r="W384">
        <v>117</v>
      </c>
      <c r="X384">
        <v>5</v>
      </c>
      <c r="Y384">
        <v>5</v>
      </c>
      <c r="Z384" t="s">
        <v>721</v>
      </c>
      <c r="AA384" t="s">
        <v>722</v>
      </c>
      <c r="AB384" t="s">
        <v>309</v>
      </c>
      <c r="AC384" t="s">
        <v>310</v>
      </c>
      <c r="AD384" t="s">
        <v>704</v>
      </c>
      <c r="AG384" t="s">
        <v>723</v>
      </c>
      <c r="AH384">
        <v>0</v>
      </c>
      <c r="AI384">
        <v>166</v>
      </c>
    </row>
    <row r="385" spans="1:35" x14ac:dyDescent="0.3">
      <c r="A385" t="s">
        <v>699</v>
      </c>
      <c r="B385">
        <v>3296</v>
      </c>
      <c r="C385">
        <v>3</v>
      </c>
      <c r="D385" t="s">
        <v>719</v>
      </c>
      <c r="E385" t="s">
        <v>720</v>
      </c>
      <c r="F385">
        <v>43</v>
      </c>
      <c r="G385">
        <v>38.4</v>
      </c>
      <c r="H385">
        <v>126.97</v>
      </c>
      <c r="I385">
        <v>25.54</v>
      </c>
      <c r="J385">
        <v>84.44</v>
      </c>
      <c r="K385">
        <v>4</v>
      </c>
      <c r="T385">
        <v>3</v>
      </c>
      <c r="U385">
        <v>2</v>
      </c>
      <c r="V385" t="s">
        <v>306</v>
      </c>
      <c r="W385" t="s">
        <v>616</v>
      </c>
      <c r="X385">
        <v>5</v>
      </c>
      <c r="Y385">
        <v>5</v>
      </c>
      <c r="Z385" t="s">
        <v>721</v>
      </c>
      <c r="AA385" t="s">
        <v>722</v>
      </c>
      <c r="AB385" t="s">
        <v>309</v>
      </c>
      <c r="AC385" t="s">
        <v>310</v>
      </c>
      <c r="AD385" t="s">
        <v>704</v>
      </c>
      <c r="AG385" t="s">
        <v>723</v>
      </c>
      <c r="AH385">
        <v>0</v>
      </c>
      <c r="AI385">
        <v>166</v>
      </c>
    </row>
    <row r="386" spans="1:35" x14ac:dyDescent="0.3">
      <c r="A386" t="s">
        <v>699</v>
      </c>
      <c r="B386">
        <v>3296</v>
      </c>
      <c r="C386">
        <v>4</v>
      </c>
      <c r="D386" t="s">
        <v>719</v>
      </c>
      <c r="E386" t="s">
        <v>720</v>
      </c>
      <c r="F386">
        <v>43</v>
      </c>
      <c r="G386">
        <v>38.54</v>
      </c>
      <c r="H386">
        <v>127.43</v>
      </c>
      <c r="I386">
        <v>25.63</v>
      </c>
      <c r="J386">
        <v>84.74</v>
      </c>
      <c r="K386">
        <v>4</v>
      </c>
      <c r="T386">
        <v>3</v>
      </c>
      <c r="U386">
        <v>2</v>
      </c>
      <c r="V386" t="s">
        <v>333</v>
      </c>
      <c r="W386" t="s">
        <v>724</v>
      </c>
      <c r="X386">
        <v>5</v>
      </c>
      <c r="Y386">
        <v>5</v>
      </c>
      <c r="Z386" t="s">
        <v>721</v>
      </c>
      <c r="AA386" t="s">
        <v>722</v>
      </c>
      <c r="AB386" t="s">
        <v>309</v>
      </c>
      <c r="AC386" t="s">
        <v>310</v>
      </c>
      <c r="AD386" t="s">
        <v>704</v>
      </c>
      <c r="AG386" t="s">
        <v>723</v>
      </c>
      <c r="AH386">
        <v>0</v>
      </c>
      <c r="AI386">
        <v>166</v>
      </c>
    </row>
    <row r="387" spans="1:35" x14ac:dyDescent="0.3">
      <c r="A387" t="s">
        <v>699</v>
      </c>
      <c r="B387">
        <v>102685</v>
      </c>
      <c r="C387">
        <v>1</v>
      </c>
      <c r="D387" t="s">
        <v>725</v>
      </c>
      <c r="E387" t="s">
        <v>726</v>
      </c>
      <c r="F387">
        <v>18</v>
      </c>
      <c r="G387">
        <v>22.83</v>
      </c>
      <c r="H387">
        <v>75.489999999999995</v>
      </c>
      <c r="I387">
        <v>20.07</v>
      </c>
      <c r="J387">
        <v>66.38</v>
      </c>
      <c r="K387">
        <v>1</v>
      </c>
      <c r="T387">
        <v>3</v>
      </c>
      <c r="U387">
        <v>1</v>
      </c>
      <c r="V387" t="s">
        <v>306</v>
      </c>
      <c r="W387">
        <v>75</v>
      </c>
      <c r="X387">
        <v>7</v>
      </c>
      <c r="Y387">
        <v>7</v>
      </c>
      <c r="Z387" t="s">
        <v>727</v>
      </c>
      <c r="AA387" t="s">
        <v>728</v>
      </c>
      <c r="AB387" t="s">
        <v>309</v>
      </c>
      <c r="AC387" t="s">
        <v>310</v>
      </c>
      <c r="AD387" t="s">
        <v>704</v>
      </c>
      <c r="AG387" t="s">
        <v>729</v>
      </c>
      <c r="AH387">
        <v>0</v>
      </c>
      <c r="AI387">
        <v>199</v>
      </c>
    </row>
    <row r="388" spans="1:35" x14ac:dyDescent="0.3">
      <c r="A388" t="s">
        <v>699</v>
      </c>
      <c r="B388">
        <v>102685</v>
      </c>
      <c r="C388">
        <v>2</v>
      </c>
      <c r="D388" t="s">
        <v>725</v>
      </c>
      <c r="E388" t="s">
        <v>726</v>
      </c>
      <c r="F388">
        <v>18</v>
      </c>
      <c r="G388">
        <v>25.29</v>
      </c>
      <c r="H388">
        <v>83.62</v>
      </c>
      <c r="I388">
        <v>22.24</v>
      </c>
      <c r="J388">
        <v>73.53</v>
      </c>
      <c r="K388">
        <v>1</v>
      </c>
      <c r="T388">
        <v>3</v>
      </c>
      <c r="U388">
        <v>2</v>
      </c>
      <c r="V388" t="s">
        <v>306</v>
      </c>
      <c r="W388">
        <v>83</v>
      </c>
      <c r="X388">
        <v>7</v>
      </c>
      <c r="Y388">
        <v>7</v>
      </c>
      <c r="Z388" t="s">
        <v>727</v>
      </c>
      <c r="AA388" t="s">
        <v>728</v>
      </c>
      <c r="AB388" t="s">
        <v>309</v>
      </c>
      <c r="AC388" t="s">
        <v>310</v>
      </c>
      <c r="AD388" t="s">
        <v>704</v>
      </c>
      <c r="AG388" t="s">
        <v>729</v>
      </c>
      <c r="AH388">
        <v>0</v>
      </c>
      <c r="AI388">
        <v>199</v>
      </c>
    </row>
    <row r="389" spans="1:35" x14ac:dyDescent="0.3">
      <c r="A389" t="s">
        <v>699</v>
      </c>
      <c r="B389">
        <v>102685</v>
      </c>
      <c r="C389">
        <v>3</v>
      </c>
      <c r="D389" t="s">
        <v>725</v>
      </c>
      <c r="E389" t="s">
        <v>726</v>
      </c>
      <c r="F389">
        <v>18</v>
      </c>
      <c r="G389">
        <v>25.84</v>
      </c>
      <c r="H389">
        <v>85.45</v>
      </c>
      <c r="I389">
        <v>22.72</v>
      </c>
      <c r="J389">
        <v>75.14</v>
      </c>
      <c r="K389">
        <v>1</v>
      </c>
      <c r="T389">
        <v>3</v>
      </c>
      <c r="U389">
        <v>2</v>
      </c>
      <c r="V389" t="s">
        <v>306</v>
      </c>
      <c r="W389">
        <v>85</v>
      </c>
      <c r="X389">
        <v>7</v>
      </c>
      <c r="Y389">
        <v>7</v>
      </c>
      <c r="Z389" t="s">
        <v>727</v>
      </c>
      <c r="AA389" t="s">
        <v>728</v>
      </c>
      <c r="AB389" t="s">
        <v>309</v>
      </c>
      <c r="AC389" t="s">
        <v>310</v>
      </c>
      <c r="AD389" t="s">
        <v>704</v>
      </c>
      <c r="AG389" t="s">
        <v>729</v>
      </c>
      <c r="AH389">
        <v>0</v>
      </c>
      <c r="AI389">
        <v>199</v>
      </c>
    </row>
    <row r="390" spans="1:35" x14ac:dyDescent="0.3">
      <c r="A390" t="s">
        <v>699</v>
      </c>
      <c r="B390">
        <v>102685</v>
      </c>
      <c r="C390">
        <v>4</v>
      </c>
      <c r="D390" t="s">
        <v>725</v>
      </c>
      <c r="E390" t="s">
        <v>726</v>
      </c>
      <c r="F390">
        <v>18</v>
      </c>
      <c r="G390">
        <v>26.99</v>
      </c>
      <c r="H390">
        <v>89.25</v>
      </c>
      <c r="I390">
        <v>23.74</v>
      </c>
      <c r="J390">
        <v>78.48</v>
      </c>
      <c r="K390">
        <v>1</v>
      </c>
      <c r="T390">
        <v>3</v>
      </c>
      <c r="U390">
        <v>2</v>
      </c>
      <c r="V390" t="s">
        <v>306</v>
      </c>
      <c r="W390" t="s">
        <v>730</v>
      </c>
      <c r="X390">
        <v>7</v>
      </c>
      <c r="Y390">
        <v>7</v>
      </c>
      <c r="Z390" t="s">
        <v>727</v>
      </c>
      <c r="AA390" t="s">
        <v>728</v>
      </c>
      <c r="AB390" t="s">
        <v>309</v>
      </c>
      <c r="AC390" t="s">
        <v>310</v>
      </c>
      <c r="AD390" t="s">
        <v>704</v>
      </c>
      <c r="AG390" t="s">
        <v>729</v>
      </c>
      <c r="AH390">
        <v>0</v>
      </c>
      <c r="AI390">
        <v>199</v>
      </c>
    </row>
    <row r="391" spans="1:35" x14ac:dyDescent="0.3">
      <c r="A391" t="s">
        <v>699</v>
      </c>
      <c r="B391">
        <v>102685</v>
      </c>
      <c r="C391">
        <v>5</v>
      </c>
      <c r="D391" t="s">
        <v>725</v>
      </c>
      <c r="E391" t="s">
        <v>726</v>
      </c>
      <c r="F391">
        <v>18</v>
      </c>
      <c r="G391">
        <v>27.75</v>
      </c>
      <c r="H391">
        <v>91.76</v>
      </c>
      <c r="I391">
        <v>24.4</v>
      </c>
      <c r="J391">
        <v>80.69</v>
      </c>
      <c r="K391">
        <v>1</v>
      </c>
      <c r="T391">
        <v>3</v>
      </c>
      <c r="U391">
        <v>2</v>
      </c>
      <c r="V391" t="s">
        <v>306</v>
      </c>
      <c r="W391" t="s">
        <v>731</v>
      </c>
      <c r="X391">
        <v>7</v>
      </c>
      <c r="Y391">
        <v>7</v>
      </c>
      <c r="Z391" t="s">
        <v>727</v>
      </c>
      <c r="AA391" t="s">
        <v>728</v>
      </c>
      <c r="AB391" t="s">
        <v>309</v>
      </c>
      <c r="AC391" t="s">
        <v>310</v>
      </c>
      <c r="AD391" t="s">
        <v>704</v>
      </c>
      <c r="AG391" t="s">
        <v>729</v>
      </c>
      <c r="AH391">
        <v>0</v>
      </c>
      <c r="AI391">
        <v>199</v>
      </c>
    </row>
    <row r="392" spans="1:35" x14ac:dyDescent="0.3">
      <c r="A392" t="s">
        <v>699</v>
      </c>
      <c r="B392">
        <v>102685</v>
      </c>
      <c r="C392">
        <v>6</v>
      </c>
      <c r="D392" t="s">
        <v>725</v>
      </c>
      <c r="E392" t="s">
        <v>726</v>
      </c>
      <c r="F392">
        <v>18</v>
      </c>
      <c r="G392">
        <v>28.93</v>
      </c>
      <c r="H392">
        <v>95.65</v>
      </c>
      <c r="I392">
        <v>25.44</v>
      </c>
      <c r="J392">
        <v>84.12</v>
      </c>
      <c r="K392">
        <v>7</v>
      </c>
      <c r="T392">
        <v>3</v>
      </c>
      <c r="U392">
        <v>2</v>
      </c>
      <c r="V392" t="s">
        <v>306</v>
      </c>
      <c r="W392" t="s">
        <v>433</v>
      </c>
      <c r="X392">
        <v>7</v>
      </c>
      <c r="Y392">
        <v>7</v>
      </c>
      <c r="Z392" t="s">
        <v>727</v>
      </c>
      <c r="AA392" t="s">
        <v>728</v>
      </c>
      <c r="AB392" t="s">
        <v>309</v>
      </c>
      <c r="AC392" t="s">
        <v>310</v>
      </c>
      <c r="AD392" t="s">
        <v>704</v>
      </c>
      <c r="AG392" t="s">
        <v>729</v>
      </c>
      <c r="AH392">
        <v>0</v>
      </c>
      <c r="AI392">
        <v>199</v>
      </c>
    </row>
    <row r="393" spans="1:35" x14ac:dyDescent="0.3">
      <c r="A393" t="s">
        <v>699</v>
      </c>
      <c r="B393">
        <v>102685</v>
      </c>
      <c r="C393">
        <v>7</v>
      </c>
      <c r="D393" t="s">
        <v>725</v>
      </c>
      <c r="E393" t="s">
        <v>726</v>
      </c>
      <c r="F393">
        <v>18</v>
      </c>
      <c r="G393">
        <v>28.94</v>
      </c>
      <c r="H393">
        <v>95.67</v>
      </c>
      <c r="I393">
        <v>25.45</v>
      </c>
      <c r="J393">
        <v>84.14</v>
      </c>
      <c r="K393">
        <v>6</v>
      </c>
      <c r="T393">
        <v>3</v>
      </c>
      <c r="U393">
        <v>2</v>
      </c>
      <c r="V393" t="s">
        <v>306</v>
      </c>
      <c r="W393" t="s">
        <v>434</v>
      </c>
      <c r="X393">
        <v>7</v>
      </c>
      <c r="Y393">
        <v>7</v>
      </c>
      <c r="Z393" t="s">
        <v>727</v>
      </c>
      <c r="AA393" t="s">
        <v>728</v>
      </c>
      <c r="AB393" t="s">
        <v>309</v>
      </c>
      <c r="AC393" t="s">
        <v>310</v>
      </c>
      <c r="AD393" t="s">
        <v>704</v>
      </c>
      <c r="AG393" t="s">
        <v>729</v>
      </c>
      <c r="AH393">
        <v>0</v>
      </c>
      <c r="AI393">
        <v>199</v>
      </c>
    </row>
    <row r="394" spans="1:35" x14ac:dyDescent="0.3">
      <c r="A394" t="s">
        <v>699</v>
      </c>
      <c r="B394">
        <v>101937</v>
      </c>
      <c r="C394">
        <v>1</v>
      </c>
      <c r="D394" t="s">
        <v>732</v>
      </c>
      <c r="E394" t="s">
        <v>733</v>
      </c>
      <c r="F394">
        <v>43</v>
      </c>
      <c r="G394">
        <v>25.76</v>
      </c>
      <c r="H394">
        <v>85.19</v>
      </c>
      <c r="I394">
        <v>20.36</v>
      </c>
      <c r="J394">
        <v>67.31</v>
      </c>
      <c r="K394">
        <v>2</v>
      </c>
      <c r="T394">
        <v>3</v>
      </c>
      <c r="U394">
        <v>1</v>
      </c>
      <c r="V394" t="s">
        <v>306</v>
      </c>
      <c r="W394">
        <v>85</v>
      </c>
      <c r="X394">
        <v>10</v>
      </c>
      <c r="Y394">
        <v>7</v>
      </c>
      <c r="Z394" t="s">
        <v>734</v>
      </c>
      <c r="AA394" t="s">
        <v>735</v>
      </c>
      <c r="AB394" t="s">
        <v>309</v>
      </c>
      <c r="AC394" t="s">
        <v>310</v>
      </c>
      <c r="AD394" t="s">
        <v>704</v>
      </c>
      <c r="AG394" t="s">
        <v>736</v>
      </c>
      <c r="AH394">
        <v>0</v>
      </c>
      <c r="AI394">
        <v>215</v>
      </c>
    </row>
    <row r="395" spans="1:35" x14ac:dyDescent="0.3">
      <c r="A395" t="s">
        <v>699</v>
      </c>
      <c r="B395">
        <v>101937</v>
      </c>
      <c r="C395">
        <v>2</v>
      </c>
      <c r="D395" t="s">
        <v>732</v>
      </c>
      <c r="E395" t="s">
        <v>733</v>
      </c>
      <c r="F395">
        <v>43</v>
      </c>
      <c r="G395">
        <v>28.09</v>
      </c>
      <c r="H395">
        <v>92.86</v>
      </c>
      <c r="I395">
        <v>22</v>
      </c>
      <c r="J395">
        <v>72.73</v>
      </c>
      <c r="K395">
        <v>9</v>
      </c>
      <c r="T395">
        <v>3</v>
      </c>
      <c r="U395">
        <v>2</v>
      </c>
      <c r="V395" t="s">
        <v>306</v>
      </c>
      <c r="W395">
        <v>92</v>
      </c>
      <c r="X395">
        <v>10</v>
      </c>
      <c r="Y395">
        <v>7</v>
      </c>
      <c r="Z395" t="s">
        <v>734</v>
      </c>
      <c r="AA395" t="s">
        <v>735</v>
      </c>
      <c r="AB395" t="s">
        <v>309</v>
      </c>
      <c r="AC395" t="s">
        <v>310</v>
      </c>
      <c r="AD395" t="s">
        <v>704</v>
      </c>
      <c r="AG395" t="s">
        <v>736</v>
      </c>
      <c r="AH395">
        <v>0</v>
      </c>
      <c r="AI395">
        <v>215</v>
      </c>
    </row>
    <row r="396" spans="1:35" x14ac:dyDescent="0.3">
      <c r="A396" t="s">
        <v>699</v>
      </c>
      <c r="B396">
        <v>101937</v>
      </c>
      <c r="C396">
        <v>3</v>
      </c>
      <c r="D396" t="s">
        <v>732</v>
      </c>
      <c r="E396" t="s">
        <v>733</v>
      </c>
      <c r="F396">
        <v>43</v>
      </c>
      <c r="G396">
        <v>32.26</v>
      </c>
      <c r="H396">
        <v>106.67</v>
      </c>
      <c r="I396">
        <v>25.59</v>
      </c>
      <c r="J396">
        <v>84.61</v>
      </c>
      <c r="K396">
        <v>32</v>
      </c>
      <c r="T396">
        <v>3</v>
      </c>
      <c r="U396">
        <v>2</v>
      </c>
      <c r="V396" t="s">
        <v>306</v>
      </c>
      <c r="W396">
        <v>106</v>
      </c>
      <c r="X396">
        <v>10</v>
      </c>
      <c r="Y396">
        <v>7</v>
      </c>
      <c r="Z396" t="s">
        <v>734</v>
      </c>
      <c r="AA396" t="s">
        <v>735</v>
      </c>
      <c r="AB396" t="s">
        <v>309</v>
      </c>
      <c r="AC396" t="s">
        <v>310</v>
      </c>
      <c r="AD396" t="s">
        <v>704</v>
      </c>
      <c r="AG396" t="s">
        <v>736</v>
      </c>
      <c r="AH396">
        <v>0</v>
      </c>
      <c r="AI396">
        <v>215</v>
      </c>
    </row>
    <row r="397" spans="1:35" x14ac:dyDescent="0.3">
      <c r="A397" t="s">
        <v>699</v>
      </c>
      <c r="B397">
        <v>106933</v>
      </c>
      <c r="C397">
        <v>1</v>
      </c>
      <c r="D397" t="s">
        <v>737</v>
      </c>
      <c r="E397" t="s">
        <v>738</v>
      </c>
      <c r="F397">
        <v>16</v>
      </c>
      <c r="G397">
        <v>24.64</v>
      </c>
      <c r="H397">
        <v>81.459999999999994</v>
      </c>
      <c r="I397">
        <v>21.29</v>
      </c>
      <c r="J397">
        <v>70.400000000000006</v>
      </c>
      <c r="K397">
        <v>16</v>
      </c>
      <c r="T397">
        <v>3</v>
      </c>
      <c r="U397">
        <v>2</v>
      </c>
      <c r="V397" t="s">
        <v>333</v>
      </c>
      <c r="W397">
        <v>81</v>
      </c>
      <c r="X397">
        <v>5</v>
      </c>
      <c r="Y397">
        <v>5</v>
      </c>
      <c r="Z397" t="s">
        <v>739</v>
      </c>
      <c r="AA397" t="s">
        <v>740</v>
      </c>
      <c r="AB397" t="s">
        <v>309</v>
      </c>
      <c r="AC397" t="s">
        <v>310</v>
      </c>
      <c r="AD397" t="s">
        <v>704</v>
      </c>
      <c r="AG397" t="s">
        <v>741</v>
      </c>
      <c r="AH397">
        <v>0</v>
      </c>
      <c r="AI397">
        <v>193</v>
      </c>
    </row>
    <row r="398" spans="1:35" x14ac:dyDescent="0.3">
      <c r="A398" t="s">
        <v>699</v>
      </c>
      <c r="B398">
        <v>9934</v>
      </c>
      <c r="C398">
        <v>1</v>
      </c>
      <c r="D398" t="s">
        <v>742</v>
      </c>
      <c r="E398" t="s">
        <v>743</v>
      </c>
      <c r="F398">
        <v>119</v>
      </c>
      <c r="G398">
        <v>23.29</v>
      </c>
      <c r="H398">
        <v>77</v>
      </c>
      <c r="I398">
        <v>18.13</v>
      </c>
      <c r="J398">
        <v>59.94</v>
      </c>
      <c r="K398">
        <v>52</v>
      </c>
      <c r="T398">
        <v>3</v>
      </c>
      <c r="U398">
        <v>2</v>
      </c>
      <c r="V398" t="s">
        <v>306</v>
      </c>
      <c r="W398">
        <v>77</v>
      </c>
      <c r="X398">
        <v>15</v>
      </c>
      <c r="Y398">
        <v>9</v>
      </c>
      <c r="Z398" t="s">
        <v>744</v>
      </c>
      <c r="AA398" t="s">
        <v>745</v>
      </c>
      <c r="AB398" t="s">
        <v>309</v>
      </c>
      <c r="AC398" t="s">
        <v>310</v>
      </c>
      <c r="AD398" t="s">
        <v>704</v>
      </c>
      <c r="AG398" t="s">
        <v>746</v>
      </c>
      <c r="AH398">
        <v>0</v>
      </c>
      <c r="AI398">
        <v>298</v>
      </c>
    </row>
    <row r="399" spans="1:35" x14ac:dyDescent="0.3">
      <c r="A399" t="s">
        <v>699</v>
      </c>
      <c r="B399">
        <v>9934</v>
      </c>
      <c r="C399">
        <v>2</v>
      </c>
      <c r="D399" t="s">
        <v>742</v>
      </c>
      <c r="E399" t="s">
        <v>743</v>
      </c>
      <c r="F399">
        <v>119</v>
      </c>
      <c r="G399">
        <v>32.14</v>
      </c>
      <c r="H399">
        <v>106.25</v>
      </c>
      <c r="I399">
        <v>25.57</v>
      </c>
      <c r="J399">
        <v>84.54</v>
      </c>
      <c r="K399">
        <v>57</v>
      </c>
      <c r="T399">
        <v>3</v>
      </c>
      <c r="U399">
        <v>2</v>
      </c>
      <c r="V399" t="s">
        <v>306</v>
      </c>
      <c r="W399" t="s">
        <v>66</v>
      </c>
      <c r="X399">
        <v>15</v>
      </c>
      <c r="Y399">
        <v>9</v>
      </c>
      <c r="Z399" t="s">
        <v>744</v>
      </c>
      <c r="AA399" t="s">
        <v>745</v>
      </c>
      <c r="AB399" t="s">
        <v>309</v>
      </c>
      <c r="AC399" t="s">
        <v>310</v>
      </c>
      <c r="AD399" t="s">
        <v>704</v>
      </c>
      <c r="AG399" t="s">
        <v>746</v>
      </c>
      <c r="AH399">
        <v>0</v>
      </c>
      <c r="AI399">
        <v>298</v>
      </c>
    </row>
    <row r="400" spans="1:35" x14ac:dyDescent="0.3">
      <c r="A400" t="s">
        <v>699</v>
      </c>
      <c r="B400">
        <v>9934</v>
      </c>
      <c r="C400">
        <v>3</v>
      </c>
      <c r="D400" t="s">
        <v>742</v>
      </c>
      <c r="E400" t="s">
        <v>743</v>
      </c>
      <c r="F400">
        <v>119</v>
      </c>
      <c r="G400">
        <v>32.56</v>
      </c>
      <c r="H400">
        <v>107.66</v>
      </c>
      <c r="I400">
        <v>25.69</v>
      </c>
      <c r="J400">
        <v>84.94</v>
      </c>
      <c r="K400">
        <v>10</v>
      </c>
      <c r="T400">
        <v>3</v>
      </c>
      <c r="U400">
        <v>2</v>
      </c>
      <c r="V400" t="s">
        <v>306</v>
      </c>
      <c r="W400" t="s">
        <v>263</v>
      </c>
      <c r="X400">
        <v>15</v>
      </c>
      <c r="Y400">
        <v>9</v>
      </c>
      <c r="Z400" t="s">
        <v>744</v>
      </c>
      <c r="AA400" t="s">
        <v>745</v>
      </c>
      <c r="AB400" t="s">
        <v>309</v>
      </c>
      <c r="AC400" t="s">
        <v>310</v>
      </c>
      <c r="AD400" t="s">
        <v>704</v>
      </c>
      <c r="AG400" t="s">
        <v>746</v>
      </c>
      <c r="AH400">
        <v>0</v>
      </c>
      <c r="AI400">
        <v>298</v>
      </c>
    </row>
    <row r="401" spans="1:35" x14ac:dyDescent="0.3">
      <c r="A401" t="s">
        <v>699</v>
      </c>
      <c r="B401">
        <v>107421</v>
      </c>
      <c r="C401">
        <v>1</v>
      </c>
      <c r="D401" t="s">
        <v>747</v>
      </c>
      <c r="E401" t="s">
        <v>470</v>
      </c>
      <c r="F401">
        <v>41</v>
      </c>
      <c r="G401">
        <v>13.86</v>
      </c>
      <c r="H401">
        <v>45.82</v>
      </c>
      <c r="I401">
        <v>11.25</v>
      </c>
      <c r="J401">
        <v>37.21</v>
      </c>
      <c r="K401">
        <v>28</v>
      </c>
      <c r="T401">
        <v>2</v>
      </c>
      <c r="U401">
        <v>1</v>
      </c>
      <c r="V401" t="s">
        <v>333</v>
      </c>
      <c r="W401" t="s">
        <v>748</v>
      </c>
      <c r="X401">
        <v>7</v>
      </c>
      <c r="Y401">
        <v>7</v>
      </c>
      <c r="Z401" t="s">
        <v>749</v>
      </c>
      <c r="AA401" t="s">
        <v>750</v>
      </c>
      <c r="AB401" t="s">
        <v>309</v>
      </c>
      <c r="AC401" t="s">
        <v>310</v>
      </c>
      <c r="AD401" t="s">
        <v>704</v>
      </c>
      <c r="AG401" t="s">
        <v>751</v>
      </c>
      <c r="AH401">
        <v>0</v>
      </c>
      <c r="AI401">
        <v>197</v>
      </c>
    </row>
    <row r="402" spans="1:35" x14ac:dyDescent="0.3">
      <c r="A402" t="s">
        <v>699</v>
      </c>
      <c r="B402">
        <v>107421</v>
      </c>
      <c r="C402">
        <v>2</v>
      </c>
      <c r="D402" t="s">
        <v>747</v>
      </c>
      <c r="E402" t="s">
        <v>470</v>
      </c>
      <c r="F402">
        <v>41</v>
      </c>
      <c r="G402">
        <v>13.84</v>
      </c>
      <c r="H402">
        <v>45.77</v>
      </c>
      <c r="I402">
        <v>11.24</v>
      </c>
      <c r="J402">
        <v>37.17</v>
      </c>
      <c r="K402">
        <v>13</v>
      </c>
      <c r="T402">
        <v>2</v>
      </c>
      <c r="U402">
        <v>1</v>
      </c>
      <c r="V402" t="s">
        <v>333</v>
      </c>
      <c r="W402" t="s">
        <v>189</v>
      </c>
      <c r="X402">
        <v>7</v>
      </c>
      <c r="Y402">
        <v>7</v>
      </c>
      <c r="Z402" t="s">
        <v>749</v>
      </c>
      <c r="AA402" t="s">
        <v>750</v>
      </c>
      <c r="AB402" t="s">
        <v>309</v>
      </c>
      <c r="AC402" t="s">
        <v>310</v>
      </c>
      <c r="AD402" t="s">
        <v>704</v>
      </c>
      <c r="AG402" t="s">
        <v>751</v>
      </c>
      <c r="AH402">
        <v>0</v>
      </c>
      <c r="AI402">
        <v>197</v>
      </c>
    </row>
    <row r="403" spans="1:35" x14ac:dyDescent="0.3">
      <c r="A403" t="s">
        <v>699</v>
      </c>
      <c r="B403">
        <v>1272</v>
      </c>
      <c r="C403">
        <v>1</v>
      </c>
      <c r="D403" t="s">
        <v>752</v>
      </c>
      <c r="E403" t="s">
        <v>753</v>
      </c>
      <c r="F403">
        <v>117</v>
      </c>
      <c r="G403">
        <v>24.02</v>
      </c>
      <c r="H403">
        <v>79.42</v>
      </c>
      <c r="I403">
        <v>18.03</v>
      </c>
      <c r="J403">
        <v>59.61</v>
      </c>
      <c r="K403">
        <v>45</v>
      </c>
      <c r="T403">
        <v>3</v>
      </c>
      <c r="U403">
        <v>1</v>
      </c>
      <c r="V403" t="s">
        <v>333</v>
      </c>
      <c r="W403" t="s">
        <v>754</v>
      </c>
      <c r="X403">
        <v>18</v>
      </c>
      <c r="Y403">
        <v>12</v>
      </c>
      <c r="Z403" t="s">
        <v>755</v>
      </c>
      <c r="AA403" t="s">
        <v>756</v>
      </c>
      <c r="AB403" t="s">
        <v>309</v>
      </c>
      <c r="AC403" t="s">
        <v>310</v>
      </c>
      <c r="AD403" t="s">
        <v>704</v>
      </c>
      <c r="AG403" t="s">
        <v>757</v>
      </c>
      <c r="AH403">
        <v>0</v>
      </c>
      <c r="AI403">
        <v>0</v>
      </c>
    </row>
    <row r="404" spans="1:35" x14ac:dyDescent="0.3">
      <c r="A404" t="s">
        <v>699</v>
      </c>
      <c r="B404">
        <v>1272</v>
      </c>
      <c r="C404">
        <v>2</v>
      </c>
      <c r="D404" t="s">
        <v>752</v>
      </c>
      <c r="E404" t="s">
        <v>753</v>
      </c>
      <c r="F404">
        <v>117</v>
      </c>
      <c r="G404">
        <v>24.02</v>
      </c>
      <c r="H404">
        <v>79.42</v>
      </c>
      <c r="I404">
        <v>18.03</v>
      </c>
      <c r="J404">
        <v>59.61</v>
      </c>
      <c r="K404">
        <v>2</v>
      </c>
      <c r="T404">
        <v>3</v>
      </c>
      <c r="U404">
        <v>1</v>
      </c>
      <c r="V404" t="s">
        <v>333</v>
      </c>
      <c r="W404" t="s">
        <v>758</v>
      </c>
      <c r="X404">
        <v>18</v>
      </c>
      <c r="Y404">
        <v>12</v>
      </c>
      <c r="Z404" t="s">
        <v>755</v>
      </c>
      <c r="AA404" t="s">
        <v>756</v>
      </c>
      <c r="AB404" t="s">
        <v>309</v>
      </c>
      <c r="AC404" t="s">
        <v>310</v>
      </c>
      <c r="AD404" t="s">
        <v>704</v>
      </c>
      <c r="AG404" t="s">
        <v>757</v>
      </c>
      <c r="AH404">
        <v>0</v>
      </c>
      <c r="AI404">
        <v>0</v>
      </c>
    </row>
    <row r="405" spans="1:35" x14ac:dyDescent="0.3">
      <c r="A405" t="s">
        <v>699</v>
      </c>
      <c r="B405">
        <v>1272</v>
      </c>
      <c r="C405">
        <v>3</v>
      </c>
      <c r="D405" t="s">
        <v>752</v>
      </c>
      <c r="E405" t="s">
        <v>753</v>
      </c>
      <c r="F405">
        <v>117</v>
      </c>
      <c r="G405">
        <v>34.21</v>
      </c>
      <c r="H405">
        <v>113.11</v>
      </c>
      <c r="I405">
        <v>25.68</v>
      </c>
      <c r="J405">
        <v>84.9</v>
      </c>
      <c r="K405">
        <v>28</v>
      </c>
      <c r="T405">
        <v>3</v>
      </c>
      <c r="U405">
        <v>2</v>
      </c>
      <c r="V405" t="s">
        <v>333</v>
      </c>
      <c r="W405" t="s">
        <v>176</v>
      </c>
      <c r="X405">
        <v>18</v>
      </c>
      <c r="Y405">
        <v>12</v>
      </c>
      <c r="Z405" t="s">
        <v>755</v>
      </c>
      <c r="AA405" t="s">
        <v>756</v>
      </c>
      <c r="AB405" t="s">
        <v>309</v>
      </c>
      <c r="AC405" t="s">
        <v>310</v>
      </c>
      <c r="AD405" t="s">
        <v>704</v>
      </c>
      <c r="AG405" t="s">
        <v>757</v>
      </c>
      <c r="AH405">
        <v>0</v>
      </c>
      <c r="AI405">
        <v>0</v>
      </c>
    </row>
    <row r="406" spans="1:35" x14ac:dyDescent="0.3">
      <c r="A406" t="s">
        <v>699</v>
      </c>
      <c r="B406">
        <v>1272</v>
      </c>
      <c r="C406">
        <v>4</v>
      </c>
      <c r="D406" t="s">
        <v>752</v>
      </c>
      <c r="E406" t="s">
        <v>753</v>
      </c>
      <c r="F406">
        <v>117</v>
      </c>
      <c r="G406">
        <v>34.21</v>
      </c>
      <c r="H406">
        <v>113.11</v>
      </c>
      <c r="I406">
        <v>25.68</v>
      </c>
      <c r="J406">
        <v>84.9</v>
      </c>
      <c r="K406">
        <v>16</v>
      </c>
      <c r="T406">
        <v>3</v>
      </c>
      <c r="U406">
        <v>2</v>
      </c>
      <c r="V406" t="s">
        <v>333</v>
      </c>
      <c r="W406" t="s">
        <v>85</v>
      </c>
      <c r="X406">
        <v>18</v>
      </c>
      <c r="Y406">
        <v>12</v>
      </c>
      <c r="Z406" t="s">
        <v>755</v>
      </c>
      <c r="AA406" t="s">
        <v>756</v>
      </c>
      <c r="AB406" t="s">
        <v>309</v>
      </c>
      <c r="AC406" t="s">
        <v>310</v>
      </c>
      <c r="AD406" t="s">
        <v>704</v>
      </c>
      <c r="AG406" t="s">
        <v>757</v>
      </c>
      <c r="AH406">
        <v>0</v>
      </c>
      <c r="AI406">
        <v>0</v>
      </c>
    </row>
    <row r="407" spans="1:35" x14ac:dyDescent="0.3">
      <c r="A407" t="s">
        <v>699</v>
      </c>
      <c r="B407">
        <v>1272</v>
      </c>
      <c r="C407">
        <v>5</v>
      </c>
      <c r="D407" t="s">
        <v>752</v>
      </c>
      <c r="E407" t="s">
        <v>753</v>
      </c>
      <c r="F407">
        <v>117</v>
      </c>
      <c r="G407">
        <v>34.21</v>
      </c>
      <c r="H407">
        <v>113.11</v>
      </c>
      <c r="I407">
        <v>25.68</v>
      </c>
      <c r="J407">
        <v>84.9</v>
      </c>
      <c r="K407">
        <v>15</v>
      </c>
      <c r="T407">
        <v>3</v>
      </c>
      <c r="U407">
        <v>2</v>
      </c>
      <c r="V407" t="s">
        <v>333</v>
      </c>
      <c r="W407" t="s">
        <v>238</v>
      </c>
      <c r="X407">
        <v>18</v>
      </c>
      <c r="Y407">
        <v>12</v>
      </c>
      <c r="Z407" t="s">
        <v>755</v>
      </c>
      <c r="AA407" t="s">
        <v>756</v>
      </c>
      <c r="AB407" t="s">
        <v>309</v>
      </c>
      <c r="AC407" t="s">
        <v>310</v>
      </c>
      <c r="AD407" t="s">
        <v>704</v>
      </c>
      <c r="AG407" t="s">
        <v>757</v>
      </c>
      <c r="AH407">
        <v>0</v>
      </c>
      <c r="AI407">
        <v>0</v>
      </c>
    </row>
    <row r="408" spans="1:35" x14ac:dyDescent="0.3">
      <c r="A408" t="s">
        <v>699</v>
      </c>
      <c r="B408">
        <v>1272</v>
      </c>
      <c r="C408">
        <v>6</v>
      </c>
      <c r="D408" t="s">
        <v>752</v>
      </c>
      <c r="E408" t="s">
        <v>753</v>
      </c>
      <c r="F408">
        <v>117</v>
      </c>
      <c r="G408">
        <v>34.21</v>
      </c>
      <c r="H408">
        <v>113.11</v>
      </c>
      <c r="I408">
        <v>25.68</v>
      </c>
      <c r="J408">
        <v>84.9</v>
      </c>
      <c r="K408">
        <v>11</v>
      </c>
      <c r="T408">
        <v>3</v>
      </c>
      <c r="U408">
        <v>2</v>
      </c>
      <c r="V408" t="s">
        <v>333</v>
      </c>
      <c r="W408" t="s">
        <v>86</v>
      </c>
      <c r="X408">
        <v>18</v>
      </c>
      <c r="Y408">
        <v>12</v>
      </c>
      <c r="Z408" t="s">
        <v>755</v>
      </c>
      <c r="AA408" t="s">
        <v>756</v>
      </c>
      <c r="AB408" t="s">
        <v>309</v>
      </c>
      <c r="AC408" t="s">
        <v>310</v>
      </c>
      <c r="AD408" t="s">
        <v>704</v>
      </c>
      <c r="AG408" t="s">
        <v>757</v>
      </c>
      <c r="AH408">
        <v>0</v>
      </c>
      <c r="AI408">
        <v>0</v>
      </c>
    </row>
    <row r="409" spans="1:35" x14ac:dyDescent="0.3">
      <c r="A409" t="s">
        <v>699</v>
      </c>
      <c r="B409">
        <v>100315</v>
      </c>
      <c r="C409">
        <v>1</v>
      </c>
      <c r="D409" t="s">
        <v>759</v>
      </c>
      <c r="E409" t="s">
        <v>760</v>
      </c>
      <c r="F409">
        <v>130</v>
      </c>
      <c r="G409">
        <v>35.67</v>
      </c>
      <c r="H409">
        <v>117.93</v>
      </c>
      <c r="I409">
        <v>28.4</v>
      </c>
      <c r="J409">
        <v>93.91</v>
      </c>
      <c r="K409">
        <v>1</v>
      </c>
      <c r="T409">
        <v>3</v>
      </c>
      <c r="U409">
        <v>2</v>
      </c>
      <c r="V409" t="s">
        <v>306</v>
      </c>
      <c r="W409">
        <v>117</v>
      </c>
      <c r="X409">
        <v>13</v>
      </c>
      <c r="Y409">
        <v>10</v>
      </c>
      <c r="Z409" t="s">
        <v>761</v>
      </c>
      <c r="AA409" t="s">
        <v>762</v>
      </c>
      <c r="AB409" t="s">
        <v>309</v>
      </c>
      <c r="AC409" t="s">
        <v>310</v>
      </c>
      <c r="AD409" t="s">
        <v>704</v>
      </c>
      <c r="AG409" t="s">
        <v>763</v>
      </c>
      <c r="AH409">
        <v>0</v>
      </c>
      <c r="AI409">
        <v>382</v>
      </c>
    </row>
    <row r="410" spans="1:35" x14ac:dyDescent="0.3">
      <c r="A410" t="s">
        <v>699</v>
      </c>
      <c r="B410">
        <v>100315</v>
      </c>
      <c r="C410">
        <v>2</v>
      </c>
      <c r="D410" t="s">
        <v>759</v>
      </c>
      <c r="E410" t="s">
        <v>760</v>
      </c>
      <c r="F410">
        <v>130</v>
      </c>
      <c r="G410">
        <v>39.75</v>
      </c>
      <c r="H410">
        <v>131.41999999999999</v>
      </c>
      <c r="I410">
        <v>31.41</v>
      </c>
      <c r="J410">
        <v>103.86</v>
      </c>
      <c r="K410">
        <v>44</v>
      </c>
      <c r="T410">
        <v>3</v>
      </c>
      <c r="U410">
        <v>2</v>
      </c>
      <c r="V410" t="s">
        <v>306</v>
      </c>
      <c r="W410">
        <v>131</v>
      </c>
      <c r="X410">
        <v>13</v>
      </c>
      <c r="Y410">
        <v>10</v>
      </c>
      <c r="Z410" t="s">
        <v>761</v>
      </c>
      <c r="AA410" t="s">
        <v>762</v>
      </c>
      <c r="AB410" t="s">
        <v>309</v>
      </c>
      <c r="AC410" t="s">
        <v>310</v>
      </c>
      <c r="AD410" t="s">
        <v>704</v>
      </c>
      <c r="AG410" t="s">
        <v>763</v>
      </c>
      <c r="AH410">
        <v>0</v>
      </c>
      <c r="AI410">
        <v>382</v>
      </c>
    </row>
    <row r="411" spans="1:35" x14ac:dyDescent="0.3">
      <c r="A411" t="s">
        <v>699</v>
      </c>
      <c r="B411">
        <v>100315</v>
      </c>
      <c r="C411">
        <v>3</v>
      </c>
      <c r="D411" t="s">
        <v>759</v>
      </c>
      <c r="E411" t="s">
        <v>760</v>
      </c>
      <c r="F411">
        <v>130</v>
      </c>
      <c r="G411">
        <v>40.07</v>
      </c>
      <c r="H411">
        <v>132.49</v>
      </c>
      <c r="I411">
        <v>32.01</v>
      </c>
      <c r="J411">
        <v>105.85</v>
      </c>
      <c r="K411">
        <v>2</v>
      </c>
      <c r="T411">
        <v>3</v>
      </c>
      <c r="U411">
        <v>2</v>
      </c>
      <c r="V411" t="s">
        <v>306</v>
      </c>
      <c r="W411" t="s">
        <v>764</v>
      </c>
      <c r="X411">
        <v>13</v>
      </c>
      <c r="Y411">
        <v>10</v>
      </c>
      <c r="Z411" t="s">
        <v>761</v>
      </c>
      <c r="AA411" t="s">
        <v>762</v>
      </c>
      <c r="AB411" t="s">
        <v>309</v>
      </c>
      <c r="AC411" t="s">
        <v>310</v>
      </c>
      <c r="AD411" t="s">
        <v>704</v>
      </c>
      <c r="AG411" t="s">
        <v>763</v>
      </c>
      <c r="AH411">
        <v>0</v>
      </c>
      <c r="AI411">
        <v>382</v>
      </c>
    </row>
    <row r="412" spans="1:35" x14ac:dyDescent="0.3">
      <c r="A412" t="s">
        <v>699</v>
      </c>
      <c r="B412">
        <v>100315</v>
      </c>
      <c r="C412">
        <v>4</v>
      </c>
      <c r="D412" t="s">
        <v>759</v>
      </c>
      <c r="E412" t="s">
        <v>760</v>
      </c>
      <c r="F412">
        <v>130</v>
      </c>
      <c r="G412">
        <v>40.590000000000003</v>
      </c>
      <c r="H412">
        <v>134.19</v>
      </c>
      <c r="I412">
        <v>32.46</v>
      </c>
      <c r="J412">
        <v>107.33</v>
      </c>
      <c r="K412">
        <v>42</v>
      </c>
      <c r="T412">
        <v>3</v>
      </c>
      <c r="U412">
        <v>2</v>
      </c>
      <c r="V412" t="s">
        <v>306</v>
      </c>
      <c r="W412" t="s">
        <v>765</v>
      </c>
      <c r="X412">
        <v>13</v>
      </c>
      <c r="Y412">
        <v>10</v>
      </c>
      <c r="Z412" t="s">
        <v>761</v>
      </c>
      <c r="AA412" t="s">
        <v>762</v>
      </c>
      <c r="AB412" t="s">
        <v>309</v>
      </c>
      <c r="AC412" t="s">
        <v>310</v>
      </c>
      <c r="AD412" t="s">
        <v>704</v>
      </c>
      <c r="AG412" t="s">
        <v>763</v>
      </c>
      <c r="AH412">
        <v>0</v>
      </c>
      <c r="AI412">
        <v>382</v>
      </c>
    </row>
    <row r="413" spans="1:35" x14ac:dyDescent="0.3">
      <c r="A413" t="s">
        <v>699</v>
      </c>
      <c r="B413">
        <v>100315</v>
      </c>
      <c r="C413">
        <v>5</v>
      </c>
      <c r="D413" t="s">
        <v>759</v>
      </c>
      <c r="E413" t="s">
        <v>760</v>
      </c>
      <c r="F413">
        <v>130</v>
      </c>
      <c r="G413">
        <v>40.85</v>
      </c>
      <c r="H413">
        <v>135.07</v>
      </c>
      <c r="I413">
        <v>32.76</v>
      </c>
      <c r="J413">
        <v>108.31</v>
      </c>
      <c r="K413">
        <v>6</v>
      </c>
      <c r="T413">
        <v>3</v>
      </c>
      <c r="U413">
        <v>2</v>
      </c>
      <c r="V413" t="s">
        <v>306</v>
      </c>
      <c r="W413" t="s">
        <v>766</v>
      </c>
      <c r="X413">
        <v>13</v>
      </c>
      <c r="Y413">
        <v>10</v>
      </c>
      <c r="Z413" t="s">
        <v>761</v>
      </c>
      <c r="AA413" t="s">
        <v>762</v>
      </c>
      <c r="AB413" t="s">
        <v>309</v>
      </c>
      <c r="AC413" t="s">
        <v>310</v>
      </c>
      <c r="AD413" t="s">
        <v>704</v>
      </c>
      <c r="AG413" t="s">
        <v>763</v>
      </c>
      <c r="AH413">
        <v>0</v>
      </c>
      <c r="AI413">
        <v>382</v>
      </c>
    </row>
    <row r="414" spans="1:35" x14ac:dyDescent="0.3">
      <c r="A414" t="s">
        <v>699</v>
      </c>
      <c r="B414">
        <v>100315</v>
      </c>
      <c r="C414">
        <v>6</v>
      </c>
      <c r="D414" t="s">
        <v>759</v>
      </c>
      <c r="E414" t="s">
        <v>760</v>
      </c>
      <c r="F414">
        <v>130</v>
      </c>
      <c r="G414">
        <v>45.64</v>
      </c>
      <c r="H414">
        <v>150.88999999999999</v>
      </c>
      <c r="I414">
        <v>36.56</v>
      </c>
      <c r="J414">
        <v>120.88</v>
      </c>
      <c r="K414">
        <v>1</v>
      </c>
      <c r="T414">
        <v>4</v>
      </c>
      <c r="U414">
        <v>2</v>
      </c>
      <c r="V414" t="s">
        <v>306</v>
      </c>
      <c r="W414">
        <v>150</v>
      </c>
      <c r="X414">
        <v>13</v>
      </c>
      <c r="Y414">
        <v>10</v>
      </c>
      <c r="Z414" t="s">
        <v>761</v>
      </c>
      <c r="AA414" t="s">
        <v>762</v>
      </c>
      <c r="AB414" t="s">
        <v>309</v>
      </c>
      <c r="AC414" t="s">
        <v>310</v>
      </c>
      <c r="AD414" t="s">
        <v>704</v>
      </c>
      <c r="AG414" t="s">
        <v>763</v>
      </c>
      <c r="AH414">
        <v>0</v>
      </c>
      <c r="AI414">
        <v>382</v>
      </c>
    </row>
    <row r="415" spans="1:35" x14ac:dyDescent="0.3">
      <c r="A415" t="s">
        <v>699</v>
      </c>
      <c r="B415">
        <v>100315</v>
      </c>
      <c r="C415">
        <v>7</v>
      </c>
      <c r="D415" t="s">
        <v>759</v>
      </c>
      <c r="E415" t="s">
        <v>760</v>
      </c>
      <c r="F415">
        <v>130</v>
      </c>
      <c r="G415">
        <v>51.83</v>
      </c>
      <c r="H415">
        <v>171.36</v>
      </c>
      <c r="I415">
        <v>41.73</v>
      </c>
      <c r="J415">
        <v>137.97</v>
      </c>
      <c r="K415">
        <v>34</v>
      </c>
      <c r="T415">
        <v>4</v>
      </c>
      <c r="U415">
        <v>2</v>
      </c>
      <c r="V415" t="s">
        <v>306</v>
      </c>
      <c r="W415">
        <v>171</v>
      </c>
      <c r="X415">
        <v>13</v>
      </c>
      <c r="Y415">
        <v>10</v>
      </c>
      <c r="Z415" t="s">
        <v>761</v>
      </c>
      <c r="AA415" t="s">
        <v>762</v>
      </c>
      <c r="AB415" t="s">
        <v>309</v>
      </c>
      <c r="AC415" t="s">
        <v>310</v>
      </c>
      <c r="AD415" t="s">
        <v>704</v>
      </c>
      <c r="AG415" t="s">
        <v>763</v>
      </c>
      <c r="AH415">
        <v>0</v>
      </c>
      <c r="AI415">
        <v>382</v>
      </c>
    </row>
    <row r="416" spans="1:35" x14ac:dyDescent="0.3">
      <c r="A416" t="s">
        <v>699</v>
      </c>
      <c r="B416">
        <v>9433</v>
      </c>
      <c r="C416">
        <v>1</v>
      </c>
      <c r="D416" t="s">
        <v>767</v>
      </c>
      <c r="E416" t="s">
        <v>768</v>
      </c>
      <c r="F416">
        <v>86</v>
      </c>
      <c r="G416">
        <v>29.86</v>
      </c>
      <c r="H416">
        <v>98.74</v>
      </c>
      <c r="I416">
        <v>24.01</v>
      </c>
      <c r="J416">
        <v>79.38</v>
      </c>
      <c r="K416">
        <v>72</v>
      </c>
      <c r="T416">
        <v>3</v>
      </c>
      <c r="U416">
        <v>2</v>
      </c>
      <c r="V416" t="s">
        <v>306</v>
      </c>
      <c r="W416" t="s">
        <v>143</v>
      </c>
      <c r="X416">
        <v>14</v>
      </c>
      <c r="Y416">
        <v>9</v>
      </c>
      <c r="Z416" t="s">
        <v>769</v>
      </c>
      <c r="AA416" t="s">
        <v>770</v>
      </c>
      <c r="AB416" t="s">
        <v>309</v>
      </c>
      <c r="AC416" t="s">
        <v>310</v>
      </c>
      <c r="AD416" t="s">
        <v>704</v>
      </c>
      <c r="AG416" t="s">
        <v>771</v>
      </c>
      <c r="AH416">
        <v>0</v>
      </c>
      <c r="AI416">
        <v>299</v>
      </c>
    </row>
    <row r="417" spans="1:35" x14ac:dyDescent="0.3">
      <c r="A417" t="s">
        <v>699</v>
      </c>
      <c r="B417">
        <v>9433</v>
      </c>
      <c r="C417">
        <v>2</v>
      </c>
      <c r="D417" t="s">
        <v>767</v>
      </c>
      <c r="E417" t="s">
        <v>768</v>
      </c>
      <c r="F417">
        <v>86</v>
      </c>
      <c r="G417">
        <v>29.97</v>
      </c>
      <c r="H417">
        <v>99.09</v>
      </c>
      <c r="I417">
        <v>23.99</v>
      </c>
      <c r="J417">
        <v>79.31</v>
      </c>
      <c r="K417">
        <v>14</v>
      </c>
      <c r="T417">
        <v>3</v>
      </c>
      <c r="U417">
        <v>2</v>
      </c>
      <c r="V417" t="s">
        <v>306</v>
      </c>
      <c r="W417" t="s">
        <v>267</v>
      </c>
      <c r="X417">
        <v>14</v>
      </c>
      <c r="Y417">
        <v>9</v>
      </c>
      <c r="Z417" t="s">
        <v>769</v>
      </c>
      <c r="AA417" t="s">
        <v>770</v>
      </c>
      <c r="AB417" t="s">
        <v>309</v>
      </c>
      <c r="AC417" t="s">
        <v>310</v>
      </c>
      <c r="AD417" t="s">
        <v>704</v>
      </c>
      <c r="AG417" t="s">
        <v>771</v>
      </c>
      <c r="AH417">
        <v>0</v>
      </c>
      <c r="AI417">
        <v>299</v>
      </c>
    </row>
    <row r="418" spans="1:35" x14ac:dyDescent="0.3">
      <c r="A418" t="s">
        <v>699</v>
      </c>
      <c r="B418">
        <v>937</v>
      </c>
      <c r="C418">
        <v>1</v>
      </c>
      <c r="D418" t="s">
        <v>772</v>
      </c>
      <c r="E418" t="s">
        <v>773</v>
      </c>
      <c r="F418">
        <v>105</v>
      </c>
      <c r="G418">
        <v>17.73</v>
      </c>
      <c r="H418">
        <v>58.63</v>
      </c>
      <c r="I418">
        <v>13.09</v>
      </c>
      <c r="J418">
        <v>43.29</v>
      </c>
      <c r="K418">
        <v>1</v>
      </c>
      <c r="T418">
        <v>2</v>
      </c>
      <c r="U418">
        <v>1</v>
      </c>
      <c r="V418" t="s">
        <v>333</v>
      </c>
      <c r="W418" t="s">
        <v>532</v>
      </c>
      <c r="X418">
        <v>10</v>
      </c>
      <c r="Y418">
        <v>10</v>
      </c>
      <c r="Z418" t="s">
        <v>774</v>
      </c>
      <c r="AA418" t="s">
        <v>775</v>
      </c>
      <c r="AB418" t="s">
        <v>309</v>
      </c>
      <c r="AC418" t="s">
        <v>310</v>
      </c>
      <c r="AD418" t="s">
        <v>704</v>
      </c>
      <c r="AG418" t="s">
        <v>776</v>
      </c>
      <c r="AH418">
        <v>0</v>
      </c>
      <c r="AI418">
        <v>268</v>
      </c>
    </row>
    <row r="419" spans="1:35" x14ac:dyDescent="0.3">
      <c r="A419" t="s">
        <v>699</v>
      </c>
      <c r="B419">
        <v>937</v>
      </c>
      <c r="C419">
        <v>2</v>
      </c>
      <c r="D419" t="s">
        <v>772</v>
      </c>
      <c r="E419" t="s">
        <v>773</v>
      </c>
      <c r="F419">
        <v>105</v>
      </c>
      <c r="G419">
        <v>18.03</v>
      </c>
      <c r="H419">
        <v>59.62</v>
      </c>
      <c r="I419">
        <v>13.32</v>
      </c>
      <c r="J419">
        <v>44.04</v>
      </c>
      <c r="K419">
        <v>1</v>
      </c>
      <c r="T419">
        <v>2</v>
      </c>
      <c r="U419">
        <v>1</v>
      </c>
      <c r="V419" t="s">
        <v>333</v>
      </c>
      <c r="W419" t="s">
        <v>777</v>
      </c>
      <c r="X419">
        <v>10</v>
      </c>
      <c r="Y419">
        <v>10</v>
      </c>
      <c r="Z419" t="s">
        <v>774</v>
      </c>
      <c r="AA419" t="s">
        <v>775</v>
      </c>
      <c r="AB419" t="s">
        <v>309</v>
      </c>
      <c r="AC419" t="s">
        <v>310</v>
      </c>
      <c r="AD419" t="s">
        <v>704</v>
      </c>
      <c r="AG419" t="s">
        <v>776</v>
      </c>
      <c r="AH419">
        <v>0</v>
      </c>
      <c r="AI419">
        <v>268</v>
      </c>
    </row>
    <row r="420" spans="1:35" x14ac:dyDescent="0.3">
      <c r="A420" t="s">
        <v>699</v>
      </c>
      <c r="B420">
        <v>937</v>
      </c>
      <c r="C420">
        <v>3</v>
      </c>
      <c r="D420" t="s">
        <v>772</v>
      </c>
      <c r="E420" t="s">
        <v>773</v>
      </c>
      <c r="F420">
        <v>105</v>
      </c>
      <c r="G420">
        <v>20.49</v>
      </c>
      <c r="H420">
        <v>67.75</v>
      </c>
      <c r="I420">
        <v>15.06</v>
      </c>
      <c r="J420">
        <v>49.8</v>
      </c>
      <c r="K420">
        <v>1</v>
      </c>
      <c r="T420">
        <v>2</v>
      </c>
      <c r="U420">
        <v>1</v>
      </c>
      <c r="V420" t="s">
        <v>333</v>
      </c>
      <c r="W420">
        <v>67</v>
      </c>
      <c r="X420">
        <v>10</v>
      </c>
      <c r="Y420">
        <v>10</v>
      </c>
      <c r="Z420" t="s">
        <v>774</v>
      </c>
      <c r="AA420" t="s">
        <v>775</v>
      </c>
      <c r="AB420" t="s">
        <v>309</v>
      </c>
      <c r="AC420" t="s">
        <v>310</v>
      </c>
      <c r="AD420" t="s">
        <v>704</v>
      </c>
      <c r="AG420" t="s">
        <v>776</v>
      </c>
      <c r="AH420">
        <v>0</v>
      </c>
      <c r="AI420">
        <v>268</v>
      </c>
    </row>
    <row r="421" spans="1:35" x14ac:dyDescent="0.3">
      <c r="A421" t="s">
        <v>699</v>
      </c>
      <c r="B421">
        <v>937</v>
      </c>
      <c r="C421">
        <v>4</v>
      </c>
      <c r="D421" t="s">
        <v>772</v>
      </c>
      <c r="E421" t="s">
        <v>773</v>
      </c>
      <c r="F421">
        <v>105</v>
      </c>
      <c r="G421">
        <v>22.29</v>
      </c>
      <c r="H421">
        <v>73.7</v>
      </c>
      <c r="I421">
        <v>16.47</v>
      </c>
      <c r="J421">
        <v>54.45</v>
      </c>
      <c r="K421">
        <v>1</v>
      </c>
      <c r="T421">
        <v>2</v>
      </c>
      <c r="U421">
        <v>1</v>
      </c>
      <c r="V421" t="s">
        <v>333</v>
      </c>
      <c r="W421">
        <v>73</v>
      </c>
      <c r="X421">
        <v>10</v>
      </c>
      <c r="Y421">
        <v>10</v>
      </c>
      <c r="Z421" t="s">
        <v>774</v>
      </c>
      <c r="AA421" t="s">
        <v>775</v>
      </c>
      <c r="AB421" t="s">
        <v>309</v>
      </c>
      <c r="AC421" t="s">
        <v>310</v>
      </c>
      <c r="AD421" t="s">
        <v>704</v>
      </c>
      <c r="AG421" t="s">
        <v>776</v>
      </c>
      <c r="AH421">
        <v>0</v>
      </c>
      <c r="AI421">
        <v>268</v>
      </c>
    </row>
    <row r="422" spans="1:35" x14ac:dyDescent="0.3">
      <c r="A422" t="s">
        <v>699</v>
      </c>
      <c r="B422">
        <v>937</v>
      </c>
      <c r="C422">
        <v>5</v>
      </c>
      <c r="D422" t="s">
        <v>772</v>
      </c>
      <c r="E422" t="s">
        <v>773</v>
      </c>
      <c r="F422">
        <v>105</v>
      </c>
      <c r="G422">
        <v>22.64</v>
      </c>
      <c r="H422">
        <v>74.87</v>
      </c>
      <c r="I422">
        <v>16.72</v>
      </c>
      <c r="J422">
        <v>55.29</v>
      </c>
      <c r="K422">
        <v>9</v>
      </c>
      <c r="T422">
        <v>2</v>
      </c>
      <c r="U422">
        <v>1</v>
      </c>
      <c r="V422" t="s">
        <v>333</v>
      </c>
      <c r="W422">
        <v>74</v>
      </c>
      <c r="X422">
        <v>10</v>
      </c>
      <c r="Y422">
        <v>10</v>
      </c>
      <c r="Z422" t="s">
        <v>774</v>
      </c>
      <c r="AA422" t="s">
        <v>775</v>
      </c>
      <c r="AB422" t="s">
        <v>309</v>
      </c>
      <c r="AC422" t="s">
        <v>310</v>
      </c>
      <c r="AD422" t="s">
        <v>704</v>
      </c>
      <c r="AG422" t="s">
        <v>776</v>
      </c>
      <c r="AH422">
        <v>0</v>
      </c>
      <c r="AI422">
        <v>268</v>
      </c>
    </row>
    <row r="423" spans="1:35" x14ac:dyDescent="0.3">
      <c r="A423" t="s">
        <v>699</v>
      </c>
      <c r="B423">
        <v>937</v>
      </c>
      <c r="C423">
        <v>6</v>
      </c>
      <c r="D423" t="s">
        <v>772</v>
      </c>
      <c r="E423" t="s">
        <v>773</v>
      </c>
      <c r="F423">
        <v>105</v>
      </c>
      <c r="G423">
        <v>24.49</v>
      </c>
      <c r="H423">
        <v>80.97</v>
      </c>
      <c r="I423">
        <v>18.079999999999998</v>
      </c>
      <c r="J423">
        <v>59.79</v>
      </c>
      <c r="K423">
        <v>36</v>
      </c>
      <c r="T423">
        <v>3</v>
      </c>
      <c r="U423">
        <v>1</v>
      </c>
      <c r="V423" t="s">
        <v>333</v>
      </c>
      <c r="W423" t="s">
        <v>96</v>
      </c>
      <c r="X423">
        <v>10</v>
      </c>
      <c r="Y423">
        <v>10</v>
      </c>
      <c r="Z423" t="s">
        <v>774</v>
      </c>
      <c r="AA423" t="s">
        <v>775</v>
      </c>
      <c r="AB423" t="s">
        <v>309</v>
      </c>
      <c r="AC423" t="s">
        <v>310</v>
      </c>
      <c r="AD423" t="s">
        <v>704</v>
      </c>
      <c r="AG423" t="s">
        <v>776</v>
      </c>
      <c r="AH423">
        <v>0</v>
      </c>
      <c r="AI423">
        <v>268</v>
      </c>
    </row>
    <row r="424" spans="1:35" x14ac:dyDescent="0.3">
      <c r="A424" t="s">
        <v>699</v>
      </c>
      <c r="B424">
        <v>937</v>
      </c>
      <c r="C424">
        <v>7</v>
      </c>
      <c r="D424" t="s">
        <v>772</v>
      </c>
      <c r="E424" t="s">
        <v>773</v>
      </c>
      <c r="F424">
        <v>105</v>
      </c>
      <c r="G424">
        <v>24.48</v>
      </c>
      <c r="H424">
        <v>80.94</v>
      </c>
      <c r="I424">
        <v>18.079999999999998</v>
      </c>
      <c r="J424">
        <v>59.77</v>
      </c>
      <c r="K424">
        <v>9</v>
      </c>
      <c r="T424">
        <v>3</v>
      </c>
      <c r="U424">
        <v>1</v>
      </c>
      <c r="V424" t="s">
        <v>333</v>
      </c>
      <c r="W424" t="s">
        <v>97</v>
      </c>
      <c r="X424">
        <v>10</v>
      </c>
      <c r="Y424">
        <v>10</v>
      </c>
      <c r="Z424" t="s">
        <v>774</v>
      </c>
      <c r="AA424" t="s">
        <v>775</v>
      </c>
      <c r="AB424" t="s">
        <v>309</v>
      </c>
      <c r="AC424" t="s">
        <v>310</v>
      </c>
      <c r="AD424" t="s">
        <v>704</v>
      </c>
      <c r="AG424" t="s">
        <v>776</v>
      </c>
      <c r="AH424">
        <v>0</v>
      </c>
      <c r="AI424">
        <v>268</v>
      </c>
    </row>
    <row r="425" spans="1:35" x14ac:dyDescent="0.3">
      <c r="A425" t="s">
        <v>699</v>
      </c>
      <c r="B425">
        <v>937</v>
      </c>
      <c r="C425">
        <v>8</v>
      </c>
      <c r="D425" t="s">
        <v>772</v>
      </c>
      <c r="E425" t="s">
        <v>773</v>
      </c>
      <c r="F425">
        <v>105</v>
      </c>
      <c r="G425">
        <v>32.659999999999997</v>
      </c>
      <c r="H425">
        <v>107.99</v>
      </c>
      <c r="I425">
        <v>24.12</v>
      </c>
      <c r="J425">
        <v>79.739999999999995</v>
      </c>
      <c r="K425">
        <v>19</v>
      </c>
      <c r="T425">
        <v>3</v>
      </c>
      <c r="U425">
        <v>2</v>
      </c>
      <c r="V425" t="s">
        <v>333</v>
      </c>
      <c r="W425">
        <v>107</v>
      </c>
      <c r="X425">
        <v>10</v>
      </c>
      <c r="Y425">
        <v>10</v>
      </c>
      <c r="Z425" t="s">
        <v>774</v>
      </c>
      <c r="AA425" t="s">
        <v>775</v>
      </c>
      <c r="AB425" t="s">
        <v>309</v>
      </c>
      <c r="AC425" t="s">
        <v>310</v>
      </c>
      <c r="AD425" t="s">
        <v>704</v>
      </c>
      <c r="AG425" t="s">
        <v>776</v>
      </c>
      <c r="AH425">
        <v>0</v>
      </c>
      <c r="AI425">
        <v>268</v>
      </c>
    </row>
    <row r="426" spans="1:35" x14ac:dyDescent="0.3">
      <c r="A426" t="s">
        <v>699</v>
      </c>
      <c r="B426">
        <v>937</v>
      </c>
      <c r="C426">
        <v>9</v>
      </c>
      <c r="D426" t="s">
        <v>772</v>
      </c>
      <c r="E426" t="s">
        <v>773</v>
      </c>
      <c r="F426">
        <v>105</v>
      </c>
      <c r="G426">
        <v>34.79</v>
      </c>
      <c r="H426">
        <v>115.04</v>
      </c>
      <c r="I426">
        <v>25.7</v>
      </c>
      <c r="J426">
        <v>84.96</v>
      </c>
      <c r="K426">
        <v>2</v>
      </c>
      <c r="T426">
        <v>3</v>
      </c>
      <c r="U426">
        <v>2</v>
      </c>
      <c r="V426" t="s">
        <v>333</v>
      </c>
      <c r="W426" t="s">
        <v>211</v>
      </c>
      <c r="X426">
        <v>10</v>
      </c>
      <c r="Y426">
        <v>10</v>
      </c>
      <c r="Z426" t="s">
        <v>774</v>
      </c>
      <c r="AA426" t="s">
        <v>775</v>
      </c>
      <c r="AB426" t="s">
        <v>309</v>
      </c>
      <c r="AC426" t="s">
        <v>310</v>
      </c>
      <c r="AD426" t="s">
        <v>704</v>
      </c>
      <c r="AG426" t="s">
        <v>776</v>
      </c>
      <c r="AH426">
        <v>0</v>
      </c>
      <c r="AI426">
        <v>268</v>
      </c>
    </row>
    <row r="427" spans="1:35" x14ac:dyDescent="0.3">
      <c r="A427" t="s">
        <v>699</v>
      </c>
      <c r="B427">
        <v>937</v>
      </c>
      <c r="C427">
        <v>10</v>
      </c>
      <c r="D427" t="s">
        <v>772</v>
      </c>
      <c r="E427" t="s">
        <v>773</v>
      </c>
      <c r="F427">
        <v>105</v>
      </c>
      <c r="G427">
        <v>35.31</v>
      </c>
      <c r="H427">
        <v>116.76</v>
      </c>
      <c r="I427">
        <v>26.08</v>
      </c>
      <c r="J427">
        <v>86.22</v>
      </c>
      <c r="K427">
        <v>8</v>
      </c>
      <c r="T427">
        <v>3</v>
      </c>
      <c r="U427">
        <v>2</v>
      </c>
      <c r="V427" t="s">
        <v>333</v>
      </c>
      <c r="W427" t="s">
        <v>778</v>
      </c>
      <c r="X427">
        <v>10</v>
      </c>
      <c r="Y427">
        <v>10</v>
      </c>
      <c r="Z427" t="s">
        <v>774</v>
      </c>
      <c r="AA427" t="s">
        <v>775</v>
      </c>
      <c r="AB427" t="s">
        <v>309</v>
      </c>
      <c r="AC427" t="s">
        <v>310</v>
      </c>
      <c r="AD427" t="s">
        <v>704</v>
      </c>
      <c r="AG427" t="s">
        <v>776</v>
      </c>
      <c r="AH427">
        <v>0</v>
      </c>
      <c r="AI427">
        <v>268</v>
      </c>
    </row>
    <row r="428" spans="1:35" x14ac:dyDescent="0.3">
      <c r="A428" t="s">
        <v>699</v>
      </c>
      <c r="B428">
        <v>937</v>
      </c>
      <c r="C428">
        <v>11</v>
      </c>
      <c r="D428" t="s">
        <v>772</v>
      </c>
      <c r="E428" t="s">
        <v>773</v>
      </c>
      <c r="F428">
        <v>105</v>
      </c>
      <c r="G428">
        <v>38.36</v>
      </c>
      <c r="H428">
        <v>126.82</v>
      </c>
      <c r="I428">
        <v>28.33</v>
      </c>
      <c r="J428">
        <v>93.66</v>
      </c>
      <c r="K428">
        <v>18</v>
      </c>
      <c r="T428">
        <v>3</v>
      </c>
      <c r="U428">
        <v>2</v>
      </c>
      <c r="V428" t="s">
        <v>333</v>
      </c>
      <c r="W428">
        <v>126</v>
      </c>
      <c r="X428">
        <v>10</v>
      </c>
      <c r="Y428">
        <v>10</v>
      </c>
      <c r="Z428" t="s">
        <v>774</v>
      </c>
      <c r="AA428" t="s">
        <v>775</v>
      </c>
      <c r="AB428" t="s">
        <v>309</v>
      </c>
      <c r="AC428" t="s">
        <v>310</v>
      </c>
      <c r="AD428" t="s">
        <v>704</v>
      </c>
      <c r="AG428" t="s">
        <v>776</v>
      </c>
      <c r="AH428">
        <v>0</v>
      </c>
      <c r="AI428">
        <v>268</v>
      </c>
    </row>
    <row r="429" spans="1:35" x14ac:dyDescent="0.3">
      <c r="A429" t="s">
        <v>699</v>
      </c>
      <c r="B429">
        <v>10040</v>
      </c>
      <c r="C429">
        <v>1</v>
      </c>
      <c r="D429" t="s">
        <v>779</v>
      </c>
      <c r="E429" t="s">
        <v>780</v>
      </c>
      <c r="F429">
        <v>19</v>
      </c>
      <c r="G429">
        <v>28.46</v>
      </c>
      <c r="H429">
        <v>94.11</v>
      </c>
      <c r="I429">
        <v>25</v>
      </c>
      <c r="J429">
        <v>82.67</v>
      </c>
      <c r="K429">
        <v>1</v>
      </c>
      <c r="T429">
        <v>3</v>
      </c>
      <c r="U429">
        <v>2</v>
      </c>
      <c r="V429" t="s">
        <v>306</v>
      </c>
      <c r="W429">
        <v>94</v>
      </c>
      <c r="X429">
        <v>6</v>
      </c>
      <c r="Y429">
        <v>5</v>
      </c>
      <c r="Z429" t="s">
        <v>781</v>
      </c>
      <c r="AA429" t="s">
        <v>782</v>
      </c>
      <c r="AB429" t="s">
        <v>309</v>
      </c>
      <c r="AC429" t="s">
        <v>310</v>
      </c>
      <c r="AD429" t="s">
        <v>704</v>
      </c>
      <c r="AG429" t="s">
        <v>783</v>
      </c>
      <c r="AH429">
        <v>0</v>
      </c>
      <c r="AI429">
        <v>253</v>
      </c>
    </row>
    <row r="430" spans="1:35" x14ac:dyDescent="0.3">
      <c r="A430" t="s">
        <v>699</v>
      </c>
      <c r="B430">
        <v>10040</v>
      </c>
      <c r="C430">
        <v>2</v>
      </c>
      <c r="D430" t="s">
        <v>779</v>
      </c>
      <c r="E430" t="s">
        <v>780</v>
      </c>
      <c r="F430">
        <v>19</v>
      </c>
      <c r="G430">
        <v>28.73</v>
      </c>
      <c r="H430">
        <v>95</v>
      </c>
      <c r="I430">
        <v>25.24</v>
      </c>
      <c r="J430">
        <v>83.45</v>
      </c>
      <c r="K430">
        <v>16</v>
      </c>
      <c r="T430">
        <v>3</v>
      </c>
      <c r="U430">
        <v>2</v>
      </c>
      <c r="V430" t="s">
        <v>306</v>
      </c>
      <c r="W430" t="s">
        <v>433</v>
      </c>
      <c r="X430">
        <v>6</v>
      </c>
      <c r="Y430">
        <v>5</v>
      </c>
      <c r="Z430" t="s">
        <v>781</v>
      </c>
      <c r="AA430" t="s">
        <v>782</v>
      </c>
      <c r="AB430" t="s">
        <v>309</v>
      </c>
      <c r="AC430" t="s">
        <v>310</v>
      </c>
      <c r="AD430" t="s">
        <v>704</v>
      </c>
      <c r="AG430" t="s">
        <v>783</v>
      </c>
      <c r="AH430">
        <v>0</v>
      </c>
      <c r="AI430">
        <v>253</v>
      </c>
    </row>
    <row r="431" spans="1:35" x14ac:dyDescent="0.3">
      <c r="A431" t="s">
        <v>699</v>
      </c>
      <c r="B431">
        <v>10040</v>
      </c>
      <c r="C431">
        <v>3</v>
      </c>
      <c r="D431" t="s">
        <v>779</v>
      </c>
      <c r="E431" t="s">
        <v>780</v>
      </c>
      <c r="F431">
        <v>19</v>
      </c>
      <c r="G431">
        <v>29.1</v>
      </c>
      <c r="H431">
        <v>96.2</v>
      </c>
      <c r="I431">
        <v>25.56</v>
      </c>
      <c r="J431">
        <v>84.51</v>
      </c>
      <c r="K431">
        <v>1</v>
      </c>
      <c r="T431">
        <v>3</v>
      </c>
      <c r="U431">
        <v>2</v>
      </c>
      <c r="V431" t="s">
        <v>306</v>
      </c>
      <c r="W431" t="s">
        <v>660</v>
      </c>
      <c r="X431">
        <v>6</v>
      </c>
      <c r="Y431">
        <v>5</v>
      </c>
      <c r="Z431" t="s">
        <v>781</v>
      </c>
      <c r="AA431" t="s">
        <v>782</v>
      </c>
      <c r="AB431" t="s">
        <v>309</v>
      </c>
      <c r="AC431" t="s">
        <v>310</v>
      </c>
      <c r="AD431" t="s">
        <v>704</v>
      </c>
      <c r="AG431" t="s">
        <v>783</v>
      </c>
      <c r="AH431">
        <v>0</v>
      </c>
      <c r="AI431">
        <v>253</v>
      </c>
    </row>
    <row r="432" spans="1:35" x14ac:dyDescent="0.3">
      <c r="A432" t="s">
        <v>699</v>
      </c>
      <c r="B432">
        <v>10040</v>
      </c>
      <c r="C432">
        <v>4</v>
      </c>
      <c r="D432" t="s">
        <v>779</v>
      </c>
      <c r="E432" t="s">
        <v>780</v>
      </c>
      <c r="F432">
        <v>19</v>
      </c>
      <c r="G432">
        <v>50.55</v>
      </c>
      <c r="H432">
        <v>167.12</v>
      </c>
      <c r="I432">
        <v>44.41</v>
      </c>
      <c r="J432">
        <v>146.81</v>
      </c>
      <c r="K432">
        <v>1</v>
      </c>
      <c r="T432">
        <v>4</v>
      </c>
      <c r="U432">
        <v>2</v>
      </c>
      <c r="V432" t="s">
        <v>306</v>
      </c>
      <c r="W432">
        <v>167</v>
      </c>
      <c r="X432">
        <v>6</v>
      </c>
      <c r="Y432">
        <v>5</v>
      </c>
      <c r="Z432" t="s">
        <v>781</v>
      </c>
      <c r="AA432" t="s">
        <v>782</v>
      </c>
      <c r="AB432" t="s">
        <v>309</v>
      </c>
      <c r="AC432" t="s">
        <v>310</v>
      </c>
      <c r="AD432" t="s">
        <v>704</v>
      </c>
      <c r="AG432" t="s">
        <v>783</v>
      </c>
      <c r="AH432">
        <v>0</v>
      </c>
      <c r="AI432">
        <v>253</v>
      </c>
    </row>
    <row r="433" spans="1:35" x14ac:dyDescent="0.3">
      <c r="A433" t="s">
        <v>699</v>
      </c>
      <c r="B433">
        <v>19483</v>
      </c>
      <c r="C433">
        <v>1</v>
      </c>
      <c r="D433" t="s">
        <v>784</v>
      </c>
      <c r="E433" t="s">
        <v>738</v>
      </c>
      <c r="F433">
        <v>31</v>
      </c>
      <c r="G433">
        <v>9.39</v>
      </c>
      <c r="H433">
        <v>31.07</v>
      </c>
      <c r="I433">
        <v>8.1300000000000008</v>
      </c>
      <c r="J433">
        <v>26.88</v>
      </c>
      <c r="K433">
        <v>1</v>
      </c>
      <c r="T433">
        <v>1</v>
      </c>
      <c r="U433">
        <v>1</v>
      </c>
      <c r="V433" t="s">
        <v>306</v>
      </c>
      <c r="W433">
        <v>31</v>
      </c>
      <c r="X433">
        <v>7</v>
      </c>
      <c r="Y433">
        <v>7</v>
      </c>
      <c r="Z433" t="s">
        <v>785</v>
      </c>
      <c r="AA433" t="s">
        <v>786</v>
      </c>
      <c r="AB433" t="s">
        <v>309</v>
      </c>
      <c r="AC433" t="s">
        <v>310</v>
      </c>
      <c r="AD433" t="s">
        <v>704</v>
      </c>
      <c r="AG433" t="s">
        <v>787</v>
      </c>
      <c r="AH433">
        <v>0</v>
      </c>
      <c r="AI433">
        <v>0</v>
      </c>
    </row>
    <row r="434" spans="1:35" x14ac:dyDescent="0.3">
      <c r="A434" t="s">
        <v>699</v>
      </c>
      <c r="B434">
        <v>19483</v>
      </c>
      <c r="C434">
        <v>2</v>
      </c>
      <c r="D434" t="s">
        <v>784</v>
      </c>
      <c r="E434" t="s">
        <v>738</v>
      </c>
      <c r="F434">
        <v>31</v>
      </c>
      <c r="G434">
        <v>11.76</v>
      </c>
      <c r="H434">
        <v>38.880000000000003</v>
      </c>
      <c r="I434">
        <v>10.17</v>
      </c>
      <c r="J434">
        <v>33.64</v>
      </c>
      <c r="K434">
        <v>1</v>
      </c>
      <c r="T434">
        <v>2</v>
      </c>
      <c r="U434">
        <v>1</v>
      </c>
      <c r="V434" t="s">
        <v>306</v>
      </c>
      <c r="W434">
        <v>38</v>
      </c>
      <c r="X434">
        <v>7</v>
      </c>
      <c r="Y434">
        <v>7</v>
      </c>
      <c r="Z434" t="s">
        <v>785</v>
      </c>
      <c r="AA434" t="s">
        <v>786</v>
      </c>
      <c r="AB434" t="s">
        <v>309</v>
      </c>
      <c r="AC434" t="s">
        <v>310</v>
      </c>
      <c r="AD434" t="s">
        <v>704</v>
      </c>
      <c r="AG434" t="s">
        <v>787</v>
      </c>
      <c r="AH434">
        <v>0</v>
      </c>
      <c r="AI434">
        <v>0</v>
      </c>
    </row>
    <row r="435" spans="1:35" x14ac:dyDescent="0.3">
      <c r="A435" t="s">
        <v>699</v>
      </c>
      <c r="B435">
        <v>19483</v>
      </c>
      <c r="C435">
        <v>3</v>
      </c>
      <c r="D435" t="s">
        <v>784</v>
      </c>
      <c r="E435" t="s">
        <v>738</v>
      </c>
      <c r="F435">
        <v>31</v>
      </c>
      <c r="G435">
        <v>14.37</v>
      </c>
      <c r="H435">
        <v>47.53</v>
      </c>
      <c r="I435">
        <v>12.43</v>
      </c>
      <c r="J435">
        <v>41.12</v>
      </c>
      <c r="K435">
        <v>1</v>
      </c>
      <c r="T435">
        <v>2</v>
      </c>
      <c r="U435">
        <v>1</v>
      </c>
      <c r="V435" t="s">
        <v>306</v>
      </c>
      <c r="W435">
        <v>47</v>
      </c>
      <c r="X435">
        <v>7</v>
      </c>
      <c r="Y435">
        <v>7</v>
      </c>
      <c r="Z435" t="s">
        <v>785</v>
      </c>
      <c r="AA435" t="s">
        <v>786</v>
      </c>
      <c r="AB435" t="s">
        <v>309</v>
      </c>
      <c r="AC435" t="s">
        <v>310</v>
      </c>
      <c r="AD435" t="s">
        <v>704</v>
      </c>
      <c r="AG435" t="s">
        <v>787</v>
      </c>
      <c r="AH435">
        <v>0</v>
      </c>
      <c r="AI435">
        <v>0</v>
      </c>
    </row>
    <row r="436" spans="1:35" x14ac:dyDescent="0.3">
      <c r="A436" t="s">
        <v>699</v>
      </c>
      <c r="B436">
        <v>19483</v>
      </c>
      <c r="C436">
        <v>4</v>
      </c>
      <c r="D436" t="s">
        <v>784</v>
      </c>
      <c r="E436" t="s">
        <v>738</v>
      </c>
      <c r="F436">
        <v>31</v>
      </c>
      <c r="G436">
        <v>16.89</v>
      </c>
      <c r="H436">
        <v>55.84</v>
      </c>
      <c r="I436">
        <v>14.61</v>
      </c>
      <c r="J436">
        <v>48.3</v>
      </c>
      <c r="K436">
        <v>1</v>
      </c>
      <c r="T436">
        <v>2</v>
      </c>
      <c r="U436">
        <v>1</v>
      </c>
      <c r="V436" t="s">
        <v>333</v>
      </c>
      <c r="W436">
        <v>55</v>
      </c>
      <c r="X436">
        <v>7</v>
      </c>
      <c r="Y436">
        <v>7</v>
      </c>
      <c r="Z436" t="s">
        <v>785</v>
      </c>
      <c r="AA436" t="s">
        <v>786</v>
      </c>
      <c r="AB436" t="s">
        <v>309</v>
      </c>
      <c r="AC436" t="s">
        <v>310</v>
      </c>
      <c r="AD436" t="s">
        <v>704</v>
      </c>
      <c r="AG436" t="s">
        <v>787</v>
      </c>
      <c r="AH436">
        <v>0</v>
      </c>
      <c r="AI436">
        <v>0</v>
      </c>
    </row>
    <row r="437" spans="1:35" x14ac:dyDescent="0.3">
      <c r="A437" t="s">
        <v>699</v>
      </c>
      <c r="B437">
        <v>19483</v>
      </c>
      <c r="C437">
        <v>5</v>
      </c>
      <c r="D437" t="s">
        <v>784</v>
      </c>
      <c r="E437" t="s">
        <v>738</v>
      </c>
      <c r="F437">
        <v>31</v>
      </c>
      <c r="G437">
        <v>20.51</v>
      </c>
      <c r="H437">
        <v>67.81</v>
      </c>
      <c r="I437">
        <v>17.739999999999998</v>
      </c>
      <c r="J437">
        <v>58.67</v>
      </c>
      <c r="K437">
        <v>1</v>
      </c>
      <c r="T437">
        <v>2</v>
      </c>
      <c r="U437">
        <v>1</v>
      </c>
      <c r="V437" t="s">
        <v>306</v>
      </c>
      <c r="W437">
        <v>67</v>
      </c>
      <c r="X437">
        <v>7</v>
      </c>
      <c r="Y437">
        <v>7</v>
      </c>
      <c r="Z437" t="s">
        <v>785</v>
      </c>
      <c r="AA437" t="s">
        <v>786</v>
      </c>
      <c r="AB437" t="s">
        <v>309</v>
      </c>
      <c r="AC437" t="s">
        <v>310</v>
      </c>
      <c r="AD437" t="s">
        <v>704</v>
      </c>
      <c r="AG437" t="s">
        <v>787</v>
      </c>
      <c r="AH437">
        <v>0</v>
      </c>
      <c r="AI437">
        <v>0</v>
      </c>
    </row>
    <row r="438" spans="1:35" x14ac:dyDescent="0.3">
      <c r="A438" t="s">
        <v>699</v>
      </c>
      <c r="B438">
        <v>19483</v>
      </c>
      <c r="C438">
        <v>6</v>
      </c>
      <c r="D438" t="s">
        <v>784</v>
      </c>
      <c r="E438" t="s">
        <v>738</v>
      </c>
      <c r="F438">
        <v>31</v>
      </c>
      <c r="G438">
        <v>23.21</v>
      </c>
      <c r="H438">
        <v>76.75</v>
      </c>
      <c r="I438">
        <v>20.079999999999998</v>
      </c>
      <c r="J438">
        <v>66.400000000000006</v>
      </c>
      <c r="K438">
        <v>1</v>
      </c>
      <c r="T438">
        <v>2</v>
      </c>
      <c r="U438">
        <v>1</v>
      </c>
      <c r="V438" t="s">
        <v>306</v>
      </c>
      <c r="W438">
        <v>76</v>
      </c>
      <c r="X438">
        <v>7</v>
      </c>
      <c r="Y438">
        <v>7</v>
      </c>
      <c r="Z438" t="s">
        <v>785</v>
      </c>
      <c r="AA438" t="s">
        <v>786</v>
      </c>
      <c r="AB438" t="s">
        <v>309</v>
      </c>
      <c r="AC438" t="s">
        <v>310</v>
      </c>
      <c r="AD438" t="s">
        <v>704</v>
      </c>
      <c r="AG438" t="s">
        <v>787</v>
      </c>
      <c r="AH438">
        <v>0</v>
      </c>
      <c r="AI438">
        <v>0</v>
      </c>
    </row>
    <row r="439" spans="1:35" x14ac:dyDescent="0.3">
      <c r="A439" t="s">
        <v>699</v>
      </c>
      <c r="B439">
        <v>19483</v>
      </c>
      <c r="C439">
        <v>7</v>
      </c>
      <c r="D439" t="s">
        <v>784</v>
      </c>
      <c r="E439" t="s">
        <v>738</v>
      </c>
      <c r="F439">
        <v>31</v>
      </c>
      <c r="G439">
        <v>28.2</v>
      </c>
      <c r="H439">
        <v>93.23</v>
      </c>
      <c r="I439">
        <v>24.4</v>
      </c>
      <c r="J439">
        <v>80.67</v>
      </c>
      <c r="K439">
        <v>3</v>
      </c>
      <c r="T439">
        <v>3</v>
      </c>
      <c r="U439">
        <v>1</v>
      </c>
      <c r="V439" t="s">
        <v>306</v>
      </c>
      <c r="W439" t="s">
        <v>788</v>
      </c>
      <c r="X439">
        <v>7</v>
      </c>
      <c r="Y439">
        <v>7</v>
      </c>
      <c r="Z439" t="s">
        <v>785</v>
      </c>
      <c r="AA439" t="s">
        <v>786</v>
      </c>
      <c r="AB439" t="s">
        <v>309</v>
      </c>
      <c r="AC439" t="s">
        <v>310</v>
      </c>
      <c r="AD439" t="s">
        <v>704</v>
      </c>
      <c r="AG439" t="s">
        <v>787</v>
      </c>
      <c r="AH439">
        <v>0</v>
      </c>
      <c r="AI439">
        <v>0</v>
      </c>
    </row>
    <row r="440" spans="1:35" x14ac:dyDescent="0.3">
      <c r="A440" t="s">
        <v>699</v>
      </c>
      <c r="B440">
        <v>19483</v>
      </c>
      <c r="C440">
        <v>8</v>
      </c>
      <c r="D440" t="s">
        <v>784</v>
      </c>
      <c r="E440" t="s">
        <v>738</v>
      </c>
      <c r="F440">
        <v>31</v>
      </c>
      <c r="G440">
        <v>28.27</v>
      </c>
      <c r="H440">
        <v>93.47</v>
      </c>
      <c r="I440">
        <v>24.65</v>
      </c>
      <c r="J440">
        <v>81.5</v>
      </c>
      <c r="K440">
        <v>1</v>
      </c>
      <c r="T440">
        <v>3</v>
      </c>
      <c r="U440">
        <v>1</v>
      </c>
      <c r="V440" t="s">
        <v>306</v>
      </c>
      <c r="W440" t="s">
        <v>789</v>
      </c>
      <c r="X440">
        <v>7</v>
      </c>
      <c r="Y440">
        <v>7</v>
      </c>
      <c r="Z440" t="s">
        <v>785</v>
      </c>
      <c r="AA440" t="s">
        <v>786</v>
      </c>
      <c r="AB440" t="s">
        <v>309</v>
      </c>
      <c r="AC440" t="s">
        <v>310</v>
      </c>
      <c r="AD440" t="s">
        <v>704</v>
      </c>
      <c r="AG440" t="s">
        <v>787</v>
      </c>
      <c r="AH440">
        <v>0</v>
      </c>
      <c r="AI440">
        <v>0</v>
      </c>
    </row>
    <row r="441" spans="1:35" x14ac:dyDescent="0.3">
      <c r="A441" t="s">
        <v>699</v>
      </c>
      <c r="B441">
        <v>19483</v>
      </c>
      <c r="C441">
        <v>9</v>
      </c>
      <c r="D441" t="s">
        <v>784</v>
      </c>
      <c r="E441" t="s">
        <v>738</v>
      </c>
      <c r="F441">
        <v>31</v>
      </c>
      <c r="G441">
        <v>28.88</v>
      </c>
      <c r="H441">
        <v>95.5</v>
      </c>
      <c r="I441">
        <v>25</v>
      </c>
      <c r="J441">
        <v>82.65</v>
      </c>
      <c r="K441">
        <v>3</v>
      </c>
      <c r="T441">
        <v>3</v>
      </c>
      <c r="U441">
        <v>2</v>
      </c>
      <c r="V441" t="s">
        <v>306</v>
      </c>
      <c r="W441" t="s">
        <v>433</v>
      </c>
      <c r="X441">
        <v>7</v>
      </c>
      <c r="Y441">
        <v>7</v>
      </c>
      <c r="Z441" t="s">
        <v>785</v>
      </c>
      <c r="AA441" t="s">
        <v>786</v>
      </c>
      <c r="AB441" t="s">
        <v>309</v>
      </c>
      <c r="AC441" t="s">
        <v>310</v>
      </c>
      <c r="AD441" t="s">
        <v>704</v>
      </c>
      <c r="AG441" t="s">
        <v>787</v>
      </c>
      <c r="AH441">
        <v>0</v>
      </c>
      <c r="AI441">
        <v>0</v>
      </c>
    </row>
    <row r="442" spans="1:35" x14ac:dyDescent="0.3">
      <c r="A442" t="s">
        <v>699</v>
      </c>
      <c r="B442">
        <v>19483</v>
      </c>
      <c r="C442">
        <v>10</v>
      </c>
      <c r="D442" t="s">
        <v>784</v>
      </c>
      <c r="E442" t="s">
        <v>738</v>
      </c>
      <c r="F442">
        <v>31</v>
      </c>
      <c r="G442">
        <v>29.24</v>
      </c>
      <c r="H442">
        <v>96.67</v>
      </c>
      <c r="I442">
        <v>25.5</v>
      </c>
      <c r="J442">
        <v>84.32</v>
      </c>
      <c r="K442">
        <v>12</v>
      </c>
      <c r="T442">
        <v>3</v>
      </c>
      <c r="U442">
        <v>1</v>
      </c>
      <c r="V442" t="s">
        <v>306</v>
      </c>
      <c r="W442" t="s">
        <v>660</v>
      </c>
      <c r="X442">
        <v>7</v>
      </c>
      <c r="Y442">
        <v>7</v>
      </c>
      <c r="Z442" t="s">
        <v>785</v>
      </c>
      <c r="AA442" t="s">
        <v>786</v>
      </c>
      <c r="AB442" t="s">
        <v>309</v>
      </c>
      <c r="AC442" t="s">
        <v>310</v>
      </c>
      <c r="AD442" t="s">
        <v>704</v>
      </c>
      <c r="AG442" t="s">
        <v>787</v>
      </c>
      <c r="AH442">
        <v>0</v>
      </c>
      <c r="AI442">
        <v>0</v>
      </c>
    </row>
    <row r="443" spans="1:35" x14ac:dyDescent="0.3">
      <c r="A443" t="s">
        <v>699</v>
      </c>
      <c r="B443">
        <v>19483</v>
      </c>
      <c r="C443">
        <v>11</v>
      </c>
      <c r="D443" t="s">
        <v>784</v>
      </c>
      <c r="E443" t="s">
        <v>738</v>
      </c>
      <c r="F443">
        <v>31</v>
      </c>
      <c r="G443">
        <v>29.64</v>
      </c>
      <c r="H443">
        <v>98.01</v>
      </c>
      <c r="I443">
        <v>25.65</v>
      </c>
      <c r="J443">
        <v>84.8</v>
      </c>
      <c r="K443">
        <v>6</v>
      </c>
      <c r="T443">
        <v>3</v>
      </c>
      <c r="U443">
        <v>2</v>
      </c>
      <c r="V443" t="s">
        <v>306</v>
      </c>
      <c r="W443">
        <v>98</v>
      </c>
      <c r="X443">
        <v>7</v>
      </c>
      <c r="Y443">
        <v>7</v>
      </c>
      <c r="Z443" t="s">
        <v>785</v>
      </c>
      <c r="AA443" t="s">
        <v>786</v>
      </c>
      <c r="AB443" t="s">
        <v>309</v>
      </c>
      <c r="AC443" t="s">
        <v>310</v>
      </c>
      <c r="AD443" t="s">
        <v>704</v>
      </c>
      <c r="AG443" t="s">
        <v>787</v>
      </c>
      <c r="AH443">
        <v>0</v>
      </c>
      <c r="AI443">
        <v>0</v>
      </c>
    </row>
    <row r="444" spans="1:35" x14ac:dyDescent="0.3">
      <c r="A444" t="s">
        <v>699</v>
      </c>
      <c r="B444">
        <v>11405</v>
      </c>
      <c r="C444">
        <v>1</v>
      </c>
      <c r="D444" t="s">
        <v>790</v>
      </c>
      <c r="E444" t="s">
        <v>791</v>
      </c>
      <c r="F444">
        <v>14</v>
      </c>
      <c r="G444">
        <v>14.37</v>
      </c>
      <c r="H444">
        <v>47.53</v>
      </c>
      <c r="I444">
        <v>13.12</v>
      </c>
      <c r="J444">
        <v>43.38</v>
      </c>
      <c r="K444">
        <v>1</v>
      </c>
      <c r="T444">
        <v>1</v>
      </c>
      <c r="U444">
        <v>1</v>
      </c>
      <c r="V444" t="s">
        <v>333</v>
      </c>
      <c r="W444">
        <v>47</v>
      </c>
      <c r="X444">
        <v>5</v>
      </c>
      <c r="Y444">
        <v>5</v>
      </c>
      <c r="Z444" t="s">
        <v>792</v>
      </c>
      <c r="AA444" t="s">
        <v>793</v>
      </c>
      <c r="AB444" t="s">
        <v>309</v>
      </c>
      <c r="AC444" t="s">
        <v>310</v>
      </c>
      <c r="AD444" t="s">
        <v>704</v>
      </c>
      <c r="AG444" t="s">
        <v>794</v>
      </c>
      <c r="AH444">
        <v>0</v>
      </c>
      <c r="AI444">
        <v>225</v>
      </c>
    </row>
    <row r="445" spans="1:35" x14ac:dyDescent="0.3">
      <c r="A445" t="s">
        <v>699</v>
      </c>
      <c r="B445">
        <v>11405</v>
      </c>
      <c r="C445">
        <v>2</v>
      </c>
      <c r="D445" t="s">
        <v>790</v>
      </c>
      <c r="E445" t="s">
        <v>791</v>
      </c>
      <c r="F445">
        <v>14</v>
      </c>
      <c r="G445">
        <v>17.559999999999999</v>
      </c>
      <c r="H445">
        <v>58.08</v>
      </c>
      <c r="I445">
        <v>16.03</v>
      </c>
      <c r="J445">
        <v>53.01</v>
      </c>
      <c r="K445">
        <v>1</v>
      </c>
      <c r="T445">
        <v>2</v>
      </c>
      <c r="U445">
        <v>1</v>
      </c>
      <c r="V445" t="s">
        <v>333</v>
      </c>
      <c r="W445">
        <v>58</v>
      </c>
      <c r="X445">
        <v>5</v>
      </c>
      <c r="Y445">
        <v>5</v>
      </c>
      <c r="Z445" t="s">
        <v>792</v>
      </c>
      <c r="AA445" t="s">
        <v>793</v>
      </c>
      <c r="AB445" t="s">
        <v>309</v>
      </c>
      <c r="AC445" t="s">
        <v>310</v>
      </c>
      <c r="AD445" t="s">
        <v>704</v>
      </c>
      <c r="AG445" t="s">
        <v>794</v>
      </c>
      <c r="AH445">
        <v>0</v>
      </c>
      <c r="AI445">
        <v>225</v>
      </c>
    </row>
    <row r="446" spans="1:35" x14ac:dyDescent="0.3">
      <c r="A446" t="s">
        <v>699</v>
      </c>
      <c r="B446">
        <v>11405</v>
      </c>
      <c r="C446">
        <v>3</v>
      </c>
      <c r="D446" t="s">
        <v>790</v>
      </c>
      <c r="E446" t="s">
        <v>791</v>
      </c>
      <c r="F446">
        <v>14</v>
      </c>
      <c r="G446">
        <v>20.04</v>
      </c>
      <c r="H446">
        <v>66.27</v>
      </c>
      <c r="I446">
        <v>18.29</v>
      </c>
      <c r="J446">
        <v>60.48</v>
      </c>
      <c r="K446">
        <v>1</v>
      </c>
      <c r="T446">
        <v>3</v>
      </c>
      <c r="U446">
        <v>1</v>
      </c>
      <c r="V446" t="s">
        <v>333</v>
      </c>
      <c r="W446">
        <v>66</v>
      </c>
      <c r="X446">
        <v>5</v>
      </c>
      <c r="Y446">
        <v>5</v>
      </c>
      <c r="Z446" t="s">
        <v>792</v>
      </c>
      <c r="AA446" t="s">
        <v>793</v>
      </c>
      <c r="AB446" t="s">
        <v>309</v>
      </c>
      <c r="AC446" t="s">
        <v>310</v>
      </c>
      <c r="AD446" t="s">
        <v>704</v>
      </c>
      <c r="AG446" t="s">
        <v>794</v>
      </c>
      <c r="AH446">
        <v>0</v>
      </c>
      <c r="AI446">
        <v>225</v>
      </c>
    </row>
    <row r="447" spans="1:35" x14ac:dyDescent="0.3">
      <c r="A447" t="s">
        <v>699</v>
      </c>
      <c r="B447">
        <v>11405</v>
      </c>
      <c r="C447">
        <v>4</v>
      </c>
      <c r="D447" t="s">
        <v>790</v>
      </c>
      <c r="E447" t="s">
        <v>791</v>
      </c>
      <c r="F447">
        <v>14</v>
      </c>
      <c r="G447">
        <v>25.77</v>
      </c>
      <c r="H447">
        <v>85.2</v>
      </c>
      <c r="I447">
        <v>23.52</v>
      </c>
      <c r="J447">
        <v>77.760000000000005</v>
      </c>
      <c r="K447">
        <v>4</v>
      </c>
      <c r="T447">
        <v>3</v>
      </c>
      <c r="U447">
        <v>2</v>
      </c>
      <c r="V447" t="s">
        <v>306</v>
      </c>
      <c r="W447" t="s">
        <v>795</v>
      </c>
      <c r="X447">
        <v>5</v>
      </c>
      <c r="Y447">
        <v>5</v>
      </c>
      <c r="Z447" t="s">
        <v>792</v>
      </c>
      <c r="AA447" t="s">
        <v>793</v>
      </c>
      <c r="AB447" t="s">
        <v>309</v>
      </c>
      <c r="AC447" t="s">
        <v>310</v>
      </c>
      <c r="AD447" t="s">
        <v>704</v>
      </c>
      <c r="AG447" t="s">
        <v>794</v>
      </c>
      <c r="AH447">
        <v>0</v>
      </c>
      <c r="AI447">
        <v>225</v>
      </c>
    </row>
    <row r="448" spans="1:35" x14ac:dyDescent="0.3">
      <c r="A448" t="s">
        <v>699</v>
      </c>
      <c r="B448">
        <v>11405</v>
      </c>
      <c r="C448">
        <v>5</v>
      </c>
      <c r="D448" t="s">
        <v>790</v>
      </c>
      <c r="E448" t="s">
        <v>791</v>
      </c>
      <c r="F448">
        <v>14</v>
      </c>
      <c r="G448">
        <v>25.74</v>
      </c>
      <c r="H448">
        <v>85.1</v>
      </c>
      <c r="I448">
        <v>23.49</v>
      </c>
      <c r="J448">
        <v>77.67</v>
      </c>
      <c r="K448">
        <v>3</v>
      </c>
      <c r="T448">
        <v>3</v>
      </c>
      <c r="U448">
        <v>2</v>
      </c>
      <c r="V448" t="s">
        <v>306</v>
      </c>
      <c r="W448" t="s">
        <v>157</v>
      </c>
      <c r="X448">
        <v>5</v>
      </c>
      <c r="Y448">
        <v>5</v>
      </c>
      <c r="Z448" t="s">
        <v>792</v>
      </c>
      <c r="AA448" t="s">
        <v>793</v>
      </c>
      <c r="AB448" t="s">
        <v>309</v>
      </c>
      <c r="AC448" t="s">
        <v>310</v>
      </c>
      <c r="AD448" t="s">
        <v>704</v>
      </c>
      <c r="AG448" t="s">
        <v>794</v>
      </c>
      <c r="AH448">
        <v>0</v>
      </c>
      <c r="AI448">
        <v>225</v>
      </c>
    </row>
    <row r="449" spans="1:35" x14ac:dyDescent="0.3">
      <c r="A449" t="s">
        <v>699</v>
      </c>
      <c r="B449">
        <v>11405</v>
      </c>
      <c r="C449">
        <v>6</v>
      </c>
      <c r="D449" t="s">
        <v>790</v>
      </c>
      <c r="E449" t="s">
        <v>791</v>
      </c>
      <c r="F449">
        <v>14</v>
      </c>
      <c r="G449">
        <v>25.72</v>
      </c>
      <c r="H449">
        <v>85.04</v>
      </c>
      <c r="I449">
        <v>23.47</v>
      </c>
      <c r="J449">
        <v>77.61</v>
      </c>
      <c r="K449">
        <v>1</v>
      </c>
      <c r="T449">
        <v>3</v>
      </c>
      <c r="U449">
        <v>2</v>
      </c>
      <c r="V449" t="s">
        <v>306</v>
      </c>
      <c r="W449" t="s">
        <v>159</v>
      </c>
      <c r="X449">
        <v>5</v>
      </c>
      <c r="Y449">
        <v>5</v>
      </c>
      <c r="Z449" t="s">
        <v>792</v>
      </c>
      <c r="AA449" t="s">
        <v>793</v>
      </c>
      <c r="AB449" t="s">
        <v>309</v>
      </c>
      <c r="AC449" t="s">
        <v>310</v>
      </c>
      <c r="AD449" t="s">
        <v>704</v>
      </c>
      <c r="AG449" t="s">
        <v>794</v>
      </c>
      <c r="AH449">
        <v>0</v>
      </c>
      <c r="AI449">
        <v>225</v>
      </c>
    </row>
    <row r="450" spans="1:35" x14ac:dyDescent="0.3">
      <c r="A450" t="s">
        <v>699</v>
      </c>
      <c r="B450">
        <v>11405</v>
      </c>
      <c r="C450">
        <v>7</v>
      </c>
      <c r="D450" t="s">
        <v>790</v>
      </c>
      <c r="E450" t="s">
        <v>791</v>
      </c>
      <c r="F450">
        <v>14</v>
      </c>
      <c r="G450">
        <v>26.44</v>
      </c>
      <c r="H450">
        <v>87.41</v>
      </c>
      <c r="I450">
        <v>24.13</v>
      </c>
      <c r="J450">
        <v>79.77</v>
      </c>
      <c r="K450">
        <v>3</v>
      </c>
      <c r="T450">
        <v>3</v>
      </c>
      <c r="U450">
        <v>2</v>
      </c>
      <c r="V450" t="s">
        <v>306</v>
      </c>
      <c r="W450" t="s">
        <v>796</v>
      </c>
      <c r="X450">
        <v>5</v>
      </c>
      <c r="Y450">
        <v>5</v>
      </c>
      <c r="Z450" t="s">
        <v>792</v>
      </c>
      <c r="AA450" t="s">
        <v>793</v>
      </c>
      <c r="AB450" t="s">
        <v>309</v>
      </c>
      <c r="AC450" t="s">
        <v>310</v>
      </c>
      <c r="AD450" t="s">
        <v>704</v>
      </c>
      <c r="AG450" t="s">
        <v>794</v>
      </c>
      <c r="AH450">
        <v>0</v>
      </c>
      <c r="AI450">
        <v>225</v>
      </c>
    </row>
    <row r="451" spans="1:35" x14ac:dyDescent="0.3">
      <c r="A451" t="s">
        <v>699</v>
      </c>
      <c r="B451">
        <v>11377</v>
      </c>
      <c r="C451">
        <v>1</v>
      </c>
      <c r="D451" t="s">
        <v>797</v>
      </c>
      <c r="E451" t="s">
        <v>798</v>
      </c>
      <c r="F451">
        <v>66</v>
      </c>
      <c r="G451">
        <v>11.65</v>
      </c>
      <c r="H451">
        <v>38.53</v>
      </c>
      <c r="I451">
        <v>9.6300000000000008</v>
      </c>
      <c r="J451">
        <v>31.86</v>
      </c>
      <c r="K451">
        <v>1</v>
      </c>
      <c r="T451">
        <v>2</v>
      </c>
      <c r="U451">
        <v>1</v>
      </c>
      <c r="V451" t="s">
        <v>306</v>
      </c>
      <c r="W451" t="s">
        <v>487</v>
      </c>
      <c r="X451">
        <v>7</v>
      </c>
      <c r="Y451">
        <v>7</v>
      </c>
      <c r="Z451" t="s">
        <v>799</v>
      </c>
      <c r="AA451" t="s">
        <v>800</v>
      </c>
      <c r="AB451" t="s">
        <v>309</v>
      </c>
      <c r="AC451" t="s">
        <v>310</v>
      </c>
      <c r="AD451" t="s">
        <v>704</v>
      </c>
      <c r="AG451" t="s">
        <v>801</v>
      </c>
      <c r="AH451">
        <v>0</v>
      </c>
      <c r="AI451">
        <v>237</v>
      </c>
    </row>
    <row r="452" spans="1:35" x14ac:dyDescent="0.3">
      <c r="A452" t="s">
        <v>699</v>
      </c>
      <c r="B452">
        <v>11377</v>
      </c>
      <c r="C452">
        <v>2</v>
      </c>
      <c r="D452" t="s">
        <v>797</v>
      </c>
      <c r="E452" t="s">
        <v>798</v>
      </c>
      <c r="F452">
        <v>66</v>
      </c>
      <c r="G452">
        <v>12.42</v>
      </c>
      <c r="H452">
        <v>41.06</v>
      </c>
      <c r="I452">
        <v>10.28</v>
      </c>
      <c r="J452">
        <v>34.01</v>
      </c>
      <c r="K452">
        <v>1</v>
      </c>
      <c r="T452">
        <v>2</v>
      </c>
      <c r="U452">
        <v>1</v>
      </c>
      <c r="V452" t="s">
        <v>306</v>
      </c>
      <c r="W452" t="s">
        <v>802</v>
      </c>
      <c r="X452">
        <v>7</v>
      </c>
      <c r="Y452">
        <v>7</v>
      </c>
      <c r="Z452" t="s">
        <v>799</v>
      </c>
      <c r="AA452" t="s">
        <v>800</v>
      </c>
      <c r="AB452" t="s">
        <v>309</v>
      </c>
      <c r="AC452" t="s">
        <v>310</v>
      </c>
      <c r="AD452" t="s">
        <v>704</v>
      </c>
      <c r="AG452" t="s">
        <v>801</v>
      </c>
      <c r="AH452">
        <v>0</v>
      </c>
      <c r="AI452">
        <v>237</v>
      </c>
    </row>
    <row r="453" spans="1:35" x14ac:dyDescent="0.3">
      <c r="A453" t="s">
        <v>699</v>
      </c>
      <c r="B453">
        <v>11377</v>
      </c>
      <c r="C453">
        <v>3</v>
      </c>
      <c r="D453" t="s">
        <v>797</v>
      </c>
      <c r="E453" t="s">
        <v>798</v>
      </c>
      <c r="F453">
        <v>66</v>
      </c>
      <c r="G453">
        <v>21.16</v>
      </c>
      <c r="H453">
        <v>69.97</v>
      </c>
      <c r="I453">
        <v>17.5</v>
      </c>
      <c r="J453">
        <v>57.86</v>
      </c>
      <c r="K453">
        <v>1</v>
      </c>
      <c r="T453">
        <v>2</v>
      </c>
      <c r="U453">
        <v>1</v>
      </c>
      <c r="V453" t="s">
        <v>306</v>
      </c>
      <c r="W453" t="s">
        <v>803</v>
      </c>
      <c r="X453">
        <v>7</v>
      </c>
      <c r="Y453">
        <v>7</v>
      </c>
      <c r="Z453" t="s">
        <v>799</v>
      </c>
      <c r="AA453" t="s">
        <v>800</v>
      </c>
      <c r="AB453" t="s">
        <v>309</v>
      </c>
      <c r="AC453" t="s">
        <v>310</v>
      </c>
      <c r="AD453" t="s">
        <v>704</v>
      </c>
      <c r="AG453" t="s">
        <v>801</v>
      </c>
      <c r="AH453">
        <v>0</v>
      </c>
      <c r="AI453">
        <v>237</v>
      </c>
    </row>
    <row r="454" spans="1:35" x14ac:dyDescent="0.3">
      <c r="A454" t="s">
        <v>699</v>
      </c>
      <c r="B454">
        <v>11377</v>
      </c>
      <c r="C454">
        <v>4</v>
      </c>
      <c r="D454" t="s">
        <v>797</v>
      </c>
      <c r="E454" t="s">
        <v>798</v>
      </c>
      <c r="F454">
        <v>66</v>
      </c>
      <c r="G454">
        <v>22.56</v>
      </c>
      <c r="H454">
        <v>74.599999999999994</v>
      </c>
      <c r="I454">
        <v>19.73</v>
      </c>
      <c r="J454">
        <v>65.23</v>
      </c>
      <c r="K454">
        <v>2</v>
      </c>
      <c r="T454">
        <v>2</v>
      </c>
      <c r="U454">
        <v>1</v>
      </c>
      <c r="V454" t="s">
        <v>306</v>
      </c>
      <c r="W454" t="s">
        <v>804</v>
      </c>
      <c r="X454">
        <v>7</v>
      </c>
      <c r="Y454">
        <v>7</v>
      </c>
      <c r="Z454" t="s">
        <v>799</v>
      </c>
      <c r="AA454" t="s">
        <v>800</v>
      </c>
      <c r="AB454" t="s">
        <v>309</v>
      </c>
      <c r="AC454" t="s">
        <v>310</v>
      </c>
      <c r="AD454" t="s">
        <v>704</v>
      </c>
      <c r="AG454" t="s">
        <v>801</v>
      </c>
      <c r="AH454">
        <v>0</v>
      </c>
      <c r="AI454">
        <v>237</v>
      </c>
    </row>
    <row r="455" spans="1:35" x14ac:dyDescent="0.3">
      <c r="A455" t="s">
        <v>699</v>
      </c>
      <c r="B455">
        <v>11377</v>
      </c>
      <c r="C455">
        <v>5</v>
      </c>
      <c r="D455" t="s">
        <v>797</v>
      </c>
      <c r="E455" t="s">
        <v>798</v>
      </c>
      <c r="F455">
        <v>66</v>
      </c>
      <c r="G455">
        <v>22.86</v>
      </c>
      <c r="H455">
        <v>75.59</v>
      </c>
      <c r="I455">
        <v>19.059999999999999</v>
      </c>
      <c r="J455">
        <v>63.01</v>
      </c>
      <c r="K455">
        <v>1</v>
      </c>
      <c r="T455">
        <v>3</v>
      </c>
      <c r="U455">
        <v>2</v>
      </c>
      <c r="V455" t="s">
        <v>306</v>
      </c>
      <c r="W455" t="s">
        <v>196</v>
      </c>
      <c r="X455">
        <v>7</v>
      </c>
      <c r="Y455">
        <v>7</v>
      </c>
      <c r="Z455" t="s">
        <v>799</v>
      </c>
      <c r="AA455" t="s">
        <v>800</v>
      </c>
      <c r="AB455" t="s">
        <v>309</v>
      </c>
      <c r="AC455" t="s">
        <v>310</v>
      </c>
      <c r="AD455" t="s">
        <v>704</v>
      </c>
      <c r="AG455" t="s">
        <v>801</v>
      </c>
      <c r="AH455">
        <v>0</v>
      </c>
      <c r="AI455">
        <v>237</v>
      </c>
    </row>
    <row r="456" spans="1:35" x14ac:dyDescent="0.3">
      <c r="A456" t="s">
        <v>699</v>
      </c>
      <c r="B456">
        <v>11377</v>
      </c>
      <c r="C456">
        <v>6</v>
      </c>
      <c r="D456" t="s">
        <v>797</v>
      </c>
      <c r="E456" t="s">
        <v>798</v>
      </c>
      <c r="F456">
        <v>66</v>
      </c>
      <c r="G456">
        <v>23.25</v>
      </c>
      <c r="H456">
        <v>76.88</v>
      </c>
      <c r="I456">
        <v>19.38</v>
      </c>
      <c r="J456">
        <v>64.09</v>
      </c>
      <c r="K456">
        <v>1</v>
      </c>
      <c r="T456">
        <v>3</v>
      </c>
      <c r="U456">
        <v>2</v>
      </c>
      <c r="V456" t="s">
        <v>306</v>
      </c>
      <c r="W456" t="s">
        <v>149</v>
      </c>
      <c r="X456">
        <v>7</v>
      </c>
      <c r="Y456">
        <v>7</v>
      </c>
      <c r="Z456" t="s">
        <v>799</v>
      </c>
      <c r="AA456" t="s">
        <v>800</v>
      </c>
      <c r="AB456" t="s">
        <v>309</v>
      </c>
      <c r="AC456" t="s">
        <v>310</v>
      </c>
      <c r="AD456" t="s">
        <v>704</v>
      </c>
      <c r="AG456" t="s">
        <v>801</v>
      </c>
      <c r="AH456">
        <v>0</v>
      </c>
      <c r="AI456">
        <v>237</v>
      </c>
    </row>
    <row r="457" spans="1:35" x14ac:dyDescent="0.3">
      <c r="A457" t="s">
        <v>699</v>
      </c>
      <c r="B457">
        <v>11377</v>
      </c>
      <c r="C457">
        <v>7</v>
      </c>
      <c r="D457" t="s">
        <v>797</v>
      </c>
      <c r="E457" t="s">
        <v>798</v>
      </c>
      <c r="F457">
        <v>66</v>
      </c>
      <c r="G457">
        <v>23.4</v>
      </c>
      <c r="H457">
        <v>77.37</v>
      </c>
      <c r="I457">
        <v>19.38</v>
      </c>
      <c r="J457">
        <v>64.09</v>
      </c>
      <c r="K457">
        <v>1</v>
      </c>
      <c r="T457">
        <v>3</v>
      </c>
      <c r="U457">
        <v>2</v>
      </c>
      <c r="V457" t="s">
        <v>306</v>
      </c>
      <c r="W457" t="s">
        <v>805</v>
      </c>
      <c r="X457">
        <v>7</v>
      </c>
      <c r="Y457">
        <v>7</v>
      </c>
      <c r="Z457" t="s">
        <v>799</v>
      </c>
      <c r="AA457" t="s">
        <v>800</v>
      </c>
      <c r="AB457" t="s">
        <v>309</v>
      </c>
      <c r="AC457" t="s">
        <v>310</v>
      </c>
      <c r="AD457" t="s">
        <v>704</v>
      </c>
      <c r="AG457" t="s">
        <v>801</v>
      </c>
      <c r="AH457">
        <v>0</v>
      </c>
      <c r="AI457">
        <v>237</v>
      </c>
    </row>
    <row r="458" spans="1:35" x14ac:dyDescent="0.3">
      <c r="A458" t="s">
        <v>699</v>
      </c>
      <c r="B458">
        <v>11377</v>
      </c>
      <c r="C458">
        <v>8</v>
      </c>
      <c r="D458" t="s">
        <v>797</v>
      </c>
      <c r="E458" t="s">
        <v>798</v>
      </c>
      <c r="F458">
        <v>66</v>
      </c>
      <c r="G458">
        <v>23.44</v>
      </c>
      <c r="H458">
        <v>77.510000000000005</v>
      </c>
      <c r="I458">
        <v>19.38</v>
      </c>
      <c r="J458">
        <v>64.09</v>
      </c>
      <c r="K458">
        <v>1</v>
      </c>
      <c r="T458">
        <v>3</v>
      </c>
      <c r="U458">
        <v>2</v>
      </c>
      <c r="V458" t="s">
        <v>306</v>
      </c>
      <c r="W458" t="s">
        <v>806</v>
      </c>
      <c r="X458">
        <v>7</v>
      </c>
      <c r="Y458">
        <v>7</v>
      </c>
      <c r="Z458" t="s">
        <v>799</v>
      </c>
      <c r="AA458" t="s">
        <v>800</v>
      </c>
      <c r="AB458" t="s">
        <v>309</v>
      </c>
      <c r="AC458" t="s">
        <v>310</v>
      </c>
      <c r="AD458" t="s">
        <v>704</v>
      </c>
      <c r="AG458" t="s">
        <v>801</v>
      </c>
      <c r="AH458">
        <v>0</v>
      </c>
      <c r="AI458">
        <v>237</v>
      </c>
    </row>
    <row r="459" spans="1:35" x14ac:dyDescent="0.3">
      <c r="A459" t="s">
        <v>699</v>
      </c>
      <c r="B459">
        <v>11377</v>
      </c>
      <c r="C459">
        <v>9</v>
      </c>
      <c r="D459" t="s">
        <v>797</v>
      </c>
      <c r="E459" t="s">
        <v>798</v>
      </c>
      <c r="F459">
        <v>66</v>
      </c>
      <c r="G459">
        <v>23.77</v>
      </c>
      <c r="H459">
        <v>78.58</v>
      </c>
      <c r="I459">
        <v>19.809999999999999</v>
      </c>
      <c r="J459">
        <v>65.5</v>
      </c>
      <c r="K459">
        <v>1</v>
      </c>
      <c r="T459">
        <v>2</v>
      </c>
      <c r="U459">
        <v>1</v>
      </c>
      <c r="V459" t="s">
        <v>306</v>
      </c>
      <c r="W459" t="s">
        <v>81</v>
      </c>
      <c r="X459">
        <v>7</v>
      </c>
      <c r="Y459">
        <v>7</v>
      </c>
      <c r="Z459" t="s">
        <v>799</v>
      </c>
      <c r="AA459" t="s">
        <v>800</v>
      </c>
      <c r="AB459" t="s">
        <v>309</v>
      </c>
      <c r="AC459" t="s">
        <v>310</v>
      </c>
      <c r="AD459" t="s">
        <v>704</v>
      </c>
      <c r="AG459" t="s">
        <v>801</v>
      </c>
      <c r="AH459">
        <v>0</v>
      </c>
      <c r="AI459">
        <v>237</v>
      </c>
    </row>
    <row r="460" spans="1:35" x14ac:dyDescent="0.3">
      <c r="A460" t="s">
        <v>699</v>
      </c>
      <c r="B460">
        <v>11377</v>
      </c>
      <c r="C460">
        <v>10</v>
      </c>
      <c r="D460" t="s">
        <v>797</v>
      </c>
      <c r="E460" t="s">
        <v>798</v>
      </c>
      <c r="F460">
        <v>66</v>
      </c>
      <c r="G460">
        <v>23.63</v>
      </c>
      <c r="H460">
        <v>78.12</v>
      </c>
      <c r="I460">
        <v>19.57</v>
      </c>
      <c r="J460">
        <v>64.709999999999994</v>
      </c>
      <c r="K460">
        <v>1</v>
      </c>
      <c r="T460">
        <v>2</v>
      </c>
      <c r="U460">
        <v>1</v>
      </c>
      <c r="V460" t="s">
        <v>306</v>
      </c>
      <c r="W460" t="s">
        <v>284</v>
      </c>
      <c r="X460">
        <v>7</v>
      </c>
      <c r="Y460">
        <v>7</v>
      </c>
      <c r="Z460" t="s">
        <v>799</v>
      </c>
      <c r="AA460" t="s">
        <v>800</v>
      </c>
      <c r="AB460" t="s">
        <v>309</v>
      </c>
      <c r="AC460" t="s">
        <v>310</v>
      </c>
      <c r="AD460" t="s">
        <v>704</v>
      </c>
      <c r="AG460" t="s">
        <v>801</v>
      </c>
      <c r="AH460">
        <v>0</v>
      </c>
      <c r="AI460">
        <v>237</v>
      </c>
    </row>
    <row r="461" spans="1:35" x14ac:dyDescent="0.3">
      <c r="A461" t="s">
        <v>699</v>
      </c>
      <c r="B461">
        <v>11377</v>
      </c>
      <c r="C461">
        <v>11</v>
      </c>
      <c r="D461" t="s">
        <v>797</v>
      </c>
      <c r="E461" t="s">
        <v>798</v>
      </c>
      <c r="F461">
        <v>66</v>
      </c>
      <c r="G461">
        <v>23.96</v>
      </c>
      <c r="H461">
        <v>79.209999999999994</v>
      </c>
      <c r="I461">
        <v>19.809999999999999</v>
      </c>
      <c r="J461">
        <v>65.5</v>
      </c>
      <c r="K461">
        <v>1</v>
      </c>
      <c r="T461">
        <v>2</v>
      </c>
      <c r="U461">
        <v>1</v>
      </c>
      <c r="V461" t="s">
        <v>306</v>
      </c>
      <c r="W461" t="s">
        <v>219</v>
      </c>
      <c r="X461">
        <v>7</v>
      </c>
      <c r="Y461">
        <v>7</v>
      </c>
      <c r="Z461" t="s">
        <v>799</v>
      </c>
      <c r="AA461" t="s">
        <v>800</v>
      </c>
      <c r="AB461" t="s">
        <v>309</v>
      </c>
      <c r="AC461" t="s">
        <v>310</v>
      </c>
      <c r="AD461" t="s">
        <v>704</v>
      </c>
      <c r="AG461" t="s">
        <v>801</v>
      </c>
      <c r="AH461">
        <v>0</v>
      </c>
      <c r="AI461">
        <v>237</v>
      </c>
    </row>
    <row r="462" spans="1:35" x14ac:dyDescent="0.3">
      <c r="A462" t="s">
        <v>699</v>
      </c>
      <c r="B462">
        <v>11377</v>
      </c>
      <c r="C462">
        <v>12</v>
      </c>
      <c r="D462" t="s">
        <v>797</v>
      </c>
      <c r="E462" t="s">
        <v>798</v>
      </c>
      <c r="F462">
        <v>66</v>
      </c>
      <c r="G462">
        <v>23.92</v>
      </c>
      <c r="H462">
        <v>79.08</v>
      </c>
      <c r="I462">
        <v>19.809999999999999</v>
      </c>
      <c r="J462">
        <v>65.5</v>
      </c>
      <c r="K462">
        <v>1</v>
      </c>
      <c r="T462">
        <v>2</v>
      </c>
      <c r="U462">
        <v>1</v>
      </c>
      <c r="V462" t="s">
        <v>306</v>
      </c>
      <c r="W462" t="s">
        <v>807</v>
      </c>
      <c r="X462">
        <v>7</v>
      </c>
      <c r="Y462">
        <v>7</v>
      </c>
      <c r="Z462" t="s">
        <v>799</v>
      </c>
      <c r="AA462" t="s">
        <v>800</v>
      </c>
      <c r="AB462" t="s">
        <v>309</v>
      </c>
      <c r="AC462" t="s">
        <v>310</v>
      </c>
      <c r="AD462" t="s">
        <v>704</v>
      </c>
      <c r="AG462" t="s">
        <v>801</v>
      </c>
      <c r="AH462">
        <v>0</v>
      </c>
      <c r="AI462">
        <v>237</v>
      </c>
    </row>
    <row r="463" spans="1:35" x14ac:dyDescent="0.3">
      <c r="A463" t="s">
        <v>699</v>
      </c>
      <c r="B463">
        <v>11377</v>
      </c>
      <c r="C463">
        <v>13</v>
      </c>
      <c r="D463" t="s">
        <v>797</v>
      </c>
      <c r="E463" t="s">
        <v>798</v>
      </c>
      <c r="F463">
        <v>66</v>
      </c>
      <c r="G463">
        <v>24.74</v>
      </c>
      <c r="H463">
        <v>81.81</v>
      </c>
      <c r="I463">
        <v>21.63</v>
      </c>
      <c r="J463">
        <v>71.53</v>
      </c>
      <c r="K463">
        <v>2</v>
      </c>
      <c r="T463">
        <v>3</v>
      </c>
      <c r="U463">
        <v>2</v>
      </c>
      <c r="V463" t="s">
        <v>306</v>
      </c>
      <c r="W463" t="s">
        <v>231</v>
      </c>
      <c r="X463">
        <v>7</v>
      </c>
      <c r="Y463">
        <v>7</v>
      </c>
      <c r="Z463" t="s">
        <v>799</v>
      </c>
      <c r="AA463" t="s">
        <v>800</v>
      </c>
      <c r="AB463" t="s">
        <v>309</v>
      </c>
      <c r="AC463" t="s">
        <v>310</v>
      </c>
      <c r="AD463" t="s">
        <v>704</v>
      </c>
      <c r="AG463" t="s">
        <v>801</v>
      </c>
      <c r="AH463">
        <v>0</v>
      </c>
      <c r="AI463">
        <v>237</v>
      </c>
    </row>
    <row r="464" spans="1:35" x14ac:dyDescent="0.3">
      <c r="A464" t="s">
        <v>699</v>
      </c>
      <c r="B464">
        <v>11377</v>
      </c>
      <c r="C464">
        <v>14</v>
      </c>
      <c r="D464" t="s">
        <v>797</v>
      </c>
      <c r="E464" t="s">
        <v>798</v>
      </c>
      <c r="F464">
        <v>66</v>
      </c>
      <c r="G464">
        <v>24.97</v>
      </c>
      <c r="H464">
        <v>82.55</v>
      </c>
      <c r="I464">
        <v>20.81</v>
      </c>
      <c r="J464">
        <v>68.81</v>
      </c>
      <c r="K464">
        <v>1</v>
      </c>
      <c r="T464">
        <v>3</v>
      </c>
      <c r="U464">
        <v>2</v>
      </c>
      <c r="V464" t="s">
        <v>306</v>
      </c>
      <c r="W464" t="s">
        <v>233</v>
      </c>
      <c r="X464">
        <v>7</v>
      </c>
      <c r="Y464">
        <v>7</v>
      </c>
      <c r="Z464" t="s">
        <v>799</v>
      </c>
      <c r="AA464" t="s">
        <v>800</v>
      </c>
      <c r="AB464" t="s">
        <v>309</v>
      </c>
      <c r="AC464" t="s">
        <v>310</v>
      </c>
      <c r="AD464" t="s">
        <v>704</v>
      </c>
      <c r="AG464" t="s">
        <v>801</v>
      </c>
      <c r="AH464">
        <v>0</v>
      </c>
      <c r="AI464">
        <v>237</v>
      </c>
    </row>
    <row r="465" spans="1:35" x14ac:dyDescent="0.3">
      <c r="A465" t="s">
        <v>699</v>
      </c>
      <c r="B465">
        <v>11377</v>
      </c>
      <c r="C465">
        <v>15</v>
      </c>
      <c r="D465" t="s">
        <v>797</v>
      </c>
      <c r="E465" t="s">
        <v>798</v>
      </c>
      <c r="F465">
        <v>66</v>
      </c>
      <c r="G465">
        <v>25.28</v>
      </c>
      <c r="H465">
        <v>83.59</v>
      </c>
      <c r="I465">
        <v>21.07</v>
      </c>
      <c r="J465">
        <v>69.680000000000007</v>
      </c>
      <c r="K465">
        <v>1</v>
      </c>
      <c r="T465">
        <v>3</v>
      </c>
      <c r="U465">
        <v>2</v>
      </c>
      <c r="V465" t="s">
        <v>306</v>
      </c>
      <c r="W465" t="s">
        <v>169</v>
      </c>
      <c r="X465">
        <v>7</v>
      </c>
      <c r="Y465">
        <v>7</v>
      </c>
      <c r="Z465" t="s">
        <v>799</v>
      </c>
      <c r="AA465" t="s">
        <v>800</v>
      </c>
      <c r="AB465" t="s">
        <v>309</v>
      </c>
      <c r="AC465" t="s">
        <v>310</v>
      </c>
      <c r="AD465" t="s">
        <v>704</v>
      </c>
      <c r="AG465" t="s">
        <v>801</v>
      </c>
      <c r="AH465">
        <v>0</v>
      </c>
      <c r="AI465">
        <v>237</v>
      </c>
    </row>
    <row r="466" spans="1:35" x14ac:dyDescent="0.3">
      <c r="A466" t="s">
        <v>699</v>
      </c>
      <c r="B466">
        <v>11377</v>
      </c>
      <c r="C466">
        <v>16</v>
      </c>
      <c r="D466" t="s">
        <v>797</v>
      </c>
      <c r="E466" t="s">
        <v>798</v>
      </c>
      <c r="F466">
        <v>66</v>
      </c>
      <c r="G466">
        <v>25.54</v>
      </c>
      <c r="H466">
        <v>84.45</v>
      </c>
      <c r="I466">
        <v>21.15</v>
      </c>
      <c r="J466">
        <v>69.95</v>
      </c>
      <c r="K466">
        <v>1</v>
      </c>
      <c r="T466">
        <v>3</v>
      </c>
      <c r="U466">
        <v>2</v>
      </c>
      <c r="V466" t="s">
        <v>306</v>
      </c>
      <c r="W466" t="s">
        <v>156</v>
      </c>
      <c r="X466">
        <v>7</v>
      </c>
      <c r="Y466">
        <v>7</v>
      </c>
      <c r="Z466" t="s">
        <v>799</v>
      </c>
      <c r="AA466" t="s">
        <v>800</v>
      </c>
      <c r="AB466" t="s">
        <v>309</v>
      </c>
      <c r="AC466" t="s">
        <v>310</v>
      </c>
      <c r="AD466" t="s">
        <v>704</v>
      </c>
      <c r="AG466" t="s">
        <v>801</v>
      </c>
      <c r="AH466">
        <v>0</v>
      </c>
      <c r="AI466">
        <v>237</v>
      </c>
    </row>
    <row r="467" spans="1:35" x14ac:dyDescent="0.3">
      <c r="A467" t="s">
        <v>699</v>
      </c>
      <c r="B467">
        <v>11377</v>
      </c>
      <c r="C467">
        <v>17</v>
      </c>
      <c r="D467" t="s">
        <v>797</v>
      </c>
      <c r="E467" t="s">
        <v>798</v>
      </c>
      <c r="F467">
        <v>66</v>
      </c>
      <c r="G467">
        <v>25.49</v>
      </c>
      <c r="H467">
        <v>84.27</v>
      </c>
      <c r="I467">
        <v>21.07</v>
      </c>
      <c r="J467">
        <v>69.680000000000007</v>
      </c>
      <c r="K467">
        <v>1</v>
      </c>
      <c r="T467">
        <v>3</v>
      </c>
      <c r="U467">
        <v>2</v>
      </c>
      <c r="V467" t="s">
        <v>306</v>
      </c>
      <c r="W467" t="s">
        <v>255</v>
      </c>
      <c r="X467">
        <v>7</v>
      </c>
      <c r="Y467">
        <v>7</v>
      </c>
      <c r="Z467" t="s">
        <v>799</v>
      </c>
      <c r="AA467" t="s">
        <v>800</v>
      </c>
      <c r="AB467" t="s">
        <v>309</v>
      </c>
      <c r="AC467" t="s">
        <v>310</v>
      </c>
      <c r="AD467" t="s">
        <v>704</v>
      </c>
      <c r="AG467" t="s">
        <v>801</v>
      </c>
      <c r="AH467">
        <v>0</v>
      </c>
      <c r="AI467">
        <v>237</v>
      </c>
    </row>
    <row r="468" spans="1:35" x14ac:dyDescent="0.3">
      <c r="A468" t="s">
        <v>699</v>
      </c>
      <c r="B468">
        <v>11377</v>
      </c>
      <c r="C468">
        <v>18</v>
      </c>
      <c r="D468" t="s">
        <v>797</v>
      </c>
      <c r="E468" t="s">
        <v>798</v>
      </c>
      <c r="F468">
        <v>66</v>
      </c>
      <c r="G468">
        <v>25.78</v>
      </c>
      <c r="H468">
        <v>85.24</v>
      </c>
      <c r="I468">
        <v>22.54</v>
      </c>
      <c r="J468">
        <v>74.53</v>
      </c>
      <c r="K468">
        <v>6</v>
      </c>
      <c r="T468">
        <v>3</v>
      </c>
      <c r="U468">
        <v>2</v>
      </c>
      <c r="V468" t="s">
        <v>306</v>
      </c>
      <c r="W468" t="s">
        <v>808</v>
      </c>
      <c r="X468">
        <v>7</v>
      </c>
      <c r="Y468">
        <v>7</v>
      </c>
      <c r="Z468" t="s">
        <v>799</v>
      </c>
      <c r="AA468" t="s">
        <v>800</v>
      </c>
      <c r="AB468" t="s">
        <v>309</v>
      </c>
      <c r="AC468" t="s">
        <v>310</v>
      </c>
      <c r="AD468" t="s">
        <v>704</v>
      </c>
      <c r="AG468" t="s">
        <v>801</v>
      </c>
      <c r="AH468">
        <v>0</v>
      </c>
      <c r="AI468">
        <v>237</v>
      </c>
    </row>
    <row r="469" spans="1:35" x14ac:dyDescent="0.3">
      <c r="A469" t="s">
        <v>699</v>
      </c>
      <c r="B469">
        <v>11377</v>
      </c>
      <c r="C469">
        <v>19</v>
      </c>
      <c r="D469" t="s">
        <v>797</v>
      </c>
      <c r="E469" t="s">
        <v>798</v>
      </c>
      <c r="F469">
        <v>66</v>
      </c>
      <c r="G469">
        <v>26.23</v>
      </c>
      <c r="H469">
        <v>86.72</v>
      </c>
      <c r="I469">
        <v>21.69</v>
      </c>
      <c r="J469">
        <v>71.709999999999994</v>
      </c>
      <c r="K469">
        <v>4</v>
      </c>
      <c r="T469">
        <v>3</v>
      </c>
      <c r="U469">
        <v>2</v>
      </c>
      <c r="V469" t="s">
        <v>306</v>
      </c>
      <c r="W469" t="s">
        <v>809</v>
      </c>
      <c r="X469">
        <v>7</v>
      </c>
      <c r="Y469">
        <v>7</v>
      </c>
      <c r="Z469" t="s">
        <v>799</v>
      </c>
      <c r="AA469" t="s">
        <v>800</v>
      </c>
      <c r="AB469" t="s">
        <v>309</v>
      </c>
      <c r="AC469" t="s">
        <v>310</v>
      </c>
      <c r="AD469" t="s">
        <v>704</v>
      </c>
      <c r="AG469" t="s">
        <v>801</v>
      </c>
      <c r="AH469">
        <v>0</v>
      </c>
      <c r="AI469">
        <v>237</v>
      </c>
    </row>
    <row r="470" spans="1:35" x14ac:dyDescent="0.3">
      <c r="A470" t="s">
        <v>699</v>
      </c>
      <c r="B470">
        <v>11377</v>
      </c>
      <c r="C470">
        <v>20</v>
      </c>
      <c r="D470" t="s">
        <v>797</v>
      </c>
      <c r="E470" t="s">
        <v>798</v>
      </c>
      <c r="F470">
        <v>66</v>
      </c>
      <c r="G470">
        <v>26.19</v>
      </c>
      <c r="H470">
        <v>86.61</v>
      </c>
      <c r="I470">
        <v>21.7</v>
      </c>
      <c r="J470">
        <v>71.739999999999995</v>
      </c>
      <c r="K470">
        <v>4</v>
      </c>
      <c r="T470">
        <v>3</v>
      </c>
      <c r="U470">
        <v>2</v>
      </c>
      <c r="V470" t="s">
        <v>306</v>
      </c>
      <c r="W470" t="s">
        <v>810</v>
      </c>
      <c r="X470">
        <v>7</v>
      </c>
      <c r="Y470">
        <v>7</v>
      </c>
      <c r="Z470" t="s">
        <v>799</v>
      </c>
      <c r="AA470" t="s">
        <v>800</v>
      </c>
      <c r="AB470" t="s">
        <v>309</v>
      </c>
      <c r="AC470" t="s">
        <v>310</v>
      </c>
      <c r="AD470" t="s">
        <v>704</v>
      </c>
      <c r="AG470" t="s">
        <v>801</v>
      </c>
      <c r="AH470">
        <v>0</v>
      </c>
      <c r="AI470">
        <v>237</v>
      </c>
    </row>
    <row r="471" spans="1:35" x14ac:dyDescent="0.3">
      <c r="A471" t="s">
        <v>699</v>
      </c>
      <c r="B471">
        <v>11377</v>
      </c>
      <c r="C471">
        <v>21</v>
      </c>
      <c r="D471" t="s">
        <v>797</v>
      </c>
      <c r="E471" t="s">
        <v>798</v>
      </c>
      <c r="F471">
        <v>66</v>
      </c>
      <c r="G471">
        <v>26.02</v>
      </c>
      <c r="H471">
        <v>86.03</v>
      </c>
      <c r="I471">
        <v>21.69</v>
      </c>
      <c r="J471">
        <v>71.709999999999994</v>
      </c>
      <c r="K471">
        <v>3</v>
      </c>
      <c r="T471">
        <v>3</v>
      </c>
      <c r="U471">
        <v>2</v>
      </c>
      <c r="V471" t="s">
        <v>306</v>
      </c>
      <c r="W471" t="s">
        <v>811</v>
      </c>
      <c r="X471">
        <v>7</v>
      </c>
      <c r="Y471">
        <v>7</v>
      </c>
      <c r="Z471" t="s">
        <v>799</v>
      </c>
      <c r="AA471" t="s">
        <v>800</v>
      </c>
      <c r="AB471" t="s">
        <v>309</v>
      </c>
      <c r="AC471" t="s">
        <v>310</v>
      </c>
      <c r="AD471" t="s">
        <v>704</v>
      </c>
      <c r="AG471" t="s">
        <v>801</v>
      </c>
      <c r="AH471">
        <v>0</v>
      </c>
      <c r="AI471">
        <v>237</v>
      </c>
    </row>
    <row r="472" spans="1:35" x14ac:dyDescent="0.3">
      <c r="A472" t="s">
        <v>699</v>
      </c>
      <c r="B472">
        <v>11377</v>
      </c>
      <c r="C472">
        <v>22</v>
      </c>
      <c r="D472" t="s">
        <v>797</v>
      </c>
      <c r="E472" t="s">
        <v>798</v>
      </c>
      <c r="F472">
        <v>66</v>
      </c>
      <c r="G472">
        <v>26.13</v>
      </c>
      <c r="H472">
        <v>86.39</v>
      </c>
      <c r="I472">
        <v>21.61</v>
      </c>
      <c r="J472">
        <v>71.44</v>
      </c>
      <c r="K472">
        <v>1</v>
      </c>
      <c r="T472">
        <v>3</v>
      </c>
      <c r="U472">
        <v>2</v>
      </c>
      <c r="V472" t="s">
        <v>306</v>
      </c>
      <c r="W472" t="s">
        <v>197</v>
      </c>
      <c r="X472">
        <v>7</v>
      </c>
      <c r="Y472">
        <v>7</v>
      </c>
      <c r="Z472" t="s">
        <v>799</v>
      </c>
      <c r="AA472" t="s">
        <v>800</v>
      </c>
      <c r="AB472" t="s">
        <v>309</v>
      </c>
      <c r="AC472" t="s">
        <v>310</v>
      </c>
      <c r="AD472" t="s">
        <v>704</v>
      </c>
      <c r="AG472" t="s">
        <v>801</v>
      </c>
      <c r="AH472">
        <v>0</v>
      </c>
      <c r="AI472">
        <v>237</v>
      </c>
    </row>
    <row r="473" spans="1:35" x14ac:dyDescent="0.3">
      <c r="A473" t="s">
        <v>699</v>
      </c>
      <c r="B473">
        <v>11377</v>
      </c>
      <c r="C473">
        <v>23</v>
      </c>
      <c r="D473" t="s">
        <v>797</v>
      </c>
      <c r="E473" t="s">
        <v>798</v>
      </c>
      <c r="F473">
        <v>66</v>
      </c>
      <c r="G473">
        <v>26.15</v>
      </c>
      <c r="H473">
        <v>86.47</v>
      </c>
      <c r="I473">
        <v>21.66</v>
      </c>
      <c r="J473">
        <v>71.62</v>
      </c>
      <c r="K473">
        <v>1</v>
      </c>
      <c r="T473">
        <v>3</v>
      </c>
      <c r="U473">
        <v>2</v>
      </c>
      <c r="V473" t="s">
        <v>306</v>
      </c>
      <c r="W473" t="s">
        <v>812</v>
      </c>
      <c r="X473">
        <v>7</v>
      </c>
      <c r="Y473">
        <v>7</v>
      </c>
      <c r="Z473" t="s">
        <v>799</v>
      </c>
      <c r="AA473" t="s">
        <v>800</v>
      </c>
      <c r="AB473" t="s">
        <v>309</v>
      </c>
      <c r="AC473" t="s">
        <v>310</v>
      </c>
      <c r="AD473" t="s">
        <v>704</v>
      </c>
      <c r="AG473" t="s">
        <v>801</v>
      </c>
      <c r="AH473">
        <v>0</v>
      </c>
      <c r="AI473">
        <v>237</v>
      </c>
    </row>
    <row r="474" spans="1:35" x14ac:dyDescent="0.3">
      <c r="A474" t="s">
        <v>699</v>
      </c>
      <c r="B474">
        <v>11377</v>
      </c>
      <c r="C474">
        <v>24</v>
      </c>
      <c r="D474" t="s">
        <v>797</v>
      </c>
      <c r="E474" t="s">
        <v>798</v>
      </c>
      <c r="F474">
        <v>66</v>
      </c>
      <c r="G474">
        <v>26.55</v>
      </c>
      <c r="H474">
        <v>87.78</v>
      </c>
      <c r="I474">
        <v>21.95</v>
      </c>
      <c r="J474">
        <v>72.58</v>
      </c>
      <c r="K474">
        <v>4</v>
      </c>
      <c r="T474">
        <v>3</v>
      </c>
      <c r="U474">
        <v>2</v>
      </c>
      <c r="V474" t="s">
        <v>306</v>
      </c>
      <c r="W474" t="s">
        <v>350</v>
      </c>
      <c r="X474">
        <v>7</v>
      </c>
      <c r="Y474">
        <v>7</v>
      </c>
      <c r="Z474" t="s">
        <v>799</v>
      </c>
      <c r="AA474" t="s">
        <v>800</v>
      </c>
      <c r="AB474" t="s">
        <v>309</v>
      </c>
      <c r="AC474" t="s">
        <v>310</v>
      </c>
      <c r="AD474" t="s">
        <v>704</v>
      </c>
      <c r="AG474" t="s">
        <v>801</v>
      </c>
      <c r="AH474">
        <v>0</v>
      </c>
      <c r="AI474">
        <v>237</v>
      </c>
    </row>
    <row r="475" spans="1:35" x14ac:dyDescent="0.3">
      <c r="A475" t="s">
        <v>699</v>
      </c>
      <c r="B475">
        <v>11377</v>
      </c>
      <c r="C475">
        <v>25</v>
      </c>
      <c r="D475" t="s">
        <v>797</v>
      </c>
      <c r="E475" t="s">
        <v>798</v>
      </c>
      <c r="F475">
        <v>66</v>
      </c>
      <c r="G475">
        <v>26.33</v>
      </c>
      <c r="H475">
        <v>87.07</v>
      </c>
      <c r="I475">
        <v>21.95</v>
      </c>
      <c r="J475">
        <v>72.58</v>
      </c>
      <c r="K475">
        <v>4</v>
      </c>
      <c r="T475">
        <v>3</v>
      </c>
      <c r="U475">
        <v>2</v>
      </c>
      <c r="V475" t="s">
        <v>306</v>
      </c>
      <c r="W475" t="s">
        <v>813</v>
      </c>
      <c r="X475">
        <v>7</v>
      </c>
      <c r="Y475">
        <v>7</v>
      </c>
      <c r="Z475" t="s">
        <v>799</v>
      </c>
      <c r="AA475" t="s">
        <v>800</v>
      </c>
      <c r="AB475" t="s">
        <v>309</v>
      </c>
      <c r="AC475" t="s">
        <v>310</v>
      </c>
      <c r="AD475" t="s">
        <v>704</v>
      </c>
      <c r="AG475" t="s">
        <v>801</v>
      </c>
      <c r="AH475">
        <v>0</v>
      </c>
      <c r="AI475">
        <v>237</v>
      </c>
    </row>
    <row r="476" spans="1:35" x14ac:dyDescent="0.3">
      <c r="A476" t="s">
        <v>699</v>
      </c>
      <c r="B476">
        <v>11377</v>
      </c>
      <c r="C476">
        <v>26</v>
      </c>
      <c r="D476" t="s">
        <v>797</v>
      </c>
      <c r="E476" t="s">
        <v>798</v>
      </c>
      <c r="F476">
        <v>66</v>
      </c>
      <c r="G476">
        <v>26.6</v>
      </c>
      <c r="H476">
        <v>87.95</v>
      </c>
      <c r="I476">
        <v>22.03</v>
      </c>
      <c r="J476">
        <v>72.849999999999994</v>
      </c>
      <c r="K476">
        <v>3</v>
      </c>
      <c r="T476">
        <v>3</v>
      </c>
      <c r="U476">
        <v>2</v>
      </c>
      <c r="V476" t="s">
        <v>306</v>
      </c>
      <c r="W476" t="s">
        <v>351</v>
      </c>
      <c r="X476">
        <v>7</v>
      </c>
      <c r="Y476">
        <v>7</v>
      </c>
      <c r="Z476" t="s">
        <v>799</v>
      </c>
      <c r="AA476" t="s">
        <v>800</v>
      </c>
      <c r="AB476" t="s">
        <v>309</v>
      </c>
      <c r="AC476" t="s">
        <v>310</v>
      </c>
      <c r="AD476" t="s">
        <v>704</v>
      </c>
      <c r="AG476" t="s">
        <v>801</v>
      </c>
      <c r="AH476">
        <v>0</v>
      </c>
      <c r="AI476">
        <v>237</v>
      </c>
    </row>
    <row r="477" spans="1:35" x14ac:dyDescent="0.3">
      <c r="A477" t="s">
        <v>699</v>
      </c>
      <c r="B477">
        <v>11377</v>
      </c>
      <c r="C477">
        <v>27</v>
      </c>
      <c r="D477" t="s">
        <v>797</v>
      </c>
      <c r="E477" t="s">
        <v>798</v>
      </c>
      <c r="F477">
        <v>66</v>
      </c>
      <c r="G477">
        <v>27.01</v>
      </c>
      <c r="H477">
        <v>89.3</v>
      </c>
      <c r="I477">
        <v>22.51</v>
      </c>
      <c r="J477">
        <v>74.44</v>
      </c>
      <c r="K477">
        <v>3</v>
      </c>
      <c r="T477">
        <v>3</v>
      </c>
      <c r="U477">
        <v>2</v>
      </c>
      <c r="V477" t="s">
        <v>306</v>
      </c>
      <c r="W477" t="s">
        <v>814</v>
      </c>
      <c r="X477">
        <v>7</v>
      </c>
      <c r="Y477">
        <v>7</v>
      </c>
      <c r="Z477" t="s">
        <v>799</v>
      </c>
      <c r="AA477" t="s">
        <v>800</v>
      </c>
      <c r="AB477" t="s">
        <v>309</v>
      </c>
      <c r="AC477" t="s">
        <v>310</v>
      </c>
      <c r="AD477" t="s">
        <v>704</v>
      </c>
      <c r="AG477" t="s">
        <v>801</v>
      </c>
      <c r="AH477">
        <v>0</v>
      </c>
      <c r="AI477">
        <v>237</v>
      </c>
    </row>
    <row r="478" spans="1:35" x14ac:dyDescent="0.3">
      <c r="A478" t="s">
        <v>699</v>
      </c>
      <c r="B478">
        <v>11377</v>
      </c>
      <c r="C478">
        <v>28</v>
      </c>
      <c r="D478" t="s">
        <v>797</v>
      </c>
      <c r="E478" t="s">
        <v>798</v>
      </c>
      <c r="F478">
        <v>66</v>
      </c>
      <c r="G478">
        <v>27.13</v>
      </c>
      <c r="H478">
        <v>89.7</v>
      </c>
      <c r="I478">
        <v>23.72</v>
      </c>
      <c r="J478">
        <v>78.430000000000007</v>
      </c>
      <c r="K478">
        <v>1</v>
      </c>
      <c r="T478">
        <v>3</v>
      </c>
      <c r="U478">
        <v>2</v>
      </c>
      <c r="V478" t="s">
        <v>306</v>
      </c>
      <c r="W478" t="s">
        <v>815</v>
      </c>
      <c r="X478">
        <v>7</v>
      </c>
      <c r="Y478">
        <v>7</v>
      </c>
      <c r="Z478" t="s">
        <v>799</v>
      </c>
      <c r="AA478" t="s">
        <v>800</v>
      </c>
      <c r="AB478" t="s">
        <v>309</v>
      </c>
      <c r="AC478" t="s">
        <v>310</v>
      </c>
      <c r="AD478" t="s">
        <v>704</v>
      </c>
      <c r="AG478" t="s">
        <v>801</v>
      </c>
      <c r="AH478">
        <v>0</v>
      </c>
      <c r="AI478">
        <v>237</v>
      </c>
    </row>
    <row r="479" spans="1:35" x14ac:dyDescent="0.3">
      <c r="A479" t="s">
        <v>699</v>
      </c>
      <c r="B479">
        <v>11377</v>
      </c>
      <c r="C479">
        <v>29</v>
      </c>
      <c r="D479" t="s">
        <v>797</v>
      </c>
      <c r="E479" t="s">
        <v>798</v>
      </c>
      <c r="F479">
        <v>66</v>
      </c>
      <c r="G479">
        <v>27.23</v>
      </c>
      <c r="H479">
        <v>90.03</v>
      </c>
      <c r="I479">
        <v>22.51</v>
      </c>
      <c r="J479">
        <v>74.44</v>
      </c>
      <c r="K479">
        <v>4</v>
      </c>
      <c r="T479">
        <v>3</v>
      </c>
      <c r="U479">
        <v>2</v>
      </c>
      <c r="V479" t="s">
        <v>306</v>
      </c>
      <c r="W479" t="s">
        <v>816</v>
      </c>
      <c r="X479">
        <v>7</v>
      </c>
      <c r="Y479">
        <v>7</v>
      </c>
      <c r="Z479" t="s">
        <v>799</v>
      </c>
      <c r="AA479" t="s">
        <v>800</v>
      </c>
      <c r="AB479" t="s">
        <v>309</v>
      </c>
      <c r="AC479" t="s">
        <v>310</v>
      </c>
      <c r="AD479" t="s">
        <v>704</v>
      </c>
      <c r="AG479" t="s">
        <v>801</v>
      </c>
      <c r="AH479">
        <v>0</v>
      </c>
      <c r="AI479">
        <v>237</v>
      </c>
    </row>
    <row r="480" spans="1:35" x14ac:dyDescent="0.3">
      <c r="A480" t="s">
        <v>699</v>
      </c>
      <c r="B480">
        <v>11377</v>
      </c>
      <c r="C480">
        <v>30</v>
      </c>
      <c r="D480" t="s">
        <v>797</v>
      </c>
      <c r="E480" t="s">
        <v>798</v>
      </c>
      <c r="F480">
        <v>66</v>
      </c>
      <c r="G480">
        <v>27.25</v>
      </c>
      <c r="H480">
        <v>90.09</v>
      </c>
      <c r="I480">
        <v>22.57</v>
      </c>
      <c r="J480">
        <v>74.62</v>
      </c>
      <c r="K480">
        <v>2</v>
      </c>
      <c r="T480">
        <v>3</v>
      </c>
      <c r="U480">
        <v>2</v>
      </c>
      <c r="V480" t="s">
        <v>306</v>
      </c>
      <c r="W480" t="s">
        <v>817</v>
      </c>
      <c r="X480">
        <v>7</v>
      </c>
      <c r="Y480">
        <v>7</v>
      </c>
      <c r="Z480" t="s">
        <v>799</v>
      </c>
      <c r="AA480" t="s">
        <v>800</v>
      </c>
      <c r="AB480" t="s">
        <v>309</v>
      </c>
      <c r="AC480" t="s">
        <v>310</v>
      </c>
      <c r="AD480" t="s">
        <v>704</v>
      </c>
      <c r="AG480" t="s">
        <v>801</v>
      </c>
      <c r="AH480">
        <v>0</v>
      </c>
      <c r="AI480">
        <v>237</v>
      </c>
    </row>
    <row r="481" spans="1:35" x14ac:dyDescent="0.3">
      <c r="A481" t="s">
        <v>699</v>
      </c>
      <c r="B481">
        <v>11377</v>
      </c>
      <c r="C481">
        <v>31</v>
      </c>
      <c r="D481" t="s">
        <v>797</v>
      </c>
      <c r="E481" t="s">
        <v>798</v>
      </c>
      <c r="F481">
        <v>66</v>
      </c>
      <c r="G481">
        <v>27.23</v>
      </c>
      <c r="H481">
        <v>90.02</v>
      </c>
      <c r="I481">
        <v>23.8</v>
      </c>
      <c r="J481">
        <v>78.709999999999994</v>
      </c>
      <c r="K481">
        <v>1</v>
      </c>
      <c r="T481">
        <v>3</v>
      </c>
      <c r="U481">
        <v>2</v>
      </c>
      <c r="V481" t="s">
        <v>306</v>
      </c>
      <c r="W481" t="s">
        <v>818</v>
      </c>
      <c r="X481">
        <v>7</v>
      </c>
      <c r="Y481">
        <v>7</v>
      </c>
      <c r="Z481" t="s">
        <v>799</v>
      </c>
      <c r="AA481" t="s">
        <v>800</v>
      </c>
      <c r="AB481" t="s">
        <v>309</v>
      </c>
      <c r="AC481" t="s">
        <v>310</v>
      </c>
      <c r="AD481" t="s">
        <v>704</v>
      </c>
      <c r="AG481" t="s">
        <v>801</v>
      </c>
      <c r="AH481">
        <v>0</v>
      </c>
      <c r="AI481">
        <v>237</v>
      </c>
    </row>
    <row r="482" spans="1:35" x14ac:dyDescent="0.3">
      <c r="A482" t="s">
        <v>699</v>
      </c>
      <c r="B482">
        <v>11377</v>
      </c>
      <c r="C482">
        <v>32</v>
      </c>
      <c r="D482" t="s">
        <v>797</v>
      </c>
      <c r="E482" t="s">
        <v>798</v>
      </c>
      <c r="F482">
        <v>66</v>
      </c>
      <c r="G482">
        <v>27.6</v>
      </c>
      <c r="H482">
        <v>91.26</v>
      </c>
      <c r="I482">
        <v>23.01</v>
      </c>
      <c r="J482">
        <v>76.08</v>
      </c>
      <c r="K482">
        <v>1</v>
      </c>
      <c r="T482">
        <v>3</v>
      </c>
      <c r="U482">
        <v>2</v>
      </c>
      <c r="V482" t="s">
        <v>306</v>
      </c>
      <c r="W482" t="s">
        <v>819</v>
      </c>
      <c r="X482">
        <v>7</v>
      </c>
      <c r="Y482">
        <v>7</v>
      </c>
      <c r="Z482" t="s">
        <v>799</v>
      </c>
      <c r="AA482" t="s">
        <v>800</v>
      </c>
      <c r="AB482" t="s">
        <v>309</v>
      </c>
      <c r="AC482" t="s">
        <v>310</v>
      </c>
      <c r="AD482" t="s">
        <v>704</v>
      </c>
      <c r="AG482" t="s">
        <v>801</v>
      </c>
      <c r="AH482">
        <v>0</v>
      </c>
      <c r="AI482">
        <v>237</v>
      </c>
    </row>
    <row r="483" spans="1:35" x14ac:dyDescent="0.3">
      <c r="A483" t="s">
        <v>699</v>
      </c>
      <c r="B483">
        <v>11377</v>
      </c>
      <c r="C483">
        <v>33</v>
      </c>
      <c r="D483" t="s">
        <v>797</v>
      </c>
      <c r="E483" t="s">
        <v>798</v>
      </c>
      <c r="F483">
        <v>66</v>
      </c>
      <c r="G483">
        <v>27.76</v>
      </c>
      <c r="H483">
        <v>91.77</v>
      </c>
      <c r="I483">
        <v>23.14</v>
      </c>
      <c r="J483">
        <v>76.5</v>
      </c>
      <c r="K483">
        <v>1</v>
      </c>
      <c r="T483">
        <v>3</v>
      </c>
      <c r="U483">
        <v>2</v>
      </c>
      <c r="V483" t="s">
        <v>306</v>
      </c>
      <c r="W483" t="s">
        <v>731</v>
      </c>
      <c r="X483">
        <v>7</v>
      </c>
      <c r="Y483">
        <v>7</v>
      </c>
      <c r="Z483" t="s">
        <v>799</v>
      </c>
      <c r="AA483" t="s">
        <v>800</v>
      </c>
      <c r="AB483" t="s">
        <v>309</v>
      </c>
      <c r="AC483" t="s">
        <v>310</v>
      </c>
      <c r="AD483" t="s">
        <v>704</v>
      </c>
      <c r="AG483" t="s">
        <v>801</v>
      </c>
      <c r="AH483">
        <v>0</v>
      </c>
      <c r="AI483">
        <v>237</v>
      </c>
    </row>
    <row r="484" spans="1:35" x14ac:dyDescent="0.3">
      <c r="A484" t="s">
        <v>699</v>
      </c>
      <c r="B484">
        <v>11377</v>
      </c>
      <c r="C484">
        <v>34</v>
      </c>
      <c r="D484" t="s">
        <v>797</v>
      </c>
      <c r="E484" t="s">
        <v>798</v>
      </c>
      <c r="F484">
        <v>66</v>
      </c>
      <c r="G484">
        <v>28.2</v>
      </c>
      <c r="H484">
        <v>93.23</v>
      </c>
      <c r="I484">
        <v>23.35</v>
      </c>
      <c r="J484">
        <v>77.22</v>
      </c>
      <c r="K484">
        <v>1</v>
      </c>
      <c r="T484">
        <v>3</v>
      </c>
      <c r="U484">
        <v>1</v>
      </c>
      <c r="V484" t="s">
        <v>306</v>
      </c>
      <c r="W484" t="s">
        <v>820</v>
      </c>
      <c r="X484">
        <v>7</v>
      </c>
      <c r="Y484">
        <v>7</v>
      </c>
      <c r="Z484" t="s">
        <v>799</v>
      </c>
      <c r="AA484" t="s">
        <v>800</v>
      </c>
      <c r="AB484" t="s">
        <v>309</v>
      </c>
      <c r="AC484" t="s">
        <v>310</v>
      </c>
      <c r="AD484" t="s">
        <v>704</v>
      </c>
      <c r="AG484" t="s">
        <v>801</v>
      </c>
      <c r="AH484">
        <v>0</v>
      </c>
      <c r="AI484">
        <v>237</v>
      </c>
    </row>
    <row r="485" spans="1:35" x14ac:dyDescent="0.3">
      <c r="A485" t="s">
        <v>699</v>
      </c>
      <c r="B485">
        <v>11377</v>
      </c>
      <c r="C485">
        <v>35</v>
      </c>
      <c r="D485" t="s">
        <v>797</v>
      </c>
      <c r="E485" t="s">
        <v>798</v>
      </c>
      <c r="F485">
        <v>66</v>
      </c>
      <c r="G485">
        <v>29.1</v>
      </c>
      <c r="H485">
        <v>96.2</v>
      </c>
      <c r="I485">
        <v>24.1</v>
      </c>
      <c r="J485">
        <v>79.680000000000007</v>
      </c>
      <c r="K485">
        <v>2</v>
      </c>
      <c r="T485">
        <v>3</v>
      </c>
      <c r="U485">
        <v>2</v>
      </c>
      <c r="V485" t="s">
        <v>306</v>
      </c>
      <c r="W485">
        <v>96</v>
      </c>
      <c r="X485">
        <v>7</v>
      </c>
      <c r="Y485">
        <v>7</v>
      </c>
      <c r="Z485" t="s">
        <v>799</v>
      </c>
      <c r="AA485" t="s">
        <v>800</v>
      </c>
      <c r="AB485" t="s">
        <v>309</v>
      </c>
      <c r="AC485" t="s">
        <v>310</v>
      </c>
      <c r="AD485" t="s">
        <v>704</v>
      </c>
      <c r="AG485" t="s">
        <v>801</v>
      </c>
      <c r="AH485">
        <v>0</v>
      </c>
      <c r="AI485">
        <v>237</v>
      </c>
    </row>
    <row r="486" spans="1:35" x14ac:dyDescent="0.3">
      <c r="A486" t="s">
        <v>699</v>
      </c>
      <c r="B486">
        <v>11377</v>
      </c>
      <c r="C486">
        <v>36</v>
      </c>
      <c r="D486" t="s">
        <v>797</v>
      </c>
      <c r="E486" t="s">
        <v>798</v>
      </c>
      <c r="F486">
        <v>66</v>
      </c>
      <c r="G486">
        <v>30.17</v>
      </c>
      <c r="H486">
        <v>99.74</v>
      </c>
      <c r="I486">
        <v>25.14</v>
      </c>
      <c r="J486">
        <v>83.14</v>
      </c>
      <c r="K486">
        <v>1</v>
      </c>
      <c r="T486">
        <v>3</v>
      </c>
      <c r="U486">
        <v>2</v>
      </c>
      <c r="V486" t="s">
        <v>306</v>
      </c>
      <c r="W486">
        <v>99</v>
      </c>
      <c r="X486">
        <v>7</v>
      </c>
      <c r="Y486">
        <v>7</v>
      </c>
      <c r="Z486" t="s">
        <v>799</v>
      </c>
      <c r="AA486" t="s">
        <v>800</v>
      </c>
      <c r="AB486" t="s">
        <v>309</v>
      </c>
      <c r="AC486" t="s">
        <v>310</v>
      </c>
      <c r="AD486" t="s">
        <v>704</v>
      </c>
      <c r="AG486" t="s">
        <v>801</v>
      </c>
      <c r="AH486">
        <v>0</v>
      </c>
      <c r="AI486">
        <v>237</v>
      </c>
    </row>
    <row r="487" spans="1:35" x14ac:dyDescent="0.3">
      <c r="A487" t="s">
        <v>699</v>
      </c>
      <c r="B487">
        <v>22174</v>
      </c>
      <c r="C487">
        <v>1</v>
      </c>
      <c r="D487" t="s">
        <v>821</v>
      </c>
      <c r="E487" t="s">
        <v>733</v>
      </c>
      <c r="F487">
        <v>16</v>
      </c>
      <c r="G487">
        <v>24.64</v>
      </c>
      <c r="H487">
        <v>81.459999999999994</v>
      </c>
      <c r="I487">
        <v>21.29</v>
      </c>
      <c r="J487">
        <v>70.400000000000006</v>
      </c>
      <c r="K487">
        <v>16</v>
      </c>
      <c r="T487">
        <v>3</v>
      </c>
      <c r="U487">
        <v>2</v>
      </c>
      <c r="V487" t="s">
        <v>306</v>
      </c>
      <c r="W487">
        <v>81</v>
      </c>
      <c r="X487">
        <v>5</v>
      </c>
      <c r="Y487">
        <v>5</v>
      </c>
      <c r="Z487" t="s">
        <v>822</v>
      </c>
      <c r="AA487" t="s">
        <v>823</v>
      </c>
      <c r="AB487" t="s">
        <v>309</v>
      </c>
      <c r="AC487" t="s">
        <v>310</v>
      </c>
      <c r="AD487" t="s">
        <v>704</v>
      </c>
      <c r="AG487" t="s">
        <v>824</v>
      </c>
      <c r="AH487">
        <v>0</v>
      </c>
      <c r="AI487">
        <v>193</v>
      </c>
    </row>
    <row r="488" spans="1:35" x14ac:dyDescent="0.3">
      <c r="A488" t="s">
        <v>699</v>
      </c>
      <c r="B488">
        <v>102094</v>
      </c>
      <c r="C488">
        <v>1</v>
      </c>
      <c r="D488" t="s">
        <v>825</v>
      </c>
      <c r="E488" t="s">
        <v>826</v>
      </c>
      <c r="F488">
        <v>19</v>
      </c>
      <c r="G488">
        <v>18.100000000000001</v>
      </c>
      <c r="H488">
        <v>59.86</v>
      </c>
      <c r="I488">
        <v>15.1</v>
      </c>
      <c r="J488">
        <v>49.94</v>
      </c>
      <c r="K488">
        <v>1</v>
      </c>
      <c r="T488">
        <v>2</v>
      </c>
      <c r="U488">
        <v>1</v>
      </c>
      <c r="V488" t="s">
        <v>306</v>
      </c>
      <c r="W488">
        <v>59</v>
      </c>
      <c r="X488">
        <v>6</v>
      </c>
      <c r="Y488">
        <v>6</v>
      </c>
      <c r="Z488" t="s">
        <v>827</v>
      </c>
      <c r="AA488" t="s">
        <v>828</v>
      </c>
      <c r="AB488" t="s">
        <v>309</v>
      </c>
      <c r="AC488" t="s">
        <v>310</v>
      </c>
      <c r="AD488" t="s">
        <v>704</v>
      </c>
      <c r="AG488" t="s">
        <v>829</v>
      </c>
      <c r="AH488">
        <v>0</v>
      </c>
      <c r="AI488">
        <v>183</v>
      </c>
    </row>
    <row r="489" spans="1:35" x14ac:dyDescent="0.3">
      <c r="A489" t="s">
        <v>699</v>
      </c>
      <c r="B489">
        <v>102094</v>
      </c>
      <c r="C489">
        <v>2</v>
      </c>
      <c r="D489" t="s">
        <v>825</v>
      </c>
      <c r="E489" t="s">
        <v>826</v>
      </c>
      <c r="F489">
        <v>19</v>
      </c>
      <c r="G489">
        <v>19.350000000000001</v>
      </c>
      <c r="H489">
        <v>63.97</v>
      </c>
      <c r="I489">
        <v>16.14</v>
      </c>
      <c r="J489">
        <v>53.36</v>
      </c>
      <c r="K489">
        <v>1</v>
      </c>
      <c r="T489">
        <v>2</v>
      </c>
      <c r="U489">
        <v>1</v>
      </c>
      <c r="V489" t="s">
        <v>306</v>
      </c>
      <c r="W489">
        <v>63</v>
      </c>
      <c r="X489">
        <v>6</v>
      </c>
      <c r="Y489">
        <v>6</v>
      </c>
      <c r="Z489" t="s">
        <v>827</v>
      </c>
      <c r="AA489" t="s">
        <v>828</v>
      </c>
      <c r="AB489" t="s">
        <v>309</v>
      </c>
      <c r="AC489" t="s">
        <v>310</v>
      </c>
      <c r="AD489" t="s">
        <v>704</v>
      </c>
      <c r="AG489" t="s">
        <v>829</v>
      </c>
      <c r="AH489">
        <v>0</v>
      </c>
      <c r="AI489">
        <v>183</v>
      </c>
    </row>
    <row r="490" spans="1:35" x14ac:dyDescent="0.3">
      <c r="A490" t="s">
        <v>699</v>
      </c>
      <c r="B490">
        <v>102094</v>
      </c>
      <c r="C490">
        <v>3</v>
      </c>
      <c r="D490" t="s">
        <v>825</v>
      </c>
      <c r="E490" t="s">
        <v>826</v>
      </c>
      <c r="F490">
        <v>19</v>
      </c>
      <c r="G490">
        <v>27.26</v>
      </c>
      <c r="H490">
        <v>90.13</v>
      </c>
      <c r="I490">
        <v>22.75</v>
      </c>
      <c r="J490">
        <v>75.209999999999994</v>
      </c>
      <c r="K490">
        <v>2</v>
      </c>
      <c r="T490">
        <v>3</v>
      </c>
      <c r="U490">
        <v>2</v>
      </c>
      <c r="V490" t="s">
        <v>306</v>
      </c>
      <c r="W490" t="s">
        <v>830</v>
      </c>
      <c r="X490">
        <v>6</v>
      </c>
      <c r="Y490">
        <v>6</v>
      </c>
      <c r="Z490" t="s">
        <v>827</v>
      </c>
      <c r="AA490" t="s">
        <v>828</v>
      </c>
      <c r="AB490" t="s">
        <v>309</v>
      </c>
      <c r="AC490" t="s">
        <v>310</v>
      </c>
      <c r="AD490" t="s">
        <v>704</v>
      </c>
      <c r="AG490" t="s">
        <v>829</v>
      </c>
      <c r="AH490">
        <v>0</v>
      </c>
      <c r="AI490">
        <v>183</v>
      </c>
    </row>
    <row r="491" spans="1:35" x14ac:dyDescent="0.3">
      <c r="A491" t="s">
        <v>699</v>
      </c>
      <c r="B491">
        <v>102094</v>
      </c>
      <c r="C491">
        <v>4</v>
      </c>
      <c r="D491" t="s">
        <v>825</v>
      </c>
      <c r="E491" t="s">
        <v>826</v>
      </c>
      <c r="F491">
        <v>19</v>
      </c>
      <c r="G491">
        <v>27.48</v>
      </c>
      <c r="H491">
        <v>90.86</v>
      </c>
      <c r="I491">
        <v>22.93</v>
      </c>
      <c r="J491">
        <v>75.819999999999993</v>
      </c>
      <c r="K491">
        <v>2</v>
      </c>
      <c r="T491">
        <v>3</v>
      </c>
      <c r="U491">
        <v>2</v>
      </c>
      <c r="V491" t="s">
        <v>306</v>
      </c>
      <c r="W491" t="s">
        <v>200</v>
      </c>
      <c r="X491">
        <v>6</v>
      </c>
      <c r="Y491">
        <v>6</v>
      </c>
      <c r="Z491" t="s">
        <v>827</v>
      </c>
      <c r="AA491" t="s">
        <v>828</v>
      </c>
      <c r="AB491" t="s">
        <v>309</v>
      </c>
      <c r="AC491" t="s">
        <v>310</v>
      </c>
      <c r="AD491" t="s">
        <v>704</v>
      </c>
      <c r="AG491" t="s">
        <v>829</v>
      </c>
      <c r="AH491">
        <v>0</v>
      </c>
      <c r="AI491">
        <v>183</v>
      </c>
    </row>
    <row r="492" spans="1:35" x14ac:dyDescent="0.3">
      <c r="A492" t="s">
        <v>699</v>
      </c>
      <c r="B492">
        <v>102094</v>
      </c>
      <c r="C492">
        <v>5</v>
      </c>
      <c r="D492" t="s">
        <v>825</v>
      </c>
      <c r="E492" t="s">
        <v>826</v>
      </c>
      <c r="F492">
        <v>19</v>
      </c>
      <c r="G492">
        <v>30.49</v>
      </c>
      <c r="H492">
        <v>100.8</v>
      </c>
      <c r="I492">
        <v>25.44</v>
      </c>
      <c r="J492">
        <v>84.12</v>
      </c>
      <c r="K492">
        <v>6</v>
      </c>
      <c r="T492">
        <v>3</v>
      </c>
      <c r="U492">
        <v>2</v>
      </c>
      <c r="V492" t="s">
        <v>306</v>
      </c>
      <c r="W492" t="s">
        <v>831</v>
      </c>
      <c r="X492">
        <v>6</v>
      </c>
      <c r="Y492">
        <v>6</v>
      </c>
      <c r="Z492" t="s">
        <v>827</v>
      </c>
      <c r="AA492" t="s">
        <v>828</v>
      </c>
      <c r="AB492" t="s">
        <v>309</v>
      </c>
      <c r="AC492" t="s">
        <v>310</v>
      </c>
      <c r="AD492" t="s">
        <v>704</v>
      </c>
      <c r="AG492" t="s">
        <v>829</v>
      </c>
      <c r="AH492">
        <v>0</v>
      </c>
      <c r="AI492">
        <v>183</v>
      </c>
    </row>
    <row r="493" spans="1:35" x14ac:dyDescent="0.3">
      <c r="A493" t="s">
        <v>699</v>
      </c>
      <c r="B493">
        <v>102094</v>
      </c>
      <c r="C493">
        <v>6</v>
      </c>
      <c r="D493" t="s">
        <v>825</v>
      </c>
      <c r="E493" t="s">
        <v>826</v>
      </c>
      <c r="F493">
        <v>19</v>
      </c>
      <c r="G493">
        <v>30.71</v>
      </c>
      <c r="H493">
        <v>101.54</v>
      </c>
      <c r="I493">
        <v>25.63</v>
      </c>
      <c r="J493">
        <v>84.73</v>
      </c>
      <c r="K493">
        <v>6</v>
      </c>
      <c r="T493">
        <v>3</v>
      </c>
      <c r="U493">
        <v>2</v>
      </c>
      <c r="V493" t="s">
        <v>306</v>
      </c>
      <c r="W493" t="s">
        <v>221</v>
      </c>
      <c r="X493">
        <v>6</v>
      </c>
      <c r="Y493">
        <v>6</v>
      </c>
      <c r="Z493" t="s">
        <v>827</v>
      </c>
      <c r="AA493" t="s">
        <v>828</v>
      </c>
      <c r="AB493" t="s">
        <v>309</v>
      </c>
      <c r="AC493" t="s">
        <v>310</v>
      </c>
      <c r="AD493" t="s">
        <v>704</v>
      </c>
      <c r="AG493" t="s">
        <v>829</v>
      </c>
      <c r="AH493">
        <v>0</v>
      </c>
      <c r="AI493">
        <v>183</v>
      </c>
    </row>
    <row r="494" spans="1:35" x14ac:dyDescent="0.3">
      <c r="A494" t="s">
        <v>699</v>
      </c>
      <c r="B494">
        <v>102094</v>
      </c>
      <c r="C494">
        <v>7</v>
      </c>
      <c r="D494" t="s">
        <v>825</v>
      </c>
      <c r="E494" t="s">
        <v>826</v>
      </c>
      <c r="F494">
        <v>19</v>
      </c>
      <c r="G494">
        <v>39.11</v>
      </c>
      <c r="H494">
        <v>129.31</v>
      </c>
      <c r="I494">
        <v>32.630000000000003</v>
      </c>
      <c r="J494">
        <v>107.89</v>
      </c>
      <c r="K494">
        <v>1</v>
      </c>
      <c r="T494">
        <v>3</v>
      </c>
      <c r="U494">
        <v>2</v>
      </c>
      <c r="V494" t="s">
        <v>306</v>
      </c>
      <c r="W494">
        <v>129</v>
      </c>
      <c r="X494">
        <v>6</v>
      </c>
      <c r="Y494">
        <v>6</v>
      </c>
      <c r="Z494" t="s">
        <v>827</v>
      </c>
      <c r="AA494" t="s">
        <v>828</v>
      </c>
      <c r="AB494" t="s">
        <v>309</v>
      </c>
      <c r="AC494" t="s">
        <v>310</v>
      </c>
      <c r="AD494" t="s">
        <v>704</v>
      </c>
      <c r="AG494" t="s">
        <v>829</v>
      </c>
      <c r="AH494">
        <v>0</v>
      </c>
      <c r="AI494">
        <v>183</v>
      </c>
    </row>
    <row r="495" spans="1:35" x14ac:dyDescent="0.3">
      <c r="A495" t="s">
        <v>699</v>
      </c>
      <c r="B495">
        <v>25326</v>
      </c>
      <c r="C495">
        <v>1</v>
      </c>
      <c r="D495" t="s">
        <v>832</v>
      </c>
      <c r="E495" t="s">
        <v>833</v>
      </c>
      <c r="F495">
        <v>80</v>
      </c>
      <c r="G495">
        <v>25.43</v>
      </c>
      <c r="H495">
        <v>84.09</v>
      </c>
      <c r="I495">
        <v>19.760000000000002</v>
      </c>
      <c r="J495">
        <v>65.349999999999994</v>
      </c>
      <c r="K495">
        <v>1</v>
      </c>
      <c r="T495">
        <v>3</v>
      </c>
      <c r="U495">
        <v>2</v>
      </c>
      <c r="V495" t="s">
        <v>306</v>
      </c>
      <c r="W495" t="s">
        <v>156</v>
      </c>
      <c r="X495">
        <v>13</v>
      </c>
      <c r="Y495">
        <v>7</v>
      </c>
      <c r="Z495" t="s">
        <v>834</v>
      </c>
      <c r="AA495" t="s">
        <v>835</v>
      </c>
      <c r="AB495" t="s">
        <v>309</v>
      </c>
      <c r="AC495" t="s">
        <v>310</v>
      </c>
      <c r="AD495" t="s">
        <v>704</v>
      </c>
      <c r="AG495" t="s">
        <v>836</v>
      </c>
      <c r="AH495">
        <v>0</v>
      </c>
      <c r="AI495">
        <v>245</v>
      </c>
    </row>
    <row r="496" spans="1:35" x14ac:dyDescent="0.3">
      <c r="A496" t="s">
        <v>699</v>
      </c>
      <c r="B496">
        <v>25326</v>
      </c>
      <c r="C496">
        <v>2</v>
      </c>
      <c r="D496" t="s">
        <v>832</v>
      </c>
      <c r="E496" t="s">
        <v>833</v>
      </c>
      <c r="F496">
        <v>80</v>
      </c>
      <c r="G496">
        <v>26.89</v>
      </c>
      <c r="H496">
        <v>88.9</v>
      </c>
      <c r="I496">
        <v>21.06</v>
      </c>
      <c r="J496">
        <v>69.63</v>
      </c>
      <c r="K496">
        <v>3</v>
      </c>
      <c r="T496">
        <v>2</v>
      </c>
      <c r="U496">
        <v>1</v>
      </c>
      <c r="V496" t="s">
        <v>306</v>
      </c>
      <c r="W496" t="s">
        <v>262</v>
      </c>
      <c r="X496">
        <v>13</v>
      </c>
      <c r="Y496">
        <v>7</v>
      </c>
      <c r="Z496" t="s">
        <v>834</v>
      </c>
      <c r="AA496" t="s">
        <v>835</v>
      </c>
      <c r="AB496" t="s">
        <v>309</v>
      </c>
      <c r="AC496" t="s">
        <v>310</v>
      </c>
      <c r="AD496" t="s">
        <v>704</v>
      </c>
      <c r="AG496" t="s">
        <v>836</v>
      </c>
      <c r="AH496">
        <v>0</v>
      </c>
      <c r="AI496">
        <v>245</v>
      </c>
    </row>
    <row r="497" spans="1:35" x14ac:dyDescent="0.3">
      <c r="A497" t="s">
        <v>699</v>
      </c>
      <c r="B497">
        <v>25326</v>
      </c>
      <c r="C497">
        <v>3</v>
      </c>
      <c r="D497" t="s">
        <v>832</v>
      </c>
      <c r="E497" t="s">
        <v>833</v>
      </c>
      <c r="F497">
        <v>80</v>
      </c>
      <c r="G497">
        <v>26.88</v>
      </c>
      <c r="H497">
        <v>88.86</v>
      </c>
      <c r="I497">
        <v>20.64</v>
      </c>
      <c r="J497">
        <v>68.260000000000005</v>
      </c>
      <c r="K497">
        <v>1</v>
      </c>
      <c r="T497">
        <v>2</v>
      </c>
      <c r="U497">
        <v>1</v>
      </c>
      <c r="V497" t="s">
        <v>306</v>
      </c>
      <c r="W497" t="s">
        <v>261</v>
      </c>
      <c r="X497">
        <v>13</v>
      </c>
      <c r="Y497">
        <v>7</v>
      </c>
      <c r="Z497" t="s">
        <v>834</v>
      </c>
      <c r="AA497" t="s">
        <v>835</v>
      </c>
      <c r="AB497" t="s">
        <v>309</v>
      </c>
      <c r="AC497" t="s">
        <v>310</v>
      </c>
      <c r="AD497" t="s">
        <v>704</v>
      </c>
      <c r="AG497" t="s">
        <v>836</v>
      </c>
      <c r="AH497">
        <v>0</v>
      </c>
      <c r="AI497">
        <v>245</v>
      </c>
    </row>
    <row r="498" spans="1:35" x14ac:dyDescent="0.3">
      <c r="A498" t="s">
        <v>699</v>
      </c>
      <c r="B498">
        <v>25326</v>
      </c>
      <c r="C498">
        <v>4</v>
      </c>
      <c r="D498" t="s">
        <v>832</v>
      </c>
      <c r="E498" t="s">
        <v>833</v>
      </c>
      <c r="F498">
        <v>80</v>
      </c>
      <c r="G498">
        <v>27.1</v>
      </c>
      <c r="H498">
        <v>89.59</v>
      </c>
      <c r="I498">
        <v>21.16</v>
      </c>
      <c r="J498">
        <v>69.98</v>
      </c>
      <c r="K498">
        <v>1</v>
      </c>
      <c r="T498">
        <v>2</v>
      </c>
      <c r="U498">
        <v>1</v>
      </c>
      <c r="V498" t="s">
        <v>306</v>
      </c>
      <c r="W498" t="s">
        <v>814</v>
      </c>
      <c r="X498">
        <v>13</v>
      </c>
      <c r="Y498">
        <v>7</v>
      </c>
      <c r="Z498" t="s">
        <v>834</v>
      </c>
      <c r="AA498" t="s">
        <v>835</v>
      </c>
      <c r="AB498" t="s">
        <v>309</v>
      </c>
      <c r="AC498" t="s">
        <v>310</v>
      </c>
      <c r="AD498" t="s">
        <v>704</v>
      </c>
      <c r="AG498" t="s">
        <v>836</v>
      </c>
      <c r="AH498">
        <v>0</v>
      </c>
      <c r="AI498">
        <v>245</v>
      </c>
    </row>
    <row r="499" spans="1:35" x14ac:dyDescent="0.3">
      <c r="A499" t="s">
        <v>699</v>
      </c>
      <c r="B499">
        <v>25326</v>
      </c>
      <c r="C499">
        <v>5</v>
      </c>
      <c r="D499" t="s">
        <v>832</v>
      </c>
      <c r="E499" t="s">
        <v>833</v>
      </c>
      <c r="F499">
        <v>80</v>
      </c>
      <c r="G499">
        <v>29.01</v>
      </c>
      <c r="H499">
        <v>95.93</v>
      </c>
      <c r="I499">
        <v>22.81</v>
      </c>
      <c r="J499">
        <v>75.42</v>
      </c>
      <c r="K499">
        <v>3</v>
      </c>
      <c r="T499">
        <v>3</v>
      </c>
      <c r="U499">
        <v>2</v>
      </c>
      <c r="V499" t="s">
        <v>306</v>
      </c>
      <c r="W499" t="s">
        <v>434</v>
      </c>
      <c r="X499">
        <v>13</v>
      </c>
      <c r="Y499">
        <v>7</v>
      </c>
      <c r="Z499" t="s">
        <v>834</v>
      </c>
      <c r="AA499" t="s">
        <v>835</v>
      </c>
      <c r="AB499" t="s">
        <v>309</v>
      </c>
      <c r="AC499" t="s">
        <v>310</v>
      </c>
      <c r="AD499" t="s">
        <v>704</v>
      </c>
      <c r="AG499" t="s">
        <v>836</v>
      </c>
      <c r="AH499">
        <v>0</v>
      </c>
      <c r="AI499">
        <v>245</v>
      </c>
    </row>
    <row r="500" spans="1:35" x14ac:dyDescent="0.3">
      <c r="A500" t="s">
        <v>699</v>
      </c>
      <c r="B500">
        <v>25326</v>
      </c>
      <c r="C500">
        <v>6</v>
      </c>
      <c r="D500" t="s">
        <v>832</v>
      </c>
      <c r="E500" t="s">
        <v>833</v>
      </c>
      <c r="F500">
        <v>80</v>
      </c>
      <c r="G500">
        <v>29.31</v>
      </c>
      <c r="H500">
        <v>96.9</v>
      </c>
      <c r="I500">
        <v>23</v>
      </c>
      <c r="J500">
        <v>76.06</v>
      </c>
      <c r="K500">
        <v>1</v>
      </c>
      <c r="T500">
        <v>3</v>
      </c>
      <c r="U500">
        <v>2</v>
      </c>
      <c r="V500" t="s">
        <v>306</v>
      </c>
      <c r="W500" t="s">
        <v>837</v>
      </c>
      <c r="X500">
        <v>13</v>
      </c>
      <c r="Y500">
        <v>7</v>
      </c>
      <c r="Z500" t="s">
        <v>834</v>
      </c>
      <c r="AA500" t="s">
        <v>835</v>
      </c>
      <c r="AB500" t="s">
        <v>309</v>
      </c>
      <c r="AC500" t="s">
        <v>310</v>
      </c>
      <c r="AD500" t="s">
        <v>704</v>
      </c>
      <c r="AG500" t="s">
        <v>836</v>
      </c>
      <c r="AH500">
        <v>0</v>
      </c>
      <c r="AI500">
        <v>245</v>
      </c>
    </row>
    <row r="501" spans="1:35" x14ac:dyDescent="0.3">
      <c r="A501" t="s">
        <v>699</v>
      </c>
      <c r="B501">
        <v>25326</v>
      </c>
      <c r="C501">
        <v>7</v>
      </c>
      <c r="D501" t="s">
        <v>832</v>
      </c>
      <c r="E501" t="s">
        <v>833</v>
      </c>
      <c r="F501">
        <v>80</v>
      </c>
      <c r="G501">
        <v>29.89</v>
      </c>
      <c r="H501">
        <v>98.84</v>
      </c>
      <c r="I501">
        <v>23.44</v>
      </c>
      <c r="J501">
        <v>77.510000000000005</v>
      </c>
      <c r="K501">
        <v>8</v>
      </c>
      <c r="T501">
        <v>3</v>
      </c>
      <c r="U501">
        <v>2</v>
      </c>
      <c r="V501" t="s">
        <v>306</v>
      </c>
      <c r="W501" t="s">
        <v>142</v>
      </c>
      <c r="X501">
        <v>13</v>
      </c>
      <c r="Y501">
        <v>7</v>
      </c>
      <c r="Z501" t="s">
        <v>834</v>
      </c>
      <c r="AA501" t="s">
        <v>835</v>
      </c>
      <c r="AB501" t="s">
        <v>309</v>
      </c>
      <c r="AC501" t="s">
        <v>310</v>
      </c>
      <c r="AD501" t="s">
        <v>704</v>
      </c>
      <c r="AG501" t="s">
        <v>836</v>
      </c>
      <c r="AH501">
        <v>0</v>
      </c>
      <c r="AI501">
        <v>245</v>
      </c>
    </row>
    <row r="502" spans="1:35" x14ac:dyDescent="0.3">
      <c r="A502" t="s">
        <v>699</v>
      </c>
      <c r="B502">
        <v>25326</v>
      </c>
      <c r="C502">
        <v>8</v>
      </c>
      <c r="D502" t="s">
        <v>832</v>
      </c>
      <c r="E502" t="s">
        <v>833</v>
      </c>
      <c r="F502">
        <v>80</v>
      </c>
      <c r="G502">
        <v>29.69</v>
      </c>
      <c r="H502">
        <v>98.17</v>
      </c>
      <c r="I502">
        <v>23.32</v>
      </c>
      <c r="J502">
        <v>77.11</v>
      </c>
      <c r="K502">
        <v>2</v>
      </c>
      <c r="T502">
        <v>3</v>
      </c>
      <c r="U502">
        <v>2</v>
      </c>
      <c r="V502" t="s">
        <v>306</v>
      </c>
      <c r="W502" t="s">
        <v>143</v>
      </c>
      <c r="X502">
        <v>13</v>
      </c>
      <c r="Y502">
        <v>7</v>
      </c>
      <c r="Z502" t="s">
        <v>834</v>
      </c>
      <c r="AA502" t="s">
        <v>835</v>
      </c>
      <c r="AB502" t="s">
        <v>309</v>
      </c>
      <c r="AC502" t="s">
        <v>310</v>
      </c>
      <c r="AD502" t="s">
        <v>704</v>
      </c>
      <c r="AG502" t="s">
        <v>836</v>
      </c>
      <c r="AH502">
        <v>0</v>
      </c>
      <c r="AI502">
        <v>245</v>
      </c>
    </row>
    <row r="503" spans="1:35" x14ac:dyDescent="0.3">
      <c r="A503" t="s">
        <v>699</v>
      </c>
      <c r="B503">
        <v>25326</v>
      </c>
      <c r="C503">
        <v>9</v>
      </c>
      <c r="D503" t="s">
        <v>832</v>
      </c>
      <c r="E503" t="s">
        <v>833</v>
      </c>
      <c r="F503">
        <v>80</v>
      </c>
      <c r="G503">
        <v>32.5</v>
      </c>
      <c r="H503">
        <v>107.44</v>
      </c>
      <c r="I503">
        <v>25.59</v>
      </c>
      <c r="J503">
        <v>84.62</v>
      </c>
      <c r="K503">
        <v>60</v>
      </c>
      <c r="T503">
        <v>3</v>
      </c>
      <c r="U503">
        <v>2</v>
      </c>
      <c r="V503" t="s">
        <v>306</v>
      </c>
      <c r="W503">
        <v>107</v>
      </c>
      <c r="X503">
        <v>13</v>
      </c>
      <c r="Y503">
        <v>7</v>
      </c>
      <c r="Z503" t="s">
        <v>834</v>
      </c>
      <c r="AA503" t="s">
        <v>835</v>
      </c>
      <c r="AB503" t="s">
        <v>309</v>
      </c>
      <c r="AC503" t="s">
        <v>310</v>
      </c>
      <c r="AD503" t="s">
        <v>704</v>
      </c>
      <c r="AG503" t="s">
        <v>836</v>
      </c>
      <c r="AH503">
        <v>0</v>
      </c>
      <c r="AI503">
        <v>245</v>
      </c>
    </row>
    <row r="504" spans="1:35" x14ac:dyDescent="0.3">
      <c r="A504" t="s">
        <v>699</v>
      </c>
      <c r="B504">
        <v>126298</v>
      </c>
      <c r="C504">
        <v>1</v>
      </c>
      <c r="D504" t="s">
        <v>838</v>
      </c>
      <c r="E504" t="s">
        <v>839</v>
      </c>
      <c r="F504">
        <v>23</v>
      </c>
      <c r="G504">
        <v>13.14</v>
      </c>
      <c r="H504">
        <v>43.44</v>
      </c>
      <c r="I504">
        <v>11.77</v>
      </c>
      <c r="J504">
        <v>38.92</v>
      </c>
      <c r="K504">
        <v>1</v>
      </c>
      <c r="T504">
        <v>1</v>
      </c>
      <c r="U504">
        <v>1</v>
      </c>
      <c r="V504" t="s">
        <v>306</v>
      </c>
      <c r="W504" t="s">
        <v>840</v>
      </c>
      <c r="X504">
        <v>7</v>
      </c>
      <c r="Y504">
        <v>6</v>
      </c>
      <c r="Z504" t="s">
        <v>841</v>
      </c>
      <c r="AA504" t="s">
        <v>842</v>
      </c>
      <c r="AB504" t="s">
        <v>309</v>
      </c>
      <c r="AC504" t="s">
        <v>310</v>
      </c>
      <c r="AD504" t="s">
        <v>704</v>
      </c>
      <c r="AG504" t="s">
        <v>843</v>
      </c>
      <c r="AH504">
        <v>0</v>
      </c>
      <c r="AI504">
        <v>199</v>
      </c>
    </row>
    <row r="505" spans="1:35" x14ac:dyDescent="0.3">
      <c r="A505" t="s">
        <v>699</v>
      </c>
      <c r="B505">
        <v>126298</v>
      </c>
      <c r="C505">
        <v>2</v>
      </c>
      <c r="D505" t="s">
        <v>838</v>
      </c>
      <c r="E505" t="s">
        <v>839</v>
      </c>
      <c r="F505">
        <v>23</v>
      </c>
      <c r="G505">
        <v>14.3</v>
      </c>
      <c r="H505">
        <v>47.28</v>
      </c>
      <c r="I505">
        <v>12.81</v>
      </c>
      <c r="J505">
        <v>42.37</v>
      </c>
      <c r="K505">
        <v>5</v>
      </c>
      <c r="T505">
        <v>2</v>
      </c>
      <c r="U505">
        <v>1</v>
      </c>
      <c r="V505" t="s">
        <v>306</v>
      </c>
      <c r="W505" t="s">
        <v>653</v>
      </c>
      <c r="X505">
        <v>7</v>
      </c>
      <c r="Y505">
        <v>6</v>
      </c>
      <c r="Z505" t="s">
        <v>841</v>
      </c>
      <c r="AA505" t="s">
        <v>842</v>
      </c>
      <c r="AB505" t="s">
        <v>309</v>
      </c>
      <c r="AC505" t="s">
        <v>310</v>
      </c>
      <c r="AD505" t="s">
        <v>704</v>
      </c>
      <c r="AG505" t="s">
        <v>843</v>
      </c>
      <c r="AH505">
        <v>0</v>
      </c>
      <c r="AI505">
        <v>199</v>
      </c>
    </row>
    <row r="506" spans="1:35" x14ac:dyDescent="0.3">
      <c r="A506" t="s">
        <v>699</v>
      </c>
      <c r="B506">
        <v>126298</v>
      </c>
      <c r="C506">
        <v>3</v>
      </c>
      <c r="D506" t="s">
        <v>838</v>
      </c>
      <c r="E506" t="s">
        <v>839</v>
      </c>
      <c r="F506">
        <v>23</v>
      </c>
      <c r="G506">
        <v>14.95</v>
      </c>
      <c r="H506">
        <v>49.43</v>
      </c>
      <c r="I506">
        <v>13.4</v>
      </c>
      <c r="J506">
        <v>44.3</v>
      </c>
      <c r="K506">
        <v>1</v>
      </c>
      <c r="T506">
        <v>2</v>
      </c>
      <c r="U506">
        <v>1</v>
      </c>
      <c r="V506" t="s">
        <v>306</v>
      </c>
      <c r="W506" t="s">
        <v>844</v>
      </c>
      <c r="X506">
        <v>7</v>
      </c>
      <c r="Y506">
        <v>6</v>
      </c>
      <c r="Z506" t="s">
        <v>841</v>
      </c>
      <c r="AA506" t="s">
        <v>842</v>
      </c>
      <c r="AB506" t="s">
        <v>309</v>
      </c>
      <c r="AC506" t="s">
        <v>310</v>
      </c>
      <c r="AD506" t="s">
        <v>704</v>
      </c>
      <c r="AG506" t="s">
        <v>843</v>
      </c>
      <c r="AH506">
        <v>0</v>
      </c>
      <c r="AI506">
        <v>199</v>
      </c>
    </row>
    <row r="507" spans="1:35" x14ac:dyDescent="0.3">
      <c r="A507" t="s">
        <v>699</v>
      </c>
      <c r="B507">
        <v>126298</v>
      </c>
      <c r="C507">
        <v>4</v>
      </c>
      <c r="D507" t="s">
        <v>838</v>
      </c>
      <c r="E507" t="s">
        <v>839</v>
      </c>
      <c r="F507">
        <v>23</v>
      </c>
      <c r="G507">
        <v>15.24</v>
      </c>
      <c r="H507">
        <v>50.41</v>
      </c>
      <c r="I507">
        <v>13.66</v>
      </c>
      <c r="J507">
        <v>45.18</v>
      </c>
      <c r="K507">
        <v>4</v>
      </c>
      <c r="T507">
        <v>2</v>
      </c>
      <c r="U507">
        <v>1</v>
      </c>
      <c r="V507" t="s">
        <v>306</v>
      </c>
      <c r="W507" t="s">
        <v>109</v>
      </c>
      <c r="X507">
        <v>7</v>
      </c>
      <c r="Y507">
        <v>6</v>
      </c>
      <c r="Z507" t="s">
        <v>841</v>
      </c>
      <c r="AA507" t="s">
        <v>842</v>
      </c>
      <c r="AB507" t="s">
        <v>309</v>
      </c>
      <c r="AC507" t="s">
        <v>310</v>
      </c>
      <c r="AD507" t="s">
        <v>704</v>
      </c>
      <c r="AG507" t="s">
        <v>843</v>
      </c>
      <c r="AH507">
        <v>0</v>
      </c>
      <c r="AI507">
        <v>199</v>
      </c>
    </row>
    <row r="508" spans="1:35" x14ac:dyDescent="0.3">
      <c r="A508" t="s">
        <v>699</v>
      </c>
      <c r="B508">
        <v>126298</v>
      </c>
      <c r="C508">
        <v>5</v>
      </c>
      <c r="D508" t="s">
        <v>838</v>
      </c>
      <c r="E508" t="s">
        <v>839</v>
      </c>
      <c r="F508">
        <v>23</v>
      </c>
      <c r="G508">
        <v>15.98</v>
      </c>
      <c r="H508">
        <v>52.83</v>
      </c>
      <c r="I508">
        <v>14.32</v>
      </c>
      <c r="J508">
        <v>47.35</v>
      </c>
      <c r="K508">
        <v>5</v>
      </c>
      <c r="T508">
        <v>2</v>
      </c>
      <c r="U508">
        <v>1</v>
      </c>
      <c r="V508" t="s">
        <v>306</v>
      </c>
      <c r="W508" t="s">
        <v>845</v>
      </c>
      <c r="X508">
        <v>7</v>
      </c>
      <c r="Y508">
        <v>6</v>
      </c>
      <c r="Z508" t="s">
        <v>841</v>
      </c>
      <c r="AA508" t="s">
        <v>842</v>
      </c>
      <c r="AB508" t="s">
        <v>309</v>
      </c>
      <c r="AC508" t="s">
        <v>310</v>
      </c>
      <c r="AD508" t="s">
        <v>704</v>
      </c>
      <c r="AG508" t="s">
        <v>843</v>
      </c>
      <c r="AH508">
        <v>0</v>
      </c>
      <c r="AI508">
        <v>199</v>
      </c>
    </row>
    <row r="509" spans="1:35" x14ac:dyDescent="0.3">
      <c r="A509" t="s">
        <v>699</v>
      </c>
      <c r="B509">
        <v>126298</v>
      </c>
      <c r="C509">
        <v>6</v>
      </c>
      <c r="D509" t="s">
        <v>838</v>
      </c>
      <c r="E509" t="s">
        <v>839</v>
      </c>
      <c r="F509">
        <v>23</v>
      </c>
      <c r="G509">
        <v>16.399999999999999</v>
      </c>
      <c r="H509">
        <v>54.23</v>
      </c>
      <c r="I509">
        <v>14.7</v>
      </c>
      <c r="J509">
        <v>48.6</v>
      </c>
      <c r="K509">
        <v>1</v>
      </c>
      <c r="T509">
        <v>2</v>
      </c>
      <c r="U509">
        <v>1</v>
      </c>
      <c r="V509" t="s">
        <v>306</v>
      </c>
      <c r="W509" t="s">
        <v>846</v>
      </c>
      <c r="X509">
        <v>7</v>
      </c>
      <c r="Y509">
        <v>6</v>
      </c>
      <c r="Z509" t="s">
        <v>841</v>
      </c>
      <c r="AA509" t="s">
        <v>842</v>
      </c>
      <c r="AB509" t="s">
        <v>309</v>
      </c>
      <c r="AC509" t="s">
        <v>310</v>
      </c>
      <c r="AD509" t="s">
        <v>704</v>
      </c>
      <c r="AG509" t="s">
        <v>843</v>
      </c>
      <c r="AH509">
        <v>0</v>
      </c>
      <c r="AI509">
        <v>199</v>
      </c>
    </row>
    <row r="510" spans="1:35" x14ac:dyDescent="0.3">
      <c r="A510" t="s">
        <v>699</v>
      </c>
      <c r="B510">
        <v>126298</v>
      </c>
      <c r="C510">
        <v>7</v>
      </c>
      <c r="D510" t="s">
        <v>838</v>
      </c>
      <c r="E510" t="s">
        <v>839</v>
      </c>
      <c r="F510">
        <v>23</v>
      </c>
      <c r="G510">
        <v>17.14</v>
      </c>
      <c r="H510">
        <v>56.69</v>
      </c>
      <c r="I510">
        <v>15.37</v>
      </c>
      <c r="J510">
        <v>50.81</v>
      </c>
      <c r="K510">
        <v>4</v>
      </c>
      <c r="T510">
        <v>2</v>
      </c>
      <c r="U510">
        <v>1</v>
      </c>
      <c r="V510" t="s">
        <v>306</v>
      </c>
      <c r="W510">
        <v>56</v>
      </c>
      <c r="X510">
        <v>7</v>
      </c>
      <c r="Y510">
        <v>6</v>
      </c>
      <c r="Z510" t="s">
        <v>841</v>
      </c>
      <c r="AA510" t="s">
        <v>842</v>
      </c>
      <c r="AB510" t="s">
        <v>309</v>
      </c>
      <c r="AC510" t="s">
        <v>310</v>
      </c>
      <c r="AD510" t="s">
        <v>704</v>
      </c>
      <c r="AG510" t="s">
        <v>843</v>
      </c>
      <c r="AH510">
        <v>0</v>
      </c>
      <c r="AI510">
        <v>199</v>
      </c>
    </row>
    <row r="511" spans="1:35" x14ac:dyDescent="0.3">
      <c r="A511" t="s">
        <v>699</v>
      </c>
      <c r="B511">
        <v>126298</v>
      </c>
      <c r="C511">
        <v>8</v>
      </c>
      <c r="D511" t="s">
        <v>838</v>
      </c>
      <c r="E511" t="s">
        <v>839</v>
      </c>
      <c r="F511">
        <v>23</v>
      </c>
      <c r="G511">
        <v>17.73</v>
      </c>
      <c r="H511">
        <v>58.63</v>
      </c>
      <c r="I511">
        <v>15.89</v>
      </c>
      <c r="J511">
        <v>52.54</v>
      </c>
      <c r="K511">
        <v>1</v>
      </c>
      <c r="T511">
        <v>3</v>
      </c>
      <c r="U511">
        <v>2</v>
      </c>
      <c r="V511" t="s">
        <v>306</v>
      </c>
      <c r="W511">
        <v>58</v>
      </c>
      <c r="X511">
        <v>7</v>
      </c>
      <c r="Y511">
        <v>6</v>
      </c>
      <c r="Z511" t="s">
        <v>841</v>
      </c>
      <c r="AA511" t="s">
        <v>842</v>
      </c>
      <c r="AB511" t="s">
        <v>309</v>
      </c>
      <c r="AC511" t="s">
        <v>310</v>
      </c>
      <c r="AD511" t="s">
        <v>704</v>
      </c>
      <c r="AG511" t="s">
        <v>843</v>
      </c>
      <c r="AH511">
        <v>0</v>
      </c>
      <c r="AI511">
        <v>199</v>
      </c>
    </row>
    <row r="512" spans="1:35" x14ac:dyDescent="0.3">
      <c r="A512" t="s">
        <v>699</v>
      </c>
      <c r="B512">
        <v>126298</v>
      </c>
      <c r="C512">
        <v>9</v>
      </c>
      <c r="D512" t="s">
        <v>838</v>
      </c>
      <c r="E512" t="s">
        <v>839</v>
      </c>
      <c r="F512">
        <v>23</v>
      </c>
      <c r="G512">
        <v>21.23</v>
      </c>
      <c r="H512">
        <v>70.209999999999994</v>
      </c>
      <c r="I512">
        <v>19.03</v>
      </c>
      <c r="J512">
        <v>62.92</v>
      </c>
      <c r="K512">
        <v>1</v>
      </c>
      <c r="T512">
        <v>3</v>
      </c>
      <c r="U512">
        <v>2</v>
      </c>
      <c r="V512" t="s">
        <v>306</v>
      </c>
      <c r="W512">
        <v>70</v>
      </c>
      <c r="X512">
        <v>7</v>
      </c>
      <c r="Y512">
        <v>6</v>
      </c>
      <c r="Z512" t="s">
        <v>841</v>
      </c>
      <c r="AA512" t="s">
        <v>842</v>
      </c>
      <c r="AB512" t="s">
        <v>309</v>
      </c>
      <c r="AC512" t="s">
        <v>310</v>
      </c>
      <c r="AD512" t="s">
        <v>704</v>
      </c>
      <c r="AG512" t="s">
        <v>843</v>
      </c>
      <c r="AH512">
        <v>0</v>
      </c>
      <c r="AI512">
        <v>199</v>
      </c>
    </row>
    <row r="513" spans="1:35" x14ac:dyDescent="0.3">
      <c r="A513" t="s">
        <v>699</v>
      </c>
      <c r="B513">
        <v>13633</v>
      </c>
      <c r="C513">
        <v>1</v>
      </c>
      <c r="D513" t="s">
        <v>847</v>
      </c>
      <c r="E513" t="s">
        <v>826</v>
      </c>
      <c r="F513">
        <v>19</v>
      </c>
      <c r="G513">
        <v>28.06</v>
      </c>
      <c r="H513">
        <v>92.79</v>
      </c>
      <c r="I513">
        <v>24.43</v>
      </c>
      <c r="J513">
        <v>80.77</v>
      </c>
      <c r="K513">
        <v>1</v>
      </c>
      <c r="T513">
        <v>3</v>
      </c>
      <c r="U513">
        <v>2</v>
      </c>
      <c r="V513" t="s">
        <v>306</v>
      </c>
      <c r="W513">
        <v>92</v>
      </c>
      <c r="X513">
        <v>6</v>
      </c>
      <c r="Y513">
        <v>3</v>
      </c>
      <c r="Z513" t="s">
        <v>848</v>
      </c>
      <c r="AA513" t="s">
        <v>849</v>
      </c>
      <c r="AB513" t="s">
        <v>309</v>
      </c>
      <c r="AC513" t="s">
        <v>310</v>
      </c>
      <c r="AD513" t="s">
        <v>704</v>
      </c>
      <c r="AG513" t="s">
        <v>850</v>
      </c>
      <c r="AH513">
        <v>0</v>
      </c>
      <c r="AI513">
        <v>191</v>
      </c>
    </row>
    <row r="514" spans="1:35" x14ac:dyDescent="0.3">
      <c r="A514" t="s">
        <v>699</v>
      </c>
      <c r="B514">
        <v>13633</v>
      </c>
      <c r="C514">
        <v>2</v>
      </c>
      <c r="D514" t="s">
        <v>847</v>
      </c>
      <c r="E514" t="s">
        <v>826</v>
      </c>
      <c r="F514">
        <v>19</v>
      </c>
      <c r="G514">
        <v>28.95</v>
      </c>
      <c r="H514">
        <v>95.72</v>
      </c>
      <c r="I514">
        <v>25.21</v>
      </c>
      <c r="J514">
        <v>83.37</v>
      </c>
      <c r="K514">
        <v>1</v>
      </c>
      <c r="T514">
        <v>3</v>
      </c>
      <c r="U514">
        <v>2</v>
      </c>
      <c r="V514" t="s">
        <v>306</v>
      </c>
      <c r="W514" t="s">
        <v>433</v>
      </c>
      <c r="X514">
        <v>6</v>
      </c>
      <c r="Y514">
        <v>3</v>
      </c>
      <c r="Z514" t="s">
        <v>848</v>
      </c>
      <c r="AA514" t="s">
        <v>849</v>
      </c>
      <c r="AB514" t="s">
        <v>309</v>
      </c>
      <c r="AC514" t="s">
        <v>310</v>
      </c>
      <c r="AD514" t="s">
        <v>704</v>
      </c>
      <c r="AG514" t="s">
        <v>850</v>
      </c>
      <c r="AH514">
        <v>0</v>
      </c>
      <c r="AI514">
        <v>191</v>
      </c>
    </row>
    <row r="515" spans="1:35" x14ac:dyDescent="0.3">
      <c r="A515" t="s">
        <v>699</v>
      </c>
      <c r="B515">
        <v>13633</v>
      </c>
      <c r="C515">
        <v>3</v>
      </c>
      <c r="D515" t="s">
        <v>847</v>
      </c>
      <c r="E515" t="s">
        <v>826</v>
      </c>
      <c r="F515">
        <v>19</v>
      </c>
      <c r="G515">
        <v>29.23</v>
      </c>
      <c r="H515">
        <v>96.64</v>
      </c>
      <c r="I515">
        <v>25.46</v>
      </c>
      <c r="J515">
        <v>84.17</v>
      </c>
      <c r="K515">
        <v>5</v>
      </c>
      <c r="T515">
        <v>3</v>
      </c>
      <c r="U515">
        <v>2</v>
      </c>
      <c r="V515" t="s">
        <v>306</v>
      </c>
      <c r="W515" t="s">
        <v>660</v>
      </c>
      <c r="X515">
        <v>6</v>
      </c>
      <c r="Y515">
        <v>3</v>
      </c>
      <c r="Z515" t="s">
        <v>848</v>
      </c>
      <c r="AA515" t="s">
        <v>849</v>
      </c>
      <c r="AB515" t="s">
        <v>309</v>
      </c>
      <c r="AC515" t="s">
        <v>310</v>
      </c>
      <c r="AD515" t="s">
        <v>704</v>
      </c>
      <c r="AG515" t="s">
        <v>850</v>
      </c>
      <c r="AH515">
        <v>0</v>
      </c>
      <c r="AI515">
        <v>191</v>
      </c>
    </row>
    <row r="516" spans="1:35" x14ac:dyDescent="0.3">
      <c r="A516" t="s">
        <v>699</v>
      </c>
      <c r="B516">
        <v>13633</v>
      </c>
      <c r="C516">
        <v>4</v>
      </c>
      <c r="D516" t="s">
        <v>847</v>
      </c>
      <c r="E516" t="s">
        <v>826</v>
      </c>
      <c r="F516">
        <v>19</v>
      </c>
      <c r="G516">
        <v>29.46</v>
      </c>
      <c r="H516">
        <v>97.41</v>
      </c>
      <c r="I516">
        <v>25.66</v>
      </c>
      <c r="J516">
        <v>84.84</v>
      </c>
      <c r="K516">
        <v>5</v>
      </c>
      <c r="T516">
        <v>3</v>
      </c>
      <c r="U516">
        <v>2</v>
      </c>
      <c r="V516" t="s">
        <v>306</v>
      </c>
      <c r="W516" t="s">
        <v>851</v>
      </c>
      <c r="X516">
        <v>6</v>
      </c>
      <c r="Y516">
        <v>3</v>
      </c>
      <c r="Z516" t="s">
        <v>848</v>
      </c>
      <c r="AA516" t="s">
        <v>849</v>
      </c>
      <c r="AB516" t="s">
        <v>309</v>
      </c>
      <c r="AC516" t="s">
        <v>310</v>
      </c>
      <c r="AD516" t="s">
        <v>704</v>
      </c>
      <c r="AG516" t="s">
        <v>850</v>
      </c>
      <c r="AH516">
        <v>0</v>
      </c>
      <c r="AI516">
        <v>191</v>
      </c>
    </row>
    <row r="517" spans="1:35" x14ac:dyDescent="0.3">
      <c r="A517" t="s">
        <v>699</v>
      </c>
      <c r="B517">
        <v>13633</v>
      </c>
      <c r="C517">
        <v>5</v>
      </c>
      <c r="D517" t="s">
        <v>847</v>
      </c>
      <c r="E517" t="s">
        <v>826</v>
      </c>
      <c r="F517">
        <v>19</v>
      </c>
      <c r="G517">
        <v>29.4</v>
      </c>
      <c r="H517">
        <v>97.21</v>
      </c>
      <c r="I517">
        <v>25.61</v>
      </c>
      <c r="J517">
        <v>84.67</v>
      </c>
      <c r="K517">
        <v>4</v>
      </c>
      <c r="T517">
        <v>3</v>
      </c>
      <c r="U517">
        <v>2</v>
      </c>
      <c r="V517" t="s">
        <v>306</v>
      </c>
      <c r="W517" t="s">
        <v>852</v>
      </c>
      <c r="X517">
        <v>6</v>
      </c>
      <c r="Y517">
        <v>3</v>
      </c>
      <c r="Z517" t="s">
        <v>848</v>
      </c>
      <c r="AA517" t="s">
        <v>849</v>
      </c>
      <c r="AB517" t="s">
        <v>309</v>
      </c>
      <c r="AC517" t="s">
        <v>310</v>
      </c>
      <c r="AD517" t="s">
        <v>704</v>
      </c>
      <c r="AG517" t="s">
        <v>850</v>
      </c>
      <c r="AH517">
        <v>0</v>
      </c>
      <c r="AI517">
        <v>191</v>
      </c>
    </row>
    <row r="518" spans="1:35" x14ac:dyDescent="0.3">
      <c r="A518" t="s">
        <v>699</v>
      </c>
      <c r="B518">
        <v>13633</v>
      </c>
      <c r="C518">
        <v>6</v>
      </c>
      <c r="D518" t="s">
        <v>847</v>
      </c>
      <c r="E518" t="s">
        <v>826</v>
      </c>
      <c r="F518">
        <v>19</v>
      </c>
      <c r="G518">
        <v>29.43</v>
      </c>
      <c r="H518">
        <v>97.3</v>
      </c>
      <c r="I518">
        <v>25.63</v>
      </c>
      <c r="J518">
        <v>84.75</v>
      </c>
      <c r="K518">
        <v>3</v>
      </c>
      <c r="T518">
        <v>3</v>
      </c>
      <c r="U518">
        <v>2</v>
      </c>
      <c r="V518" t="s">
        <v>306</v>
      </c>
      <c r="W518" t="s">
        <v>853</v>
      </c>
      <c r="X518">
        <v>6</v>
      </c>
      <c r="Y518">
        <v>3</v>
      </c>
      <c r="Z518" t="s">
        <v>848</v>
      </c>
      <c r="AA518" t="s">
        <v>849</v>
      </c>
      <c r="AB518" t="s">
        <v>309</v>
      </c>
      <c r="AC518" t="s">
        <v>310</v>
      </c>
      <c r="AD518" t="s">
        <v>704</v>
      </c>
      <c r="AG518" t="s">
        <v>850</v>
      </c>
      <c r="AH518">
        <v>0</v>
      </c>
      <c r="AI518">
        <v>191</v>
      </c>
    </row>
    <row r="519" spans="1:35" x14ac:dyDescent="0.3">
      <c r="A519" t="s">
        <v>699</v>
      </c>
      <c r="B519">
        <v>27124</v>
      </c>
      <c r="C519">
        <v>1</v>
      </c>
      <c r="D519" t="s">
        <v>854</v>
      </c>
      <c r="E519" t="s">
        <v>855</v>
      </c>
      <c r="F519">
        <v>101</v>
      </c>
      <c r="G519">
        <v>30.38</v>
      </c>
      <c r="H519">
        <v>100.43</v>
      </c>
      <c r="I519">
        <v>25.07</v>
      </c>
      <c r="J519">
        <v>82.9</v>
      </c>
      <c r="K519">
        <v>12</v>
      </c>
      <c r="T519">
        <v>3</v>
      </c>
      <c r="U519">
        <v>2</v>
      </c>
      <c r="V519" t="s">
        <v>306</v>
      </c>
      <c r="W519">
        <v>100</v>
      </c>
      <c r="X519">
        <v>12</v>
      </c>
      <c r="Y519">
        <v>9</v>
      </c>
      <c r="Z519" t="s">
        <v>856</v>
      </c>
      <c r="AA519" t="s">
        <v>857</v>
      </c>
      <c r="AB519" t="s">
        <v>309</v>
      </c>
      <c r="AC519" t="s">
        <v>310</v>
      </c>
      <c r="AD519" t="s">
        <v>704</v>
      </c>
      <c r="AG519" t="s">
        <v>858</v>
      </c>
      <c r="AH519">
        <v>7</v>
      </c>
      <c r="AI519">
        <v>240</v>
      </c>
    </row>
    <row r="520" spans="1:35" x14ac:dyDescent="0.3">
      <c r="A520" t="s">
        <v>699</v>
      </c>
      <c r="B520">
        <v>27124</v>
      </c>
      <c r="C520">
        <v>2</v>
      </c>
      <c r="D520" t="s">
        <v>854</v>
      </c>
      <c r="E520" t="s">
        <v>855</v>
      </c>
      <c r="F520">
        <v>101</v>
      </c>
      <c r="G520">
        <v>31.05</v>
      </c>
      <c r="H520">
        <v>102.66</v>
      </c>
      <c r="I520">
        <v>25.66</v>
      </c>
      <c r="J520">
        <v>84.85</v>
      </c>
      <c r="K520">
        <v>64</v>
      </c>
      <c r="T520">
        <v>3</v>
      </c>
      <c r="U520">
        <v>2</v>
      </c>
      <c r="V520" t="s">
        <v>306</v>
      </c>
      <c r="W520">
        <v>102</v>
      </c>
      <c r="X520">
        <v>12</v>
      </c>
      <c r="Y520">
        <v>9</v>
      </c>
      <c r="Z520" t="s">
        <v>856</v>
      </c>
      <c r="AA520" t="s">
        <v>857</v>
      </c>
      <c r="AB520" t="s">
        <v>309</v>
      </c>
      <c r="AC520" t="s">
        <v>310</v>
      </c>
      <c r="AD520" t="s">
        <v>704</v>
      </c>
      <c r="AG520" t="s">
        <v>858</v>
      </c>
      <c r="AH520">
        <v>7</v>
      </c>
      <c r="AI520">
        <v>240</v>
      </c>
    </row>
    <row r="521" spans="1:35" x14ac:dyDescent="0.3">
      <c r="A521" t="s">
        <v>699</v>
      </c>
      <c r="B521">
        <v>27124</v>
      </c>
      <c r="C521">
        <v>3</v>
      </c>
      <c r="D521" t="s">
        <v>854</v>
      </c>
      <c r="E521" t="s">
        <v>855</v>
      </c>
      <c r="F521">
        <v>101</v>
      </c>
      <c r="G521">
        <v>40.78</v>
      </c>
      <c r="H521">
        <v>134.83000000000001</v>
      </c>
      <c r="I521">
        <v>33.840000000000003</v>
      </c>
      <c r="J521">
        <v>111.89</v>
      </c>
      <c r="K521">
        <v>18</v>
      </c>
      <c r="T521">
        <v>4</v>
      </c>
      <c r="U521">
        <v>2</v>
      </c>
      <c r="V521" t="s">
        <v>306</v>
      </c>
      <c r="W521">
        <v>134</v>
      </c>
      <c r="X521">
        <v>12</v>
      </c>
      <c r="Y521">
        <v>9</v>
      </c>
      <c r="Z521" t="s">
        <v>856</v>
      </c>
      <c r="AA521" t="s">
        <v>857</v>
      </c>
      <c r="AB521" t="s">
        <v>309</v>
      </c>
      <c r="AC521" t="s">
        <v>310</v>
      </c>
      <c r="AD521" t="s">
        <v>704</v>
      </c>
      <c r="AG521" t="s">
        <v>858</v>
      </c>
      <c r="AH521">
        <v>7</v>
      </c>
      <c r="AI521">
        <v>240</v>
      </c>
    </row>
    <row r="522" spans="1:35" x14ac:dyDescent="0.3">
      <c r="A522" t="s">
        <v>699</v>
      </c>
      <c r="B522">
        <v>24048</v>
      </c>
      <c r="C522">
        <v>1</v>
      </c>
      <c r="D522" t="s">
        <v>859</v>
      </c>
      <c r="E522" t="s">
        <v>860</v>
      </c>
      <c r="F522">
        <v>18</v>
      </c>
      <c r="G522">
        <v>21.88</v>
      </c>
      <c r="H522">
        <v>72.36</v>
      </c>
      <c r="I522">
        <v>19.059999999999999</v>
      </c>
      <c r="J522">
        <v>63.02</v>
      </c>
      <c r="K522">
        <v>18</v>
      </c>
      <c r="T522">
        <v>3</v>
      </c>
      <c r="U522">
        <v>2</v>
      </c>
      <c r="V522" t="s">
        <v>306</v>
      </c>
      <c r="W522">
        <v>72</v>
      </c>
      <c r="X522">
        <v>10</v>
      </c>
      <c r="Y522">
        <v>10</v>
      </c>
      <c r="Z522" t="s">
        <v>861</v>
      </c>
      <c r="AA522" t="s">
        <v>862</v>
      </c>
      <c r="AB522" t="s">
        <v>309</v>
      </c>
      <c r="AC522" t="s">
        <v>310</v>
      </c>
      <c r="AD522" t="s">
        <v>704</v>
      </c>
      <c r="AG522" t="s">
        <v>863</v>
      </c>
      <c r="AH522">
        <v>0</v>
      </c>
      <c r="AI522">
        <v>249</v>
      </c>
    </row>
    <row r="523" spans="1:35" x14ac:dyDescent="0.3">
      <c r="A523" t="s">
        <v>699</v>
      </c>
      <c r="B523">
        <v>26367</v>
      </c>
      <c r="C523">
        <v>1</v>
      </c>
      <c r="D523" t="s">
        <v>864</v>
      </c>
      <c r="E523" t="s">
        <v>327</v>
      </c>
      <c r="F523">
        <v>35</v>
      </c>
      <c r="G523">
        <v>29.47</v>
      </c>
      <c r="H523">
        <v>97.43</v>
      </c>
      <c r="I523">
        <v>25.55</v>
      </c>
      <c r="J523">
        <v>84.48</v>
      </c>
      <c r="K523">
        <v>13</v>
      </c>
      <c r="T523">
        <v>3</v>
      </c>
      <c r="U523">
        <v>2</v>
      </c>
      <c r="V523" t="s">
        <v>306</v>
      </c>
      <c r="W523">
        <v>97</v>
      </c>
      <c r="X523">
        <v>7</v>
      </c>
      <c r="Y523">
        <v>7</v>
      </c>
      <c r="Z523" t="s">
        <v>865</v>
      </c>
      <c r="AA523" t="s">
        <v>866</v>
      </c>
      <c r="AB523" t="s">
        <v>309</v>
      </c>
      <c r="AC523" t="s">
        <v>310</v>
      </c>
      <c r="AD523" t="s">
        <v>704</v>
      </c>
      <c r="AG523" t="s">
        <v>867</v>
      </c>
      <c r="AH523">
        <v>0</v>
      </c>
      <c r="AI523">
        <v>0</v>
      </c>
    </row>
    <row r="524" spans="1:35" x14ac:dyDescent="0.3">
      <c r="A524" t="s">
        <v>699</v>
      </c>
      <c r="B524">
        <v>26367</v>
      </c>
      <c r="C524">
        <v>2</v>
      </c>
      <c r="D524" t="s">
        <v>864</v>
      </c>
      <c r="E524" t="s">
        <v>327</v>
      </c>
      <c r="F524">
        <v>35</v>
      </c>
      <c r="G524">
        <v>29.6</v>
      </c>
      <c r="H524">
        <v>97.86</v>
      </c>
      <c r="I524">
        <v>25.66</v>
      </c>
      <c r="J524">
        <v>84.84</v>
      </c>
      <c r="K524">
        <v>6</v>
      </c>
      <c r="T524">
        <v>3</v>
      </c>
      <c r="U524">
        <v>2</v>
      </c>
      <c r="V524" t="s">
        <v>306</v>
      </c>
      <c r="W524" t="s">
        <v>853</v>
      </c>
      <c r="X524">
        <v>7</v>
      </c>
      <c r="Y524">
        <v>7</v>
      </c>
      <c r="Z524" t="s">
        <v>865</v>
      </c>
      <c r="AA524" t="s">
        <v>866</v>
      </c>
      <c r="AB524" t="s">
        <v>309</v>
      </c>
      <c r="AC524" t="s">
        <v>310</v>
      </c>
      <c r="AD524" t="s">
        <v>704</v>
      </c>
      <c r="AG524" t="s">
        <v>867</v>
      </c>
      <c r="AH524">
        <v>0</v>
      </c>
      <c r="AI524">
        <v>0</v>
      </c>
    </row>
    <row r="525" spans="1:35" x14ac:dyDescent="0.3">
      <c r="A525" t="s">
        <v>699</v>
      </c>
      <c r="B525">
        <v>26367</v>
      </c>
      <c r="C525">
        <v>3</v>
      </c>
      <c r="D525" t="s">
        <v>864</v>
      </c>
      <c r="E525" t="s">
        <v>327</v>
      </c>
      <c r="F525">
        <v>35</v>
      </c>
      <c r="G525">
        <v>29.64</v>
      </c>
      <c r="H525">
        <v>98.01</v>
      </c>
      <c r="I525">
        <v>25.44</v>
      </c>
      <c r="J525">
        <v>84.1</v>
      </c>
      <c r="K525">
        <v>6</v>
      </c>
      <c r="T525">
        <v>3</v>
      </c>
      <c r="U525">
        <v>2</v>
      </c>
      <c r="V525" t="s">
        <v>306</v>
      </c>
      <c r="W525" t="s">
        <v>143</v>
      </c>
      <c r="X525">
        <v>7</v>
      </c>
      <c r="Y525">
        <v>7</v>
      </c>
      <c r="Z525" t="s">
        <v>865</v>
      </c>
      <c r="AA525" t="s">
        <v>866</v>
      </c>
      <c r="AB525" t="s">
        <v>309</v>
      </c>
      <c r="AC525" t="s">
        <v>310</v>
      </c>
      <c r="AD525" t="s">
        <v>704</v>
      </c>
      <c r="AG525" t="s">
        <v>867</v>
      </c>
      <c r="AH525">
        <v>0</v>
      </c>
      <c r="AI525">
        <v>0</v>
      </c>
    </row>
    <row r="526" spans="1:35" x14ac:dyDescent="0.3">
      <c r="A526" t="s">
        <v>699</v>
      </c>
      <c r="B526">
        <v>26367</v>
      </c>
      <c r="C526">
        <v>4</v>
      </c>
      <c r="D526" t="s">
        <v>864</v>
      </c>
      <c r="E526" t="s">
        <v>327</v>
      </c>
      <c r="F526">
        <v>35</v>
      </c>
      <c r="G526">
        <v>29.76</v>
      </c>
      <c r="H526">
        <v>98.4</v>
      </c>
      <c r="I526">
        <v>25.53</v>
      </c>
      <c r="J526">
        <v>84.42</v>
      </c>
      <c r="K526">
        <v>5</v>
      </c>
      <c r="T526">
        <v>3</v>
      </c>
      <c r="U526">
        <v>2</v>
      </c>
      <c r="V526" t="s">
        <v>333</v>
      </c>
      <c r="W526" t="s">
        <v>142</v>
      </c>
      <c r="X526">
        <v>7</v>
      </c>
      <c r="Y526">
        <v>7</v>
      </c>
      <c r="Z526" t="s">
        <v>865</v>
      </c>
      <c r="AA526" t="s">
        <v>866</v>
      </c>
      <c r="AB526" t="s">
        <v>309</v>
      </c>
      <c r="AC526" t="s">
        <v>310</v>
      </c>
      <c r="AD526" t="s">
        <v>704</v>
      </c>
      <c r="AG526" t="s">
        <v>867</v>
      </c>
      <c r="AH526">
        <v>0</v>
      </c>
      <c r="AI526">
        <v>0</v>
      </c>
    </row>
    <row r="527" spans="1:35" x14ac:dyDescent="0.3">
      <c r="A527" t="s">
        <v>699</v>
      </c>
      <c r="B527">
        <v>26367</v>
      </c>
      <c r="C527">
        <v>5</v>
      </c>
      <c r="D527" t="s">
        <v>864</v>
      </c>
      <c r="E527" t="s">
        <v>327</v>
      </c>
      <c r="F527">
        <v>35</v>
      </c>
      <c r="G527">
        <v>29.81</v>
      </c>
      <c r="H527">
        <v>98.57</v>
      </c>
      <c r="I527">
        <v>25.57</v>
      </c>
      <c r="J527">
        <v>84.56</v>
      </c>
      <c r="K527">
        <v>5</v>
      </c>
      <c r="T527">
        <v>3</v>
      </c>
      <c r="U527">
        <v>2</v>
      </c>
      <c r="V527" t="s">
        <v>306</v>
      </c>
      <c r="W527" t="s">
        <v>868</v>
      </c>
      <c r="X527">
        <v>7</v>
      </c>
      <c r="Y527">
        <v>7</v>
      </c>
      <c r="Z527" t="s">
        <v>865</v>
      </c>
      <c r="AA527" t="s">
        <v>866</v>
      </c>
      <c r="AB527" t="s">
        <v>309</v>
      </c>
      <c r="AC527" t="s">
        <v>310</v>
      </c>
      <c r="AD527" t="s">
        <v>704</v>
      </c>
      <c r="AG527" t="s">
        <v>867</v>
      </c>
      <c r="AH527">
        <v>0</v>
      </c>
      <c r="AI527">
        <v>0</v>
      </c>
    </row>
    <row r="528" spans="1:35" x14ac:dyDescent="0.3">
      <c r="A528" t="s">
        <v>699</v>
      </c>
      <c r="B528">
        <v>14227</v>
      </c>
      <c r="C528">
        <v>1</v>
      </c>
      <c r="D528" t="s">
        <v>869</v>
      </c>
      <c r="E528" t="s">
        <v>428</v>
      </c>
      <c r="F528">
        <v>64</v>
      </c>
      <c r="G528">
        <v>26.52</v>
      </c>
      <c r="H528">
        <v>87.7</v>
      </c>
      <c r="I528">
        <v>20.52</v>
      </c>
      <c r="J528">
        <v>67.849999999999994</v>
      </c>
      <c r="K528">
        <v>10</v>
      </c>
      <c r="T528">
        <v>3</v>
      </c>
      <c r="U528">
        <v>2</v>
      </c>
      <c r="V528" t="s">
        <v>306</v>
      </c>
      <c r="W528">
        <v>87</v>
      </c>
      <c r="X528">
        <v>12</v>
      </c>
      <c r="Y528">
        <v>11</v>
      </c>
      <c r="Z528" t="s">
        <v>870</v>
      </c>
      <c r="AA528" t="s">
        <v>871</v>
      </c>
      <c r="AB528" t="s">
        <v>309</v>
      </c>
      <c r="AC528" t="s">
        <v>310</v>
      </c>
      <c r="AD528" t="s">
        <v>704</v>
      </c>
      <c r="AG528" t="s">
        <v>872</v>
      </c>
      <c r="AH528">
        <v>0</v>
      </c>
      <c r="AI528">
        <v>250</v>
      </c>
    </row>
    <row r="529" spans="1:35" x14ac:dyDescent="0.3">
      <c r="A529" t="s">
        <v>699</v>
      </c>
      <c r="B529">
        <v>14227</v>
      </c>
      <c r="C529">
        <v>2</v>
      </c>
      <c r="D529" t="s">
        <v>869</v>
      </c>
      <c r="E529" t="s">
        <v>428</v>
      </c>
      <c r="F529">
        <v>64</v>
      </c>
      <c r="G529">
        <v>33.01</v>
      </c>
      <c r="H529">
        <v>109.15</v>
      </c>
      <c r="I529">
        <v>25.69</v>
      </c>
      <c r="J529">
        <v>84.95</v>
      </c>
      <c r="K529">
        <v>54</v>
      </c>
      <c r="T529">
        <v>3</v>
      </c>
      <c r="U529">
        <v>2</v>
      </c>
      <c r="V529" t="s">
        <v>306</v>
      </c>
      <c r="W529">
        <v>109</v>
      </c>
      <c r="X529">
        <v>12</v>
      </c>
      <c r="Y529">
        <v>11</v>
      </c>
      <c r="Z529" t="s">
        <v>870</v>
      </c>
      <c r="AA529" t="s">
        <v>871</v>
      </c>
      <c r="AB529" t="s">
        <v>309</v>
      </c>
      <c r="AC529" t="s">
        <v>310</v>
      </c>
      <c r="AD529" t="s">
        <v>704</v>
      </c>
      <c r="AG529" t="s">
        <v>872</v>
      </c>
      <c r="AH529">
        <v>0</v>
      </c>
      <c r="AI529">
        <v>250</v>
      </c>
    </row>
    <row r="530" spans="1:35" x14ac:dyDescent="0.3">
      <c r="A530" t="s">
        <v>699</v>
      </c>
      <c r="B530">
        <v>3388</v>
      </c>
      <c r="C530">
        <v>1</v>
      </c>
      <c r="D530" t="s">
        <v>873</v>
      </c>
      <c r="E530" t="s">
        <v>798</v>
      </c>
      <c r="F530">
        <v>181</v>
      </c>
      <c r="G530">
        <v>26.01</v>
      </c>
      <c r="H530">
        <v>86.01</v>
      </c>
      <c r="I530">
        <v>18.059999999999999</v>
      </c>
      <c r="J530">
        <v>59.73</v>
      </c>
      <c r="K530">
        <v>38</v>
      </c>
      <c r="T530">
        <v>3</v>
      </c>
      <c r="U530">
        <v>1</v>
      </c>
      <c r="V530" t="s">
        <v>333</v>
      </c>
      <c r="W530">
        <v>86</v>
      </c>
      <c r="X530">
        <v>18</v>
      </c>
      <c r="Y530">
        <v>9</v>
      </c>
      <c r="Z530" t="s">
        <v>874</v>
      </c>
      <c r="AA530" t="s">
        <v>875</v>
      </c>
      <c r="AB530" t="s">
        <v>309</v>
      </c>
      <c r="AC530" t="s">
        <v>310</v>
      </c>
      <c r="AD530" t="s">
        <v>704</v>
      </c>
      <c r="AG530" t="s">
        <v>876</v>
      </c>
      <c r="AH530">
        <v>0</v>
      </c>
      <c r="AI530">
        <v>258</v>
      </c>
    </row>
    <row r="531" spans="1:35" x14ac:dyDescent="0.3">
      <c r="A531" t="s">
        <v>699</v>
      </c>
      <c r="B531">
        <v>3388</v>
      </c>
      <c r="C531">
        <v>2</v>
      </c>
      <c r="D531" t="s">
        <v>873</v>
      </c>
      <c r="E531" t="s">
        <v>798</v>
      </c>
      <c r="F531">
        <v>181</v>
      </c>
      <c r="G531">
        <v>32.869999999999997</v>
      </c>
      <c r="H531">
        <v>108.69</v>
      </c>
      <c r="I531">
        <v>25.7</v>
      </c>
      <c r="J531">
        <v>84.96</v>
      </c>
      <c r="K531">
        <v>122</v>
      </c>
      <c r="T531">
        <v>3</v>
      </c>
      <c r="U531">
        <v>2</v>
      </c>
      <c r="V531" t="s">
        <v>306</v>
      </c>
      <c r="W531">
        <v>108</v>
      </c>
      <c r="X531">
        <v>18</v>
      </c>
      <c r="Y531">
        <v>9</v>
      </c>
      <c r="Z531" t="s">
        <v>874</v>
      </c>
      <c r="AA531" t="s">
        <v>875</v>
      </c>
      <c r="AB531" t="s">
        <v>309</v>
      </c>
      <c r="AC531" t="s">
        <v>310</v>
      </c>
      <c r="AD531" t="s">
        <v>704</v>
      </c>
      <c r="AG531" t="s">
        <v>876</v>
      </c>
      <c r="AH531">
        <v>0</v>
      </c>
      <c r="AI531">
        <v>258</v>
      </c>
    </row>
    <row r="532" spans="1:35" x14ac:dyDescent="0.3">
      <c r="A532" t="s">
        <v>699</v>
      </c>
      <c r="B532">
        <v>3388</v>
      </c>
      <c r="C532">
        <v>3</v>
      </c>
      <c r="D532" t="s">
        <v>873</v>
      </c>
      <c r="E532" t="s">
        <v>798</v>
      </c>
      <c r="F532">
        <v>181</v>
      </c>
      <c r="G532">
        <v>43.03</v>
      </c>
      <c r="H532">
        <v>142.27000000000001</v>
      </c>
      <c r="I532">
        <v>34.729999999999997</v>
      </c>
      <c r="J532">
        <v>114.81</v>
      </c>
      <c r="K532">
        <v>21</v>
      </c>
      <c r="T532">
        <v>4</v>
      </c>
      <c r="U532">
        <v>2</v>
      </c>
      <c r="V532" t="s">
        <v>306</v>
      </c>
      <c r="W532">
        <v>142</v>
      </c>
      <c r="X532">
        <v>18</v>
      </c>
      <c r="Y532">
        <v>9</v>
      </c>
      <c r="Z532" t="s">
        <v>874</v>
      </c>
      <c r="AA532" t="s">
        <v>875</v>
      </c>
      <c r="AB532" t="s">
        <v>309</v>
      </c>
      <c r="AC532" t="s">
        <v>310</v>
      </c>
      <c r="AD532" t="s">
        <v>704</v>
      </c>
      <c r="AG532" t="s">
        <v>876</v>
      </c>
      <c r="AH532">
        <v>0</v>
      </c>
      <c r="AI532">
        <v>258</v>
      </c>
    </row>
    <row r="533" spans="1:35" x14ac:dyDescent="0.3">
      <c r="A533" t="s">
        <v>699</v>
      </c>
      <c r="B533">
        <v>103077</v>
      </c>
      <c r="C533">
        <v>1</v>
      </c>
      <c r="D533" t="s">
        <v>877</v>
      </c>
      <c r="E533" t="s">
        <v>503</v>
      </c>
      <c r="F533">
        <v>14</v>
      </c>
      <c r="G533">
        <v>16.350000000000001</v>
      </c>
      <c r="H533">
        <v>54.08</v>
      </c>
      <c r="I533">
        <v>14.35</v>
      </c>
      <c r="J533">
        <v>47.47</v>
      </c>
      <c r="K533">
        <v>1</v>
      </c>
      <c r="T533">
        <v>2</v>
      </c>
      <c r="U533">
        <v>1</v>
      </c>
      <c r="V533" t="s">
        <v>333</v>
      </c>
      <c r="W533">
        <v>54</v>
      </c>
      <c r="X533">
        <v>7</v>
      </c>
      <c r="Y533">
        <v>7</v>
      </c>
      <c r="Z533" t="s">
        <v>878</v>
      </c>
      <c r="AA533" t="s">
        <v>879</v>
      </c>
      <c r="AB533" t="s">
        <v>309</v>
      </c>
      <c r="AC533" t="s">
        <v>310</v>
      </c>
      <c r="AD533" t="s">
        <v>704</v>
      </c>
      <c r="AG533" t="s">
        <v>880</v>
      </c>
      <c r="AH533">
        <v>0</v>
      </c>
      <c r="AI533">
        <v>199</v>
      </c>
    </row>
    <row r="534" spans="1:35" x14ac:dyDescent="0.3">
      <c r="A534" t="s">
        <v>699</v>
      </c>
      <c r="B534">
        <v>103077</v>
      </c>
      <c r="C534">
        <v>2</v>
      </c>
      <c r="D534" t="s">
        <v>877</v>
      </c>
      <c r="E534" t="s">
        <v>503</v>
      </c>
      <c r="F534">
        <v>14</v>
      </c>
      <c r="G534">
        <v>28.38</v>
      </c>
      <c r="H534">
        <v>93.84</v>
      </c>
      <c r="I534">
        <v>24.85</v>
      </c>
      <c r="J534">
        <v>82.15</v>
      </c>
      <c r="K534">
        <v>1</v>
      </c>
      <c r="T534">
        <v>3</v>
      </c>
      <c r="U534">
        <v>1</v>
      </c>
      <c r="V534" t="s">
        <v>333</v>
      </c>
      <c r="W534">
        <v>93</v>
      </c>
      <c r="X534">
        <v>7</v>
      </c>
      <c r="Y534">
        <v>7</v>
      </c>
      <c r="Z534" t="s">
        <v>878</v>
      </c>
      <c r="AA534" t="s">
        <v>879</v>
      </c>
      <c r="AB534" t="s">
        <v>309</v>
      </c>
      <c r="AC534" t="s">
        <v>310</v>
      </c>
      <c r="AD534" t="s">
        <v>704</v>
      </c>
      <c r="AG534" t="s">
        <v>880</v>
      </c>
      <c r="AH534">
        <v>0</v>
      </c>
      <c r="AI534">
        <v>199</v>
      </c>
    </row>
    <row r="535" spans="1:35" x14ac:dyDescent="0.3">
      <c r="A535" t="s">
        <v>699</v>
      </c>
      <c r="B535">
        <v>103077</v>
      </c>
      <c r="C535">
        <v>3</v>
      </c>
      <c r="D535" t="s">
        <v>877</v>
      </c>
      <c r="E535" t="s">
        <v>503</v>
      </c>
      <c r="F535">
        <v>14</v>
      </c>
      <c r="G535">
        <v>32.5</v>
      </c>
      <c r="H535">
        <v>107.44</v>
      </c>
      <c r="I535">
        <v>28.43</v>
      </c>
      <c r="J535">
        <v>93.99</v>
      </c>
      <c r="K535">
        <v>12</v>
      </c>
      <c r="T535">
        <v>3</v>
      </c>
      <c r="U535">
        <v>2</v>
      </c>
      <c r="V535" t="s">
        <v>333</v>
      </c>
      <c r="W535">
        <v>107</v>
      </c>
      <c r="X535">
        <v>7</v>
      </c>
      <c r="Y535">
        <v>7</v>
      </c>
      <c r="Z535" t="s">
        <v>878</v>
      </c>
      <c r="AA535" t="s">
        <v>879</v>
      </c>
      <c r="AB535" t="s">
        <v>309</v>
      </c>
      <c r="AC535" t="s">
        <v>310</v>
      </c>
      <c r="AD535" t="s">
        <v>704</v>
      </c>
      <c r="AG535" t="s">
        <v>880</v>
      </c>
      <c r="AH535">
        <v>0</v>
      </c>
      <c r="AI535">
        <v>199</v>
      </c>
    </row>
    <row r="536" spans="1:35" x14ac:dyDescent="0.3">
      <c r="A536" t="s">
        <v>699</v>
      </c>
      <c r="B536">
        <v>11542</v>
      </c>
      <c r="C536">
        <v>1</v>
      </c>
      <c r="D536" t="s">
        <v>881</v>
      </c>
      <c r="E536" t="s">
        <v>882</v>
      </c>
      <c r="F536">
        <v>81</v>
      </c>
      <c r="G536">
        <v>21.59</v>
      </c>
      <c r="H536">
        <v>71.400000000000006</v>
      </c>
      <c r="I536">
        <v>17.53</v>
      </c>
      <c r="J536">
        <v>57.98</v>
      </c>
      <c r="K536">
        <v>2</v>
      </c>
      <c r="T536">
        <v>3</v>
      </c>
      <c r="U536">
        <v>1</v>
      </c>
      <c r="V536" t="s">
        <v>306</v>
      </c>
      <c r="W536" t="s">
        <v>883</v>
      </c>
      <c r="X536">
        <v>15</v>
      </c>
      <c r="Y536">
        <v>11</v>
      </c>
      <c r="Z536" t="s">
        <v>884</v>
      </c>
      <c r="AA536" t="s">
        <v>885</v>
      </c>
      <c r="AB536" t="s">
        <v>309</v>
      </c>
      <c r="AC536" t="s">
        <v>310</v>
      </c>
      <c r="AD536" t="s">
        <v>704</v>
      </c>
      <c r="AG536" t="s">
        <v>886</v>
      </c>
      <c r="AH536">
        <v>0</v>
      </c>
      <c r="AI536">
        <v>275</v>
      </c>
    </row>
    <row r="537" spans="1:35" x14ac:dyDescent="0.3">
      <c r="A537" t="s">
        <v>699</v>
      </c>
      <c r="B537">
        <v>11542</v>
      </c>
      <c r="C537">
        <v>2</v>
      </c>
      <c r="D537" t="s">
        <v>881</v>
      </c>
      <c r="E537" t="s">
        <v>882</v>
      </c>
      <c r="F537">
        <v>81</v>
      </c>
      <c r="G537">
        <v>22.32</v>
      </c>
      <c r="H537">
        <v>73.81</v>
      </c>
      <c r="I537">
        <v>18.11</v>
      </c>
      <c r="J537">
        <v>59.9</v>
      </c>
      <c r="K537">
        <v>20</v>
      </c>
      <c r="T537">
        <v>3</v>
      </c>
      <c r="U537">
        <v>2</v>
      </c>
      <c r="V537" t="s">
        <v>306</v>
      </c>
      <c r="W537" t="s">
        <v>887</v>
      </c>
      <c r="X537">
        <v>15</v>
      </c>
      <c r="Y537">
        <v>11</v>
      </c>
      <c r="Z537" t="s">
        <v>884</v>
      </c>
      <c r="AA537" t="s">
        <v>885</v>
      </c>
      <c r="AB537" t="s">
        <v>309</v>
      </c>
      <c r="AC537" t="s">
        <v>310</v>
      </c>
      <c r="AD537" t="s">
        <v>704</v>
      </c>
      <c r="AG537" t="s">
        <v>886</v>
      </c>
      <c r="AH537">
        <v>0</v>
      </c>
      <c r="AI537">
        <v>275</v>
      </c>
    </row>
    <row r="538" spans="1:35" x14ac:dyDescent="0.3">
      <c r="A538" t="s">
        <v>699</v>
      </c>
      <c r="B538">
        <v>11542</v>
      </c>
      <c r="C538">
        <v>3</v>
      </c>
      <c r="D538" t="s">
        <v>881</v>
      </c>
      <c r="E538" t="s">
        <v>882</v>
      </c>
      <c r="F538">
        <v>81</v>
      </c>
      <c r="G538">
        <v>28.38</v>
      </c>
      <c r="H538">
        <v>93.82</v>
      </c>
      <c r="I538">
        <v>23.03</v>
      </c>
      <c r="J538">
        <v>76.14</v>
      </c>
      <c r="K538">
        <v>29</v>
      </c>
      <c r="T538">
        <v>3</v>
      </c>
      <c r="U538">
        <v>2</v>
      </c>
      <c r="V538" t="s">
        <v>306</v>
      </c>
      <c r="W538">
        <v>93</v>
      </c>
      <c r="X538">
        <v>15</v>
      </c>
      <c r="Y538">
        <v>11</v>
      </c>
      <c r="Z538" t="s">
        <v>884</v>
      </c>
      <c r="AA538" t="s">
        <v>885</v>
      </c>
      <c r="AB538" t="s">
        <v>309</v>
      </c>
      <c r="AC538" t="s">
        <v>310</v>
      </c>
      <c r="AD538" t="s">
        <v>704</v>
      </c>
      <c r="AG538" t="s">
        <v>886</v>
      </c>
      <c r="AH538">
        <v>0</v>
      </c>
      <c r="AI538">
        <v>275</v>
      </c>
    </row>
    <row r="539" spans="1:35" x14ac:dyDescent="0.3">
      <c r="A539" t="s">
        <v>699</v>
      </c>
      <c r="B539">
        <v>11542</v>
      </c>
      <c r="C539">
        <v>4</v>
      </c>
      <c r="D539" t="s">
        <v>881</v>
      </c>
      <c r="E539" t="s">
        <v>882</v>
      </c>
      <c r="F539">
        <v>81</v>
      </c>
      <c r="G539">
        <v>31.56</v>
      </c>
      <c r="H539">
        <v>104.36</v>
      </c>
      <c r="I539">
        <v>25.62</v>
      </c>
      <c r="J539">
        <v>84.7</v>
      </c>
      <c r="K539">
        <v>30</v>
      </c>
      <c r="T539">
        <v>3</v>
      </c>
      <c r="U539">
        <v>2</v>
      </c>
      <c r="V539" t="s">
        <v>306</v>
      </c>
      <c r="W539">
        <v>104</v>
      </c>
      <c r="X539">
        <v>15</v>
      </c>
      <c r="Y539">
        <v>11</v>
      </c>
      <c r="Z539" t="s">
        <v>884</v>
      </c>
      <c r="AA539" t="s">
        <v>885</v>
      </c>
      <c r="AB539" t="s">
        <v>309</v>
      </c>
      <c r="AC539" t="s">
        <v>310</v>
      </c>
      <c r="AD539" t="s">
        <v>704</v>
      </c>
      <c r="AG539" t="s">
        <v>886</v>
      </c>
      <c r="AH539">
        <v>0</v>
      </c>
      <c r="AI539">
        <v>275</v>
      </c>
    </row>
    <row r="540" spans="1:35" x14ac:dyDescent="0.3">
      <c r="A540" t="s">
        <v>699</v>
      </c>
      <c r="B540">
        <v>104419</v>
      </c>
      <c r="C540">
        <v>1</v>
      </c>
      <c r="D540" t="s">
        <v>888</v>
      </c>
      <c r="E540" t="s">
        <v>889</v>
      </c>
      <c r="F540">
        <v>18</v>
      </c>
      <c r="G540">
        <v>37.08</v>
      </c>
      <c r="H540">
        <v>122.61</v>
      </c>
      <c r="I540">
        <v>32.270000000000003</v>
      </c>
      <c r="J540">
        <v>106.69</v>
      </c>
      <c r="K540">
        <v>6</v>
      </c>
      <c r="T540">
        <v>3</v>
      </c>
      <c r="U540">
        <v>2</v>
      </c>
      <c r="V540" t="s">
        <v>333</v>
      </c>
      <c r="W540">
        <v>122</v>
      </c>
      <c r="X540">
        <v>7</v>
      </c>
      <c r="Y540">
        <v>7</v>
      </c>
      <c r="Z540" t="s">
        <v>890</v>
      </c>
      <c r="AA540" t="s">
        <v>891</v>
      </c>
      <c r="AB540" t="s">
        <v>309</v>
      </c>
      <c r="AC540" t="s">
        <v>310</v>
      </c>
      <c r="AD540" t="s">
        <v>704</v>
      </c>
      <c r="AG540" t="s">
        <v>892</v>
      </c>
      <c r="AH540">
        <v>0</v>
      </c>
      <c r="AI540">
        <v>228</v>
      </c>
    </row>
    <row r="541" spans="1:35" x14ac:dyDescent="0.3">
      <c r="A541" t="s">
        <v>699</v>
      </c>
      <c r="B541">
        <v>104419</v>
      </c>
      <c r="C541">
        <v>2</v>
      </c>
      <c r="D541" t="s">
        <v>888</v>
      </c>
      <c r="E541" t="s">
        <v>889</v>
      </c>
      <c r="F541">
        <v>18</v>
      </c>
      <c r="G541">
        <v>45.6</v>
      </c>
      <c r="H541">
        <v>150.76</v>
      </c>
      <c r="I541">
        <v>39.68</v>
      </c>
      <c r="J541">
        <v>131.18</v>
      </c>
      <c r="K541">
        <v>6</v>
      </c>
      <c r="T541">
        <v>4</v>
      </c>
      <c r="U541">
        <v>2</v>
      </c>
      <c r="V541" t="s">
        <v>333</v>
      </c>
      <c r="W541" t="s">
        <v>223</v>
      </c>
      <c r="X541">
        <v>7</v>
      </c>
      <c r="Y541">
        <v>7</v>
      </c>
      <c r="Z541" t="s">
        <v>890</v>
      </c>
      <c r="AA541" t="s">
        <v>891</v>
      </c>
      <c r="AB541" t="s">
        <v>309</v>
      </c>
      <c r="AC541" t="s">
        <v>310</v>
      </c>
      <c r="AD541" t="s">
        <v>704</v>
      </c>
      <c r="AG541" t="s">
        <v>892</v>
      </c>
      <c r="AH541">
        <v>0</v>
      </c>
      <c r="AI541">
        <v>228</v>
      </c>
    </row>
    <row r="542" spans="1:35" x14ac:dyDescent="0.3">
      <c r="A542" t="s">
        <v>699</v>
      </c>
      <c r="B542">
        <v>104419</v>
      </c>
      <c r="C542">
        <v>3</v>
      </c>
      <c r="D542" t="s">
        <v>888</v>
      </c>
      <c r="E542" t="s">
        <v>889</v>
      </c>
      <c r="F542">
        <v>18</v>
      </c>
      <c r="G542">
        <v>46.34</v>
      </c>
      <c r="H542">
        <v>153.19999999999999</v>
      </c>
      <c r="I542">
        <v>40.32</v>
      </c>
      <c r="J542">
        <v>133.30000000000001</v>
      </c>
      <c r="K542">
        <v>6</v>
      </c>
      <c r="T542">
        <v>4</v>
      </c>
      <c r="U542">
        <v>2</v>
      </c>
      <c r="V542" t="s">
        <v>333</v>
      </c>
      <c r="W542" t="s">
        <v>123</v>
      </c>
      <c r="X542">
        <v>7</v>
      </c>
      <c r="Y542">
        <v>7</v>
      </c>
      <c r="Z542" t="s">
        <v>890</v>
      </c>
      <c r="AA542" t="s">
        <v>891</v>
      </c>
      <c r="AB542" t="s">
        <v>309</v>
      </c>
      <c r="AC542" t="s">
        <v>310</v>
      </c>
      <c r="AD542" t="s">
        <v>704</v>
      </c>
      <c r="AG542" t="s">
        <v>892</v>
      </c>
      <c r="AH542">
        <v>0</v>
      </c>
      <c r="AI542">
        <v>228</v>
      </c>
    </row>
    <row r="543" spans="1:35" x14ac:dyDescent="0.3">
      <c r="A543" t="s">
        <v>699</v>
      </c>
      <c r="B543">
        <v>101660</v>
      </c>
      <c r="C543">
        <v>1</v>
      </c>
      <c r="D543" t="s">
        <v>893</v>
      </c>
      <c r="E543" t="s">
        <v>894</v>
      </c>
      <c r="F543">
        <v>36</v>
      </c>
      <c r="G543">
        <v>15.18</v>
      </c>
      <c r="H543">
        <v>50.21</v>
      </c>
      <c r="I543">
        <v>11.8</v>
      </c>
      <c r="J543">
        <v>39.03</v>
      </c>
      <c r="K543">
        <v>2</v>
      </c>
      <c r="T543">
        <v>2</v>
      </c>
      <c r="U543">
        <v>1</v>
      </c>
      <c r="V543" t="s">
        <v>306</v>
      </c>
      <c r="W543">
        <v>50</v>
      </c>
      <c r="X543">
        <v>12</v>
      </c>
      <c r="Y543">
        <v>7</v>
      </c>
      <c r="Z543" t="s">
        <v>895</v>
      </c>
      <c r="AA543" t="s">
        <v>896</v>
      </c>
      <c r="AB543" t="s">
        <v>309</v>
      </c>
      <c r="AC543" t="s">
        <v>310</v>
      </c>
      <c r="AD543" t="s">
        <v>704</v>
      </c>
      <c r="AG543" t="s">
        <v>897</v>
      </c>
      <c r="AH543">
        <v>0</v>
      </c>
      <c r="AI543">
        <v>245</v>
      </c>
    </row>
    <row r="544" spans="1:35" x14ac:dyDescent="0.3">
      <c r="A544" t="s">
        <v>699</v>
      </c>
      <c r="B544">
        <v>101660</v>
      </c>
      <c r="C544">
        <v>2</v>
      </c>
      <c r="D544" t="s">
        <v>893</v>
      </c>
      <c r="E544" t="s">
        <v>894</v>
      </c>
      <c r="F544">
        <v>36</v>
      </c>
      <c r="G544">
        <v>23.26</v>
      </c>
      <c r="H544">
        <v>76.92</v>
      </c>
      <c r="I544">
        <v>18.14</v>
      </c>
      <c r="J544">
        <v>59.99</v>
      </c>
      <c r="K544">
        <v>5</v>
      </c>
      <c r="T544">
        <v>2</v>
      </c>
      <c r="U544">
        <v>1</v>
      </c>
      <c r="V544" t="s">
        <v>306</v>
      </c>
      <c r="W544" t="s">
        <v>898</v>
      </c>
      <c r="X544">
        <v>12</v>
      </c>
      <c r="Y544">
        <v>7</v>
      </c>
      <c r="Z544" t="s">
        <v>895</v>
      </c>
      <c r="AA544" t="s">
        <v>896</v>
      </c>
      <c r="AB544" t="s">
        <v>309</v>
      </c>
      <c r="AC544" t="s">
        <v>310</v>
      </c>
      <c r="AD544" t="s">
        <v>704</v>
      </c>
      <c r="AG544" t="s">
        <v>897</v>
      </c>
      <c r="AH544">
        <v>0</v>
      </c>
      <c r="AI544">
        <v>245</v>
      </c>
    </row>
    <row r="545" spans="1:35" x14ac:dyDescent="0.3">
      <c r="A545" t="s">
        <v>699</v>
      </c>
      <c r="B545">
        <v>101660</v>
      </c>
      <c r="C545">
        <v>3</v>
      </c>
      <c r="D545" t="s">
        <v>893</v>
      </c>
      <c r="E545" t="s">
        <v>894</v>
      </c>
      <c r="F545">
        <v>36</v>
      </c>
      <c r="G545">
        <v>23.84</v>
      </c>
      <c r="H545">
        <v>78.83</v>
      </c>
      <c r="I545">
        <v>18.86</v>
      </c>
      <c r="J545">
        <v>62.35</v>
      </c>
      <c r="K545">
        <v>1</v>
      </c>
      <c r="T545">
        <v>2</v>
      </c>
      <c r="U545">
        <v>1</v>
      </c>
      <c r="V545" t="s">
        <v>306</v>
      </c>
      <c r="W545" t="s">
        <v>82</v>
      </c>
      <c r="X545">
        <v>12</v>
      </c>
      <c r="Y545">
        <v>7</v>
      </c>
      <c r="Z545" t="s">
        <v>895</v>
      </c>
      <c r="AA545" t="s">
        <v>896</v>
      </c>
      <c r="AB545" t="s">
        <v>309</v>
      </c>
      <c r="AC545" t="s">
        <v>310</v>
      </c>
      <c r="AD545" t="s">
        <v>704</v>
      </c>
      <c r="AG545" t="s">
        <v>897</v>
      </c>
      <c r="AH545">
        <v>0</v>
      </c>
      <c r="AI545">
        <v>245</v>
      </c>
    </row>
    <row r="546" spans="1:35" x14ac:dyDescent="0.3">
      <c r="A546" t="s">
        <v>699</v>
      </c>
      <c r="B546">
        <v>101660</v>
      </c>
      <c r="C546">
        <v>4</v>
      </c>
      <c r="D546" t="s">
        <v>893</v>
      </c>
      <c r="E546" t="s">
        <v>894</v>
      </c>
      <c r="F546">
        <v>36</v>
      </c>
      <c r="G546">
        <v>32.26</v>
      </c>
      <c r="H546">
        <v>106.67</v>
      </c>
      <c r="I546">
        <v>25.7</v>
      </c>
      <c r="J546">
        <v>84.99</v>
      </c>
      <c r="K546">
        <v>7</v>
      </c>
      <c r="T546">
        <v>3</v>
      </c>
      <c r="U546">
        <v>2</v>
      </c>
      <c r="V546" t="s">
        <v>306</v>
      </c>
      <c r="W546">
        <v>106</v>
      </c>
      <c r="X546">
        <v>12</v>
      </c>
      <c r="Y546">
        <v>7</v>
      </c>
      <c r="Z546" t="s">
        <v>895</v>
      </c>
      <c r="AA546" t="s">
        <v>896</v>
      </c>
      <c r="AB546" t="s">
        <v>309</v>
      </c>
      <c r="AC546" t="s">
        <v>310</v>
      </c>
      <c r="AD546" t="s">
        <v>704</v>
      </c>
      <c r="AG546" t="s">
        <v>897</v>
      </c>
      <c r="AH546">
        <v>0</v>
      </c>
      <c r="AI546">
        <v>245</v>
      </c>
    </row>
    <row r="547" spans="1:35" x14ac:dyDescent="0.3">
      <c r="A547" t="s">
        <v>699</v>
      </c>
      <c r="B547">
        <v>101660</v>
      </c>
      <c r="C547">
        <v>5</v>
      </c>
      <c r="D547" t="s">
        <v>893</v>
      </c>
      <c r="E547" t="s">
        <v>894</v>
      </c>
      <c r="F547">
        <v>36</v>
      </c>
      <c r="G547">
        <v>32.93</v>
      </c>
      <c r="H547">
        <v>108.86</v>
      </c>
      <c r="I547">
        <v>25.49</v>
      </c>
      <c r="J547">
        <v>84.29</v>
      </c>
      <c r="K547">
        <v>18</v>
      </c>
      <c r="T547">
        <v>3</v>
      </c>
      <c r="U547">
        <v>2</v>
      </c>
      <c r="V547" t="s">
        <v>306</v>
      </c>
      <c r="W547" t="s">
        <v>151</v>
      </c>
      <c r="X547">
        <v>12</v>
      </c>
      <c r="Y547">
        <v>7</v>
      </c>
      <c r="Z547" t="s">
        <v>895</v>
      </c>
      <c r="AA547" t="s">
        <v>896</v>
      </c>
      <c r="AB547" t="s">
        <v>309</v>
      </c>
      <c r="AC547" t="s">
        <v>310</v>
      </c>
      <c r="AD547" t="s">
        <v>704</v>
      </c>
      <c r="AG547" t="s">
        <v>897</v>
      </c>
      <c r="AH547">
        <v>0</v>
      </c>
      <c r="AI547">
        <v>245</v>
      </c>
    </row>
    <row r="548" spans="1:35" x14ac:dyDescent="0.3">
      <c r="A548" t="s">
        <v>699</v>
      </c>
      <c r="B548">
        <v>101660</v>
      </c>
      <c r="C548">
        <v>6</v>
      </c>
      <c r="D548" t="s">
        <v>893</v>
      </c>
      <c r="E548" t="s">
        <v>894</v>
      </c>
      <c r="F548">
        <v>36</v>
      </c>
      <c r="G548">
        <v>33.479999999999997</v>
      </c>
      <c r="H548">
        <v>110.7</v>
      </c>
      <c r="I548">
        <v>25.53</v>
      </c>
      <c r="J548">
        <v>84.41</v>
      </c>
      <c r="K548">
        <v>3</v>
      </c>
      <c r="T548">
        <v>3</v>
      </c>
      <c r="U548">
        <v>2</v>
      </c>
      <c r="V548" t="s">
        <v>306</v>
      </c>
      <c r="W548" t="s">
        <v>117</v>
      </c>
      <c r="X548">
        <v>12</v>
      </c>
      <c r="Y548">
        <v>7</v>
      </c>
      <c r="Z548" t="s">
        <v>895</v>
      </c>
      <c r="AA548" t="s">
        <v>896</v>
      </c>
      <c r="AB548" t="s">
        <v>309</v>
      </c>
      <c r="AC548" t="s">
        <v>310</v>
      </c>
      <c r="AD548" t="s">
        <v>704</v>
      </c>
      <c r="AG548" t="s">
        <v>897</v>
      </c>
      <c r="AH548">
        <v>0</v>
      </c>
      <c r="AI548">
        <v>245</v>
      </c>
    </row>
    <row r="549" spans="1:35" x14ac:dyDescent="0.3">
      <c r="A549" t="s">
        <v>699</v>
      </c>
      <c r="B549">
        <v>102492</v>
      </c>
      <c r="C549">
        <v>1</v>
      </c>
      <c r="D549" t="s">
        <v>899</v>
      </c>
      <c r="E549" t="s">
        <v>900</v>
      </c>
      <c r="F549">
        <v>18</v>
      </c>
      <c r="G549">
        <v>30.83</v>
      </c>
      <c r="H549">
        <v>101.92</v>
      </c>
      <c r="I549">
        <v>25.67</v>
      </c>
      <c r="J549">
        <v>84.87</v>
      </c>
      <c r="K549">
        <v>12</v>
      </c>
      <c r="T549">
        <v>3</v>
      </c>
      <c r="U549">
        <v>2</v>
      </c>
      <c r="V549" t="s">
        <v>306</v>
      </c>
      <c r="W549" t="s">
        <v>221</v>
      </c>
      <c r="X549">
        <v>7</v>
      </c>
      <c r="Y549">
        <v>7</v>
      </c>
      <c r="Z549" t="s">
        <v>901</v>
      </c>
      <c r="AA549" t="s">
        <v>902</v>
      </c>
      <c r="AB549" t="s">
        <v>309</v>
      </c>
      <c r="AC549" t="s">
        <v>310</v>
      </c>
      <c r="AD549" t="s">
        <v>704</v>
      </c>
      <c r="AG549" t="s">
        <v>903</v>
      </c>
      <c r="AH549">
        <v>0</v>
      </c>
      <c r="AI549">
        <v>272</v>
      </c>
    </row>
    <row r="550" spans="1:35" x14ac:dyDescent="0.3">
      <c r="A550" t="s">
        <v>699</v>
      </c>
      <c r="B550">
        <v>102492</v>
      </c>
      <c r="C550">
        <v>2</v>
      </c>
      <c r="D550" t="s">
        <v>899</v>
      </c>
      <c r="E550" t="s">
        <v>900</v>
      </c>
      <c r="F550">
        <v>18</v>
      </c>
      <c r="G550">
        <v>30.76</v>
      </c>
      <c r="H550">
        <v>101.69</v>
      </c>
      <c r="I550">
        <v>25.61</v>
      </c>
      <c r="J550">
        <v>84.67</v>
      </c>
      <c r="K550">
        <v>6</v>
      </c>
      <c r="T550">
        <v>3</v>
      </c>
      <c r="U550">
        <v>2</v>
      </c>
      <c r="V550" t="s">
        <v>306</v>
      </c>
      <c r="W550" t="s">
        <v>220</v>
      </c>
      <c r="X550">
        <v>7</v>
      </c>
      <c r="Y550">
        <v>7</v>
      </c>
      <c r="Z550" t="s">
        <v>901</v>
      </c>
      <c r="AA550" t="s">
        <v>902</v>
      </c>
      <c r="AB550" t="s">
        <v>309</v>
      </c>
      <c r="AC550" t="s">
        <v>310</v>
      </c>
      <c r="AD550" t="s">
        <v>704</v>
      </c>
      <c r="AG550" t="s">
        <v>903</v>
      </c>
      <c r="AH550">
        <v>0</v>
      </c>
      <c r="AI550">
        <v>272</v>
      </c>
    </row>
    <row r="551" spans="1:35" x14ac:dyDescent="0.3">
      <c r="A551" t="s">
        <v>699</v>
      </c>
      <c r="B551">
        <v>3387</v>
      </c>
      <c r="C551">
        <v>1</v>
      </c>
      <c r="D551" t="s">
        <v>904</v>
      </c>
      <c r="E551" t="s">
        <v>458</v>
      </c>
      <c r="F551">
        <v>240</v>
      </c>
      <c r="G551">
        <v>23.89</v>
      </c>
      <c r="H551">
        <v>78.98</v>
      </c>
      <c r="I551">
        <v>18.14</v>
      </c>
      <c r="J551">
        <v>59.99</v>
      </c>
      <c r="K551">
        <v>52</v>
      </c>
      <c r="T551">
        <v>3</v>
      </c>
      <c r="U551">
        <v>2</v>
      </c>
      <c r="V551" t="s">
        <v>306</v>
      </c>
      <c r="W551">
        <v>78</v>
      </c>
      <c r="X551">
        <v>16</v>
      </c>
      <c r="Y551">
        <v>13</v>
      </c>
      <c r="Z551" t="s">
        <v>905</v>
      </c>
      <c r="AA551" t="s">
        <v>906</v>
      </c>
      <c r="AB551" t="s">
        <v>309</v>
      </c>
      <c r="AC551" t="s">
        <v>310</v>
      </c>
      <c r="AD551" t="s">
        <v>704</v>
      </c>
      <c r="AG551" t="s">
        <v>907</v>
      </c>
      <c r="AH551">
        <v>0</v>
      </c>
      <c r="AI551">
        <v>299</v>
      </c>
    </row>
    <row r="552" spans="1:35" x14ac:dyDescent="0.3">
      <c r="A552" t="s">
        <v>699</v>
      </c>
      <c r="B552">
        <v>3387</v>
      </c>
      <c r="C552">
        <v>2</v>
      </c>
      <c r="D552" t="s">
        <v>904</v>
      </c>
      <c r="E552" t="s">
        <v>458</v>
      </c>
      <c r="F552">
        <v>240</v>
      </c>
      <c r="G552">
        <v>33.19</v>
      </c>
      <c r="H552">
        <v>109.73</v>
      </c>
      <c r="I552">
        <v>25.63</v>
      </c>
      <c r="J552">
        <v>84.73</v>
      </c>
      <c r="K552">
        <v>110</v>
      </c>
      <c r="T552">
        <v>3</v>
      </c>
      <c r="U552">
        <v>2</v>
      </c>
      <c r="V552" t="s">
        <v>306</v>
      </c>
      <c r="W552" t="s">
        <v>146</v>
      </c>
      <c r="X552">
        <v>16</v>
      </c>
      <c r="Y552">
        <v>13</v>
      </c>
      <c r="Z552" t="s">
        <v>905</v>
      </c>
      <c r="AA552" t="s">
        <v>906</v>
      </c>
      <c r="AB552" t="s">
        <v>309</v>
      </c>
      <c r="AC552" t="s">
        <v>310</v>
      </c>
      <c r="AD552" t="s">
        <v>704</v>
      </c>
      <c r="AG552" t="s">
        <v>907</v>
      </c>
      <c r="AH552">
        <v>0</v>
      </c>
      <c r="AI552">
        <v>299</v>
      </c>
    </row>
    <row r="553" spans="1:35" x14ac:dyDescent="0.3">
      <c r="A553" t="s">
        <v>699</v>
      </c>
      <c r="B553">
        <v>3387</v>
      </c>
      <c r="C553">
        <v>3</v>
      </c>
      <c r="D553" t="s">
        <v>904</v>
      </c>
      <c r="E553" t="s">
        <v>458</v>
      </c>
      <c r="F553">
        <v>240</v>
      </c>
      <c r="G553">
        <v>33.159999999999997</v>
      </c>
      <c r="H553">
        <v>109.62</v>
      </c>
      <c r="I553">
        <v>25.64</v>
      </c>
      <c r="J553">
        <v>84.79</v>
      </c>
      <c r="K553">
        <v>32</v>
      </c>
      <c r="T553">
        <v>3</v>
      </c>
      <c r="U553">
        <v>2</v>
      </c>
      <c r="V553" t="s">
        <v>306</v>
      </c>
      <c r="W553" t="s">
        <v>147</v>
      </c>
      <c r="X553">
        <v>16</v>
      </c>
      <c r="Y553">
        <v>13</v>
      </c>
      <c r="Z553" t="s">
        <v>905</v>
      </c>
      <c r="AA553" t="s">
        <v>906</v>
      </c>
      <c r="AB553" t="s">
        <v>309</v>
      </c>
      <c r="AC553" t="s">
        <v>310</v>
      </c>
      <c r="AD553" t="s">
        <v>704</v>
      </c>
      <c r="AG553" t="s">
        <v>907</v>
      </c>
      <c r="AH553">
        <v>0</v>
      </c>
      <c r="AI553">
        <v>299</v>
      </c>
    </row>
    <row r="554" spans="1:35" x14ac:dyDescent="0.3">
      <c r="A554" t="s">
        <v>699</v>
      </c>
      <c r="B554">
        <v>3387</v>
      </c>
      <c r="C554">
        <v>4</v>
      </c>
      <c r="D554" t="s">
        <v>904</v>
      </c>
      <c r="E554" t="s">
        <v>458</v>
      </c>
      <c r="F554">
        <v>240</v>
      </c>
      <c r="G554">
        <v>33.26</v>
      </c>
      <c r="H554">
        <v>109.97</v>
      </c>
      <c r="I554">
        <v>25.7</v>
      </c>
      <c r="J554">
        <v>84.97</v>
      </c>
      <c r="K554">
        <v>15</v>
      </c>
      <c r="T554">
        <v>3</v>
      </c>
      <c r="U554">
        <v>2</v>
      </c>
      <c r="V554" t="s">
        <v>306</v>
      </c>
      <c r="W554" t="s">
        <v>148</v>
      </c>
      <c r="X554">
        <v>16</v>
      </c>
      <c r="Y554">
        <v>13</v>
      </c>
      <c r="Z554" t="s">
        <v>905</v>
      </c>
      <c r="AA554" t="s">
        <v>906</v>
      </c>
      <c r="AB554" t="s">
        <v>309</v>
      </c>
      <c r="AC554" t="s">
        <v>310</v>
      </c>
      <c r="AD554" t="s">
        <v>704</v>
      </c>
      <c r="AG554" t="s">
        <v>907</v>
      </c>
      <c r="AH554">
        <v>0</v>
      </c>
      <c r="AI554">
        <v>299</v>
      </c>
    </row>
    <row r="555" spans="1:35" x14ac:dyDescent="0.3">
      <c r="A555" t="s">
        <v>699</v>
      </c>
      <c r="B555">
        <v>3387</v>
      </c>
      <c r="C555">
        <v>5</v>
      </c>
      <c r="D555" t="s">
        <v>904</v>
      </c>
      <c r="E555" t="s">
        <v>458</v>
      </c>
      <c r="F555">
        <v>240</v>
      </c>
      <c r="G555">
        <v>41.38</v>
      </c>
      <c r="H555">
        <v>136.80000000000001</v>
      </c>
      <c r="I555">
        <v>32.270000000000003</v>
      </c>
      <c r="J555">
        <v>106.71</v>
      </c>
      <c r="K555">
        <v>31</v>
      </c>
      <c r="T555">
        <v>4</v>
      </c>
      <c r="U555">
        <v>2</v>
      </c>
      <c r="V555" t="s">
        <v>306</v>
      </c>
      <c r="W555">
        <v>136</v>
      </c>
      <c r="X555">
        <v>16</v>
      </c>
      <c r="Y555">
        <v>13</v>
      </c>
      <c r="Z555" t="s">
        <v>905</v>
      </c>
      <c r="AA555" t="s">
        <v>906</v>
      </c>
      <c r="AB555" t="s">
        <v>309</v>
      </c>
      <c r="AC555" t="s">
        <v>310</v>
      </c>
      <c r="AD555" t="s">
        <v>704</v>
      </c>
      <c r="AG555" t="s">
        <v>907</v>
      </c>
      <c r="AH555">
        <v>0</v>
      </c>
      <c r="AI555">
        <v>299</v>
      </c>
    </row>
    <row r="556" spans="1:35" x14ac:dyDescent="0.3">
      <c r="A556" t="s">
        <v>699</v>
      </c>
      <c r="B556">
        <v>17811</v>
      </c>
      <c r="C556">
        <v>1</v>
      </c>
      <c r="D556" t="s">
        <v>908</v>
      </c>
      <c r="E556" t="s">
        <v>428</v>
      </c>
      <c r="F556">
        <v>18</v>
      </c>
      <c r="G556">
        <v>28.18</v>
      </c>
      <c r="H556">
        <v>93.16</v>
      </c>
      <c r="I556">
        <v>24</v>
      </c>
      <c r="J556">
        <v>79.36</v>
      </c>
      <c r="K556">
        <v>1</v>
      </c>
      <c r="T556">
        <v>3</v>
      </c>
      <c r="U556">
        <v>1</v>
      </c>
      <c r="V556" t="s">
        <v>306</v>
      </c>
      <c r="W556">
        <v>93</v>
      </c>
      <c r="X556">
        <v>7</v>
      </c>
      <c r="Y556">
        <v>7</v>
      </c>
      <c r="Z556" t="s">
        <v>909</v>
      </c>
      <c r="AA556" t="s">
        <v>910</v>
      </c>
      <c r="AB556" t="s">
        <v>309</v>
      </c>
      <c r="AC556" t="s">
        <v>310</v>
      </c>
      <c r="AD556" t="s">
        <v>704</v>
      </c>
      <c r="AG556" t="s">
        <v>911</v>
      </c>
      <c r="AH556">
        <v>0</v>
      </c>
      <c r="AI556">
        <v>258</v>
      </c>
    </row>
    <row r="557" spans="1:35" x14ac:dyDescent="0.3">
      <c r="A557" t="s">
        <v>699</v>
      </c>
      <c r="B557">
        <v>17811</v>
      </c>
      <c r="C557">
        <v>2</v>
      </c>
      <c r="D557" t="s">
        <v>908</v>
      </c>
      <c r="E557" t="s">
        <v>428</v>
      </c>
      <c r="F557">
        <v>18</v>
      </c>
      <c r="G557">
        <v>32.25</v>
      </c>
      <c r="H557">
        <v>106.64</v>
      </c>
      <c r="I557">
        <v>27.47</v>
      </c>
      <c r="J557">
        <v>90.83</v>
      </c>
      <c r="K557">
        <v>2</v>
      </c>
      <c r="T557">
        <v>3</v>
      </c>
      <c r="U557">
        <v>1</v>
      </c>
      <c r="V557" t="s">
        <v>306</v>
      </c>
      <c r="W557">
        <v>106</v>
      </c>
      <c r="X557">
        <v>7</v>
      </c>
      <c r="Y557">
        <v>7</v>
      </c>
      <c r="Z557" t="s">
        <v>909</v>
      </c>
      <c r="AA557" t="s">
        <v>910</v>
      </c>
      <c r="AB557" t="s">
        <v>309</v>
      </c>
      <c r="AC557" t="s">
        <v>310</v>
      </c>
      <c r="AD557" t="s">
        <v>704</v>
      </c>
      <c r="AG557" t="s">
        <v>911</v>
      </c>
      <c r="AH557">
        <v>0</v>
      </c>
      <c r="AI557">
        <v>258</v>
      </c>
    </row>
    <row r="558" spans="1:35" x14ac:dyDescent="0.3">
      <c r="A558" t="s">
        <v>699</v>
      </c>
      <c r="B558">
        <v>17811</v>
      </c>
      <c r="C558">
        <v>3</v>
      </c>
      <c r="D558" t="s">
        <v>908</v>
      </c>
      <c r="E558" t="s">
        <v>428</v>
      </c>
      <c r="F558">
        <v>18</v>
      </c>
      <c r="G558">
        <v>36.53</v>
      </c>
      <c r="H558">
        <v>120.77</v>
      </c>
      <c r="I558">
        <v>31.11</v>
      </c>
      <c r="J558">
        <v>102.87</v>
      </c>
      <c r="K558">
        <v>1</v>
      </c>
      <c r="T558">
        <v>3</v>
      </c>
      <c r="U558">
        <v>1</v>
      </c>
      <c r="V558" t="s">
        <v>306</v>
      </c>
      <c r="W558">
        <v>120</v>
      </c>
      <c r="X558">
        <v>7</v>
      </c>
      <c r="Y558">
        <v>7</v>
      </c>
      <c r="Z558" t="s">
        <v>909</v>
      </c>
      <c r="AA558" t="s">
        <v>910</v>
      </c>
      <c r="AB558" t="s">
        <v>309</v>
      </c>
      <c r="AC558" t="s">
        <v>310</v>
      </c>
      <c r="AD558" t="s">
        <v>704</v>
      </c>
      <c r="AG558" t="s">
        <v>911</v>
      </c>
      <c r="AH558">
        <v>0</v>
      </c>
      <c r="AI558">
        <v>258</v>
      </c>
    </row>
    <row r="559" spans="1:35" x14ac:dyDescent="0.3">
      <c r="A559" t="s">
        <v>699</v>
      </c>
      <c r="B559">
        <v>17811</v>
      </c>
      <c r="C559">
        <v>4</v>
      </c>
      <c r="D559" t="s">
        <v>908</v>
      </c>
      <c r="E559" t="s">
        <v>428</v>
      </c>
      <c r="F559">
        <v>18</v>
      </c>
      <c r="G559">
        <v>38.92</v>
      </c>
      <c r="H559">
        <v>128.69</v>
      </c>
      <c r="I559">
        <v>33.15</v>
      </c>
      <c r="J559">
        <v>109.61</v>
      </c>
      <c r="K559">
        <v>10</v>
      </c>
      <c r="T559">
        <v>3</v>
      </c>
      <c r="U559">
        <v>2</v>
      </c>
      <c r="V559" t="s">
        <v>306</v>
      </c>
      <c r="W559">
        <v>128</v>
      </c>
      <c r="X559">
        <v>7</v>
      </c>
      <c r="Y559">
        <v>7</v>
      </c>
      <c r="Z559" t="s">
        <v>909</v>
      </c>
      <c r="AA559" t="s">
        <v>910</v>
      </c>
      <c r="AB559" t="s">
        <v>309</v>
      </c>
      <c r="AC559" t="s">
        <v>310</v>
      </c>
      <c r="AD559" t="s">
        <v>704</v>
      </c>
      <c r="AG559" t="s">
        <v>911</v>
      </c>
      <c r="AH559">
        <v>0</v>
      </c>
      <c r="AI559">
        <v>258</v>
      </c>
    </row>
    <row r="560" spans="1:35" x14ac:dyDescent="0.3">
      <c r="A560" t="s">
        <v>699</v>
      </c>
      <c r="B560">
        <v>17811</v>
      </c>
      <c r="C560">
        <v>5</v>
      </c>
      <c r="D560" t="s">
        <v>908</v>
      </c>
      <c r="E560" t="s">
        <v>428</v>
      </c>
      <c r="F560">
        <v>18</v>
      </c>
      <c r="G560">
        <v>42</v>
      </c>
      <c r="H560">
        <v>138.85</v>
      </c>
      <c r="I560">
        <v>35.770000000000003</v>
      </c>
      <c r="J560">
        <v>118.26</v>
      </c>
      <c r="K560">
        <v>4</v>
      </c>
      <c r="T560">
        <v>3</v>
      </c>
      <c r="U560">
        <v>2</v>
      </c>
      <c r="V560" t="s">
        <v>306</v>
      </c>
      <c r="W560">
        <v>138</v>
      </c>
      <c r="X560">
        <v>7</v>
      </c>
      <c r="Y560">
        <v>7</v>
      </c>
      <c r="Z560" t="s">
        <v>909</v>
      </c>
      <c r="AA560" t="s">
        <v>910</v>
      </c>
      <c r="AB560" t="s">
        <v>309</v>
      </c>
      <c r="AC560" t="s">
        <v>310</v>
      </c>
      <c r="AD560" t="s">
        <v>704</v>
      </c>
      <c r="AG560" t="s">
        <v>911</v>
      </c>
      <c r="AH560">
        <v>0</v>
      </c>
      <c r="AI560">
        <v>258</v>
      </c>
    </row>
    <row r="561" spans="1:35" x14ac:dyDescent="0.3">
      <c r="A561" t="s">
        <v>699</v>
      </c>
      <c r="B561">
        <v>22383</v>
      </c>
      <c r="C561">
        <v>1</v>
      </c>
      <c r="D561" t="s">
        <v>912</v>
      </c>
      <c r="E561" t="s">
        <v>733</v>
      </c>
      <c r="F561">
        <v>19</v>
      </c>
      <c r="G561">
        <v>23.14</v>
      </c>
      <c r="H561">
        <v>76.510000000000005</v>
      </c>
      <c r="I561">
        <v>20.3</v>
      </c>
      <c r="J561">
        <v>67.14</v>
      </c>
      <c r="K561">
        <v>1</v>
      </c>
      <c r="T561">
        <v>3</v>
      </c>
      <c r="U561">
        <v>2</v>
      </c>
      <c r="V561" t="s">
        <v>306</v>
      </c>
      <c r="W561">
        <v>76</v>
      </c>
      <c r="X561">
        <v>7</v>
      </c>
      <c r="Y561">
        <v>7</v>
      </c>
      <c r="Z561" t="s">
        <v>913</v>
      </c>
      <c r="AA561" t="s">
        <v>914</v>
      </c>
      <c r="AB561" t="s">
        <v>309</v>
      </c>
      <c r="AC561" t="s">
        <v>310</v>
      </c>
      <c r="AD561" t="s">
        <v>704</v>
      </c>
      <c r="AG561" t="s">
        <v>915</v>
      </c>
      <c r="AH561">
        <v>0</v>
      </c>
      <c r="AI561">
        <v>242</v>
      </c>
    </row>
    <row r="562" spans="1:35" x14ac:dyDescent="0.3">
      <c r="A562" t="s">
        <v>699</v>
      </c>
      <c r="B562">
        <v>22383</v>
      </c>
      <c r="C562">
        <v>2</v>
      </c>
      <c r="D562" t="s">
        <v>912</v>
      </c>
      <c r="E562" t="s">
        <v>733</v>
      </c>
      <c r="F562">
        <v>19</v>
      </c>
      <c r="G562">
        <v>28.77</v>
      </c>
      <c r="H562">
        <v>95.12</v>
      </c>
      <c r="I562">
        <v>25.24</v>
      </c>
      <c r="J562">
        <v>83.46</v>
      </c>
      <c r="K562">
        <v>6</v>
      </c>
      <c r="T562">
        <v>3</v>
      </c>
      <c r="U562">
        <v>2</v>
      </c>
      <c r="V562" t="s">
        <v>306</v>
      </c>
      <c r="W562" t="s">
        <v>433</v>
      </c>
      <c r="X562">
        <v>7</v>
      </c>
      <c r="Y562">
        <v>7</v>
      </c>
      <c r="Z562" t="s">
        <v>913</v>
      </c>
      <c r="AA562" t="s">
        <v>914</v>
      </c>
      <c r="AB562" t="s">
        <v>309</v>
      </c>
      <c r="AC562" t="s">
        <v>310</v>
      </c>
      <c r="AD562" t="s">
        <v>704</v>
      </c>
      <c r="AG562" t="s">
        <v>915</v>
      </c>
      <c r="AH562">
        <v>0</v>
      </c>
      <c r="AI562">
        <v>242</v>
      </c>
    </row>
    <row r="563" spans="1:35" x14ac:dyDescent="0.3">
      <c r="A563" t="s">
        <v>699</v>
      </c>
      <c r="B563">
        <v>22383</v>
      </c>
      <c r="C563">
        <v>3</v>
      </c>
      <c r="D563" t="s">
        <v>912</v>
      </c>
      <c r="E563" t="s">
        <v>733</v>
      </c>
      <c r="F563">
        <v>19</v>
      </c>
      <c r="G563">
        <v>29.06</v>
      </c>
      <c r="H563">
        <v>96.09</v>
      </c>
      <c r="I563">
        <v>25.5</v>
      </c>
      <c r="J563">
        <v>84.31</v>
      </c>
      <c r="K563">
        <v>6</v>
      </c>
      <c r="T563">
        <v>3</v>
      </c>
      <c r="U563">
        <v>2</v>
      </c>
      <c r="V563" t="s">
        <v>306</v>
      </c>
      <c r="W563" t="s">
        <v>660</v>
      </c>
      <c r="X563">
        <v>7</v>
      </c>
      <c r="Y563">
        <v>7</v>
      </c>
      <c r="Z563" t="s">
        <v>913</v>
      </c>
      <c r="AA563" t="s">
        <v>914</v>
      </c>
      <c r="AB563" t="s">
        <v>309</v>
      </c>
      <c r="AC563" t="s">
        <v>310</v>
      </c>
      <c r="AD563" t="s">
        <v>704</v>
      </c>
      <c r="AG563" t="s">
        <v>915</v>
      </c>
      <c r="AH563">
        <v>0</v>
      </c>
      <c r="AI563">
        <v>242</v>
      </c>
    </row>
    <row r="564" spans="1:35" x14ac:dyDescent="0.3">
      <c r="A564" t="s">
        <v>699</v>
      </c>
      <c r="B564">
        <v>22383</v>
      </c>
      <c r="C564">
        <v>4</v>
      </c>
      <c r="D564" t="s">
        <v>912</v>
      </c>
      <c r="E564" t="s">
        <v>733</v>
      </c>
      <c r="F564">
        <v>19</v>
      </c>
      <c r="G564">
        <v>42.45</v>
      </c>
      <c r="H564">
        <v>140.36000000000001</v>
      </c>
      <c r="I564">
        <v>37.25</v>
      </c>
      <c r="J564">
        <v>123.16</v>
      </c>
      <c r="K564">
        <v>1</v>
      </c>
      <c r="T564">
        <v>4</v>
      </c>
      <c r="U564">
        <v>2</v>
      </c>
      <c r="V564" t="s">
        <v>306</v>
      </c>
      <c r="W564">
        <v>140</v>
      </c>
      <c r="X564">
        <v>7</v>
      </c>
      <c r="Y564">
        <v>7</v>
      </c>
      <c r="Z564" t="s">
        <v>913</v>
      </c>
      <c r="AA564" t="s">
        <v>914</v>
      </c>
      <c r="AB564" t="s">
        <v>309</v>
      </c>
      <c r="AC564" t="s">
        <v>310</v>
      </c>
      <c r="AD564" t="s">
        <v>704</v>
      </c>
      <c r="AG564" t="s">
        <v>915</v>
      </c>
      <c r="AH564">
        <v>0</v>
      </c>
      <c r="AI564">
        <v>242</v>
      </c>
    </row>
    <row r="565" spans="1:35" x14ac:dyDescent="0.3">
      <c r="A565" t="s">
        <v>699</v>
      </c>
      <c r="B565">
        <v>22383</v>
      </c>
      <c r="C565">
        <v>5</v>
      </c>
      <c r="D565" t="s">
        <v>912</v>
      </c>
      <c r="E565" t="s">
        <v>733</v>
      </c>
      <c r="F565">
        <v>19</v>
      </c>
      <c r="G565">
        <v>43.22</v>
      </c>
      <c r="H565">
        <v>142.88999999999999</v>
      </c>
      <c r="I565">
        <v>37.92</v>
      </c>
      <c r="J565">
        <v>125.37</v>
      </c>
      <c r="K565">
        <v>5</v>
      </c>
      <c r="T565">
        <v>4</v>
      </c>
      <c r="U565">
        <v>2</v>
      </c>
      <c r="V565" t="s">
        <v>306</v>
      </c>
      <c r="W565">
        <v>142</v>
      </c>
      <c r="X565">
        <v>7</v>
      </c>
      <c r="Y565">
        <v>7</v>
      </c>
      <c r="Z565" t="s">
        <v>913</v>
      </c>
      <c r="AA565" t="s">
        <v>914</v>
      </c>
      <c r="AB565" t="s">
        <v>309</v>
      </c>
      <c r="AC565" t="s">
        <v>310</v>
      </c>
      <c r="AD565" t="s">
        <v>704</v>
      </c>
      <c r="AG565" t="s">
        <v>915</v>
      </c>
      <c r="AH565">
        <v>0</v>
      </c>
      <c r="AI565">
        <v>242</v>
      </c>
    </row>
    <row r="566" spans="1:35" x14ac:dyDescent="0.3">
      <c r="A566" t="s">
        <v>699</v>
      </c>
      <c r="B566">
        <v>102236</v>
      </c>
      <c r="C566">
        <v>1</v>
      </c>
      <c r="D566" t="s">
        <v>916</v>
      </c>
      <c r="E566" t="s">
        <v>833</v>
      </c>
      <c r="F566">
        <v>31</v>
      </c>
      <c r="G566">
        <v>25.16</v>
      </c>
      <c r="H566">
        <v>83.2</v>
      </c>
      <c r="I566">
        <v>19.579999999999998</v>
      </c>
      <c r="J566">
        <v>64.75</v>
      </c>
      <c r="K566">
        <v>2</v>
      </c>
      <c r="T566">
        <v>3</v>
      </c>
      <c r="U566">
        <v>1</v>
      </c>
      <c r="V566" t="s">
        <v>306</v>
      </c>
      <c r="W566">
        <v>83</v>
      </c>
      <c r="X566">
        <v>11</v>
      </c>
      <c r="Y566">
        <v>11</v>
      </c>
      <c r="Z566" t="s">
        <v>917</v>
      </c>
      <c r="AA566" t="s">
        <v>918</v>
      </c>
      <c r="AB566" t="s">
        <v>309</v>
      </c>
      <c r="AC566" t="s">
        <v>310</v>
      </c>
      <c r="AD566" t="s">
        <v>704</v>
      </c>
      <c r="AG566" t="s">
        <v>919</v>
      </c>
      <c r="AH566">
        <v>0</v>
      </c>
      <c r="AI566">
        <v>250</v>
      </c>
    </row>
    <row r="567" spans="1:35" x14ac:dyDescent="0.3">
      <c r="A567" t="s">
        <v>699</v>
      </c>
      <c r="B567">
        <v>102236</v>
      </c>
      <c r="C567">
        <v>2</v>
      </c>
      <c r="D567" t="s">
        <v>916</v>
      </c>
      <c r="E567" t="s">
        <v>833</v>
      </c>
      <c r="F567">
        <v>31</v>
      </c>
      <c r="G567">
        <v>30.47</v>
      </c>
      <c r="H567">
        <v>100.75</v>
      </c>
      <c r="I567">
        <v>23.87</v>
      </c>
      <c r="J567">
        <v>78.94</v>
      </c>
      <c r="K567">
        <v>9</v>
      </c>
      <c r="T567">
        <v>3</v>
      </c>
      <c r="U567">
        <v>2</v>
      </c>
      <c r="V567" t="s">
        <v>306</v>
      </c>
      <c r="W567">
        <v>100</v>
      </c>
      <c r="X567">
        <v>11</v>
      </c>
      <c r="Y567">
        <v>11</v>
      </c>
      <c r="Z567" t="s">
        <v>917</v>
      </c>
      <c r="AA567" t="s">
        <v>918</v>
      </c>
      <c r="AB567" t="s">
        <v>309</v>
      </c>
      <c r="AC567" t="s">
        <v>310</v>
      </c>
      <c r="AD567" t="s">
        <v>704</v>
      </c>
      <c r="AG567" t="s">
        <v>919</v>
      </c>
      <c r="AH567">
        <v>0</v>
      </c>
      <c r="AI567">
        <v>250</v>
      </c>
    </row>
    <row r="568" spans="1:35" x14ac:dyDescent="0.3">
      <c r="A568" t="s">
        <v>699</v>
      </c>
      <c r="B568">
        <v>102236</v>
      </c>
      <c r="C568">
        <v>3</v>
      </c>
      <c r="D568" t="s">
        <v>916</v>
      </c>
      <c r="E568" t="s">
        <v>833</v>
      </c>
      <c r="F568">
        <v>31</v>
      </c>
      <c r="G568">
        <v>30.78</v>
      </c>
      <c r="H568">
        <v>101.76</v>
      </c>
      <c r="I568">
        <v>24.13</v>
      </c>
      <c r="J568">
        <v>79.790000000000006</v>
      </c>
      <c r="K568">
        <v>20</v>
      </c>
      <c r="T568">
        <v>3</v>
      </c>
      <c r="U568">
        <v>2</v>
      </c>
      <c r="V568" t="s">
        <v>306</v>
      </c>
      <c r="W568">
        <v>101</v>
      </c>
      <c r="X568">
        <v>11</v>
      </c>
      <c r="Y568">
        <v>11</v>
      </c>
      <c r="Z568" t="s">
        <v>917</v>
      </c>
      <c r="AA568" t="s">
        <v>918</v>
      </c>
      <c r="AB568" t="s">
        <v>309</v>
      </c>
      <c r="AC568" t="s">
        <v>310</v>
      </c>
      <c r="AD568" t="s">
        <v>704</v>
      </c>
      <c r="AG568" t="s">
        <v>919</v>
      </c>
      <c r="AH568">
        <v>0</v>
      </c>
      <c r="AI568">
        <v>250</v>
      </c>
    </row>
    <row r="569" spans="1:35" x14ac:dyDescent="0.3">
      <c r="A569" t="s">
        <v>699</v>
      </c>
      <c r="B569">
        <v>11469</v>
      </c>
      <c r="C569">
        <v>1</v>
      </c>
      <c r="D569" t="s">
        <v>920</v>
      </c>
      <c r="E569" t="s">
        <v>921</v>
      </c>
      <c r="F569">
        <v>48</v>
      </c>
      <c r="G569">
        <v>33.25</v>
      </c>
      <c r="H569">
        <v>109.93</v>
      </c>
      <c r="I569">
        <v>27.08</v>
      </c>
      <c r="J569">
        <v>89.55</v>
      </c>
      <c r="K569">
        <v>48</v>
      </c>
      <c r="T569">
        <v>3</v>
      </c>
      <c r="U569">
        <v>2</v>
      </c>
      <c r="V569" t="s">
        <v>306</v>
      </c>
      <c r="W569">
        <v>109</v>
      </c>
      <c r="X569">
        <v>13</v>
      </c>
      <c r="Y569">
        <v>13</v>
      </c>
      <c r="Z569" t="s">
        <v>922</v>
      </c>
      <c r="AA569" t="s">
        <v>923</v>
      </c>
      <c r="AB569" t="s">
        <v>309</v>
      </c>
      <c r="AC569" t="s">
        <v>310</v>
      </c>
      <c r="AD569" t="s">
        <v>704</v>
      </c>
      <c r="AG569" t="s">
        <v>924</v>
      </c>
      <c r="AH569">
        <v>0</v>
      </c>
      <c r="AI569">
        <v>299</v>
      </c>
    </row>
    <row r="570" spans="1:35" x14ac:dyDescent="0.3">
      <c r="A570" t="s">
        <v>699</v>
      </c>
      <c r="B570">
        <v>13388</v>
      </c>
      <c r="C570">
        <v>1</v>
      </c>
      <c r="D570" t="s">
        <v>925</v>
      </c>
      <c r="E570" t="s">
        <v>458</v>
      </c>
      <c r="F570">
        <v>12</v>
      </c>
      <c r="G570">
        <v>22.33</v>
      </c>
      <c r="H570">
        <v>73.84</v>
      </c>
      <c r="I570">
        <v>19.54</v>
      </c>
      <c r="J570">
        <v>64.599999999999994</v>
      </c>
      <c r="K570">
        <v>12</v>
      </c>
      <c r="T570">
        <v>3</v>
      </c>
      <c r="U570">
        <v>2</v>
      </c>
      <c r="V570" t="s">
        <v>306</v>
      </c>
      <c r="W570">
        <v>73</v>
      </c>
      <c r="X570">
        <v>7</v>
      </c>
      <c r="Y570">
        <v>7</v>
      </c>
      <c r="Z570" t="s">
        <v>926</v>
      </c>
      <c r="AA570" t="s">
        <v>927</v>
      </c>
      <c r="AB570" t="s">
        <v>309</v>
      </c>
      <c r="AC570" t="s">
        <v>310</v>
      </c>
      <c r="AD570" t="s">
        <v>704</v>
      </c>
      <c r="AG570" t="s">
        <v>928</v>
      </c>
      <c r="AH570">
        <v>0</v>
      </c>
      <c r="AI570">
        <v>276</v>
      </c>
    </row>
    <row r="571" spans="1:35" x14ac:dyDescent="0.3">
      <c r="A571" t="s">
        <v>699</v>
      </c>
      <c r="B571">
        <v>24733</v>
      </c>
      <c r="C571">
        <v>1</v>
      </c>
      <c r="D571" t="s">
        <v>929</v>
      </c>
      <c r="E571" t="s">
        <v>930</v>
      </c>
      <c r="F571">
        <v>34</v>
      </c>
      <c r="G571">
        <v>22.09</v>
      </c>
      <c r="H571">
        <v>73.05</v>
      </c>
      <c r="I571">
        <v>17.16</v>
      </c>
      <c r="J571">
        <v>56.73</v>
      </c>
      <c r="K571">
        <v>1</v>
      </c>
      <c r="T571">
        <v>3</v>
      </c>
      <c r="U571">
        <v>1</v>
      </c>
      <c r="V571" t="s">
        <v>306</v>
      </c>
      <c r="W571">
        <v>73</v>
      </c>
      <c r="X571">
        <v>7</v>
      </c>
      <c r="Y571">
        <v>6</v>
      </c>
      <c r="Z571" t="s">
        <v>931</v>
      </c>
      <c r="AA571" t="s">
        <v>932</v>
      </c>
      <c r="AB571" t="s">
        <v>309</v>
      </c>
      <c r="AC571" t="s">
        <v>310</v>
      </c>
      <c r="AD571" t="s">
        <v>704</v>
      </c>
      <c r="AG571" t="s">
        <v>933</v>
      </c>
      <c r="AH571">
        <v>0</v>
      </c>
      <c r="AI571">
        <v>205</v>
      </c>
    </row>
    <row r="572" spans="1:35" x14ac:dyDescent="0.3">
      <c r="A572" t="s">
        <v>699</v>
      </c>
      <c r="B572">
        <v>24733</v>
      </c>
      <c r="C572">
        <v>2</v>
      </c>
      <c r="D572" t="s">
        <v>929</v>
      </c>
      <c r="E572" t="s">
        <v>930</v>
      </c>
      <c r="F572">
        <v>34</v>
      </c>
      <c r="G572">
        <v>24.66</v>
      </c>
      <c r="H572">
        <v>81.540000000000006</v>
      </c>
      <c r="I572">
        <v>19.05</v>
      </c>
      <c r="J572">
        <v>63</v>
      </c>
      <c r="K572">
        <v>1</v>
      </c>
      <c r="T572">
        <v>3</v>
      </c>
      <c r="U572">
        <v>1</v>
      </c>
      <c r="V572" t="s">
        <v>306</v>
      </c>
      <c r="W572">
        <v>81</v>
      </c>
      <c r="X572">
        <v>7</v>
      </c>
      <c r="Y572">
        <v>6</v>
      </c>
      <c r="Z572" t="s">
        <v>931</v>
      </c>
      <c r="AA572" t="s">
        <v>932</v>
      </c>
      <c r="AB572" t="s">
        <v>309</v>
      </c>
      <c r="AC572" t="s">
        <v>310</v>
      </c>
      <c r="AD572" t="s">
        <v>704</v>
      </c>
      <c r="AG572" t="s">
        <v>933</v>
      </c>
      <c r="AH572">
        <v>0</v>
      </c>
      <c r="AI572">
        <v>205</v>
      </c>
    </row>
    <row r="573" spans="1:35" x14ac:dyDescent="0.3">
      <c r="A573" t="s">
        <v>699</v>
      </c>
      <c r="B573">
        <v>24733</v>
      </c>
      <c r="C573">
        <v>3</v>
      </c>
      <c r="D573" t="s">
        <v>929</v>
      </c>
      <c r="E573" t="s">
        <v>930</v>
      </c>
      <c r="F573">
        <v>34</v>
      </c>
      <c r="G573">
        <v>26.82</v>
      </c>
      <c r="H573">
        <v>88.67</v>
      </c>
      <c r="I573">
        <v>20.91</v>
      </c>
      <c r="J573">
        <v>69.13</v>
      </c>
      <c r="K573">
        <v>10</v>
      </c>
      <c r="T573">
        <v>3</v>
      </c>
      <c r="U573">
        <v>2</v>
      </c>
      <c r="V573" t="s">
        <v>306</v>
      </c>
      <c r="W573">
        <v>88</v>
      </c>
      <c r="X573">
        <v>7</v>
      </c>
      <c r="Y573">
        <v>6</v>
      </c>
      <c r="Z573" t="s">
        <v>931</v>
      </c>
      <c r="AA573" t="s">
        <v>932</v>
      </c>
      <c r="AB573" t="s">
        <v>309</v>
      </c>
      <c r="AC573" t="s">
        <v>310</v>
      </c>
      <c r="AD573" t="s">
        <v>704</v>
      </c>
      <c r="AG573" t="s">
        <v>933</v>
      </c>
      <c r="AH573">
        <v>0</v>
      </c>
      <c r="AI573">
        <v>205</v>
      </c>
    </row>
    <row r="574" spans="1:35" x14ac:dyDescent="0.3">
      <c r="A574" t="s">
        <v>699</v>
      </c>
      <c r="B574">
        <v>24733</v>
      </c>
      <c r="C574">
        <v>4</v>
      </c>
      <c r="D574" t="s">
        <v>929</v>
      </c>
      <c r="E574" t="s">
        <v>930</v>
      </c>
      <c r="F574">
        <v>34</v>
      </c>
      <c r="G574">
        <v>28.44</v>
      </c>
      <c r="H574">
        <v>94.03</v>
      </c>
      <c r="I574">
        <v>22.25</v>
      </c>
      <c r="J574">
        <v>73.58</v>
      </c>
      <c r="K574">
        <v>2</v>
      </c>
      <c r="T574">
        <v>3</v>
      </c>
      <c r="U574">
        <v>2</v>
      </c>
      <c r="V574" t="s">
        <v>306</v>
      </c>
      <c r="W574">
        <v>94</v>
      </c>
      <c r="X574">
        <v>7</v>
      </c>
      <c r="Y574">
        <v>6</v>
      </c>
      <c r="Z574" t="s">
        <v>931</v>
      </c>
      <c r="AA574" t="s">
        <v>932</v>
      </c>
      <c r="AB574" t="s">
        <v>309</v>
      </c>
      <c r="AC574" t="s">
        <v>310</v>
      </c>
      <c r="AD574" t="s">
        <v>704</v>
      </c>
      <c r="AG574" t="s">
        <v>933</v>
      </c>
      <c r="AH574">
        <v>0</v>
      </c>
      <c r="AI574">
        <v>205</v>
      </c>
    </row>
    <row r="575" spans="1:35" x14ac:dyDescent="0.3">
      <c r="A575" t="s">
        <v>699</v>
      </c>
      <c r="B575">
        <v>24733</v>
      </c>
      <c r="C575">
        <v>5</v>
      </c>
      <c r="D575" t="s">
        <v>929</v>
      </c>
      <c r="E575" t="s">
        <v>930</v>
      </c>
      <c r="F575">
        <v>34</v>
      </c>
      <c r="G575">
        <v>31.96</v>
      </c>
      <c r="H575">
        <v>105.67</v>
      </c>
      <c r="I575">
        <v>25.06</v>
      </c>
      <c r="J575">
        <v>82.85</v>
      </c>
      <c r="K575">
        <v>15</v>
      </c>
      <c r="T575">
        <v>3</v>
      </c>
      <c r="U575">
        <v>2</v>
      </c>
      <c r="V575" t="s">
        <v>306</v>
      </c>
      <c r="W575">
        <v>105</v>
      </c>
      <c r="X575">
        <v>7</v>
      </c>
      <c r="Y575">
        <v>6</v>
      </c>
      <c r="Z575" t="s">
        <v>931</v>
      </c>
      <c r="AA575" t="s">
        <v>932</v>
      </c>
      <c r="AB575" t="s">
        <v>309</v>
      </c>
      <c r="AC575" t="s">
        <v>310</v>
      </c>
      <c r="AD575" t="s">
        <v>704</v>
      </c>
      <c r="AG575" t="s">
        <v>933</v>
      </c>
      <c r="AH575">
        <v>0</v>
      </c>
      <c r="AI575">
        <v>205</v>
      </c>
    </row>
    <row r="576" spans="1:35" x14ac:dyDescent="0.3">
      <c r="A576" t="s">
        <v>699</v>
      </c>
      <c r="B576">
        <v>24733</v>
      </c>
      <c r="C576">
        <v>6</v>
      </c>
      <c r="D576" t="s">
        <v>929</v>
      </c>
      <c r="E576" t="s">
        <v>930</v>
      </c>
      <c r="F576">
        <v>34</v>
      </c>
      <c r="G576">
        <v>32.93</v>
      </c>
      <c r="H576">
        <v>108.88</v>
      </c>
      <c r="I576">
        <v>25.7</v>
      </c>
      <c r="J576">
        <v>84.98</v>
      </c>
      <c r="K576">
        <v>5</v>
      </c>
      <c r="T576">
        <v>3</v>
      </c>
      <c r="U576">
        <v>2</v>
      </c>
      <c r="V576" t="s">
        <v>306</v>
      </c>
      <c r="W576">
        <v>108</v>
      </c>
      <c r="X576">
        <v>7</v>
      </c>
      <c r="Y576">
        <v>6</v>
      </c>
      <c r="Z576" t="s">
        <v>931</v>
      </c>
      <c r="AA576" t="s">
        <v>932</v>
      </c>
      <c r="AB576" t="s">
        <v>309</v>
      </c>
      <c r="AC576" t="s">
        <v>310</v>
      </c>
      <c r="AD576" t="s">
        <v>704</v>
      </c>
      <c r="AG576" t="s">
        <v>933</v>
      </c>
      <c r="AH576">
        <v>0</v>
      </c>
      <c r="AI576">
        <v>205</v>
      </c>
    </row>
    <row r="577" spans="1:35" x14ac:dyDescent="0.3">
      <c r="A577" t="s">
        <v>699</v>
      </c>
      <c r="B577">
        <v>23568</v>
      </c>
      <c r="C577">
        <v>1</v>
      </c>
      <c r="D577" t="s">
        <v>934</v>
      </c>
      <c r="E577" t="s">
        <v>833</v>
      </c>
      <c r="F577">
        <v>19</v>
      </c>
      <c r="G577">
        <v>16.5</v>
      </c>
      <c r="H577">
        <v>54.55</v>
      </c>
      <c r="I577">
        <v>14.4</v>
      </c>
      <c r="J577">
        <v>47.62</v>
      </c>
      <c r="K577">
        <v>1</v>
      </c>
      <c r="T577">
        <v>2</v>
      </c>
      <c r="U577">
        <v>1</v>
      </c>
      <c r="V577" t="s">
        <v>306</v>
      </c>
      <c r="W577">
        <v>54</v>
      </c>
      <c r="X577">
        <v>6</v>
      </c>
      <c r="Y577">
        <v>5</v>
      </c>
      <c r="Z577" t="s">
        <v>935</v>
      </c>
      <c r="AA577" t="s">
        <v>936</v>
      </c>
      <c r="AB577" t="s">
        <v>309</v>
      </c>
      <c r="AC577" t="s">
        <v>310</v>
      </c>
      <c r="AD577" t="s">
        <v>704</v>
      </c>
      <c r="AG577" t="s">
        <v>937</v>
      </c>
      <c r="AH577">
        <v>0</v>
      </c>
      <c r="AI577">
        <v>225</v>
      </c>
    </row>
    <row r="578" spans="1:35" x14ac:dyDescent="0.3">
      <c r="A578" t="s">
        <v>699</v>
      </c>
      <c r="B578">
        <v>23568</v>
      </c>
      <c r="C578">
        <v>2</v>
      </c>
      <c r="D578" t="s">
        <v>934</v>
      </c>
      <c r="E578" t="s">
        <v>833</v>
      </c>
      <c r="F578">
        <v>19</v>
      </c>
      <c r="G578">
        <v>23.86</v>
      </c>
      <c r="H578">
        <v>78.89</v>
      </c>
      <c r="I578">
        <v>20.83</v>
      </c>
      <c r="J578">
        <v>68.88</v>
      </c>
      <c r="K578">
        <v>1</v>
      </c>
      <c r="T578">
        <v>3</v>
      </c>
      <c r="U578">
        <v>1</v>
      </c>
      <c r="V578" t="s">
        <v>306</v>
      </c>
      <c r="W578">
        <v>78</v>
      </c>
      <c r="X578">
        <v>6</v>
      </c>
      <c r="Y578">
        <v>5</v>
      </c>
      <c r="Z578" t="s">
        <v>935</v>
      </c>
      <c r="AA578" t="s">
        <v>936</v>
      </c>
      <c r="AB578" t="s">
        <v>309</v>
      </c>
      <c r="AC578" t="s">
        <v>310</v>
      </c>
      <c r="AD578" t="s">
        <v>704</v>
      </c>
      <c r="AG578" t="s">
        <v>937</v>
      </c>
      <c r="AH578">
        <v>0</v>
      </c>
      <c r="AI578">
        <v>225</v>
      </c>
    </row>
    <row r="579" spans="1:35" x14ac:dyDescent="0.3">
      <c r="A579" t="s">
        <v>699</v>
      </c>
      <c r="B579">
        <v>23568</v>
      </c>
      <c r="C579">
        <v>3</v>
      </c>
      <c r="D579" t="s">
        <v>934</v>
      </c>
      <c r="E579" t="s">
        <v>833</v>
      </c>
      <c r="F579">
        <v>19</v>
      </c>
      <c r="G579">
        <v>27.53</v>
      </c>
      <c r="H579">
        <v>91.04</v>
      </c>
      <c r="I579">
        <v>24.04</v>
      </c>
      <c r="J579">
        <v>79.48</v>
      </c>
      <c r="K579">
        <v>1</v>
      </c>
      <c r="T579">
        <v>3</v>
      </c>
      <c r="U579">
        <v>2</v>
      </c>
      <c r="V579" t="s">
        <v>306</v>
      </c>
      <c r="W579" t="s">
        <v>819</v>
      </c>
      <c r="X579">
        <v>6</v>
      </c>
      <c r="Y579">
        <v>5</v>
      </c>
      <c r="Z579" t="s">
        <v>935</v>
      </c>
      <c r="AA579" t="s">
        <v>936</v>
      </c>
      <c r="AB579" t="s">
        <v>309</v>
      </c>
      <c r="AC579" t="s">
        <v>310</v>
      </c>
      <c r="AD579" t="s">
        <v>704</v>
      </c>
      <c r="AG579" t="s">
        <v>937</v>
      </c>
      <c r="AH579">
        <v>0</v>
      </c>
      <c r="AI579">
        <v>225</v>
      </c>
    </row>
    <row r="580" spans="1:35" x14ac:dyDescent="0.3">
      <c r="A580" t="s">
        <v>699</v>
      </c>
      <c r="B580">
        <v>23568</v>
      </c>
      <c r="C580">
        <v>4</v>
      </c>
      <c r="D580" t="s">
        <v>934</v>
      </c>
      <c r="E580" t="s">
        <v>833</v>
      </c>
      <c r="F580">
        <v>19</v>
      </c>
      <c r="G580">
        <v>28.18</v>
      </c>
      <c r="H580">
        <v>93.18</v>
      </c>
      <c r="I580">
        <v>24.6</v>
      </c>
      <c r="J580">
        <v>81.349999999999994</v>
      </c>
      <c r="K580">
        <v>2</v>
      </c>
      <c r="T580">
        <v>3</v>
      </c>
      <c r="U580">
        <v>2</v>
      </c>
      <c r="V580" t="s">
        <v>306</v>
      </c>
      <c r="W580" t="s">
        <v>789</v>
      </c>
      <c r="X580">
        <v>6</v>
      </c>
      <c r="Y580">
        <v>5</v>
      </c>
      <c r="Z580" t="s">
        <v>935</v>
      </c>
      <c r="AA580" t="s">
        <v>936</v>
      </c>
      <c r="AB580" t="s">
        <v>309</v>
      </c>
      <c r="AC580" t="s">
        <v>310</v>
      </c>
      <c r="AD580" t="s">
        <v>704</v>
      </c>
      <c r="AG580" t="s">
        <v>937</v>
      </c>
      <c r="AH580">
        <v>0</v>
      </c>
      <c r="AI580">
        <v>225</v>
      </c>
    </row>
    <row r="581" spans="1:35" x14ac:dyDescent="0.3">
      <c r="A581" t="s">
        <v>699</v>
      </c>
      <c r="B581">
        <v>23568</v>
      </c>
      <c r="C581">
        <v>5</v>
      </c>
      <c r="D581" t="s">
        <v>934</v>
      </c>
      <c r="E581" t="s">
        <v>833</v>
      </c>
      <c r="F581">
        <v>19</v>
      </c>
      <c r="G581">
        <v>32.92</v>
      </c>
      <c r="H581">
        <v>108.84</v>
      </c>
      <c r="I581">
        <v>28.74</v>
      </c>
      <c r="J581">
        <v>95.02</v>
      </c>
      <c r="K581">
        <v>2</v>
      </c>
      <c r="T581">
        <v>3</v>
      </c>
      <c r="U581">
        <v>2</v>
      </c>
      <c r="V581" t="s">
        <v>306</v>
      </c>
      <c r="W581">
        <v>108</v>
      </c>
      <c r="X581">
        <v>6</v>
      </c>
      <c r="Y581">
        <v>5</v>
      </c>
      <c r="Z581" t="s">
        <v>935</v>
      </c>
      <c r="AA581" t="s">
        <v>936</v>
      </c>
      <c r="AB581" t="s">
        <v>309</v>
      </c>
      <c r="AC581" t="s">
        <v>310</v>
      </c>
      <c r="AD581" t="s">
        <v>704</v>
      </c>
      <c r="AG581" t="s">
        <v>937</v>
      </c>
      <c r="AH581">
        <v>0</v>
      </c>
      <c r="AI581">
        <v>225</v>
      </c>
    </row>
    <row r="582" spans="1:35" x14ac:dyDescent="0.3">
      <c r="A582" t="s">
        <v>699</v>
      </c>
      <c r="B582">
        <v>23568</v>
      </c>
      <c r="C582">
        <v>6</v>
      </c>
      <c r="D582" t="s">
        <v>934</v>
      </c>
      <c r="E582" t="s">
        <v>833</v>
      </c>
      <c r="F582">
        <v>19</v>
      </c>
      <c r="G582">
        <v>33.72</v>
      </c>
      <c r="H582">
        <v>111.49</v>
      </c>
      <c r="I582">
        <v>29.44</v>
      </c>
      <c r="J582">
        <v>97.34</v>
      </c>
      <c r="K582">
        <v>12</v>
      </c>
      <c r="T582">
        <v>3</v>
      </c>
      <c r="U582">
        <v>2</v>
      </c>
      <c r="V582" t="s">
        <v>306</v>
      </c>
      <c r="W582">
        <v>111</v>
      </c>
      <c r="X582">
        <v>6</v>
      </c>
      <c r="Y582">
        <v>5</v>
      </c>
      <c r="Z582" t="s">
        <v>935</v>
      </c>
      <c r="AA582" t="s">
        <v>936</v>
      </c>
      <c r="AB582" t="s">
        <v>309</v>
      </c>
      <c r="AC582" t="s">
        <v>310</v>
      </c>
      <c r="AD582" t="s">
        <v>704</v>
      </c>
      <c r="AG582" t="s">
        <v>937</v>
      </c>
      <c r="AH582">
        <v>0</v>
      </c>
      <c r="AI582">
        <v>225</v>
      </c>
    </row>
    <row r="583" spans="1:35" x14ac:dyDescent="0.3">
      <c r="A583" t="s">
        <v>699</v>
      </c>
      <c r="B583">
        <v>24871</v>
      </c>
      <c r="C583">
        <v>1</v>
      </c>
      <c r="D583" t="s">
        <v>938</v>
      </c>
      <c r="E583" t="s">
        <v>939</v>
      </c>
      <c r="F583">
        <v>33</v>
      </c>
      <c r="G583">
        <v>21.33</v>
      </c>
      <c r="H583">
        <v>70.52</v>
      </c>
      <c r="I583">
        <v>15.94</v>
      </c>
      <c r="J583">
        <v>52.71</v>
      </c>
      <c r="K583">
        <v>1</v>
      </c>
      <c r="T583">
        <v>3</v>
      </c>
      <c r="U583">
        <v>2</v>
      </c>
      <c r="V583" t="s">
        <v>333</v>
      </c>
      <c r="W583">
        <v>70</v>
      </c>
      <c r="X583">
        <v>11</v>
      </c>
      <c r="Y583">
        <v>5</v>
      </c>
      <c r="Z583" t="s">
        <v>940</v>
      </c>
      <c r="AA583" t="s">
        <v>941</v>
      </c>
      <c r="AB583" t="s">
        <v>309</v>
      </c>
      <c r="AC583" t="s">
        <v>310</v>
      </c>
      <c r="AD583" t="s">
        <v>704</v>
      </c>
      <c r="AG583" t="s">
        <v>942</v>
      </c>
      <c r="AH583">
        <v>0</v>
      </c>
      <c r="AI583">
        <v>0</v>
      </c>
    </row>
    <row r="584" spans="1:35" x14ac:dyDescent="0.3">
      <c r="A584" t="s">
        <v>699</v>
      </c>
      <c r="B584">
        <v>24871</v>
      </c>
      <c r="C584">
        <v>2</v>
      </c>
      <c r="D584" t="s">
        <v>938</v>
      </c>
      <c r="E584" t="s">
        <v>939</v>
      </c>
      <c r="F584">
        <v>33</v>
      </c>
      <c r="G584">
        <v>26.17</v>
      </c>
      <c r="H584">
        <v>86.54</v>
      </c>
      <c r="I584">
        <v>19.79</v>
      </c>
      <c r="J584">
        <v>65.45</v>
      </c>
      <c r="K584">
        <v>1</v>
      </c>
      <c r="T584">
        <v>3</v>
      </c>
      <c r="U584">
        <v>2</v>
      </c>
      <c r="V584" t="s">
        <v>306</v>
      </c>
      <c r="W584" t="s">
        <v>943</v>
      </c>
      <c r="X584">
        <v>11</v>
      </c>
      <c r="Y584">
        <v>5</v>
      </c>
      <c r="Z584" t="s">
        <v>940</v>
      </c>
      <c r="AA584" t="s">
        <v>941</v>
      </c>
      <c r="AB584" t="s">
        <v>309</v>
      </c>
      <c r="AC584" t="s">
        <v>310</v>
      </c>
      <c r="AD584" t="s">
        <v>704</v>
      </c>
      <c r="AG584" t="s">
        <v>942</v>
      </c>
      <c r="AH584">
        <v>0</v>
      </c>
      <c r="AI584">
        <v>0</v>
      </c>
    </row>
    <row r="585" spans="1:35" x14ac:dyDescent="0.3">
      <c r="A585" t="s">
        <v>699</v>
      </c>
      <c r="B585">
        <v>24871</v>
      </c>
      <c r="C585">
        <v>3</v>
      </c>
      <c r="D585" t="s">
        <v>938</v>
      </c>
      <c r="E585" t="s">
        <v>939</v>
      </c>
      <c r="F585">
        <v>33</v>
      </c>
      <c r="G585">
        <v>26.29</v>
      </c>
      <c r="H585">
        <v>86.92</v>
      </c>
      <c r="I585">
        <v>19.95</v>
      </c>
      <c r="J585">
        <v>65.959999999999994</v>
      </c>
      <c r="K585">
        <v>1</v>
      </c>
      <c r="T585">
        <v>3</v>
      </c>
      <c r="U585">
        <v>2</v>
      </c>
      <c r="V585" t="s">
        <v>306</v>
      </c>
      <c r="W585" t="s">
        <v>197</v>
      </c>
      <c r="X585">
        <v>11</v>
      </c>
      <c r="Y585">
        <v>5</v>
      </c>
      <c r="Z585" t="s">
        <v>940</v>
      </c>
      <c r="AA585" t="s">
        <v>941</v>
      </c>
      <c r="AB585" t="s">
        <v>309</v>
      </c>
      <c r="AC585" t="s">
        <v>310</v>
      </c>
      <c r="AD585" t="s">
        <v>704</v>
      </c>
      <c r="AG585" t="s">
        <v>942</v>
      </c>
      <c r="AH585">
        <v>0</v>
      </c>
      <c r="AI585">
        <v>0</v>
      </c>
    </row>
    <row r="586" spans="1:35" x14ac:dyDescent="0.3">
      <c r="A586" t="s">
        <v>699</v>
      </c>
      <c r="B586">
        <v>24871</v>
      </c>
      <c r="C586">
        <v>4</v>
      </c>
      <c r="D586" t="s">
        <v>938</v>
      </c>
      <c r="E586" t="s">
        <v>939</v>
      </c>
      <c r="F586">
        <v>33</v>
      </c>
      <c r="G586">
        <v>27.76</v>
      </c>
      <c r="H586">
        <v>91.8</v>
      </c>
      <c r="I586">
        <v>20.96</v>
      </c>
      <c r="J586">
        <v>69.290000000000006</v>
      </c>
      <c r="K586">
        <v>1</v>
      </c>
      <c r="T586">
        <v>3</v>
      </c>
      <c r="U586">
        <v>2</v>
      </c>
      <c r="V586" t="s">
        <v>333</v>
      </c>
      <c r="W586">
        <v>91</v>
      </c>
      <c r="X586">
        <v>11</v>
      </c>
      <c r="Y586">
        <v>5</v>
      </c>
      <c r="Z586" t="s">
        <v>940</v>
      </c>
      <c r="AA586" t="s">
        <v>941</v>
      </c>
      <c r="AB586" t="s">
        <v>309</v>
      </c>
      <c r="AC586" t="s">
        <v>310</v>
      </c>
      <c r="AD586" t="s">
        <v>704</v>
      </c>
      <c r="AG586" t="s">
        <v>942</v>
      </c>
      <c r="AH586">
        <v>0</v>
      </c>
      <c r="AI586">
        <v>0</v>
      </c>
    </row>
    <row r="587" spans="1:35" x14ac:dyDescent="0.3">
      <c r="A587" t="s">
        <v>699</v>
      </c>
      <c r="B587">
        <v>24871</v>
      </c>
      <c r="C587">
        <v>5</v>
      </c>
      <c r="D587" t="s">
        <v>938</v>
      </c>
      <c r="E587" t="s">
        <v>939</v>
      </c>
      <c r="F587">
        <v>33</v>
      </c>
      <c r="G587">
        <v>30.01</v>
      </c>
      <c r="H587">
        <v>99.23</v>
      </c>
      <c r="I587">
        <v>22.61</v>
      </c>
      <c r="J587">
        <v>74.760000000000005</v>
      </c>
      <c r="K587">
        <v>8</v>
      </c>
      <c r="T587">
        <v>3</v>
      </c>
      <c r="U587">
        <v>2</v>
      </c>
      <c r="V587" t="s">
        <v>306</v>
      </c>
      <c r="W587" t="s">
        <v>266</v>
      </c>
      <c r="X587">
        <v>11</v>
      </c>
      <c r="Y587">
        <v>5</v>
      </c>
      <c r="Z587" t="s">
        <v>940</v>
      </c>
      <c r="AA587" t="s">
        <v>941</v>
      </c>
      <c r="AB587" t="s">
        <v>309</v>
      </c>
      <c r="AC587" t="s">
        <v>310</v>
      </c>
      <c r="AD587" t="s">
        <v>704</v>
      </c>
      <c r="AG587" t="s">
        <v>942</v>
      </c>
      <c r="AH587">
        <v>0</v>
      </c>
      <c r="AI587">
        <v>0</v>
      </c>
    </row>
    <row r="588" spans="1:35" x14ac:dyDescent="0.3">
      <c r="A588" t="s">
        <v>699</v>
      </c>
      <c r="B588">
        <v>24871</v>
      </c>
      <c r="C588">
        <v>6</v>
      </c>
      <c r="D588" t="s">
        <v>938</v>
      </c>
      <c r="E588" t="s">
        <v>939</v>
      </c>
      <c r="F588">
        <v>33</v>
      </c>
      <c r="G588">
        <v>30.05</v>
      </c>
      <c r="H588">
        <v>99.36</v>
      </c>
      <c r="I588">
        <v>22.92</v>
      </c>
      <c r="J588">
        <v>75.77</v>
      </c>
      <c r="K588">
        <v>3</v>
      </c>
      <c r="T588">
        <v>3</v>
      </c>
      <c r="U588">
        <v>2</v>
      </c>
      <c r="V588" t="s">
        <v>306</v>
      </c>
      <c r="W588" t="s">
        <v>944</v>
      </c>
      <c r="X588">
        <v>11</v>
      </c>
      <c r="Y588">
        <v>5</v>
      </c>
      <c r="Z588" t="s">
        <v>940</v>
      </c>
      <c r="AA588" t="s">
        <v>941</v>
      </c>
      <c r="AB588" t="s">
        <v>309</v>
      </c>
      <c r="AC588" t="s">
        <v>310</v>
      </c>
      <c r="AD588" t="s">
        <v>704</v>
      </c>
      <c r="AG588" t="s">
        <v>942</v>
      </c>
      <c r="AH588">
        <v>0</v>
      </c>
      <c r="AI588">
        <v>0</v>
      </c>
    </row>
    <row r="589" spans="1:35" x14ac:dyDescent="0.3">
      <c r="A589" t="s">
        <v>699</v>
      </c>
      <c r="B589">
        <v>24871</v>
      </c>
      <c r="C589">
        <v>7</v>
      </c>
      <c r="D589" t="s">
        <v>938</v>
      </c>
      <c r="E589" t="s">
        <v>939</v>
      </c>
      <c r="F589">
        <v>33</v>
      </c>
      <c r="G589">
        <v>30.31</v>
      </c>
      <c r="H589">
        <v>100.21</v>
      </c>
      <c r="I589">
        <v>22.75</v>
      </c>
      <c r="J589">
        <v>75.23</v>
      </c>
      <c r="K589">
        <v>9</v>
      </c>
      <c r="T589">
        <v>3</v>
      </c>
      <c r="U589">
        <v>2</v>
      </c>
      <c r="V589" t="s">
        <v>306</v>
      </c>
      <c r="W589" t="s">
        <v>945</v>
      </c>
      <c r="X589">
        <v>11</v>
      </c>
      <c r="Y589">
        <v>5</v>
      </c>
      <c r="Z589" t="s">
        <v>940</v>
      </c>
      <c r="AA589" t="s">
        <v>941</v>
      </c>
      <c r="AB589" t="s">
        <v>309</v>
      </c>
      <c r="AC589" t="s">
        <v>310</v>
      </c>
      <c r="AD589" t="s">
        <v>704</v>
      </c>
      <c r="AG589" t="s">
        <v>942</v>
      </c>
      <c r="AH589">
        <v>0</v>
      </c>
      <c r="AI589">
        <v>0</v>
      </c>
    </row>
    <row r="590" spans="1:35" x14ac:dyDescent="0.3">
      <c r="A590" t="s">
        <v>699</v>
      </c>
      <c r="B590">
        <v>24871</v>
      </c>
      <c r="C590">
        <v>8</v>
      </c>
      <c r="D590" t="s">
        <v>938</v>
      </c>
      <c r="E590" t="s">
        <v>939</v>
      </c>
      <c r="F590">
        <v>33</v>
      </c>
      <c r="G590">
        <v>30.38</v>
      </c>
      <c r="H590">
        <v>100.45</v>
      </c>
      <c r="I590">
        <v>22.91</v>
      </c>
      <c r="J590">
        <v>75.739999999999995</v>
      </c>
      <c r="K590">
        <v>9</v>
      </c>
      <c r="T590">
        <v>3</v>
      </c>
      <c r="U590">
        <v>2</v>
      </c>
      <c r="V590" t="s">
        <v>306</v>
      </c>
      <c r="W590" t="s">
        <v>946</v>
      </c>
      <c r="X590">
        <v>11</v>
      </c>
      <c r="Y590">
        <v>5</v>
      </c>
      <c r="Z590" t="s">
        <v>940</v>
      </c>
      <c r="AA590" t="s">
        <v>941</v>
      </c>
      <c r="AB590" t="s">
        <v>309</v>
      </c>
      <c r="AC590" t="s">
        <v>310</v>
      </c>
      <c r="AD590" t="s">
        <v>704</v>
      </c>
      <c r="AG590" t="s">
        <v>942</v>
      </c>
      <c r="AH590">
        <v>0</v>
      </c>
      <c r="AI590">
        <v>0</v>
      </c>
    </row>
    <row r="591" spans="1:35" x14ac:dyDescent="0.3">
      <c r="A591" t="s">
        <v>699</v>
      </c>
      <c r="B591">
        <v>100334</v>
      </c>
      <c r="C591">
        <v>1</v>
      </c>
      <c r="D591" t="s">
        <v>947</v>
      </c>
      <c r="E591" t="s">
        <v>768</v>
      </c>
      <c r="F591">
        <v>117</v>
      </c>
      <c r="G591">
        <v>32.26</v>
      </c>
      <c r="H591">
        <v>106.66</v>
      </c>
      <c r="I591">
        <v>25.7</v>
      </c>
      <c r="J591">
        <v>84.97</v>
      </c>
      <c r="K591">
        <v>87</v>
      </c>
      <c r="T591">
        <v>3</v>
      </c>
      <c r="U591">
        <v>2</v>
      </c>
      <c r="V591" t="s">
        <v>306</v>
      </c>
      <c r="W591">
        <v>106</v>
      </c>
      <c r="X591">
        <v>15</v>
      </c>
      <c r="Y591">
        <v>14</v>
      </c>
      <c r="Z591" t="s">
        <v>948</v>
      </c>
      <c r="AA591" t="s">
        <v>949</v>
      </c>
      <c r="AB591" t="s">
        <v>309</v>
      </c>
      <c r="AC591" t="s">
        <v>310</v>
      </c>
      <c r="AD591" t="s">
        <v>704</v>
      </c>
      <c r="AG591" t="s">
        <v>950</v>
      </c>
      <c r="AH591">
        <v>0</v>
      </c>
      <c r="AI591">
        <v>299</v>
      </c>
    </row>
    <row r="592" spans="1:35" x14ac:dyDescent="0.3">
      <c r="A592" t="s">
        <v>699</v>
      </c>
      <c r="B592">
        <v>100334</v>
      </c>
      <c r="C592">
        <v>2</v>
      </c>
      <c r="D592" t="s">
        <v>947</v>
      </c>
      <c r="E592" t="s">
        <v>768</v>
      </c>
      <c r="F592">
        <v>117</v>
      </c>
      <c r="G592">
        <v>37.49</v>
      </c>
      <c r="H592">
        <v>123.94</v>
      </c>
      <c r="I592">
        <v>29.99</v>
      </c>
      <c r="J592">
        <v>99.16</v>
      </c>
      <c r="K592">
        <v>30</v>
      </c>
      <c r="T592">
        <v>3</v>
      </c>
      <c r="U592">
        <v>2</v>
      </c>
      <c r="V592" t="s">
        <v>306</v>
      </c>
      <c r="W592">
        <v>123</v>
      </c>
      <c r="X592">
        <v>15</v>
      </c>
      <c r="Y592">
        <v>14</v>
      </c>
      <c r="Z592" t="s">
        <v>948</v>
      </c>
      <c r="AA592" t="s">
        <v>949</v>
      </c>
      <c r="AB592" t="s">
        <v>309</v>
      </c>
      <c r="AC592" t="s">
        <v>310</v>
      </c>
      <c r="AD592" t="s">
        <v>704</v>
      </c>
      <c r="AG592" t="s">
        <v>950</v>
      </c>
      <c r="AH592">
        <v>0</v>
      </c>
      <c r="AI592">
        <v>299</v>
      </c>
    </row>
    <row r="593" spans="1:35" x14ac:dyDescent="0.3">
      <c r="A593" t="s">
        <v>699</v>
      </c>
      <c r="B593">
        <v>13109</v>
      </c>
      <c r="C593">
        <v>1</v>
      </c>
      <c r="D593" t="s">
        <v>951</v>
      </c>
      <c r="E593" t="s">
        <v>952</v>
      </c>
      <c r="F593">
        <v>18</v>
      </c>
      <c r="G593">
        <v>32.01</v>
      </c>
      <c r="H593">
        <v>105.84</v>
      </c>
      <c r="I593">
        <v>28.07</v>
      </c>
      <c r="J593">
        <v>92.81</v>
      </c>
      <c r="K593">
        <v>2</v>
      </c>
      <c r="T593">
        <v>3</v>
      </c>
      <c r="U593">
        <v>2</v>
      </c>
      <c r="V593" t="s">
        <v>306</v>
      </c>
      <c r="W593">
        <v>105</v>
      </c>
      <c r="X593">
        <v>10</v>
      </c>
      <c r="Y593">
        <v>10</v>
      </c>
      <c r="Z593" t="s">
        <v>953</v>
      </c>
      <c r="AA593" t="s">
        <v>954</v>
      </c>
      <c r="AB593" t="s">
        <v>309</v>
      </c>
      <c r="AC593" t="s">
        <v>310</v>
      </c>
      <c r="AD593" t="s">
        <v>704</v>
      </c>
      <c r="AG593" t="s">
        <v>955</v>
      </c>
      <c r="AH593">
        <v>0</v>
      </c>
      <c r="AI593">
        <v>293</v>
      </c>
    </row>
    <row r="594" spans="1:35" x14ac:dyDescent="0.3">
      <c r="A594" t="s">
        <v>699</v>
      </c>
      <c r="B594">
        <v>13109</v>
      </c>
      <c r="C594">
        <v>2</v>
      </c>
      <c r="D594" t="s">
        <v>951</v>
      </c>
      <c r="E594" t="s">
        <v>952</v>
      </c>
      <c r="F594">
        <v>18</v>
      </c>
      <c r="G594">
        <v>34.450000000000003</v>
      </c>
      <c r="H594">
        <v>113.91</v>
      </c>
      <c r="I594">
        <v>30.2</v>
      </c>
      <c r="J594">
        <v>99.86</v>
      </c>
      <c r="K594">
        <v>16</v>
      </c>
      <c r="T594">
        <v>4</v>
      </c>
      <c r="U594">
        <v>2</v>
      </c>
      <c r="V594" t="s">
        <v>306</v>
      </c>
      <c r="W594">
        <v>113</v>
      </c>
      <c r="X594">
        <v>10</v>
      </c>
      <c r="Y594">
        <v>10</v>
      </c>
      <c r="Z594" t="s">
        <v>953</v>
      </c>
      <c r="AA594" t="s">
        <v>954</v>
      </c>
      <c r="AB594" t="s">
        <v>309</v>
      </c>
      <c r="AC594" t="s">
        <v>310</v>
      </c>
      <c r="AD594" t="s">
        <v>704</v>
      </c>
      <c r="AG594" t="s">
        <v>955</v>
      </c>
      <c r="AH594">
        <v>0</v>
      </c>
      <c r="AI594">
        <v>293</v>
      </c>
    </row>
    <row r="595" spans="1:35" x14ac:dyDescent="0.3">
      <c r="A595" t="s">
        <v>699</v>
      </c>
      <c r="B595">
        <v>1150</v>
      </c>
      <c r="C595">
        <v>1</v>
      </c>
      <c r="D595" t="s">
        <v>956</v>
      </c>
      <c r="E595" t="s">
        <v>957</v>
      </c>
      <c r="F595">
        <v>42</v>
      </c>
      <c r="G595">
        <v>25.71</v>
      </c>
      <c r="H595">
        <v>85.01</v>
      </c>
      <c r="I595">
        <v>17.84</v>
      </c>
      <c r="J595">
        <v>58.98</v>
      </c>
      <c r="K595">
        <v>39</v>
      </c>
      <c r="T595">
        <v>3</v>
      </c>
      <c r="U595">
        <v>1</v>
      </c>
      <c r="V595" t="s">
        <v>333</v>
      </c>
      <c r="W595">
        <v>85</v>
      </c>
      <c r="X595">
        <v>10</v>
      </c>
      <c r="Y595">
        <v>5</v>
      </c>
      <c r="Z595" t="s">
        <v>958</v>
      </c>
      <c r="AA595" t="s">
        <v>959</v>
      </c>
      <c r="AB595" t="s">
        <v>309</v>
      </c>
      <c r="AC595" t="s">
        <v>310</v>
      </c>
      <c r="AD595" t="s">
        <v>704</v>
      </c>
      <c r="AG595" t="s">
        <v>960</v>
      </c>
      <c r="AH595">
        <v>0</v>
      </c>
      <c r="AI595">
        <v>259</v>
      </c>
    </row>
    <row r="596" spans="1:35" x14ac:dyDescent="0.3">
      <c r="A596" t="s">
        <v>699</v>
      </c>
      <c r="B596">
        <v>1150</v>
      </c>
      <c r="C596">
        <v>2</v>
      </c>
      <c r="D596" t="s">
        <v>956</v>
      </c>
      <c r="E596" t="s">
        <v>957</v>
      </c>
      <c r="F596">
        <v>42</v>
      </c>
      <c r="G596">
        <v>36.799999999999997</v>
      </c>
      <c r="H596">
        <v>121.67</v>
      </c>
      <c r="I596">
        <v>25.54</v>
      </c>
      <c r="J596">
        <v>84.45</v>
      </c>
      <c r="K596">
        <v>3</v>
      </c>
      <c r="T596">
        <v>3</v>
      </c>
      <c r="U596">
        <v>2</v>
      </c>
      <c r="V596" t="s">
        <v>333</v>
      </c>
      <c r="W596">
        <v>121</v>
      </c>
      <c r="X596">
        <v>10</v>
      </c>
      <c r="Y596">
        <v>5</v>
      </c>
      <c r="Z596" t="s">
        <v>958</v>
      </c>
      <c r="AA596" t="s">
        <v>959</v>
      </c>
      <c r="AB596" t="s">
        <v>309</v>
      </c>
      <c r="AC596" t="s">
        <v>310</v>
      </c>
      <c r="AD596" t="s">
        <v>704</v>
      </c>
      <c r="AG596" t="s">
        <v>960</v>
      </c>
      <c r="AH596">
        <v>0</v>
      </c>
      <c r="AI596">
        <v>259</v>
      </c>
    </row>
    <row r="597" spans="1:35" x14ac:dyDescent="0.3">
      <c r="A597" t="s">
        <v>699</v>
      </c>
      <c r="B597">
        <v>8748</v>
      </c>
      <c r="C597">
        <v>1</v>
      </c>
      <c r="D597" t="s">
        <v>961</v>
      </c>
      <c r="E597" t="s">
        <v>962</v>
      </c>
      <c r="F597">
        <v>19</v>
      </c>
      <c r="G597">
        <v>23.5</v>
      </c>
      <c r="H597">
        <v>77.69</v>
      </c>
      <c r="I597">
        <v>18.260000000000002</v>
      </c>
      <c r="J597">
        <v>60.37</v>
      </c>
      <c r="K597">
        <v>3</v>
      </c>
      <c r="T597">
        <v>3</v>
      </c>
      <c r="U597">
        <v>1</v>
      </c>
      <c r="V597" t="s">
        <v>333</v>
      </c>
      <c r="W597">
        <v>77</v>
      </c>
      <c r="X597">
        <v>6</v>
      </c>
      <c r="Y597">
        <v>5</v>
      </c>
      <c r="Z597" t="s">
        <v>963</v>
      </c>
      <c r="AA597" t="s">
        <v>964</v>
      </c>
      <c r="AB597" t="s">
        <v>309</v>
      </c>
      <c r="AC597" t="s">
        <v>310</v>
      </c>
      <c r="AD597" t="s">
        <v>704</v>
      </c>
      <c r="AG597" t="s">
        <v>965</v>
      </c>
      <c r="AH597">
        <v>0</v>
      </c>
      <c r="AI597">
        <v>261</v>
      </c>
    </row>
    <row r="598" spans="1:35" x14ac:dyDescent="0.3">
      <c r="A598" t="s">
        <v>699</v>
      </c>
      <c r="B598">
        <v>8748</v>
      </c>
      <c r="C598">
        <v>2</v>
      </c>
      <c r="D598" t="s">
        <v>961</v>
      </c>
      <c r="E598" t="s">
        <v>962</v>
      </c>
      <c r="F598">
        <v>19</v>
      </c>
      <c r="G598">
        <v>25.13</v>
      </c>
      <c r="H598">
        <v>83.09</v>
      </c>
      <c r="I598">
        <v>19.52</v>
      </c>
      <c r="J598">
        <v>64.56</v>
      </c>
      <c r="K598">
        <v>3</v>
      </c>
      <c r="T598">
        <v>3</v>
      </c>
      <c r="U598">
        <v>1</v>
      </c>
      <c r="V598" t="s">
        <v>333</v>
      </c>
      <c r="W598" t="s">
        <v>253</v>
      </c>
      <c r="X598">
        <v>6</v>
      </c>
      <c r="Y598">
        <v>5</v>
      </c>
      <c r="Z598" t="s">
        <v>963</v>
      </c>
      <c r="AA598" t="s">
        <v>964</v>
      </c>
      <c r="AB598" t="s">
        <v>309</v>
      </c>
      <c r="AC598" t="s">
        <v>310</v>
      </c>
      <c r="AD598" t="s">
        <v>704</v>
      </c>
      <c r="AG598" t="s">
        <v>965</v>
      </c>
      <c r="AH598">
        <v>0</v>
      </c>
      <c r="AI598">
        <v>261</v>
      </c>
    </row>
    <row r="599" spans="1:35" x14ac:dyDescent="0.3">
      <c r="A599" t="s">
        <v>699</v>
      </c>
      <c r="B599">
        <v>8748</v>
      </c>
      <c r="C599">
        <v>3</v>
      </c>
      <c r="D599" t="s">
        <v>961</v>
      </c>
      <c r="E599" t="s">
        <v>962</v>
      </c>
      <c r="F599">
        <v>19</v>
      </c>
      <c r="G599">
        <v>25.2</v>
      </c>
      <c r="H599">
        <v>83.31</v>
      </c>
      <c r="I599">
        <v>19.579999999999998</v>
      </c>
      <c r="J599">
        <v>64.739999999999995</v>
      </c>
      <c r="K599">
        <v>1</v>
      </c>
      <c r="T599">
        <v>3</v>
      </c>
      <c r="U599">
        <v>1</v>
      </c>
      <c r="V599" t="s">
        <v>306</v>
      </c>
      <c r="W599" t="s">
        <v>169</v>
      </c>
      <c r="X599">
        <v>6</v>
      </c>
      <c r="Y599">
        <v>5</v>
      </c>
      <c r="Z599" t="s">
        <v>963</v>
      </c>
      <c r="AA599" t="s">
        <v>964</v>
      </c>
      <c r="AB599" t="s">
        <v>309</v>
      </c>
      <c r="AC599" t="s">
        <v>310</v>
      </c>
      <c r="AD599" t="s">
        <v>704</v>
      </c>
      <c r="AG599" t="s">
        <v>965</v>
      </c>
      <c r="AH599">
        <v>0</v>
      </c>
      <c r="AI599">
        <v>261</v>
      </c>
    </row>
    <row r="600" spans="1:35" x14ac:dyDescent="0.3">
      <c r="A600" t="s">
        <v>699</v>
      </c>
      <c r="B600">
        <v>8748</v>
      </c>
      <c r="C600">
        <v>4</v>
      </c>
      <c r="D600" t="s">
        <v>961</v>
      </c>
      <c r="E600" t="s">
        <v>962</v>
      </c>
      <c r="F600">
        <v>19</v>
      </c>
      <c r="G600">
        <v>26.46</v>
      </c>
      <c r="H600">
        <v>87.48</v>
      </c>
      <c r="I600">
        <v>20.56</v>
      </c>
      <c r="J600">
        <v>67.98</v>
      </c>
      <c r="K600">
        <v>4</v>
      </c>
      <c r="T600">
        <v>3</v>
      </c>
      <c r="U600">
        <v>1</v>
      </c>
      <c r="V600" t="s">
        <v>333</v>
      </c>
      <c r="W600">
        <v>87</v>
      </c>
      <c r="X600">
        <v>6</v>
      </c>
      <c r="Y600">
        <v>5</v>
      </c>
      <c r="Z600" t="s">
        <v>963</v>
      </c>
      <c r="AA600" t="s">
        <v>964</v>
      </c>
      <c r="AB600" t="s">
        <v>309</v>
      </c>
      <c r="AC600" t="s">
        <v>310</v>
      </c>
      <c r="AD600" t="s">
        <v>704</v>
      </c>
      <c r="AG600" t="s">
        <v>965</v>
      </c>
      <c r="AH600">
        <v>0</v>
      </c>
      <c r="AI600">
        <v>261</v>
      </c>
    </row>
    <row r="601" spans="1:35" x14ac:dyDescent="0.3">
      <c r="A601" t="s">
        <v>699</v>
      </c>
      <c r="B601">
        <v>8748</v>
      </c>
      <c r="C601">
        <v>5</v>
      </c>
      <c r="D601" t="s">
        <v>961</v>
      </c>
      <c r="E601" t="s">
        <v>962</v>
      </c>
      <c r="F601">
        <v>19</v>
      </c>
      <c r="G601">
        <v>26.82</v>
      </c>
      <c r="H601">
        <v>88.69</v>
      </c>
      <c r="I601">
        <v>20.84</v>
      </c>
      <c r="J601">
        <v>68.92</v>
      </c>
      <c r="K601">
        <v>4</v>
      </c>
      <c r="T601">
        <v>3</v>
      </c>
      <c r="U601">
        <v>1</v>
      </c>
      <c r="V601" t="s">
        <v>333</v>
      </c>
      <c r="W601">
        <v>88</v>
      </c>
      <c r="X601">
        <v>6</v>
      </c>
      <c r="Y601">
        <v>5</v>
      </c>
      <c r="Z601" t="s">
        <v>963</v>
      </c>
      <c r="AA601" t="s">
        <v>964</v>
      </c>
      <c r="AB601" t="s">
        <v>309</v>
      </c>
      <c r="AC601" t="s">
        <v>310</v>
      </c>
      <c r="AD601" t="s">
        <v>704</v>
      </c>
      <c r="AG601" t="s">
        <v>965</v>
      </c>
      <c r="AH601">
        <v>0</v>
      </c>
      <c r="AI601">
        <v>261</v>
      </c>
    </row>
    <row r="602" spans="1:35" x14ac:dyDescent="0.3">
      <c r="A602" t="s">
        <v>699</v>
      </c>
      <c r="B602">
        <v>8748</v>
      </c>
      <c r="C602">
        <v>6</v>
      </c>
      <c r="D602" t="s">
        <v>961</v>
      </c>
      <c r="E602" t="s">
        <v>962</v>
      </c>
      <c r="F602">
        <v>19</v>
      </c>
      <c r="G602">
        <v>28.1</v>
      </c>
      <c r="H602">
        <v>92.9</v>
      </c>
      <c r="I602">
        <v>21.83</v>
      </c>
      <c r="J602">
        <v>72.19</v>
      </c>
      <c r="K602">
        <v>4</v>
      </c>
      <c r="T602">
        <v>3</v>
      </c>
      <c r="U602">
        <v>1</v>
      </c>
      <c r="V602" t="s">
        <v>333</v>
      </c>
      <c r="W602">
        <v>92</v>
      </c>
      <c r="X602">
        <v>6</v>
      </c>
      <c r="Y602">
        <v>5</v>
      </c>
      <c r="Z602" t="s">
        <v>963</v>
      </c>
      <c r="AA602" t="s">
        <v>964</v>
      </c>
      <c r="AB602" t="s">
        <v>309</v>
      </c>
      <c r="AC602" t="s">
        <v>310</v>
      </c>
      <c r="AD602" t="s">
        <v>704</v>
      </c>
      <c r="AG602" t="s">
        <v>965</v>
      </c>
      <c r="AH602">
        <v>0</v>
      </c>
      <c r="AI602">
        <v>261</v>
      </c>
    </row>
    <row r="603" spans="1:35" x14ac:dyDescent="0.3">
      <c r="A603" t="s">
        <v>699</v>
      </c>
      <c r="B603">
        <v>3298</v>
      </c>
      <c r="C603">
        <v>1</v>
      </c>
      <c r="D603" t="s">
        <v>966</v>
      </c>
      <c r="E603" t="s">
        <v>753</v>
      </c>
      <c r="F603">
        <v>43</v>
      </c>
      <c r="G603">
        <v>24.56</v>
      </c>
      <c r="H603">
        <v>81.22</v>
      </c>
      <c r="I603">
        <v>18.14</v>
      </c>
      <c r="J603">
        <v>59.97</v>
      </c>
      <c r="K603">
        <v>18</v>
      </c>
      <c r="T603">
        <v>3</v>
      </c>
      <c r="U603">
        <v>1</v>
      </c>
      <c r="V603" t="s">
        <v>306</v>
      </c>
      <c r="W603">
        <v>81</v>
      </c>
      <c r="X603">
        <v>10</v>
      </c>
      <c r="Y603">
        <v>8</v>
      </c>
      <c r="Z603" t="s">
        <v>967</v>
      </c>
      <c r="AA603" t="s">
        <v>968</v>
      </c>
      <c r="AB603" t="s">
        <v>309</v>
      </c>
      <c r="AC603" t="s">
        <v>310</v>
      </c>
      <c r="AD603" t="s">
        <v>704</v>
      </c>
      <c r="AG603" t="s">
        <v>969</v>
      </c>
      <c r="AH603">
        <v>0</v>
      </c>
      <c r="AI603">
        <v>249</v>
      </c>
    </row>
    <row r="604" spans="1:35" x14ac:dyDescent="0.3">
      <c r="A604" t="s">
        <v>699</v>
      </c>
      <c r="B604">
        <v>3298</v>
      </c>
      <c r="C604">
        <v>2</v>
      </c>
      <c r="D604" t="s">
        <v>966</v>
      </c>
      <c r="E604" t="s">
        <v>753</v>
      </c>
      <c r="F604">
        <v>43</v>
      </c>
      <c r="G604">
        <v>34.78</v>
      </c>
      <c r="H604">
        <v>114.99</v>
      </c>
      <c r="I604">
        <v>25.68</v>
      </c>
      <c r="J604">
        <v>84.9</v>
      </c>
      <c r="K604">
        <v>15</v>
      </c>
      <c r="T604">
        <v>3</v>
      </c>
      <c r="U604">
        <v>2</v>
      </c>
      <c r="V604" t="s">
        <v>306</v>
      </c>
      <c r="W604">
        <v>114</v>
      </c>
      <c r="X604">
        <v>10</v>
      </c>
      <c r="Y604">
        <v>8</v>
      </c>
      <c r="Z604" t="s">
        <v>967</v>
      </c>
      <c r="AA604" t="s">
        <v>968</v>
      </c>
      <c r="AB604" t="s">
        <v>309</v>
      </c>
      <c r="AC604" t="s">
        <v>310</v>
      </c>
      <c r="AD604" t="s">
        <v>704</v>
      </c>
      <c r="AG604" t="s">
        <v>969</v>
      </c>
      <c r="AH604">
        <v>0</v>
      </c>
      <c r="AI604">
        <v>249</v>
      </c>
    </row>
    <row r="605" spans="1:35" x14ac:dyDescent="0.3">
      <c r="A605" t="s">
        <v>699</v>
      </c>
      <c r="B605">
        <v>3298</v>
      </c>
      <c r="C605">
        <v>3</v>
      </c>
      <c r="D605" t="s">
        <v>966</v>
      </c>
      <c r="E605" t="s">
        <v>753</v>
      </c>
      <c r="F605">
        <v>43</v>
      </c>
      <c r="G605">
        <v>43.54</v>
      </c>
      <c r="H605">
        <v>143.96</v>
      </c>
      <c r="I605">
        <v>32.15</v>
      </c>
      <c r="J605">
        <v>106.29</v>
      </c>
      <c r="K605">
        <v>2</v>
      </c>
      <c r="T605">
        <v>3</v>
      </c>
      <c r="U605">
        <v>2</v>
      </c>
      <c r="V605" t="s">
        <v>306</v>
      </c>
      <c r="W605">
        <v>143</v>
      </c>
      <c r="X605">
        <v>10</v>
      </c>
      <c r="Y605">
        <v>8</v>
      </c>
      <c r="Z605" t="s">
        <v>967</v>
      </c>
      <c r="AA605" t="s">
        <v>968</v>
      </c>
      <c r="AB605" t="s">
        <v>309</v>
      </c>
      <c r="AC605" t="s">
        <v>310</v>
      </c>
      <c r="AD605" t="s">
        <v>704</v>
      </c>
      <c r="AG605" t="s">
        <v>969</v>
      </c>
      <c r="AH605">
        <v>0</v>
      </c>
      <c r="AI605">
        <v>249</v>
      </c>
    </row>
    <row r="606" spans="1:35" x14ac:dyDescent="0.3">
      <c r="A606" t="s">
        <v>699</v>
      </c>
      <c r="B606">
        <v>3298</v>
      </c>
      <c r="C606">
        <v>4</v>
      </c>
      <c r="D606" t="s">
        <v>966</v>
      </c>
      <c r="E606" t="s">
        <v>753</v>
      </c>
      <c r="F606">
        <v>43</v>
      </c>
      <c r="G606">
        <v>46.8</v>
      </c>
      <c r="H606">
        <v>154.72999999999999</v>
      </c>
      <c r="I606">
        <v>34.549999999999997</v>
      </c>
      <c r="J606">
        <v>114.24</v>
      </c>
      <c r="K606">
        <v>8</v>
      </c>
      <c r="T606">
        <v>4</v>
      </c>
      <c r="U606">
        <v>2</v>
      </c>
      <c r="V606" t="s">
        <v>306</v>
      </c>
      <c r="W606">
        <v>154</v>
      </c>
      <c r="X606">
        <v>10</v>
      </c>
      <c r="Y606">
        <v>8</v>
      </c>
      <c r="Z606" t="s">
        <v>967</v>
      </c>
      <c r="AA606" t="s">
        <v>968</v>
      </c>
      <c r="AB606" t="s">
        <v>309</v>
      </c>
      <c r="AC606" t="s">
        <v>310</v>
      </c>
      <c r="AD606" t="s">
        <v>704</v>
      </c>
      <c r="AG606" t="s">
        <v>969</v>
      </c>
      <c r="AH606">
        <v>0</v>
      </c>
      <c r="AI606">
        <v>249</v>
      </c>
    </row>
    <row r="607" spans="1:35" x14ac:dyDescent="0.3">
      <c r="A607" t="s">
        <v>699</v>
      </c>
      <c r="B607">
        <v>22319</v>
      </c>
      <c r="C607">
        <v>1</v>
      </c>
      <c r="D607" t="s">
        <v>970</v>
      </c>
      <c r="E607" t="s">
        <v>860</v>
      </c>
      <c r="F607">
        <v>19</v>
      </c>
      <c r="G607">
        <v>30.61</v>
      </c>
      <c r="H607">
        <v>101.21</v>
      </c>
      <c r="I607">
        <v>27.79</v>
      </c>
      <c r="J607">
        <v>91.88</v>
      </c>
      <c r="K607">
        <v>1</v>
      </c>
      <c r="T607">
        <v>3</v>
      </c>
      <c r="U607">
        <v>2</v>
      </c>
      <c r="V607" t="s">
        <v>306</v>
      </c>
      <c r="W607">
        <v>101</v>
      </c>
      <c r="X607">
        <v>7</v>
      </c>
      <c r="Y607">
        <v>7</v>
      </c>
      <c r="Z607" t="s">
        <v>971</v>
      </c>
      <c r="AA607" t="s">
        <v>972</v>
      </c>
      <c r="AB607" t="s">
        <v>309</v>
      </c>
      <c r="AC607" t="s">
        <v>310</v>
      </c>
      <c r="AD607" t="s">
        <v>704</v>
      </c>
      <c r="AG607" t="s">
        <v>973</v>
      </c>
      <c r="AH607">
        <v>0</v>
      </c>
      <c r="AI607">
        <v>225</v>
      </c>
    </row>
    <row r="608" spans="1:35" x14ac:dyDescent="0.3">
      <c r="A608" t="s">
        <v>699</v>
      </c>
      <c r="B608">
        <v>22319</v>
      </c>
      <c r="C608">
        <v>2</v>
      </c>
      <c r="D608" t="s">
        <v>970</v>
      </c>
      <c r="E608" t="s">
        <v>860</v>
      </c>
      <c r="F608">
        <v>19</v>
      </c>
      <c r="G608">
        <v>35.369999999999997</v>
      </c>
      <c r="H608">
        <v>116.95</v>
      </c>
      <c r="I608">
        <v>32.11</v>
      </c>
      <c r="J608">
        <v>106.15</v>
      </c>
      <c r="K608">
        <v>6</v>
      </c>
      <c r="T608">
        <v>3</v>
      </c>
      <c r="U608">
        <v>2</v>
      </c>
      <c r="V608" t="s">
        <v>306</v>
      </c>
      <c r="W608" t="s">
        <v>974</v>
      </c>
      <c r="X608">
        <v>7</v>
      </c>
      <c r="Y608">
        <v>7</v>
      </c>
      <c r="Z608" t="s">
        <v>971</v>
      </c>
      <c r="AA608" t="s">
        <v>972</v>
      </c>
      <c r="AB608" t="s">
        <v>309</v>
      </c>
      <c r="AC608" t="s">
        <v>310</v>
      </c>
      <c r="AD608" t="s">
        <v>704</v>
      </c>
      <c r="AG608" t="s">
        <v>973</v>
      </c>
      <c r="AH608">
        <v>0</v>
      </c>
      <c r="AI608">
        <v>225</v>
      </c>
    </row>
    <row r="609" spans="1:35" x14ac:dyDescent="0.3">
      <c r="A609" t="s">
        <v>699</v>
      </c>
      <c r="B609">
        <v>22319</v>
      </c>
      <c r="C609">
        <v>3</v>
      </c>
      <c r="D609" t="s">
        <v>970</v>
      </c>
      <c r="E609" t="s">
        <v>860</v>
      </c>
      <c r="F609">
        <v>19</v>
      </c>
      <c r="G609">
        <v>35.39</v>
      </c>
      <c r="H609">
        <v>117</v>
      </c>
      <c r="I609">
        <v>32.119999999999997</v>
      </c>
      <c r="J609">
        <v>106.2</v>
      </c>
      <c r="K609">
        <v>11</v>
      </c>
      <c r="T609">
        <v>4</v>
      </c>
      <c r="U609">
        <v>2</v>
      </c>
      <c r="V609" t="s">
        <v>306</v>
      </c>
      <c r="W609" t="s">
        <v>113</v>
      </c>
      <c r="X609">
        <v>7</v>
      </c>
      <c r="Y609">
        <v>7</v>
      </c>
      <c r="Z609" t="s">
        <v>971</v>
      </c>
      <c r="AA609" t="s">
        <v>972</v>
      </c>
      <c r="AB609" t="s">
        <v>309</v>
      </c>
      <c r="AC609" t="s">
        <v>310</v>
      </c>
      <c r="AD609" t="s">
        <v>704</v>
      </c>
      <c r="AG609" t="s">
        <v>973</v>
      </c>
      <c r="AH609">
        <v>0</v>
      </c>
      <c r="AI609">
        <v>225</v>
      </c>
    </row>
    <row r="610" spans="1:35" x14ac:dyDescent="0.3">
      <c r="A610" t="s">
        <v>699</v>
      </c>
      <c r="B610">
        <v>22319</v>
      </c>
      <c r="C610">
        <v>4</v>
      </c>
      <c r="D610" t="s">
        <v>970</v>
      </c>
      <c r="E610" t="s">
        <v>860</v>
      </c>
      <c r="F610">
        <v>19</v>
      </c>
      <c r="G610">
        <v>40.22</v>
      </c>
      <c r="H610">
        <v>132.99</v>
      </c>
      <c r="I610">
        <v>36.51</v>
      </c>
      <c r="J610">
        <v>120.72</v>
      </c>
      <c r="K610">
        <v>1</v>
      </c>
      <c r="T610">
        <v>4</v>
      </c>
      <c r="U610">
        <v>2</v>
      </c>
      <c r="V610" t="s">
        <v>306</v>
      </c>
      <c r="W610">
        <v>132</v>
      </c>
      <c r="X610">
        <v>7</v>
      </c>
      <c r="Y610">
        <v>7</v>
      </c>
      <c r="Z610" t="s">
        <v>971</v>
      </c>
      <c r="AA610" t="s">
        <v>972</v>
      </c>
      <c r="AB610" t="s">
        <v>309</v>
      </c>
      <c r="AC610" t="s">
        <v>310</v>
      </c>
      <c r="AD610" t="s">
        <v>704</v>
      </c>
      <c r="AG610" t="s">
        <v>973</v>
      </c>
      <c r="AH610">
        <v>0</v>
      </c>
      <c r="AI610">
        <v>225</v>
      </c>
    </row>
    <row r="611" spans="1:35" x14ac:dyDescent="0.3">
      <c r="A611" t="s">
        <v>699</v>
      </c>
      <c r="B611">
        <v>100525</v>
      </c>
      <c r="C611">
        <v>1</v>
      </c>
      <c r="D611" t="s">
        <v>975</v>
      </c>
      <c r="E611" t="s">
        <v>360</v>
      </c>
      <c r="F611">
        <v>19</v>
      </c>
      <c r="G611">
        <v>23.78</v>
      </c>
      <c r="H611">
        <v>78.64</v>
      </c>
      <c r="I611">
        <v>18.989999999999998</v>
      </c>
      <c r="J611">
        <v>62.78</v>
      </c>
      <c r="K611">
        <v>9</v>
      </c>
      <c r="T611">
        <v>3</v>
      </c>
      <c r="U611">
        <v>2</v>
      </c>
      <c r="V611" t="s">
        <v>306</v>
      </c>
      <c r="W611" t="s">
        <v>81</v>
      </c>
      <c r="X611">
        <v>7</v>
      </c>
      <c r="Y611">
        <v>6</v>
      </c>
      <c r="Z611" t="s">
        <v>976</v>
      </c>
      <c r="AA611" t="s">
        <v>977</v>
      </c>
      <c r="AB611" t="s">
        <v>309</v>
      </c>
      <c r="AC611" t="s">
        <v>310</v>
      </c>
      <c r="AD611" t="s">
        <v>704</v>
      </c>
      <c r="AG611" t="s">
        <v>978</v>
      </c>
      <c r="AH611">
        <v>0</v>
      </c>
      <c r="AI611">
        <v>291</v>
      </c>
    </row>
    <row r="612" spans="1:35" x14ac:dyDescent="0.3">
      <c r="A612" t="s">
        <v>699</v>
      </c>
      <c r="B612">
        <v>100525</v>
      </c>
      <c r="C612">
        <v>2</v>
      </c>
      <c r="D612" t="s">
        <v>975</v>
      </c>
      <c r="E612" t="s">
        <v>360</v>
      </c>
      <c r="F612">
        <v>19</v>
      </c>
      <c r="G612">
        <v>23.9</v>
      </c>
      <c r="H612">
        <v>79.010000000000005</v>
      </c>
      <c r="I612">
        <v>19.079999999999998</v>
      </c>
      <c r="J612">
        <v>63.08</v>
      </c>
      <c r="K612">
        <v>4</v>
      </c>
      <c r="T612">
        <v>3</v>
      </c>
      <c r="U612">
        <v>2</v>
      </c>
      <c r="V612" t="s">
        <v>306</v>
      </c>
      <c r="W612" t="s">
        <v>219</v>
      </c>
      <c r="X612">
        <v>7</v>
      </c>
      <c r="Y612">
        <v>6</v>
      </c>
      <c r="Z612" t="s">
        <v>976</v>
      </c>
      <c r="AA612" t="s">
        <v>977</v>
      </c>
      <c r="AB612" t="s">
        <v>309</v>
      </c>
      <c r="AC612" t="s">
        <v>310</v>
      </c>
      <c r="AD612" t="s">
        <v>704</v>
      </c>
      <c r="AG612" t="s">
        <v>978</v>
      </c>
      <c r="AH612">
        <v>0</v>
      </c>
      <c r="AI612">
        <v>291</v>
      </c>
    </row>
    <row r="613" spans="1:35" x14ac:dyDescent="0.3">
      <c r="A613" t="s">
        <v>699</v>
      </c>
      <c r="B613">
        <v>100525</v>
      </c>
      <c r="C613">
        <v>3</v>
      </c>
      <c r="D613" t="s">
        <v>975</v>
      </c>
      <c r="E613" t="s">
        <v>360</v>
      </c>
      <c r="F613">
        <v>19</v>
      </c>
      <c r="G613">
        <v>27.8</v>
      </c>
      <c r="H613">
        <v>91.92</v>
      </c>
      <c r="I613">
        <v>22.19</v>
      </c>
      <c r="J613">
        <v>73.38</v>
      </c>
      <c r="K613">
        <v>5</v>
      </c>
      <c r="T613">
        <v>3</v>
      </c>
      <c r="U613">
        <v>2</v>
      </c>
      <c r="V613" t="s">
        <v>306</v>
      </c>
      <c r="W613">
        <v>91</v>
      </c>
      <c r="X613">
        <v>7</v>
      </c>
      <c r="Y613">
        <v>6</v>
      </c>
      <c r="Z613" t="s">
        <v>976</v>
      </c>
      <c r="AA613" t="s">
        <v>977</v>
      </c>
      <c r="AB613" t="s">
        <v>309</v>
      </c>
      <c r="AC613" t="s">
        <v>310</v>
      </c>
      <c r="AD613" t="s">
        <v>704</v>
      </c>
      <c r="AG613" t="s">
        <v>978</v>
      </c>
      <c r="AH613">
        <v>0</v>
      </c>
      <c r="AI613">
        <v>291</v>
      </c>
    </row>
    <row r="614" spans="1:35" x14ac:dyDescent="0.3">
      <c r="A614" t="s">
        <v>699</v>
      </c>
      <c r="B614">
        <v>100525</v>
      </c>
      <c r="C614">
        <v>4</v>
      </c>
      <c r="D614" t="s">
        <v>975</v>
      </c>
      <c r="E614" t="s">
        <v>360</v>
      </c>
      <c r="F614">
        <v>19</v>
      </c>
      <c r="G614">
        <v>36.409999999999997</v>
      </c>
      <c r="H614">
        <v>120.39</v>
      </c>
      <c r="I614">
        <v>29.07</v>
      </c>
      <c r="J614">
        <v>96.11</v>
      </c>
      <c r="K614">
        <v>1</v>
      </c>
      <c r="T614">
        <v>4</v>
      </c>
      <c r="U614">
        <v>2</v>
      </c>
      <c r="V614" t="s">
        <v>306</v>
      </c>
      <c r="W614">
        <v>120</v>
      </c>
      <c r="X614">
        <v>7</v>
      </c>
      <c r="Y614">
        <v>6</v>
      </c>
      <c r="Z614" t="s">
        <v>976</v>
      </c>
      <c r="AA614" t="s">
        <v>977</v>
      </c>
      <c r="AB614" t="s">
        <v>309</v>
      </c>
      <c r="AC614" t="s">
        <v>310</v>
      </c>
      <c r="AD614" t="s">
        <v>704</v>
      </c>
      <c r="AG614" t="s">
        <v>978</v>
      </c>
      <c r="AH614">
        <v>0</v>
      </c>
      <c r="AI614">
        <v>291</v>
      </c>
    </row>
    <row r="615" spans="1:35" x14ac:dyDescent="0.3">
      <c r="A615" t="s">
        <v>699</v>
      </c>
      <c r="B615">
        <v>137416</v>
      </c>
      <c r="C615">
        <v>1</v>
      </c>
      <c r="D615" t="s">
        <v>979</v>
      </c>
      <c r="E615" t="s">
        <v>980</v>
      </c>
      <c r="F615">
        <v>123</v>
      </c>
      <c r="G615">
        <v>7.12</v>
      </c>
      <c r="H615">
        <v>23.57</v>
      </c>
      <c r="I615">
        <v>5.18</v>
      </c>
      <c r="J615">
        <v>17.14</v>
      </c>
      <c r="K615">
        <v>10</v>
      </c>
      <c r="T615">
        <v>1</v>
      </c>
      <c r="U615">
        <v>1</v>
      </c>
      <c r="V615" t="s">
        <v>306</v>
      </c>
      <c r="W615">
        <v>23</v>
      </c>
      <c r="X615">
        <v>6</v>
      </c>
      <c r="Y615">
        <v>3</v>
      </c>
      <c r="Z615" t="s">
        <v>981</v>
      </c>
      <c r="AA615" t="s">
        <v>982</v>
      </c>
      <c r="AB615" t="s">
        <v>309</v>
      </c>
      <c r="AC615" t="s">
        <v>310</v>
      </c>
      <c r="AD615" t="s">
        <v>704</v>
      </c>
      <c r="AG615" t="s">
        <v>983</v>
      </c>
      <c r="AH615">
        <v>0</v>
      </c>
      <c r="AI615">
        <v>199</v>
      </c>
    </row>
    <row r="616" spans="1:35" x14ac:dyDescent="0.3">
      <c r="A616" t="s">
        <v>699</v>
      </c>
      <c r="B616">
        <v>137416</v>
      </c>
      <c r="C616">
        <v>2</v>
      </c>
      <c r="D616" t="s">
        <v>979</v>
      </c>
      <c r="E616" t="s">
        <v>980</v>
      </c>
      <c r="F616">
        <v>123</v>
      </c>
      <c r="G616">
        <v>9.02</v>
      </c>
      <c r="H616">
        <v>29.83</v>
      </c>
      <c r="I616">
        <v>6.62</v>
      </c>
      <c r="J616">
        <v>21.91</v>
      </c>
      <c r="K616">
        <v>1</v>
      </c>
      <c r="T616">
        <v>1</v>
      </c>
      <c r="U616">
        <v>1</v>
      </c>
      <c r="V616" t="s">
        <v>306</v>
      </c>
      <c r="W616">
        <v>29</v>
      </c>
      <c r="X616">
        <v>6</v>
      </c>
      <c r="Y616">
        <v>3</v>
      </c>
      <c r="Z616" t="s">
        <v>981</v>
      </c>
      <c r="AA616" t="s">
        <v>982</v>
      </c>
      <c r="AB616" t="s">
        <v>309</v>
      </c>
      <c r="AC616" t="s">
        <v>310</v>
      </c>
      <c r="AD616" t="s">
        <v>704</v>
      </c>
      <c r="AG616" t="s">
        <v>983</v>
      </c>
      <c r="AH616">
        <v>0</v>
      </c>
      <c r="AI616">
        <v>199</v>
      </c>
    </row>
    <row r="617" spans="1:35" x14ac:dyDescent="0.3">
      <c r="A617" t="s">
        <v>699</v>
      </c>
      <c r="B617">
        <v>137416</v>
      </c>
      <c r="C617">
        <v>3</v>
      </c>
      <c r="D617" t="s">
        <v>979</v>
      </c>
      <c r="E617" t="s">
        <v>980</v>
      </c>
      <c r="F617">
        <v>123</v>
      </c>
      <c r="G617">
        <v>9.4600000000000009</v>
      </c>
      <c r="H617">
        <v>31.29</v>
      </c>
      <c r="I617">
        <v>6.93</v>
      </c>
      <c r="J617">
        <v>22.94</v>
      </c>
      <c r="K617">
        <v>1</v>
      </c>
      <c r="T617">
        <v>1</v>
      </c>
      <c r="U617">
        <v>1</v>
      </c>
      <c r="V617" t="s">
        <v>306</v>
      </c>
      <c r="W617">
        <v>31</v>
      </c>
      <c r="X617">
        <v>6</v>
      </c>
      <c r="Y617">
        <v>3</v>
      </c>
      <c r="Z617" t="s">
        <v>981</v>
      </c>
      <c r="AA617" t="s">
        <v>982</v>
      </c>
      <c r="AB617" t="s">
        <v>309</v>
      </c>
      <c r="AC617" t="s">
        <v>310</v>
      </c>
      <c r="AD617" t="s">
        <v>704</v>
      </c>
      <c r="AG617" t="s">
        <v>983</v>
      </c>
      <c r="AH617">
        <v>0</v>
      </c>
      <c r="AI617">
        <v>199</v>
      </c>
    </row>
    <row r="618" spans="1:35" x14ac:dyDescent="0.3">
      <c r="A618" t="s">
        <v>699</v>
      </c>
      <c r="B618">
        <v>137416</v>
      </c>
      <c r="C618">
        <v>4</v>
      </c>
      <c r="D618" t="s">
        <v>979</v>
      </c>
      <c r="E618" t="s">
        <v>980</v>
      </c>
      <c r="F618">
        <v>123</v>
      </c>
      <c r="G618">
        <v>9.94</v>
      </c>
      <c r="H618">
        <v>32.86</v>
      </c>
      <c r="I618">
        <v>7.35</v>
      </c>
      <c r="J618">
        <v>24.33</v>
      </c>
      <c r="K618">
        <v>10</v>
      </c>
      <c r="T618">
        <v>1</v>
      </c>
      <c r="U618">
        <v>1</v>
      </c>
      <c r="V618" t="s">
        <v>306</v>
      </c>
      <c r="W618" t="s">
        <v>984</v>
      </c>
      <c r="X618">
        <v>6</v>
      </c>
      <c r="Y618">
        <v>3</v>
      </c>
      <c r="Z618" t="s">
        <v>981</v>
      </c>
      <c r="AA618" t="s">
        <v>982</v>
      </c>
      <c r="AB618" t="s">
        <v>309</v>
      </c>
      <c r="AC618" t="s">
        <v>310</v>
      </c>
      <c r="AD618" t="s">
        <v>704</v>
      </c>
      <c r="AG618" t="s">
        <v>983</v>
      </c>
      <c r="AH618">
        <v>0</v>
      </c>
      <c r="AI618">
        <v>199</v>
      </c>
    </row>
    <row r="619" spans="1:35" x14ac:dyDescent="0.3">
      <c r="A619" t="s">
        <v>699</v>
      </c>
      <c r="B619">
        <v>137416</v>
      </c>
      <c r="C619">
        <v>5</v>
      </c>
      <c r="D619" t="s">
        <v>979</v>
      </c>
      <c r="E619" t="s">
        <v>980</v>
      </c>
      <c r="F619">
        <v>123</v>
      </c>
      <c r="G619">
        <v>9.77</v>
      </c>
      <c r="H619">
        <v>32.31</v>
      </c>
      <c r="I619">
        <v>7.21</v>
      </c>
      <c r="J619">
        <v>23.86</v>
      </c>
      <c r="K619">
        <v>1</v>
      </c>
      <c r="T619">
        <v>1</v>
      </c>
      <c r="U619">
        <v>1</v>
      </c>
      <c r="V619" t="s">
        <v>306</v>
      </c>
      <c r="W619">
        <v>32</v>
      </c>
      <c r="X619">
        <v>6</v>
      </c>
      <c r="Y619">
        <v>3</v>
      </c>
      <c r="Z619" t="s">
        <v>981</v>
      </c>
      <c r="AA619" t="s">
        <v>982</v>
      </c>
      <c r="AB619" t="s">
        <v>309</v>
      </c>
      <c r="AC619" t="s">
        <v>310</v>
      </c>
      <c r="AD619" t="s">
        <v>704</v>
      </c>
      <c r="AG619" t="s">
        <v>983</v>
      </c>
      <c r="AH619">
        <v>0</v>
      </c>
      <c r="AI619">
        <v>199</v>
      </c>
    </row>
    <row r="620" spans="1:35" x14ac:dyDescent="0.3">
      <c r="A620" t="s">
        <v>699</v>
      </c>
      <c r="B620">
        <v>137416</v>
      </c>
      <c r="C620">
        <v>6</v>
      </c>
      <c r="D620" t="s">
        <v>979</v>
      </c>
      <c r="E620" t="s">
        <v>980</v>
      </c>
      <c r="F620">
        <v>123</v>
      </c>
      <c r="G620">
        <v>10.06</v>
      </c>
      <c r="H620">
        <v>33.26</v>
      </c>
      <c r="I620">
        <v>7.54</v>
      </c>
      <c r="J620">
        <v>24.94</v>
      </c>
      <c r="K620">
        <v>5</v>
      </c>
      <c r="T620">
        <v>1</v>
      </c>
      <c r="U620">
        <v>1</v>
      </c>
      <c r="V620" t="s">
        <v>306</v>
      </c>
      <c r="W620" t="s">
        <v>320</v>
      </c>
      <c r="X620">
        <v>6</v>
      </c>
      <c r="Y620">
        <v>3</v>
      </c>
      <c r="Z620" t="s">
        <v>981</v>
      </c>
      <c r="AA620" t="s">
        <v>982</v>
      </c>
      <c r="AB620" t="s">
        <v>309</v>
      </c>
      <c r="AC620" t="s">
        <v>310</v>
      </c>
      <c r="AD620" t="s">
        <v>704</v>
      </c>
      <c r="AG620" t="s">
        <v>983</v>
      </c>
      <c r="AH620">
        <v>0</v>
      </c>
      <c r="AI620">
        <v>199</v>
      </c>
    </row>
    <row r="621" spans="1:35" x14ac:dyDescent="0.3">
      <c r="A621" t="s">
        <v>699</v>
      </c>
      <c r="B621">
        <v>137416</v>
      </c>
      <c r="C621">
        <v>7</v>
      </c>
      <c r="D621" t="s">
        <v>979</v>
      </c>
      <c r="E621" t="s">
        <v>980</v>
      </c>
      <c r="F621">
        <v>123</v>
      </c>
      <c r="G621">
        <v>10.67</v>
      </c>
      <c r="H621">
        <v>35.29</v>
      </c>
      <c r="I621">
        <v>7.89</v>
      </c>
      <c r="J621">
        <v>26.09</v>
      </c>
      <c r="K621">
        <v>2</v>
      </c>
      <c r="T621">
        <v>1</v>
      </c>
      <c r="U621">
        <v>1</v>
      </c>
      <c r="V621" t="s">
        <v>306</v>
      </c>
      <c r="W621" t="s">
        <v>985</v>
      </c>
      <c r="X621">
        <v>6</v>
      </c>
      <c r="Y621">
        <v>3</v>
      </c>
      <c r="Z621" t="s">
        <v>981</v>
      </c>
      <c r="AA621" t="s">
        <v>982</v>
      </c>
      <c r="AB621" t="s">
        <v>309</v>
      </c>
      <c r="AC621" t="s">
        <v>310</v>
      </c>
      <c r="AD621" t="s">
        <v>704</v>
      </c>
      <c r="AG621" t="s">
        <v>983</v>
      </c>
      <c r="AH621">
        <v>0</v>
      </c>
      <c r="AI621">
        <v>199</v>
      </c>
    </row>
    <row r="622" spans="1:35" x14ac:dyDescent="0.3">
      <c r="A622" t="s">
        <v>699</v>
      </c>
      <c r="B622">
        <v>137416</v>
      </c>
      <c r="C622">
        <v>8</v>
      </c>
      <c r="D622" t="s">
        <v>979</v>
      </c>
      <c r="E622" t="s">
        <v>980</v>
      </c>
      <c r="F622">
        <v>123</v>
      </c>
      <c r="G622">
        <v>10.62</v>
      </c>
      <c r="H622">
        <v>35.119999999999997</v>
      </c>
      <c r="I622">
        <v>7.92</v>
      </c>
      <c r="J622">
        <v>26.19</v>
      </c>
      <c r="K622">
        <v>1</v>
      </c>
      <c r="T622">
        <v>1</v>
      </c>
      <c r="U622">
        <v>1</v>
      </c>
      <c r="V622" t="s">
        <v>306</v>
      </c>
      <c r="W622" t="s">
        <v>450</v>
      </c>
      <c r="X622">
        <v>6</v>
      </c>
      <c r="Y622">
        <v>3</v>
      </c>
      <c r="Z622" t="s">
        <v>981</v>
      </c>
      <c r="AA622" t="s">
        <v>982</v>
      </c>
      <c r="AB622" t="s">
        <v>309</v>
      </c>
      <c r="AC622" t="s">
        <v>310</v>
      </c>
      <c r="AD622" t="s">
        <v>704</v>
      </c>
      <c r="AG622" t="s">
        <v>983</v>
      </c>
      <c r="AH622">
        <v>0</v>
      </c>
      <c r="AI622">
        <v>199</v>
      </c>
    </row>
    <row r="623" spans="1:35" x14ac:dyDescent="0.3">
      <c r="A623" t="s">
        <v>699</v>
      </c>
      <c r="B623">
        <v>137416</v>
      </c>
      <c r="C623">
        <v>9</v>
      </c>
      <c r="D623" t="s">
        <v>979</v>
      </c>
      <c r="E623" t="s">
        <v>980</v>
      </c>
      <c r="F623">
        <v>123</v>
      </c>
      <c r="G623">
        <v>11.08</v>
      </c>
      <c r="H623">
        <v>36.659999999999997</v>
      </c>
      <c r="I623">
        <v>8.32</v>
      </c>
      <c r="J623">
        <v>27.51</v>
      </c>
      <c r="K623">
        <v>27</v>
      </c>
      <c r="T623">
        <v>1</v>
      </c>
      <c r="U623">
        <v>1</v>
      </c>
      <c r="V623" t="s">
        <v>306</v>
      </c>
      <c r="W623" t="s">
        <v>678</v>
      </c>
      <c r="X623">
        <v>6</v>
      </c>
      <c r="Y623">
        <v>3</v>
      </c>
      <c r="Z623" t="s">
        <v>981</v>
      </c>
      <c r="AA623" t="s">
        <v>982</v>
      </c>
      <c r="AB623" t="s">
        <v>309</v>
      </c>
      <c r="AC623" t="s">
        <v>310</v>
      </c>
      <c r="AD623" t="s">
        <v>704</v>
      </c>
      <c r="AG623" t="s">
        <v>983</v>
      </c>
      <c r="AH623">
        <v>0</v>
      </c>
      <c r="AI623">
        <v>199</v>
      </c>
    </row>
    <row r="624" spans="1:35" x14ac:dyDescent="0.3">
      <c r="A624" t="s">
        <v>699</v>
      </c>
      <c r="B624">
        <v>137416</v>
      </c>
      <c r="C624">
        <v>10</v>
      </c>
      <c r="D624" t="s">
        <v>979</v>
      </c>
      <c r="E624" t="s">
        <v>980</v>
      </c>
      <c r="F624">
        <v>123</v>
      </c>
      <c r="G624">
        <v>10.97</v>
      </c>
      <c r="H624">
        <v>36.28</v>
      </c>
      <c r="I624">
        <v>8.0399999999999991</v>
      </c>
      <c r="J624">
        <v>26.58</v>
      </c>
      <c r="K624">
        <v>10</v>
      </c>
      <c r="T624">
        <v>1</v>
      </c>
      <c r="U624">
        <v>1</v>
      </c>
      <c r="V624" t="s">
        <v>306</v>
      </c>
      <c r="W624" t="s">
        <v>986</v>
      </c>
      <c r="X624">
        <v>6</v>
      </c>
      <c r="Y624">
        <v>3</v>
      </c>
      <c r="Z624" t="s">
        <v>981</v>
      </c>
      <c r="AA624" t="s">
        <v>982</v>
      </c>
      <c r="AB624" t="s">
        <v>309</v>
      </c>
      <c r="AC624" t="s">
        <v>310</v>
      </c>
      <c r="AD624" t="s">
        <v>704</v>
      </c>
      <c r="AG624" t="s">
        <v>983</v>
      </c>
      <c r="AH624">
        <v>0</v>
      </c>
      <c r="AI624">
        <v>199</v>
      </c>
    </row>
    <row r="625" spans="1:35" x14ac:dyDescent="0.3">
      <c r="A625" t="s">
        <v>699</v>
      </c>
      <c r="B625">
        <v>137416</v>
      </c>
      <c r="C625">
        <v>11</v>
      </c>
      <c r="D625" t="s">
        <v>979</v>
      </c>
      <c r="E625" t="s">
        <v>980</v>
      </c>
      <c r="F625">
        <v>123</v>
      </c>
      <c r="G625">
        <v>10.95</v>
      </c>
      <c r="H625">
        <v>36.200000000000003</v>
      </c>
      <c r="I625">
        <v>8.1199999999999992</v>
      </c>
      <c r="J625">
        <v>26.85</v>
      </c>
      <c r="K625">
        <v>7</v>
      </c>
      <c r="T625">
        <v>1</v>
      </c>
      <c r="U625">
        <v>1</v>
      </c>
      <c r="V625" t="s">
        <v>306</v>
      </c>
      <c r="W625" t="s">
        <v>987</v>
      </c>
      <c r="X625">
        <v>6</v>
      </c>
      <c r="Y625">
        <v>3</v>
      </c>
      <c r="Z625" t="s">
        <v>981</v>
      </c>
      <c r="AA625" t="s">
        <v>982</v>
      </c>
      <c r="AB625" t="s">
        <v>309</v>
      </c>
      <c r="AC625" t="s">
        <v>310</v>
      </c>
      <c r="AD625" t="s">
        <v>704</v>
      </c>
      <c r="AG625" t="s">
        <v>983</v>
      </c>
      <c r="AH625">
        <v>0</v>
      </c>
      <c r="AI625">
        <v>199</v>
      </c>
    </row>
    <row r="626" spans="1:35" x14ac:dyDescent="0.3">
      <c r="A626" t="s">
        <v>699</v>
      </c>
      <c r="B626">
        <v>137416</v>
      </c>
      <c r="C626">
        <v>12</v>
      </c>
      <c r="D626" t="s">
        <v>979</v>
      </c>
      <c r="E626" t="s">
        <v>980</v>
      </c>
      <c r="F626">
        <v>123</v>
      </c>
      <c r="G626">
        <v>11</v>
      </c>
      <c r="H626">
        <v>36.380000000000003</v>
      </c>
      <c r="I626">
        <v>8.3000000000000007</v>
      </c>
      <c r="J626">
        <v>27.44</v>
      </c>
      <c r="K626">
        <v>5</v>
      </c>
      <c r="T626">
        <v>1</v>
      </c>
      <c r="U626">
        <v>1</v>
      </c>
      <c r="V626" t="s">
        <v>306</v>
      </c>
      <c r="W626" t="s">
        <v>677</v>
      </c>
      <c r="X626">
        <v>6</v>
      </c>
      <c r="Y626">
        <v>3</v>
      </c>
      <c r="Z626" t="s">
        <v>981</v>
      </c>
      <c r="AA626" t="s">
        <v>982</v>
      </c>
      <c r="AB626" t="s">
        <v>309</v>
      </c>
      <c r="AC626" t="s">
        <v>310</v>
      </c>
      <c r="AD626" t="s">
        <v>704</v>
      </c>
      <c r="AG626" t="s">
        <v>983</v>
      </c>
      <c r="AH626">
        <v>0</v>
      </c>
      <c r="AI626">
        <v>199</v>
      </c>
    </row>
    <row r="627" spans="1:35" x14ac:dyDescent="0.3">
      <c r="A627" t="s">
        <v>699</v>
      </c>
      <c r="B627">
        <v>137416</v>
      </c>
      <c r="C627">
        <v>13</v>
      </c>
      <c r="D627" t="s">
        <v>979</v>
      </c>
      <c r="E627" t="s">
        <v>980</v>
      </c>
      <c r="F627">
        <v>123</v>
      </c>
      <c r="G627">
        <v>11.34</v>
      </c>
      <c r="H627">
        <v>37.5</v>
      </c>
      <c r="I627">
        <v>8.4700000000000006</v>
      </c>
      <c r="J627">
        <v>28</v>
      </c>
      <c r="K627">
        <v>19</v>
      </c>
      <c r="T627">
        <v>1</v>
      </c>
      <c r="U627">
        <v>1</v>
      </c>
      <c r="V627" t="s">
        <v>306</v>
      </c>
      <c r="W627" t="s">
        <v>645</v>
      </c>
      <c r="X627">
        <v>6</v>
      </c>
      <c r="Y627">
        <v>3</v>
      </c>
      <c r="Z627" t="s">
        <v>981</v>
      </c>
      <c r="AA627" t="s">
        <v>982</v>
      </c>
      <c r="AB627" t="s">
        <v>309</v>
      </c>
      <c r="AC627" t="s">
        <v>310</v>
      </c>
      <c r="AD627" t="s">
        <v>704</v>
      </c>
      <c r="AG627" t="s">
        <v>983</v>
      </c>
      <c r="AH627">
        <v>0</v>
      </c>
      <c r="AI627">
        <v>199</v>
      </c>
    </row>
    <row r="628" spans="1:35" x14ac:dyDescent="0.3">
      <c r="A628" t="s">
        <v>699</v>
      </c>
      <c r="B628">
        <v>137416</v>
      </c>
      <c r="C628">
        <v>14</v>
      </c>
      <c r="D628" t="s">
        <v>979</v>
      </c>
      <c r="E628" t="s">
        <v>980</v>
      </c>
      <c r="F628">
        <v>123</v>
      </c>
      <c r="G628">
        <v>11.76</v>
      </c>
      <c r="H628">
        <v>38.89</v>
      </c>
      <c r="I628">
        <v>8.66</v>
      </c>
      <c r="J628">
        <v>28.65</v>
      </c>
      <c r="K628">
        <v>10</v>
      </c>
      <c r="T628">
        <v>1</v>
      </c>
      <c r="U628">
        <v>1</v>
      </c>
      <c r="V628" t="s">
        <v>306</v>
      </c>
      <c r="W628" t="s">
        <v>488</v>
      </c>
      <c r="X628">
        <v>6</v>
      </c>
      <c r="Y628">
        <v>3</v>
      </c>
      <c r="Z628" t="s">
        <v>981</v>
      </c>
      <c r="AA628" t="s">
        <v>982</v>
      </c>
      <c r="AB628" t="s">
        <v>309</v>
      </c>
      <c r="AC628" t="s">
        <v>310</v>
      </c>
      <c r="AD628" t="s">
        <v>704</v>
      </c>
      <c r="AG628" t="s">
        <v>983</v>
      </c>
      <c r="AH628">
        <v>0</v>
      </c>
      <c r="AI628">
        <v>199</v>
      </c>
    </row>
    <row r="629" spans="1:35" x14ac:dyDescent="0.3">
      <c r="A629" t="s">
        <v>699</v>
      </c>
      <c r="B629">
        <v>137416</v>
      </c>
      <c r="C629">
        <v>15</v>
      </c>
      <c r="D629" t="s">
        <v>979</v>
      </c>
      <c r="E629" t="s">
        <v>980</v>
      </c>
      <c r="F629">
        <v>123</v>
      </c>
      <c r="G629">
        <v>11.96</v>
      </c>
      <c r="H629">
        <v>39.57</v>
      </c>
      <c r="I629">
        <v>8.99</v>
      </c>
      <c r="J629">
        <v>29.75</v>
      </c>
      <c r="K629">
        <v>3</v>
      </c>
      <c r="T629">
        <v>1</v>
      </c>
      <c r="U629">
        <v>1</v>
      </c>
      <c r="V629" t="s">
        <v>306</v>
      </c>
      <c r="W629" t="s">
        <v>988</v>
      </c>
      <c r="X629">
        <v>6</v>
      </c>
      <c r="Y629">
        <v>3</v>
      </c>
      <c r="Z629" t="s">
        <v>981</v>
      </c>
      <c r="AA629" t="s">
        <v>982</v>
      </c>
      <c r="AB629" t="s">
        <v>309</v>
      </c>
      <c r="AC629" t="s">
        <v>310</v>
      </c>
      <c r="AD629" t="s">
        <v>704</v>
      </c>
      <c r="AG629" t="s">
        <v>983</v>
      </c>
      <c r="AH629">
        <v>0</v>
      </c>
      <c r="AI629">
        <v>199</v>
      </c>
    </row>
    <row r="630" spans="1:35" x14ac:dyDescent="0.3">
      <c r="A630" t="s">
        <v>699</v>
      </c>
      <c r="B630">
        <v>137416</v>
      </c>
      <c r="C630">
        <v>16</v>
      </c>
      <c r="D630" t="s">
        <v>979</v>
      </c>
      <c r="E630" t="s">
        <v>980</v>
      </c>
      <c r="F630">
        <v>123</v>
      </c>
      <c r="G630">
        <v>11.94</v>
      </c>
      <c r="H630">
        <v>39.479999999999997</v>
      </c>
      <c r="I630">
        <v>8.9</v>
      </c>
      <c r="J630">
        <v>29.44</v>
      </c>
      <c r="K630">
        <v>1</v>
      </c>
      <c r="T630">
        <v>1</v>
      </c>
      <c r="U630">
        <v>1</v>
      </c>
      <c r="V630" t="s">
        <v>306</v>
      </c>
      <c r="W630" t="s">
        <v>989</v>
      </c>
      <c r="X630">
        <v>6</v>
      </c>
      <c r="Y630">
        <v>3</v>
      </c>
      <c r="Z630" t="s">
        <v>981</v>
      </c>
      <c r="AA630" t="s">
        <v>982</v>
      </c>
      <c r="AB630" t="s">
        <v>309</v>
      </c>
      <c r="AC630" t="s">
        <v>310</v>
      </c>
      <c r="AD630" t="s">
        <v>704</v>
      </c>
      <c r="AG630" t="s">
        <v>983</v>
      </c>
      <c r="AH630">
        <v>0</v>
      </c>
      <c r="AI630">
        <v>199</v>
      </c>
    </row>
    <row r="631" spans="1:35" x14ac:dyDescent="0.3">
      <c r="A631" t="s">
        <v>699</v>
      </c>
      <c r="B631">
        <v>137416</v>
      </c>
      <c r="C631">
        <v>17</v>
      </c>
      <c r="D631" t="s">
        <v>979</v>
      </c>
      <c r="E631" t="s">
        <v>980</v>
      </c>
      <c r="F631">
        <v>123</v>
      </c>
      <c r="G631">
        <v>12.1</v>
      </c>
      <c r="H631">
        <v>40.03</v>
      </c>
      <c r="I631">
        <v>9.0500000000000007</v>
      </c>
      <c r="J631">
        <v>29.95</v>
      </c>
      <c r="K631">
        <v>1</v>
      </c>
      <c r="T631">
        <v>1</v>
      </c>
      <c r="U631">
        <v>1</v>
      </c>
      <c r="V631" t="s">
        <v>306</v>
      </c>
      <c r="W631" t="s">
        <v>990</v>
      </c>
      <c r="X631">
        <v>6</v>
      </c>
      <c r="Y631">
        <v>3</v>
      </c>
      <c r="Z631" t="s">
        <v>981</v>
      </c>
      <c r="AA631" t="s">
        <v>982</v>
      </c>
      <c r="AB631" t="s">
        <v>309</v>
      </c>
      <c r="AC631" t="s">
        <v>310</v>
      </c>
      <c r="AD631" t="s">
        <v>704</v>
      </c>
      <c r="AG631" t="s">
        <v>983</v>
      </c>
      <c r="AH631">
        <v>0</v>
      </c>
      <c r="AI631">
        <v>199</v>
      </c>
    </row>
    <row r="632" spans="1:35" x14ac:dyDescent="0.3">
      <c r="A632" t="s">
        <v>699</v>
      </c>
      <c r="B632">
        <v>137416</v>
      </c>
      <c r="C632">
        <v>18</v>
      </c>
      <c r="D632" t="s">
        <v>979</v>
      </c>
      <c r="E632" t="s">
        <v>980</v>
      </c>
      <c r="F632">
        <v>123</v>
      </c>
      <c r="G632">
        <v>15.9</v>
      </c>
      <c r="H632">
        <v>52.59</v>
      </c>
      <c r="I632">
        <v>12.01</v>
      </c>
      <c r="J632">
        <v>39.72</v>
      </c>
      <c r="K632">
        <v>1</v>
      </c>
      <c r="T632">
        <v>2</v>
      </c>
      <c r="U632">
        <v>1</v>
      </c>
      <c r="V632" t="s">
        <v>306</v>
      </c>
      <c r="W632">
        <v>52</v>
      </c>
      <c r="X632">
        <v>6</v>
      </c>
      <c r="Y632">
        <v>3</v>
      </c>
      <c r="Z632" t="s">
        <v>981</v>
      </c>
      <c r="AA632" t="s">
        <v>982</v>
      </c>
      <c r="AB632" t="s">
        <v>309</v>
      </c>
      <c r="AC632" t="s">
        <v>310</v>
      </c>
      <c r="AD632" t="s">
        <v>704</v>
      </c>
      <c r="AG632" t="s">
        <v>983</v>
      </c>
      <c r="AH632">
        <v>0</v>
      </c>
      <c r="AI632">
        <v>199</v>
      </c>
    </row>
    <row r="633" spans="1:35" x14ac:dyDescent="0.3">
      <c r="A633" t="s">
        <v>699</v>
      </c>
      <c r="B633">
        <v>137416</v>
      </c>
      <c r="C633">
        <v>19</v>
      </c>
      <c r="D633" t="s">
        <v>979</v>
      </c>
      <c r="E633" t="s">
        <v>980</v>
      </c>
      <c r="F633">
        <v>123</v>
      </c>
      <c r="G633">
        <v>16.18</v>
      </c>
      <c r="H633">
        <v>53.5</v>
      </c>
      <c r="I633">
        <v>12.18</v>
      </c>
      <c r="J633">
        <v>40.28</v>
      </c>
      <c r="K633">
        <v>1</v>
      </c>
      <c r="T633">
        <v>2</v>
      </c>
      <c r="U633">
        <v>1</v>
      </c>
      <c r="V633" t="s">
        <v>306</v>
      </c>
      <c r="W633">
        <v>53</v>
      </c>
      <c r="X633">
        <v>6</v>
      </c>
      <c r="Y633">
        <v>3</v>
      </c>
      <c r="Z633" t="s">
        <v>981</v>
      </c>
      <c r="AA633" t="s">
        <v>982</v>
      </c>
      <c r="AB633" t="s">
        <v>309</v>
      </c>
      <c r="AC633" t="s">
        <v>310</v>
      </c>
      <c r="AD633" t="s">
        <v>704</v>
      </c>
      <c r="AG633" t="s">
        <v>983</v>
      </c>
      <c r="AH633">
        <v>0</v>
      </c>
      <c r="AI633">
        <v>199</v>
      </c>
    </row>
    <row r="634" spans="1:35" x14ac:dyDescent="0.3">
      <c r="A634" t="s">
        <v>699</v>
      </c>
      <c r="B634">
        <v>137416</v>
      </c>
      <c r="C634">
        <v>20</v>
      </c>
      <c r="D634" t="s">
        <v>979</v>
      </c>
      <c r="E634" t="s">
        <v>980</v>
      </c>
      <c r="F634">
        <v>123</v>
      </c>
      <c r="G634">
        <v>16.489999999999998</v>
      </c>
      <c r="H634">
        <v>54.53</v>
      </c>
      <c r="I634">
        <v>12.49</v>
      </c>
      <c r="J634">
        <v>41.3</v>
      </c>
      <c r="K634">
        <v>1</v>
      </c>
      <c r="T634">
        <v>2</v>
      </c>
      <c r="U634">
        <v>1</v>
      </c>
      <c r="V634" t="s">
        <v>306</v>
      </c>
      <c r="W634" t="s">
        <v>190</v>
      </c>
      <c r="X634">
        <v>6</v>
      </c>
      <c r="Y634">
        <v>3</v>
      </c>
      <c r="Z634" t="s">
        <v>981</v>
      </c>
      <c r="AA634" t="s">
        <v>982</v>
      </c>
      <c r="AB634" t="s">
        <v>309</v>
      </c>
      <c r="AC634" t="s">
        <v>310</v>
      </c>
      <c r="AD634" t="s">
        <v>704</v>
      </c>
      <c r="AG634" t="s">
        <v>983</v>
      </c>
      <c r="AH634">
        <v>0</v>
      </c>
      <c r="AI634">
        <v>199</v>
      </c>
    </row>
    <row r="635" spans="1:35" x14ac:dyDescent="0.3">
      <c r="A635" t="s">
        <v>699</v>
      </c>
      <c r="B635">
        <v>137416</v>
      </c>
      <c r="C635">
        <v>21</v>
      </c>
      <c r="D635" t="s">
        <v>979</v>
      </c>
      <c r="E635" t="s">
        <v>980</v>
      </c>
      <c r="F635">
        <v>123</v>
      </c>
      <c r="G635">
        <v>16.7</v>
      </c>
      <c r="H635">
        <v>55.22</v>
      </c>
      <c r="I635">
        <v>12.61</v>
      </c>
      <c r="J635">
        <v>41.69</v>
      </c>
      <c r="K635">
        <v>1</v>
      </c>
      <c r="T635">
        <v>2</v>
      </c>
      <c r="U635">
        <v>1</v>
      </c>
      <c r="V635" t="s">
        <v>306</v>
      </c>
      <c r="W635" t="s">
        <v>713</v>
      </c>
      <c r="X635">
        <v>6</v>
      </c>
      <c r="Y635">
        <v>3</v>
      </c>
      <c r="Z635" t="s">
        <v>981</v>
      </c>
      <c r="AA635" t="s">
        <v>982</v>
      </c>
      <c r="AB635" t="s">
        <v>309</v>
      </c>
      <c r="AC635" t="s">
        <v>310</v>
      </c>
      <c r="AD635" t="s">
        <v>704</v>
      </c>
      <c r="AG635" t="s">
        <v>983</v>
      </c>
      <c r="AH635">
        <v>0</v>
      </c>
      <c r="AI635">
        <v>199</v>
      </c>
    </row>
    <row r="636" spans="1:35" x14ac:dyDescent="0.3">
      <c r="A636" t="s">
        <v>699</v>
      </c>
      <c r="B636">
        <v>137416</v>
      </c>
      <c r="C636">
        <v>22</v>
      </c>
      <c r="D636" t="s">
        <v>979</v>
      </c>
      <c r="E636" t="s">
        <v>980</v>
      </c>
      <c r="F636">
        <v>123</v>
      </c>
      <c r="G636">
        <v>17.809999999999999</v>
      </c>
      <c r="H636">
        <v>58.88</v>
      </c>
      <c r="I636">
        <v>13.57</v>
      </c>
      <c r="J636">
        <v>44.88</v>
      </c>
      <c r="K636">
        <v>1</v>
      </c>
      <c r="T636">
        <v>2</v>
      </c>
      <c r="U636">
        <v>1</v>
      </c>
      <c r="V636" t="s">
        <v>306</v>
      </c>
      <c r="W636">
        <v>58</v>
      </c>
      <c r="X636">
        <v>6</v>
      </c>
      <c r="Y636">
        <v>3</v>
      </c>
      <c r="Z636" t="s">
        <v>981</v>
      </c>
      <c r="AA636" t="s">
        <v>982</v>
      </c>
      <c r="AB636" t="s">
        <v>309</v>
      </c>
      <c r="AC636" t="s">
        <v>310</v>
      </c>
      <c r="AD636" t="s">
        <v>704</v>
      </c>
      <c r="AG636" t="s">
        <v>983</v>
      </c>
      <c r="AH636">
        <v>0</v>
      </c>
      <c r="AI636">
        <v>199</v>
      </c>
    </row>
    <row r="637" spans="1:35" x14ac:dyDescent="0.3">
      <c r="A637" t="s">
        <v>699</v>
      </c>
      <c r="B637">
        <v>137416</v>
      </c>
      <c r="C637">
        <v>23</v>
      </c>
      <c r="D637" t="s">
        <v>979</v>
      </c>
      <c r="E637" t="s">
        <v>980</v>
      </c>
      <c r="F637">
        <v>123</v>
      </c>
      <c r="G637">
        <v>19.079999999999998</v>
      </c>
      <c r="H637">
        <v>63.1</v>
      </c>
      <c r="I637">
        <v>14.65</v>
      </c>
      <c r="J637">
        <v>48.44</v>
      </c>
      <c r="K637">
        <v>4</v>
      </c>
      <c r="T637">
        <v>2</v>
      </c>
      <c r="U637">
        <v>1</v>
      </c>
      <c r="V637" t="s">
        <v>306</v>
      </c>
      <c r="W637">
        <v>63</v>
      </c>
      <c r="X637">
        <v>6</v>
      </c>
      <c r="Y637">
        <v>3</v>
      </c>
      <c r="Z637" t="s">
        <v>981</v>
      </c>
      <c r="AA637" t="s">
        <v>982</v>
      </c>
      <c r="AB637" t="s">
        <v>309</v>
      </c>
      <c r="AC637" t="s">
        <v>310</v>
      </c>
      <c r="AD637" t="s">
        <v>704</v>
      </c>
      <c r="AG637" t="s">
        <v>983</v>
      </c>
      <c r="AH637">
        <v>0</v>
      </c>
      <c r="AI637">
        <v>199</v>
      </c>
    </row>
    <row r="638" spans="1:35" x14ac:dyDescent="0.3">
      <c r="A638" t="s">
        <v>699</v>
      </c>
      <c r="B638">
        <v>15102</v>
      </c>
      <c r="C638">
        <v>1</v>
      </c>
      <c r="D638" t="s">
        <v>991</v>
      </c>
      <c r="E638" t="s">
        <v>655</v>
      </c>
      <c r="F638">
        <v>18</v>
      </c>
      <c r="G638">
        <v>21.71</v>
      </c>
      <c r="H638">
        <v>71.77</v>
      </c>
      <c r="I638">
        <v>18.57</v>
      </c>
      <c r="J638">
        <v>61.4</v>
      </c>
      <c r="K638">
        <v>1</v>
      </c>
      <c r="T638">
        <v>3</v>
      </c>
      <c r="U638">
        <v>2</v>
      </c>
      <c r="V638" t="s">
        <v>306</v>
      </c>
      <c r="W638">
        <v>71</v>
      </c>
      <c r="X638">
        <v>7</v>
      </c>
      <c r="Y638">
        <v>7</v>
      </c>
      <c r="Z638" t="s">
        <v>992</v>
      </c>
      <c r="AA638" t="s">
        <v>993</v>
      </c>
      <c r="AB638" t="s">
        <v>309</v>
      </c>
      <c r="AC638" t="s">
        <v>310</v>
      </c>
      <c r="AD638" t="s">
        <v>704</v>
      </c>
      <c r="AG638" t="s">
        <v>994</v>
      </c>
      <c r="AH638">
        <v>0</v>
      </c>
      <c r="AI638">
        <v>288</v>
      </c>
    </row>
    <row r="639" spans="1:35" x14ac:dyDescent="0.3">
      <c r="A639" t="s">
        <v>699</v>
      </c>
      <c r="B639">
        <v>15102</v>
      </c>
      <c r="C639">
        <v>2</v>
      </c>
      <c r="D639" t="s">
        <v>991</v>
      </c>
      <c r="E639" t="s">
        <v>655</v>
      </c>
      <c r="F639">
        <v>18</v>
      </c>
      <c r="G639">
        <v>28.22</v>
      </c>
      <c r="H639">
        <v>93.31</v>
      </c>
      <c r="I639">
        <v>24.25</v>
      </c>
      <c r="J639">
        <v>80.19</v>
      </c>
      <c r="K639">
        <v>1</v>
      </c>
      <c r="T639">
        <v>3</v>
      </c>
      <c r="U639">
        <v>2</v>
      </c>
      <c r="V639" t="s">
        <v>306</v>
      </c>
      <c r="W639">
        <v>93</v>
      </c>
      <c r="X639">
        <v>7</v>
      </c>
      <c r="Y639">
        <v>7</v>
      </c>
      <c r="Z639" t="s">
        <v>992</v>
      </c>
      <c r="AA639" t="s">
        <v>993</v>
      </c>
      <c r="AB639" t="s">
        <v>309</v>
      </c>
      <c r="AC639" t="s">
        <v>310</v>
      </c>
      <c r="AD639" t="s">
        <v>704</v>
      </c>
      <c r="AG639" t="s">
        <v>994</v>
      </c>
      <c r="AH639">
        <v>0</v>
      </c>
      <c r="AI639">
        <v>288</v>
      </c>
    </row>
    <row r="640" spans="1:35" x14ac:dyDescent="0.3">
      <c r="A640" t="s">
        <v>699</v>
      </c>
      <c r="B640">
        <v>15102</v>
      </c>
      <c r="C640">
        <v>3</v>
      </c>
      <c r="D640" t="s">
        <v>991</v>
      </c>
      <c r="E640" t="s">
        <v>655</v>
      </c>
      <c r="F640">
        <v>18</v>
      </c>
      <c r="G640">
        <v>30.65</v>
      </c>
      <c r="H640">
        <v>101.35</v>
      </c>
      <c r="I640">
        <v>26.22</v>
      </c>
      <c r="J640">
        <v>86.7</v>
      </c>
      <c r="K640">
        <v>1</v>
      </c>
      <c r="T640">
        <v>3</v>
      </c>
      <c r="U640">
        <v>2</v>
      </c>
      <c r="V640" t="s">
        <v>306</v>
      </c>
      <c r="W640">
        <v>101</v>
      </c>
      <c r="X640">
        <v>7</v>
      </c>
      <c r="Y640">
        <v>7</v>
      </c>
      <c r="Z640" t="s">
        <v>992</v>
      </c>
      <c r="AA640" t="s">
        <v>993</v>
      </c>
      <c r="AB640" t="s">
        <v>309</v>
      </c>
      <c r="AC640" t="s">
        <v>310</v>
      </c>
      <c r="AD640" t="s">
        <v>704</v>
      </c>
      <c r="AG640" t="s">
        <v>994</v>
      </c>
      <c r="AH640">
        <v>0</v>
      </c>
      <c r="AI640">
        <v>288</v>
      </c>
    </row>
    <row r="641" spans="1:35" x14ac:dyDescent="0.3">
      <c r="A641" t="s">
        <v>699</v>
      </c>
      <c r="B641">
        <v>15102</v>
      </c>
      <c r="C641">
        <v>4</v>
      </c>
      <c r="D641" t="s">
        <v>991</v>
      </c>
      <c r="E641" t="s">
        <v>655</v>
      </c>
      <c r="F641">
        <v>18</v>
      </c>
      <c r="G641">
        <v>34.69</v>
      </c>
      <c r="H641">
        <v>114.68</v>
      </c>
      <c r="I641">
        <v>29.67</v>
      </c>
      <c r="J641">
        <v>98.11</v>
      </c>
      <c r="K641">
        <v>1</v>
      </c>
      <c r="T641">
        <v>3</v>
      </c>
      <c r="U641">
        <v>2</v>
      </c>
      <c r="V641" t="s">
        <v>306</v>
      </c>
      <c r="W641" t="s">
        <v>91</v>
      </c>
      <c r="X641">
        <v>7</v>
      </c>
      <c r="Y641">
        <v>7</v>
      </c>
      <c r="Z641" t="s">
        <v>992</v>
      </c>
      <c r="AA641" t="s">
        <v>993</v>
      </c>
      <c r="AB641" t="s">
        <v>309</v>
      </c>
      <c r="AC641" t="s">
        <v>310</v>
      </c>
      <c r="AD641" t="s">
        <v>704</v>
      </c>
      <c r="AG641" t="s">
        <v>994</v>
      </c>
      <c r="AH641">
        <v>0</v>
      </c>
      <c r="AI641">
        <v>288</v>
      </c>
    </row>
    <row r="642" spans="1:35" x14ac:dyDescent="0.3">
      <c r="A642" t="s">
        <v>699</v>
      </c>
      <c r="B642">
        <v>15102</v>
      </c>
      <c r="C642">
        <v>5</v>
      </c>
      <c r="D642" t="s">
        <v>991</v>
      </c>
      <c r="E642" t="s">
        <v>655</v>
      </c>
      <c r="F642">
        <v>18</v>
      </c>
      <c r="G642">
        <v>34.619999999999997</v>
      </c>
      <c r="H642">
        <v>114.46</v>
      </c>
      <c r="I642">
        <v>30.06</v>
      </c>
      <c r="J642">
        <v>99.4</v>
      </c>
      <c r="K642">
        <v>1</v>
      </c>
      <c r="T642">
        <v>3</v>
      </c>
      <c r="U642">
        <v>2</v>
      </c>
      <c r="V642" t="s">
        <v>306</v>
      </c>
      <c r="W642" t="s">
        <v>179</v>
      </c>
      <c r="X642">
        <v>7</v>
      </c>
      <c r="Y642">
        <v>7</v>
      </c>
      <c r="Z642" t="s">
        <v>992</v>
      </c>
      <c r="AA642" t="s">
        <v>993</v>
      </c>
      <c r="AB642" t="s">
        <v>309</v>
      </c>
      <c r="AC642" t="s">
        <v>310</v>
      </c>
      <c r="AD642" t="s">
        <v>704</v>
      </c>
      <c r="AG642" t="s">
        <v>994</v>
      </c>
      <c r="AH642">
        <v>0</v>
      </c>
      <c r="AI642">
        <v>288</v>
      </c>
    </row>
    <row r="643" spans="1:35" x14ac:dyDescent="0.3">
      <c r="A643" t="s">
        <v>699</v>
      </c>
      <c r="B643">
        <v>15102</v>
      </c>
      <c r="C643">
        <v>6</v>
      </c>
      <c r="D643" t="s">
        <v>991</v>
      </c>
      <c r="E643" t="s">
        <v>655</v>
      </c>
      <c r="F643">
        <v>18</v>
      </c>
      <c r="G643">
        <v>36.700000000000003</v>
      </c>
      <c r="H643">
        <v>121.33</v>
      </c>
      <c r="I643">
        <v>31.54</v>
      </c>
      <c r="J643">
        <v>104.27</v>
      </c>
      <c r="K643">
        <v>1</v>
      </c>
      <c r="T643">
        <v>3</v>
      </c>
      <c r="U643">
        <v>2</v>
      </c>
      <c r="V643" t="s">
        <v>306</v>
      </c>
      <c r="W643" t="s">
        <v>995</v>
      </c>
      <c r="X643">
        <v>7</v>
      </c>
      <c r="Y643">
        <v>7</v>
      </c>
      <c r="Z643" t="s">
        <v>992</v>
      </c>
      <c r="AA643" t="s">
        <v>993</v>
      </c>
      <c r="AB643" t="s">
        <v>309</v>
      </c>
      <c r="AC643" t="s">
        <v>310</v>
      </c>
      <c r="AD643" t="s">
        <v>704</v>
      </c>
      <c r="AG643" t="s">
        <v>994</v>
      </c>
      <c r="AH643">
        <v>0</v>
      </c>
      <c r="AI643">
        <v>288</v>
      </c>
    </row>
    <row r="644" spans="1:35" x14ac:dyDescent="0.3">
      <c r="A644" t="s">
        <v>699</v>
      </c>
      <c r="B644">
        <v>15102</v>
      </c>
      <c r="C644">
        <v>7</v>
      </c>
      <c r="D644" t="s">
        <v>991</v>
      </c>
      <c r="E644" t="s">
        <v>655</v>
      </c>
      <c r="F644">
        <v>18</v>
      </c>
      <c r="G644">
        <v>37.28</v>
      </c>
      <c r="H644">
        <v>123.24</v>
      </c>
      <c r="I644">
        <v>32.03</v>
      </c>
      <c r="J644">
        <v>105.91</v>
      </c>
      <c r="K644">
        <v>1</v>
      </c>
      <c r="T644">
        <v>3</v>
      </c>
      <c r="U644">
        <v>2</v>
      </c>
      <c r="V644" t="s">
        <v>306</v>
      </c>
      <c r="W644" t="s">
        <v>996</v>
      </c>
      <c r="X644">
        <v>7</v>
      </c>
      <c r="Y644">
        <v>7</v>
      </c>
      <c r="Z644" t="s">
        <v>992</v>
      </c>
      <c r="AA644" t="s">
        <v>993</v>
      </c>
      <c r="AB644" t="s">
        <v>309</v>
      </c>
      <c r="AC644" t="s">
        <v>310</v>
      </c>
      <c r="AD644" t="s">
        <v>704</v>
      </c>
      <c r="AG644" t="s">
        <v>994</v>
      </c>
      <c r="AH644">
        <v>0</v>
      </c>
      <c r="AI644">
        <v>288</v>
      </c>
    </row>
    <row r="645" spans="1:35" x14ac:dyDescent="0.3">
      <c r="A645" t="s">
        <v>699</v>
      </c>
      <c r="B645">
        <v>15102</v>
      </c>
      <c r="C645">
        <v>8</v>
      </c>
      <c r="D645" t="s">
        <v>991</v>
      </c>
      <c r="E645" t="s">
        <v>655</v>
      </c>
      <c r="F645">
        <v>18</v>
      </c>
      <c r="G645">
        <v>38.22</v>
      </c>
      <c r="H645">
        <v>126.38</v>
      </c>
      <c r="I645">
        <v>33.22</v>
      </c>
      <c r="J645">
        <v>109.85</v>
      </c>
      <c r="K645">
        <v>3</v>
      </c>
      <c r="T645">
        <v>3</v>
      </c>
      <c r="U645">
        <v>2</v>
      </c>
      <c r="V645" t="s">
        <v>306</v>
      </c>
      <c r="W645">
        <v>126</v>
      </c>
      <c r="X645">
        <v>7</v>
      </c>
      <c r="Y645">
        <v>7</v>
      </c>
      <c r="Z645" t="s">
        <v>992</v>
      </c>
      <c r="AA645" t="s">
        <v>993</v>
      </c>
      <c r="AB645" t="s">
        <v>309</v>
      </c>
      <c r="AC645" t="s">
        <v>310</v>
      </c>
      <c r="AD645" t="s">
        <v>704</v>
      </c>
      <c r="AG645" t="s">
        <v>994</v>
      </c>
      <c r="AH645">
        <v>0</v>
      </c>
      <c r="AI645">
        <v>288</v>
      </c>
    </row>
    <row r="646" spans="1:35" x14ac:dyDescent="0.3">
      <c r="A646" t="s">
        <v>699</v>
      </c>
      <c r="B646">
        <v>15102</v>
      </c>
      <c r="C646">
        <v>9</v>
      </c>
      <c r="D646" t="s">
        <v>991</v>
      </c>
      <c r="E646" t="s">
        <v>655</v>
      </c>
      <c r="F646">
        <v>18</v>
      </c>
      <c r="G646">
        <v>39.270000000000003</v>
      </c>
      <c r="H646">
        <v>129.85</v>
      </c>
      <c r="I646">
        <v>34.1</v>
      </c>
      <c r="J646">
        <v>112.76</v>
      </c>
      <c r="K646">
        <v>1</v>
      </c>
      <c r="T646">
        <v>4</v>
      </c>
      <c r="U646">
        <v>2</v>
      </c>
      <c r="V646" t="s">
        <v>306</v>
      </c>
      <c r="W646">
        <v>129</v>
      </c>
      <c r="X646">
        <v>7</v>
      </c>
      <c r="Y646">
        <v>7</v>
      </c>
      <c r="Z646" t="s">
        <v>992</v>
      </c>
      <c r="AA646" t="s">
        <v>993</v>
      </c>
      <c r="AB646" t="s">
        <v>309</v>
      </c>
      <c r="AC646" t="s">
        <v>310</v>
      </c>
      <c r="AD646" t="s">
        <v>704</v>
      </c>
      <c r="AG646" t="s">
        <v>994</v>
      </c>
      <c r="AH646">
        <v>0</v>
      </c>
      <c r="AI646">
        <v>288</v>
      </c>
    </row>
    <row r="647" spans="1:35" x14ac:dyDescent="0.3">
      <c r="A647" t="s">
        <v>699</v>
      </c>
      <c r="B647">
        <v>15102</v>
      </c>
      <c r="C647">
        <v>10</v>
      </c>
      <c r="D647" t="s">
        <v>991</v>
      </c>
      <c r="E647" t="s">
        <v>655</v>
      </c>
      <c r="F647">
        <v>18</v>
      </c>
      <c r="G647">
        <v>40.42</v>
      </c>
      <c r="H647">
        <v>133.63</v>
      </c>
      <c r="I647">
        <v>35.130000000000003</v>
      </c>
      <c r="J647">
        <v>116.15</v>
      </c>
      <c r="K647">
        <v>3</v>
      </c>
      <c r="T647">
        <v>4</v>
      </c>
      <c r="U647">
        <v>2</v>
      </c>
      <c r="V647" t="s">
        <v>306</v>
      </c>
      <c r="W647">
        <v>133</v>
      </c>
      <c r="X647">
        <v>7</v>
      </c>
      <c r="Y647">
        <v>7</v>
      </c>
      <c r="Z647" t="s">
        <v>992</v>
      </c>
      <c r="AA647" t="s">
        <v>993</v>
      </c>
      <c r="AB647" t="s">
        <v>309</v>
      </c>
      <c r="AC647" t="s">
        <v>310</v>
      </c>
      <c r="AD647" t="s">
        <v>704</v>
      </c>
      <c r="AG647" t="s">
        <v>994</v>
      </c>
      <c r="AH647">
        <v>0</v>
      </c>
      <c r="AI647">
        <v>288</v>
      </c>
    </row>
    <row r="648" spans="1:35" x14ac:dyDescent="0.3">
      <c r="A648" t="s">
        <v>699</v>
      </c>
      <c r="B648">
        <v>15102</v>
      </c>
      <c r="C648">
        <v>11</v>
      </c>
      <c r="D648" t="s">
        <v>991</v>
      </c>
      <c r="E648" t="s">
        <v>655</v>
      </c>
      <c r="F648">
        <v>18</v>
      </c>
      <c r="G648">
        <v>40.590000000000003</v>
      </c>
      <c r="H648">
        <v>134.19</v>
      </c>
      <c r="I648">
        <v>35.28</v>
      </c>
      <c r="J648">
        <v>116.64</v>
      </c>
      <c r="K648">
        <v>3</v>
      </c>
      <c r="T648">
        <v>4</v>
      </c>
      <c r="U648">
        <v>2</v>
      </c>
      <c r="V648" t="s">
        <v>306</v>
      </c>
      <c r="W648" t="s">
        <v>997</v>
      </c>
      <c r="X648">
        <v>7</v>
      </c>
      <c r="Y648">
        <v>7</v>
      </c>
      <c r="Z648" t="s">
        <v>992</v>
      </c>
      <c r="AA648" t="s">
        <v>993</v>
      </c>
      <c r="AB648" t="s">
        <v>309</v>
      </c>
      <c r="AC648" t="s">
        <v>310</v>
      </c>
      <c r="AD648" t="s">
        <v>704</v>
      </c>
      <c r="AG648" t="s">
        <v>994</v>
      </c>
      <c r="AH648">
        <v>0</v>
      </c>
      <c r="AI648">
        <v>288</v>
      </c>
    </row>
    <row r="649" spans="1:35" x14ac:dyDescent="0.3">
      <c r="A649" t="s">
        <v>699</v>
      </c>
      <c r="B649">
        <v>15102</v>
      </c>
      <c r="C649">
        <v>12</v>
      </c>
      <c r="D649" t="s">
        <v>991</v>
      </c>
      <c r="E649" t="s">
        <v>655</v>
      </c>
      <c r="F649">
        <v>18</v>
      </c>
      <c r="G649">
        <v>41.42</v>
      </c>
      <c r="H649">
        <v>136.93</v>
      </c>
      <c r="I649">
        <v>35.97</v>
      </c>
      <c r="J649">
        <v>118.91</v>
      </c>
      <c r="K649">
        <v>1</v>
      </c>
      <c r="T649">
        <v>4</v>
      </c>
      <c r="U649">
        <v>2</v>
      </c>
      <c r="V649" t="s">
        <v>306</v>
      </c>
      <c r="W649" t="s">
        <v>206</v>
      </c>
      <c r="X649">
        <v>7</v>
      </c>
      <c r="Y649">
        <v>7</v>
      </c>
      <c r="Z649" t="s">
        <v>992</v>
      </c>
      <c r="AA649" t="s">
        <v>993</v>
      </c>
      <c r="AB649" t="s">
        <v>309</v>
      </c>
      <c r="AC649" t="s">
        <v>310</v>
      </c>
      <c r="AD649" t="s">
        <v>704</v>
      </c>
      <c r="AG649" t="s">
        <v>994</v>
      </c>
      <c r="AH649">
        <v>0</v>
      </c>
      <c r="AI649">
        <v>288</v>
      </c>
    </row>
    <row r="650" spans="1:35" x14ac:dyDescent="0.3">
      <c r="A650" t="s">
        <v>699</v>
      </c>
      <c r="B650">
        <v>132834</v>
      </c>
      <c r="C650">
        <v>1</v>
      </c>
      <c r="D650" t="s">
        <v>998</v>
      </c>
      <c r="E650" t="s">
        <v>409</v>
      </c>
      <c r="F650">
        <v>66</v>
      </c>
      <c r="G650">
        <v>21.13</v>
      </c>
      <c r="H650">
        <v>69.88</v>
      </c>
      <c r="I650">
        <v>15</v>
      </c>
      <c r="J650">
        <v>49.61</v>
      </c>
      <c r="K650">
        <v>26</v>
      </c>
      <c r="T650">
        <v>3</v>
      </c>
      <c r="U650">
        <v>2</v>
      </c>
      <c r="V650" t="s">
        <v>306</v>
      </c>
      <c r="W650" t="s">
        <v>803</v>
      </c>
      <c r="X650">
        <v>15</v>
      </c>
      <c r="Y650">
        <v>12</v>
      </c>
      <c r="Z650" t="s">
        <v>999</v>
      </c>
      <c r="AA650" t="s">
        <v>1000</v>
      </c>
      <c r="AB650" t="s">
        <v>309</v>
      </c>
      <c r="AC650" t="s">
        <v>310</v>
      </c>
      <c r="AD650" t="s">
        <v>704</v>
      </c>
      <c r="AG650" t="s">
        <v>641</v>
      </c>
      <c r="AH650">
        <v>0</v>
      </c>
      <c r="AI650">
        <v>249</v>
      </c>
    </row>
    <row r="651" spans="1:35" x14ac:dyDescent="0.3">
      <c r="A651" t="s">
        <v>699</v>
      </c>
      <c r="B651">
        <v>132834</v>
      </c>
      <c r="C651">
        <v>2</v>
      </c>
      <c r="D651" t="s">
        <v>998</v>
      </c>
      <c r="E651" t="s">
        <v>409</v>
      </c>
      <c r="F651">
        <v>66</v>
      </c>
      <c r="G651">
        <v>24.06</v>
      </c>
      <c r="H651">
        <v>79.540000000000006</v>
      </c>
      <c r="I651">
        <v>18.14</v>
      </c>
      <c r="J651">
        <v>59.97</v>
      </c>
      <c r="K651">
        <v>20</v>
      </c>
      <c r="T651">
        <v>3</v>
      </c>
      <c r="U651">
        <v>2</v>
      </c>
      <c r="V651" t="s">
        <v>306</v>
      </c>
      <c r="W651" t="s">
        <v>242</v>
      </c>
      <c r="X651">
        <v>15</v>
      </c>
      <c r="Y651">
        <v>12</v>
      </c>
      <c r="Z651" t="s">
        <v>999</v>
      </c>
      <c r="AA651" t="s">
        <v>1000</v>
      </c>
      <c r="AB651" t="s">
        <v>309</v>
      </c>
      <c r="AC651" t="s">
        <v>310</v>
      </c>
      <c r="AD651" t="s">
        <v>704</v>
      </c>
      <c r="AG651" t="s">
        <v>641</v>
      </c>
      <c r="AH651">
        <v>0</v>
      </c>
      <c r="AI651">
        <v>249</v>
      </c>
    </row>
    <row r="652" spans="1:35" x14ac:dyDescent="0.3">
      <c r="A652" t="s">
        <v>699</v>
      </c>
      <c r="B652">
        <v>132834</v>
      </c>
      <c r="C652">
        <v>3</v>
      </c>
      <c r="D652" t="s">
        <v>998</v>
      </c>
      <c r="E652" t="s">
        <v>409</v>
      </c>
      <c r="F652">
        <v>66</v>
      </c>
      <c r="G652">
        <v>24.03</v>
      </c>
      <c r="H652">
        <v>79.45</v>
      </c>
      <c r="I652">
        <v>18.13</v>
      </c>
      <c r="J652">
        <v>59.95</v>
      </c>
      <c r="K652">
        <v>20</v>
      </c>
      <c r="T652">
        <v>3</v>
      </c>
      <c r="U652">
        <v>2</v>
      </c>
      <c r="V652" t="s">
        <v>306</v>
      </c>
      <c r="W652" t="s">
        <v>219</v>
      </c>
      <c r="X652">
        <v>15</v>
      </c>
      <c r="Y652">
        <v>12</v>
      </c>
      <c r="Z652" t="s">
        <v>999</v>
      </c>
      <c r="AA652" t="s">
        <v>1000</v>
      </c>
      <c r="AB652" t="s">
        <v>309</v>
      </c>
      <c r="AC652" t="s">
        <v>310</v>
      </c>
      <c r="AD652" t="s">
        <v>704</v>
      </c>
      <c r="AG652" t="s">
        <v>641</v>
      </c>
      <c r="AH652">
        <v>0</v>
      </c>
      <c r="AI652">
        <v>249</v>
      </c>
    </row>
    <row r="653" spans="1:35" x14ac:dyDescent="0.3">
      <c r="A653" t="s">
        <v>699</v>
      </c>
      <c r="B653">
        <v>115201</v>
      </c>
      <c r="C653">
        <v>1</v>
      </c>
      <c r="D653" t="s">
        <v>1001</v>
      </c>
      <c r="E653" t="s">
        <v>1002</v>
      </c>
      <c r="F653">
        <v>385</v>
      </c>
      <c r="G653">
        <v>23.28</v>
      </c>
      <c r="H653">
        <v>76.959999999999994</v>
      </c>
      <c r="I653">
        <v>17.96</v>
      </c>
      <c r="J653">
        <v>59.38</v>
      </c>
      <c r="K653">
        <v>54</v>
      </c>
      <c r="T653">
        <v>3</v>
      </c>
      <c r="U653">
        <v>2</v>
      </c>
      <c r="V653" t="s">
        <v>306</v>
      </c>
      <c r="W653" t="s">
        <v>149</v>
      </c>
      <c r="X653">
        <v>18</v>
      </c>
      <c r="Y653">
        <v>13</v>
      </c>
      <c r="Z653" t="s">
        <v>1003</v>
      </c>
      <c r="AA653" t="s">
        <v>1004</v>
      </c>
      <c r="AB653" t="s">
        <v>309</v>
      </c>
      <c r="AC653" t="s">
        <v>310</v>
      </c>
      <c r="AD653" t="s">
        <v>704</v>
      </c>
      <c r="AG653" t="s">
        <v>1005</v>
      </c>
      <c r="AH653">
        <v>0</v>
      </c>
      <c r="AI653">
        <v>249</v>
      </c>
    </row>
    <row r="654" spans="1:35" x14ac:dyDescent="0.3">
      <c r="A654" t="s">
        <v>699</v>
      </c>
      <c r="B654">
        <v>115201</v>
      </c>
      <c r="C654">
        <v>2</v>
      </c>
      <c r="D654" t="s">
        <v>1001</v>
      </c>
      <c r="E654" t="s">
        <v>1002</v>
      </c>
      <c r="F654">
        <v>385</v>
      </c>
      <c r="G654">
        <v>23.41</v>
      </c>
      <c r="H654">
        <v>77.41</v>
      </c>
      <c r="I654">
        <v>17.96</v>
      </c>
      <c r="J654">
        <v>59.38</v>
      </c>
      <c r="K654">
        <v>60</v>
      </c>
      <c r="T654">
        <v>3</v>
      </c>
      <c r="U654">
        <v>2</v>
      </c>
      <c r="V654" t="s">
        <v>306</v>
      </c>
      <c r="W654" t="s">
        <v>150</v>
      </c>
      <c r="X654">
        <v>18</v>
      </c>
      <c r="Y654">
        <v>13</v>
      </c>
      <c r="Z654" t="s">
        <v>1003</v>
      </c>
      <c r="AA654" t="s">
        <v>1004</v>
      </c>
      <c r="AB654" t="s">
        <v>309</v>
      </c>
      <c r="AC654" t="s">
        <v>310</v>
      </c>
      <c r="AD654" t="s">
        <v>704</v>
      </c>
      <c r="AG654" t="s">
        <v>1005</v>
      </c>
      <c r="AH654">
        <v>0</v>
      </c>
      <c r="AI654">
        <v>249</v>
      </c>
    </row>
    <row r="655" spans="1:35" x14ac:dyDescent="0.3">
      <c r="A655" t="s">
        <v>699</v>
      </c>
      <c r="B655">
        <v>115201</v>
      </c>
      <c r="C655">
        <v>3</v>
      </c>
      <c r="D655" t="s">
        <v>1001</v>
      </c>
      <c r="E655" t="s">
        <v>1002</v>
      </c>
      <c r="F655">
        <v>385</v>
      </c>
      <c r="G655">
        <v>32.96</v>
      </c>
      <c r="H655">
        <v>108.97</v>
      </c>
      <c r="I655">
        <v>25.58</v>
      </c>
      <c r="J655">
        <v>84.58</v>
      </c>
      <c r="K655">
        <v>90</v>
      </c>
      <c r="T655">
        <v>3</v>
      </c>
      <c r="U655">
        <v>2</v>
      </c>
      <c r="V655" t="s">
        <v>306</v>
      </c>
      <c r="W655" t="s">
        <v>151</v>
      </c>
      <c r="X655">
        <v>18</v>
      </c>
      <c r="Y655">
        <v>13</v>
      </c>
      <c r="Z655" t="s">
        <v>1003</v>
      </c>
      <c r="AA655" t="s">
        <v>1004</v>
      </c>
      <c r="AB655" t="s">
        <v>309</v>
      </c>
      <c r="AC655" t="s">
        <v>310</v>
      </c>
      <c r="AD655" t="s">
        <v>704</v>
      </c>
      <c r="AG655" t="s">
        <v>1005</v>
      </c>
      <c r="AH655">
        <v>0</v>
      </c>
      <c r="AI655">
        <v>249</v>
      </c>
    </row>
    <row r="656" spans="1:35" x14ac:dyDescent="0.3">
      <c r="A656" t="s">
        <v>699</v>
      </c>
      <c r="B656">
        <v>115201</v>
      </c>
      <c r="C656">
        <v>4</v>
      </c>
      <c r="D656" t="s">
        <v>1001</v>
      </c>
      <c r="E656" t="s">
        <v>1002</v>
      </c>
      <c r="F656">
        <v>385</v>
      </c>
      <c r="G656">
        <v>32.86</v>
      </c>
      <c r="H656">
        <v>108.63</v>
      </c>
      <c r="I656">
        <v>25.57</v>
      </c>
      <c r="J656">
        <v>84.55</v>
      </c>
      <c r="K656">
        <v>66</v>
      </c>
      <c r="T656">
        <v>3</v>
      </c>
      <c r="U656">
        <v>2</v>
      </c>
      <c r="V656" t="s">
        <v>306</v>
      </c>
      <c r="W656" t="s">
        <v>152</v>
      </c>
      <c r="X656">
        <v>18</v>
      </c>
      <c r="Y656">
        <v>13</v>
      </c>
      <c r="Z656" t="s">
        <v>1003</v>
      </c>
      <c r="AA656" t="s">
        <v>1004</v>
      </c>
      <c r="AB656" t="s">
        <v>309</v>
      </c>
      <c r="AC656" t="s">
        <v>310</v>
      </c>
      <c r="AD656" t="s">
        <v>704</v>
      </c>
      <c r="AG656" t="s">
        <v>1005</v>
      </c>
      <c r="AH656">
        <v>0</v>
      </c>
      <c r="AI656">
        <v>249</v>
      </c>
    </row>
    <row r="657" spans="1:35" x14ac:dyDescent="0.3">
      <c r="A657" t="s">
        <v>699</v>
      </c>
      <c r="B657">
        <v>115201</v>
      </c>
      <c r="C657">
        <v>5</v>
      </c>
      <c r="D657" t="s">
        <v>1001</v>
      </c>
      <c r="E657" t="s">
        <v>1002</v>
      </c>
      <c r="F657">
        <v>385</v>
      </c>
      <c r="G657">
        <v>32.880000000000003</v>
      </c>
      <c r="H657">
        <v>108.72</v>
      </c>
      <c r="I657">
        <v>25.47</v>
      </c>
      <c r="J657">
        <v>84.22</v>
      </c>
      <c r="K657">
        <v>34</v>
      </c>
      <c r="T657">
        <v>3</v>
      </c>
      <c r="U657">
        <v>2</v>
      </c>
      <c r="V657" t="s">
        <v>306</v>
      </c>
      <c r="W657" t="s">
        <v>153</v>
      </c>
      <c r="X657">
        <v>18</v>
      </c>
      <c r="Y657">
        <v>13</v>
      </c>
      <c r="Z657" t="s">
        <v>1003</v>
      </c>
      <c r="AA657" t="s">
        <v>1004</v>
      </c>
      <c r="AB657" t="s">
        <v>309</v>
      </c>
      <c r="AC657" t="s">
        <v>310</v>
      </c>
      <c r="AD657" t="s">
        <v>704</v>
      </c>
      <c r="AG657" t="s">
        <v>1005</v>
      </c>
      <c r="AH657">
        <v>0</v>
      </c>
      <c r="AI657">
        <v>249</v>
      </c>
    </row>
    <row r="658" spans="1:35" x14ac:dyDescent="0.3">
      <c r="A658" t="s">
        <v>699</v>
      </c>
      <c r="B658">
        <v>115201</v>
      </c>
      <c r="C658">
        <v>6</v>
      </c>
      <c r="D658" t="s">
        <v>1001</v>
      </c>
      <c r="E658" t="s">
        <v>1002</v>
      </c>
      <c r="F658">
        <v>385</v>
      </c>
      <c r="G658">
        <v>42.92</v>
      </c>
      <c r="H658">
        <v>141.91</v>
      </c>
      <c r="I658">
        <v>33.659999999999997</v>
      </c>
      <c r="J658">
        <v>111.28</v>
      </c>
      <c r="K658">
        <v>39</v>
      </c>
      <c r="T658">
        <v>4</v>
      </c>
      <c r="U658">
        <v>2</v>
      </c>
      <c r="V658" t="s">
        <v>306</v>
      </c>
      <c r="W658" t="s">
        <v>154</v>
      </c>
      <c r="X658">
        <v>18</v>
      </c>
      <c r="Y658">
        <v>13</v>
      </c>
      <c r="Z658" t="s">
        <v>1003</v>
      </c>
      <c r="AA658" t="s">
        <v>1004</v>
      </c>
      <c r="AB658" t="s">
        <v>309</v>
      </c>
      <c r="AC658" t="s">
        <v>310</v>
      </c>
      <c r="AD658" t="s">
        <v>704</v>
      </c>
      <c r="AG658" t="s">
        <v>1005</v>
      </c>
      <c r="AH658">
        <v>0</v>
      </c>
      <c r="AI658">
        <v>249</v>
      </c>
    </row>
    <row r="659" spans="1:35" x14ac:dyDescent="0.3">
      <c r="A659" t="s">
        <v>699</v>
      </c>
      <c r="B659">
        <v>115201</v>
      </c>
      <c r="C659">
        <v>7</v>
      </c>
      <c r="D659" t="s">
        <v>1001</v>
      </c>
      <c r="E659" t="s">
        <v>1002</v>
      </c>
      <c r="F659">
        <v>385</v>
      </c>
      <c r="G659">
        <v>43</v>
      </c>
      <c r="H659">
        <v>142.18</v>
      </c>
      <c r="I659">
        <v>33.69</v>
      </c>
      <c r="J659">
        <v>111.39</v>
      </c>
      <c r="K659">
        <v>42</v>
      </c>
      <c r="T659">
        <v>4</v>
      </c>
      <c r="U659">
        <v>2</v>
      </c>
      <c r="V659" t="s">
        <v>306</v>
      </c>
      <c r="W659" t="s">
        <v>155</v>
      </c>
      <c r="X659">
        <v>18</v>
      </c>
      <c r="Y659">
        <v>13</v>
      </c>
      <c r="Z659" t="s">
        <v>1003</v>
      </c>
      <c r="AA659" t="s">
        <v>1004</v>
      </c>
      <c r="AB659" t="s">
        <v>309</v>
      </c>
      <c r="AC659" t="s">
        <v>310</v>
      </c>
      <c r="AD659" t="s">
        <v>704</v>
      </c>
      <c r="AG659" t="s">
        <v>1005</v>
      </c>
      <c r="AH659">
        <v>0</v>
      </c>
      <c r="AI659">
        <v>249</v>
      </c>
    </row>
    <row r="660" spans="1:35" x14ac:dyDescent="0.3">
      <c r="A660" t="s">
        <v>699</v>
      </c>
      <c r="B660">
        <v>10160</v>
      </c>
      <c r="C660">
        <v>1</v>
      </c>
      <c r="D660" t="s">
        <v>1006</v>
      </c>
      <c r="E660" t="s">
        <v>1007</v>
      </c>
      <c r="F660">
        <v>43</v>
      </c>
      <c r="G660">
        <v>14.97</v>
      </c>
      <c r="H660">
        <v>49.52</v>
      </c>
      <c r="I660">
        <v>11.7</v>
      </c>
      <c r="J660">
        <v>38.69</v>
      </c>
      <c r="K660">
        <v>8</v>
      </c>
      <c r="T660">
        <v>1</v>
      </c>
      <c r="U660">
        <v>1</v>
      </c>
      <c r="V660" t="s">
        <v>333</v>
      </c>
      <c r="W660">
        <v>49</v>
      </c>
      <c r="X660">
        <v>9</v>
      </c>
      <c r="Y660">
        <v>9</v>
      </c>
      <c r="Z660" t="s">
        <v>1008</v>
      </c>
      <c r="AA660" t="s">
        <v>1009</v>
      </c>
      <c r="AB660" t="s">
        <v>309</v>
      </c>
      <c r="AC660" t="s">
        <v>310</v>
      </c>
      <c r="AD660" t="s">
        <v>704</v>
      </c>
      <c r="AG660" t="s">
        <v>1010</v>
      </c>
      <c r="AH660">
        <v>0</v>
      </c>
      <c r="AI660">
        <v>277</v>
      </c>
    </row>
    <row r="661" spans="1:35" x14ac:dyDescent="0.3">
      <c r="A661" t="s">
        <v>699</v>
      </c>
      <c r="B661">
        <v>10160</v>
      </c>
      <c r="C661">
        <v>2</v>
      </c>
      <c r="D661" t="s">
        <v>1006</v>
      </c>
      <c r="E661" t="s">
        <v>1007</v>
      </c>
      <c r="F661">
        <v>43</v>
      </c>
      <c r="G661">
        <v>22.45</v>
      </c>
      <c r="H661">
        <v>74.22</v>
      </c>
      <c r="I661">
        <v>17.53</v>
      </c>
      <c r="J661">
        <v>57.98</v>
      </c>
      <c r="K661">
        <v>2</v>
      </c>
      <c r="T661">
        <v>2</v>
      </c>
      <c r="U661">
        <v>1</v>
      </c>
      <c r="V661" t="s">
        <v>306</v>
      </c>
      <c r="W661">
        <v>74</v>
      </c>
      <c r="X661">
        <v>9</v>
      </c>
      <c r="Y661">
        <v>9</v>
      </c>
      <c r="Z661" t="s">
        <v>1008</v>
      </c>
      <c r="AA661" t="s">
        <v>1009</v>
      </c>
      <c r="AB661" t="s">
        <v>309</v>
      </c>
      <c r="AC661" t="s">
        <v>310</v>
      </c>
      <c r="AD661" t="s">
        <v>704</v>
      </c>
      <c r="AG661" t="s">
        <v>1010</v>
      </c>
      <c r="AH661">
        <v>0</v>
      </c>
      <c r="AI661">
        <v>277</v>
      </c>
    </row>
    <row r="662" spans="1:35" x14ac:dyDescent="0.3">
      <c r="A662" t="s">
        <v>699</v>
      </c>
      <c r="B662">
        <v>10160</v>
      </c>
      <c r="C662">
        <v>3</v>
      </c>
      <c r="D662" t="s">
        <v>1006</v>
      </c>
      <c r="E662" t="s">
        <v>1007</v>
      </c>
      <c r="F662">
        <v>43</v>
      </c>
      <c r="G662">
        <v>23.19</v>
      </c>
      <c r="H662">
        <v>76.680000000000007</v>
      </c>
      <c r="I662">
        <v>18.11</v>
      </c>
      <c r="J662">
        <v>59.9</v>
      </c>
      <c r="K662">
        <v>15</v>
      </c>
      <c r="T662">
        <v>3</v>
      </c>
      <c r="U662">
        <v>1</v>
      </c>
      <c r="V662" t="s">
        <v>306</v>
      </c>
      <c r="W662">
        <v>76</v>
      </c>
      <c r="X662">
        <v>9</v>
      </c>
      <c r="Y662">
        <v>9</v>
      </c>
      <c r="Z662" t="s">
        <v>1008</v>
      </c>
      <c r="AA662" t="s">
        <v>1009</v>
      </c>
      <c r="AB662" t="s">
        <v>309</v>
      </c>
      <c r="AC662" t="s">
        <v>310</v>
      </c>
      <c r="AD662" t="s">
        <v>704</v>
      </c>
      <c r="AG662" t="s">
        <v>1010</v>
      </c>
      <c r="AH662">
        <v>0</v>
      </c>
      <c r="AI662">
        <v>277</v>
      </c>
    </row>
    <row r="663" spans="1:35" x14ac:dyDescent="0.3">
      <c r="A663" t="s">
        <v>699</v>
      </c>
      <c r="B663">
        <v>10160</v>
      </c>
      <c r="C663">
        <v>4</v>
      </c>
      <c r="D663" t="s">
        <v>1006</v>
      </c>
      <c r="E663" t="s">
        <v>1007</v>
      </c>
      <c r="F663">
        <v>43</v>
      </c>
      <c r="G663">
        <v>27.08</v>
      </c>
      <c r="H663">
        <v>89.54</v>
      </c>
      <c r="I663">
        <v>21.15</v>
      </c>
      <c r="J663">
        <v>69.95</v>
      </c>
      <c r="K663">
        <v>1</v>
      </c>
      <c r="T663">
        <v>3</v>
      </c>
      <c r="U663">
        <v>1</v>
      </c>
      <c r="V663" t="s">
        <v>306</v>
      </c>
      <c r="W663">
        <v>89</v>
      </c>
      <c r="X663">
        <v>9</v>
      </c>
      <c r="Y663">
        <v>9</v>
      </c>
      <c r="Z663" t="s">
        <v>1008</v>
      </c>
      <c r="AA663" t="s">
        <v>1009</v>
      </c>
      <c r="AB663" t="s">
        <v>309</v>
      </c>
      <c r="AC663" t="s">
        <v>310</v>
      </c>
      <c r="AD663" t="s">
        <v>704</v>
      </c>
      <c r="AG663" t="s">
        <v>1010</v>
      </c>
      <c r="AH663">
        <v>0</v>
      </c>
      <c r="AI663">
        <v>277</v>
      </c>
    </row>
    <row r="664" spans="1:35" x14ac:dyDescent="0.3">
      <c r="A664" t="s">
        <v>699</v>
      </c>
      <c r="B664">
        <v>10160</v>
      </c>
      <c r="C664">
        <v>5</v>
      </c>
      <c r="D664" t="s">
        <v>1006</v>
      </c>
      <c r="E664" t="s">
        <v>1007</v>
      </c>
      <c r="F664">
        <v>43</v>
      </c>
      <c r="G664">
        <v>29.12</v>
      </c>
      <c r="H664">
        <v>96.27</v>
      </c>
      <c r="I664">
        <v>22.74</v>
      </c>
      <c r="J664">
        <v>75.2</v>
      </c>
      <c r="K664">
        <v>8</v>
      </c>
      <c r="T664">
        <v>3</v>
      </c>
      <c r="U664">
        <v>2</v>
      </c>
      <c r="V664" t="s">
        <v>306</v>
      </c>
      <c r="W664">
        <v>96</v>
      </c>
      <c r="X664">
        <v>9</v>
      </c>
      <c r="Y664">
        <v>9</v>
      </c>
      <c r="Z664" t="s">
        <v>1008</v>
      </c>
      <c r="AA664" t="s">
        <v>1009</v>
      </c>
      <c r="AB664" t="s">
        <v>309</v>
      </c>
      <c r="AC664" t="s">
        <v>310</v>
      </c>
      <c r="AD664" t="s">
        <v>704</v>
      </c>
      <c r="AG664" t="s">
        <v>1010</v>
      </c>
      <c r="AH664">
        <v>0</v>
      </c>
      <c r="AI664">
        <v>277</v>
      </c>
    </row>
    <row r="665" spans="1:35" x14ac:dyDescent="0.3">
      <c r="A665" t="s">
        <v>699</v>
      </c>
      <c r="B665">
        <v>10160</v>
      </c>
      <c r="C665">
        <v>6</v>
      </c>
      <c r="D665" t="s">
        <v>1006</v>
      </c>
      <c r="E665" t="s">
        <v>1007</v>
      </c>
      <c r="F665">
        <v>43</v>
      </c>
      <c r="G665">
        <v>32.69</v>
      </c>
      <c r="H665">
        <v>108.07</v>
      </c>
      <c r="I665">
        <v>25.53</v>
      </c>
      <c r="J665">
        <v>84.42</v>
      </c>
      <c r="K665">
        <v>9</v>
      </c>
      <c r="T665">
        <v>3</v>
      </c>
      <c r="U665">
        <v>2</v>
      </c>
      <c r="V665" t="s">
        <v>306</v>
      </c>
      <c r="W665">
        <v>108</v>
      </c>
      <c r="X665">
        <v>9</v>
      </c>
      <c r="Y665">
        <v>9</v>
      </c>
      <c r="Z665" t="s">
        <v>1008</v>
      </c>
      <c r="AA665" t="s">
        <v>1009</v>
      </c>
      <c r="AB665" t="s">
        <v>309</v>
      </c>
      <c r="AC665" t="s">
        <v>310</v>
      </c>
      <c r="AD665" t="s">
        <v>704</v>
      </c>
      <c r="AG665" t="s">
        <v>1010</v>
      </c>
      <c r="AH665">
        <v>0</v>
      </c>
      <c r="AI665">
        <v>277</v>
      </c>
    </row>
    <row r="666" spans="1:35" x14ac:dyDescent="0.3">
      <c r="A666" t="s">
        <v>699</v>
      </c>
      <c r="B666">
        <v>104861</v>
      </c>
      <c r="C666">
        <v>1</v>
      </c>
      <c r="D666" t="s">
        <v>1011</v>
      </c>
      <c r="E666" t="s">
        <v>1012</v>
      </c>
      <c r="F666">
        <v>19</v>
      </c>
      <c r="G666">
        <v>34.56</v>
      </c>
      <c r="H666">
        <v>114.26</v>
      </c>
      <c r="I666">
        <v>31.7</v>
      </c>
      <c r="J666">
        <v>104.82</v>
      </c>
      <c r="K666">
        <v>12</v>
      </c>
      <c r="T666">
        <v>3</v>
      </c>
      <c r="U666">
        <v>2</v>
      </c>
      <c r="V666" t="s">
        <v>333</v>
      </c>
      <c r="W666" t="s">
        <v>91</v>
      </c>
      <c r="X666">
        <v>7</v>
      </c>
      <c r="Y666">
        <v>7</v>
      </c>
      <c r="Z666" t="s">
        <v>1013</v>
      </c>
      <c r="AA666" t="s">
        <v>1014</v>
      </c>
      <c r="AB666" t="s">
        <v>309</v>
      </c>
      <c r="AC666" t="s">
        <v>310</v>
      </c>
      <c r="AD666" t="s">
        <v>704</v>
      </c>
      <c r="AG666" t="s">
        <v>1015</v>
      </c>
      <c r="AH666">
        <v>0</v>
      </c>
      <c r="AI666">
        <v>273</v>
      </c>
    </row>
    <row r="667" spans="1:35" x14ac:dyDescent="0.3">
      <c r="A667" t="s">
        <v>699</v>
      </c>
      <c r="B667">
        <v>104861</v>
      </c>
      <c r="C667">
        <v>2</v>
      </c>
      <c r="D667" t="s">
        <v>1011</v>
      </c>
      <c r="E667" t="s">
        <v>1012</v>
      </c>
      <c r="F667">
        <v>19</v>
      </c>
      <c r="G667">
        <v>34.58</v>
      </c>
      <c r="H667">
        <v>114.33</v>
      </c>
      <c r="I667">
        <v>31.72</v>
      </c>
      <c r="J667">
        <v>104.88</v>
      </c>
      <c r="K667">
        <v>7</v>
      </c>
      <c r="T667">
        <v>3</v>
      </c>
      <c r="U667">
        <v>2</v>
      </c>
      <c r="V667" t="s">
        <v>333</v>
      </c>
      <c r="W667" t="s">
        <v>179</v>
      </c>
      <c r="X667">
        <v>7</v>
      </c>
      <c r="Y667">
        <v>7</v>
      </c>
      <c r="Z667" t="s">
        <v>1013</v>
      </c>
      <c r="AA667" t="s">
        <v>1014</v>
      </c>
      <c r="AB667" t="s">
        <v>309</v>
      </c>
      <c r="AC667" t="s">
        <v>310</v>
      </c>
      <c r="AD667" t="s">
        <v>704</v>
      </c>
      <c r="AG667" t="s">
        <v>1015</v>
      </c>
      <c r="AH667">
        <v>0</v>
      </c>
      <c r="AI667">
        <v>273</v>
      </c>
    </row>
    <row r="668" spans="1:35" x14ac:dyDescent="0.3">
      <c r="A668" t="s">
        <v>699</v>
      </c>
      <c r="B668">
        <v>3297</v>
      </c>
      <c r="C668">
        <v>1</v>
      </c>
      <c r="D668" t="s">
        <v>1016</v>
      </c>
      <c r="E668" t="s">
        <v>1017</v>
      </c>
      <c r="F668">
        <v>39</v>
      </c>
      <c r="G668">
        <v>23.92</v>
      </c>
      <c r="H668">
        <v>79.08</v>
      </c>
      <c r="I668">
        <v>18.079999999999998</v>
      </c>
      <c r="J668">
        <v>59.78</v>
      </c>
      <c r="K668">
        <v>26</v>
      </c>
      <c r="T668">
        <v>3</v>
      </c>
      <c r="U668">
        <v>1</v>
      </c>
      <c r="V668" t="s">
        <v>333</v>
      </c>
      <c r="W668">
        <v>79</v>
      </c>
      <c r="X668">
        <v>7</v>
      </c>
      <c r="Y668">
        <v>5</v>
      </c>
      <c r="Z668" t="s">
        <v>1018</v>
      </c>
      <c r="AA668" t="s">
        <v>1019</v>
      </c>
      <c r="AB668" t="s">
        <v>309</v>
      </c>
      <c r="AC668" t="s">
        <v>310</v>
      </c>
      <c r="AD668" t="s">
        <v>704</v>
      </c>
      <c r="AG668" t="s">
        <v>1020</v>
      </c>
      <c r="AH668">
        <v>0</v>
      </c>
      <c r="AI668">
        <v>185</v>
      </c>
    </row>
    <row r="669" spans="1:35" x14ac:dyDescent="0.3">
      <c r="A669" t="s">
        <v>699</v>
      </c>
      <c r="B669">
        <v>3297</v>
      </c>
      <c r="C669">
        <v>2</v>
      </c>
      <c r="D669" t="s">
        <v>1016</v>
      </c>
      <c r="E669" t="s">
        <v>1017</v>
      </c>
      <c r="F669">
        <v>39</v>
      </c>
      <c r="G669">
        <v>31.23</v>
      </c>
      <c r="H669">
        <v>103.26</v>
      </c>
      <c r="I669">
        <v>23.61</v>
      </c>
      <c r="J669">
        <v>78.06</v>
      </c>
      <c r="K669">
        <v>4</v>
      </c>
      <c r="T669">
        <v>3</v>
      </c>
      <c r="U669">
        <v>2</v>
      </c>
      <c r="V669" t="s">
        <v>333</v>
      </c>
      <c r="W669">
        <v>103</v>
      </c>
      <c r="X669">
        <v>7</v>
      </c>
      <c r="Y669">
        <v>5</v>
      </c>
      <c r="Z669" t="s">
        <v>1018</v>
      </c>
      <c r="AA669" t="s">
        <v>1019</v>
      </c>
      <c r="AB669" t="s">
        <v>309</v>
      </c>
      <c r="AC669" t="s">
        <v>310</v>
      </c>
      <c r="AD669" t="s">
        <v>704</v>
      </c>
      <c r="AG669" t="s">
        <v>1020</v>
      </c>
      <c r="AH669">
        <v>0</v>
      </c>
      <c r="AI669">
        <v>185</v>
      </c>
    </row>
    <row r="670" spans="1:35" x14ac:dyDescent="0.3">
      <c r="A670" t="s">
        <v>699</v>
      </c>
      <c r="B670">
        <v>3297</v>
      </c>
      <c r="C670">
        <v>3</v>
      </c>
      <c r="D670" t="s">
        <v>1016</v>
      </c>
      <c r="E670" t="s">
        <v>1017</v>
      </c>
      <c r="F670">
        <v>39</v>
      </c>
      <c r="G670">
        <v>32.71</v>
      </c>
      <c r="H670">
        <v>108.14</v>
      </c>
      <c r="I670">
        <v>24.73</v>
      </c>
      <c r="J670">
        <v>81.78</v>
      </c>
      <c r="K670">
        <v>2</v>
      </c>
      <c r="T670">
        <v>3</v>
      </c>
      <c r="U670">
        <v>2</v>
      </c>
      <c r="V670" t="s">
        <v>306</v>
      </c>
      <c r="W670" t="s">
        <v>151</v>
      </c>
      <c r="X670">
        <v>7</v>
      </c>
      <c r="Y670">
        <v>5</v>
      </c>
      <c r="Z670" t="s">
        <v>1018</v>
      </c>
      <c r="AA670" t="s">
        <v>1019</v>
      </c>
      <c r="AB670" t="s">
        <v>309</v>
      </c>
      <c r="AC670" t="s">
        <v>310</v>
      </c>
      <c r="AD670" t="s">
        <v>704</v>
      </c>
      <c r="AG670" t="s">
        <v>1020</v>
      </c>
      <c r="AH670">
        <v>0</v>
      </c>
      <c r="AI670">
        <v>185</v>
      </c>
    </row>
    <row r="671" spans="1:35" x14ac:dyDescent="0.3">
      <c r="A671" t="s">
        <v>699</v>
      </c>
      <c r="B671">
        <v>3297</v>
      </c>
      <c r="C671">
        <v>4</v>
      </c>
      <c r="D671" t="s">
        <v>1016</v>
      </c>
      <c r="E671" t="s">
        <v>1017</v>
      </c>
      <c r="F671">
        <v>39</v>
      </c>
      <c r="G671">
        <v>33.07</v>
      </c>
      <c r="H671">
        <v>109.33</v>
      </c>
      <c r="I671">
        <v>25</v>
      </c>
      <c r="J671">
        <v>82.66</v>
      </c>
      <c r="K671">
        <v>7</v>
      </c>
      <c r="T671">
        <v>3</v>
      </c>
      <c r="U671">
        <v>2</v>
      </c>
      <c r="V671" t="s">
        <v>333</v>
      </c>
      <c r="W671" t="s">
        <v>147</v>
      </c>
      <c r="X671">
        <v>7</v>
      </c>
      <c r="Y671">
        <v>5</v>
      </c>
      <c r="Z671" t="s">
        <v>1018</v>
      </c>
      <c r="AA671" t="s">
        <v>1019</v>
      </c>
      <c r="AB671" t="s">
        <v>309</v>
      </c>
      <c r="AC671" t="s">
        <v>310</v>
      </c>
      <c r="AD671" t="s">
        <v>704</v>
      </c>
      <c r="AG671" t="s">
        <v>1020</v>
      </c>
      <c r="AH671">
        <v>0</v>
      </c>
      <c r="AI671">
        <v>185</v>
      </c>
    </row>
    <row r="672" spans="1:35" x14ac:dyDescent="0.3">
      <c r="A672" t="s">
        <v>699</v>
      </c>
      <c r="B672">
        <v>122517</v>
      </c>
      <c r="C672">
        <v>1</v>
      </c>
      <c r="D672" t="s">
        <v>1021</v>
      </c>
      <c r="E672" t="s">
        <v>1002</v>
      </c>
      <c r="F672">
        <v>40</v>
      </c>
      <c r="G672">
        <v>7.77</v>
      </c>
      <c r="H672">
        <v>25.71</v>
      </c>
      <c r="I672">
        <v>5.77</v>
      </c>
      <c r="J672">
        <v>19.09</v>
      </c>
      <c r="K672">
        <v>1</v>
      </c>
      <c r="T672">
        <v>1</v>
      </c>
      <c r="U672">
        <v>1</v>
      </c>
      <c r="V672" t="s">
        <v>306</v>
      </c>
      <c r="W672">
        <v>25</v>
      </c>
      <c r="X672">
        <v>6</v>
      </c>
      <c r="Y672">
        <v>6</v>
      </c>
      <c r="Z672" t="s">
        <v>1022</v>
      </c>
      <c r="AA672" t="s">
        <v>1023</v>
      </c>
      <c r="AB672" t="s">
        <v>309</v>
      </c>
      <c r="AC672" t="s">
        <v>310</v>
      </c>
      <c r="AD672" t="s">
        <v>704</v>
      </c>
      <c r="AG672" t="s">
        <v>1024</v>
      </c>
      <c r="AH672">
        <v>0</v>
      </c>
      <c r="AI672">
        <v>199</v>
      </c>
    </row>
    <row r="673" spans="1:35" x14ac:dyDescent="0.3">
      <c r="A673" t="s">
        <v>699</v>
      </c>
      <c r="B673">
        <v>122517</v>
      </c>
      <c r="C673">
        <v>2</v>
      </c>
      <c r="D673" t="s">
        <v>1021</v>
      </c>
      <c r="E673" t="s">
        <v>1002</v>
      </c>
      <c r="F673">
        <v>40</v>
      </c>
      <c r="G673">
        <v>8.89</v>
      </c>
      <c r="H673">
        <v>29.39</v>
      </c>
      <c r="I673">
        <v>6.59</v>
      </c>
      <c r="J673">
        <v>21.81</v>
      </c>
      <c r="K673">
        <v>5</v>
      </c>
      <c r="T673">
        <v>1</v>
      </c>
      <c r="U673">
        <v>1</v>
      </c>
      <c r="V673" t="s">
        <v>306</v>
      </c>
      <c r="W673" t="s">
        <v>1025</v>
      </c>
      <c r="X673">
        <v>6</v>
      </c>
      <c r="Y673">
        <v>6</v>
      </c>
      <c r="Z673" t="s">
        <v>1022</v>
      </c>
      <c r="AA673" t="s">
        <v>1023</v>
      </c>
      <c r="AB673" t="s">
        <v>309</v>
      </c>
      <c r="AC673" t="s">
        <v>310</v>
      </c>
      <c r="AD673" t="s">
        <v>704</v>
      </c>
      <c r="AG673" t="s">
        <v>1024</v>
      </c>
      <c r="AH673">
        <v>0</v>
      </c>
      <c r="AI673">
        <v>199</v>
      </c>
    </row>
    <row r="674" spans="1:35" x14ac:dyDescent="0.3">
      <c r="A674" t="s">
        <v>699</v>
      </c>
      <c r="B674">
        <v>122517</v>
      </c>
      <c r="C674">
        <v>3</v>
      </c>
      <c r="D674" t="s">
        <v>1021</v>
      </c>
      <c r="E674" t="s">
        <v>1002</v>
      </c>
      <c r="F674">
        <v>40</v>
      </c>
      <c r="G674">
        <v>9.32</v>
      </c>
      <c r="H674">
        <v>30.83</v>
      </c>
      <c r="I674">
        <v>6.96</v>
      </c>
      <c r="J674">
        <v>23.01</v>
      </c>
      <c r="K674">
        <v>4</v>
      </c>
      <c r="T674">
        <v>1</v>
      </c>
      <c r="U674">
        <v>1</v>
      </c>
      <c r="V674" t="s">
        <v>306</v>
      </c>
      <c r="W674" t="s">
        <v>522</v>
      </c>
      <c r="X674">
        <v>6</v>
      </c>
      <c r="Y674">
        <v>6</v>
      </c>
      <c r="Z674" t="s">
        <v>1022</v>
      </c>
      <c r="AA674" t="s">
        <v>1023</v>
      </c>
      <c r="AB674" t="s">
        <v>309</v>
      </c>
      <c r="AC674" t="s">
        <v>310</v>
      </c>
      <c r="AD674" t="s">
        <v>704</v>
      </c>
      <c r="AG674" t="s">
        <v>1024</v>
      </c>
      <c r="AH674">
        <v>0</v>
      </c>
      <c r="AI674">
        <v>199</v>
      </c>
    </row>
    <row r="675" spans="1:35" x14ac:dyDescent="0.3">
      <c r="A675" t="s">
        <v>699</v>
      </c>
      <c r="B675">
        <v>122517</v>
      </c>
      <c r="C675">
        <v>4</v>
      </c>
      <c r="D675" t="s">
        <v>1021</v>
      </c>
      <c r="E675" t="s">
        <v>1002</v>
      </c>
      <c r="F675">
        <v>40</v>
      </c>
      <c r="G675">
        <v>9.4600000000000009</v>
      </c>
      <c r="H675">
        <v>31.3</v>
      </c>
      <c r="I675">
        <v>7.09</v>
      </c>
      <c r="J675">
        <v>23.47</v>
      </c>
      <c r="K675">
        <v>5</v>
      </c>
      <c r="T675">
        <v>1</v>
      </c>
      <c r="U675">
        <v>1</v>
      </c>
      <c r="V675" t="s">
        <v>306</v>
      </c>
      <c r="W675" t="s">
        <v>676</v>
      </c>
      <c r="X675">
        <v>6</v>
      </c>
      <c r="Y675">
        <v>6</v>
      </c>
      <c r="Z675" t="s">
        <v>1022</v>
      </c>
      <c r="AA675" t="s">
        <v>1023</v>
      </c>
      <c r="AB675" t="s">
        <v>309</v>
      </c>
      <c r="AC675" t="s">
        <v>310</v>
      </c>
      <c r="AD675" t="s">
        <v>704</v>
      </c>
      <c r="AG675" t="s">
        <v>1024</v>
      </c>
      <c r="AH675">
        <v>0</v>
      </c>
      <c r="AI675">
        <v>199</v>
      </c>
    </row>
    <row r="676" spans="1:35" x14ac:dyDescent="0.3">
      <c r="A676" t="s">
        <v>699</v>
      </c>
      <c r="B676">
        <v>122517</v>
      </c>
      <c r="C676">
        <v>5</v>
      </c>
      <c r="D676" t="s">
        <v>1021</v>
      </c>
      <c r="E676" t="s">
        <v>1002</v>
      </c>
      <c r="F676">
        <v>40</v>
      </c>
      <c r="G676">
        <v>9.85</v>
      </c>
      <c r="H676">
        <v>32.590000000000003</v>
      </c>
      <c r="I676">
        <v>7.36</v>
      </c>
      <c r="J676">
        <v>24.35</v>
      </c>
      <c r="K676">
        <v>5</v>
      </c>
      <c r="T676">
        <v>1</v>
      </c>
      <c r="U676">
        <v>1</v>
      </c>
      <c r="V676" t="s">
        <v>306</v>
      </c>
      <c r="W676" t="s">
        <v>984</v>
      </c>
      <c r="X676">
        <v>6</v>
      </c>
      <c r="Y676">
        <v>6</v>
      </c>
      <c r="Z676" t="s">
        <v>1022</v>
      </c>
      <c r="AA676" t="s">
        <v>1023</v>
      </c>
      <c r="AB676" t="s">
        <v>309</v>
      </c>
      <c r="AC676" t="s">
        <v>310</v>
      </c>
      <c r="AD676" t="s">
        <v>704</v>
      </c>
      <c r="AG676" t="s">
        <v>1024</v>
      </c>
      <c r="AH676">
        <v>0</v>
      </c>
      <c r="AI676">
        <v>199</v>
      </c>
    </row>
    <row r="677" spans="1:35" x14ac:dyDescent="0.3">
      <c r="A677" t="s">
        <v>699</v>
      </c>
      <c r="B677">
        <v>122517</v>
      </c>
      <c r="C677">
        <v>6</v>
      </c>
      <c r="D677" t="s">
        <v>1021</v>
      </c>
      <c r="E677" t="s">
        <v>1002</v>
      </c>
      <c r="F677">
        <v>40</v>
      </c>
      <c r="G677">
        <v>10.27</v>
      </c>
      <c r="H677">
        <v>33.97</v>
      </c>
      <c r="I677">
        <v>7.85</v>
      </c>
      <c r="J677">
        <v>25.96</v>
      </c>
      <c r="K677">
        <v>4</v>
      </c>
      <c r="T677">
        <v>1</v>
      </c>
      <c r="U677">
        <v>1</v>
      </c>
      <c r="V677" t="s">
        <v>306</v>
      </c>
      <c r="W677" t="s">
        <v>320</v>
      </c>
      <c r="X677">
        <v>6</v>
      </c>
      <c r="Y677">
        <v>6</v>
      </c>
      <c r="Z677" t="s">
        <v>1022</v>
      </c>
      <c r="AA677" t="s">
        <v>1023</v>
      </c>
      <c r="AB677" t="s">
        <v>309</v>
      </c>
      <c r="AC677" t="s">
        <v>310</v>
      </c>
      <c r="AD677" t="s">
        <v>704</v>
      </c>
      <c r="AG677" t="s">
        <v>1024</v>
      </c>
      <c r="AH677">
        <v>0</v>
      </c>
      <c r="AI677">
        <v>199</v>
      </c>
    </row>
    <row r="678" spans="1:35" x14ac:dyDescent="0.3">
      <c r="A678" t="s">
        <v>699</v>
      </c>
      <c r="B678">
        <v>122517</v>
      </c>
      <c r="C678">
        <v>7</v>
      </c>
      <c r="D678" t="s">
        <v>1021</v>
      </c>
      <c r="E678" t="s">
        <v>1002</v>
      </c>
      <c r="F678">
        <v>40</v>
      </c>
      <c r="G678">
        <v>10.47</v>
      </c>
      <c r="H678">
        <v>34.630000000000003</v>
      </c>
      <c r="I678">
        <v>7.86</v>
      </c>
      <c r="J678">
        <v>26.01</v>
      </c>
      <c r="K678">
        <v>1</v>
      </c>
      <c r="T678">
        <v>1</v>
      </c>
      <c r="U678">
        <v>1</v>
      </c>
      <c r="V678" t="s">
        <v>306</v>
      </c>
      <c r="W678" t="s">
        <v>1026</v>
      </c>
      <c r="X678">
        <v>6</v>
      </c>
      <c r="Y678">
        <v>6</v>
      </c>
      <c r="Z678" t="s">
        <v>1022</v>
      </c>
      <c r="AA678" t="s">
        <v>1023</v>
      </c>
      <c r="AB678" t="s">
        <v>309</v>
      </c>
      <c r="AC678" t="s">
        <v>310</v>
      </c>
      <c r="AD678" t="s">
        <v>704</v>
      </c>
      <c r="AG678" t="s">
        <v>1024</v>
      </c>
      <c r="AH678">
        <v>0</v>
      </c>
      <c r="AI678">
        <v>199</v>
      </c>
    </row>
    <row r="679" spans="1:35" x14ac:dyDescent="0.3">
      <c r="A679" t="s">
        <v>699</v>
      </c>
      <c r="B679">
        <v>122517</v>
      </c>
      <c r="C679">
        <v>8</v>
      </c>
      <c r="D679" t="s">
        <v>1021</v>
      </c>
      <c r="E679" t="s">
        <v>1002</v>
      </c>
      <c r="F679">
        <v>40</v>
      </c>
      <c r="G679">
        <v>10.36</v>
      </c>
      <c r="H679">
        <v>34.270000000000003</v>
      </c>
      <c r="I679">
        <v>7.9</v>
      </c>
      <c r="J679">
        <v>26.13</v>
      </c>
      <c r="K679">
        <v>1</v>
      </c>
      <c r="T679">
        <v>1</v>
      </c>
      <c r="U679">
        <v>1</v>
      </c>
      <c r="V679" t="s">
        <v>306</v>
      </c>
      <c r="W679" t="s">
        <v>1027</v>
      </c>
      <c r="X679">
        <v>6</v>
      </c>
      <c r="Y679">
        <v>6</v>
      </c>
      <c r="Z679" t="s">
        <v>1022</v>
      </c>
      <c r="AA679" t="s">
        <v>1023</v>
      </c>
      <c r="AB679" t="s">
        <v>309</v>
      </c>
      <c r="AC679" t="s">
        <v>310</v>
      </c>
      <c r="AD679" t="s">
        <v>704</v>
      </c>
      <c r="AG679" t="s">
        <v>1024</v>
      </c>
      <c r="AH679">
        <v>0</v>
      </c>
      <c r="AI679">
        <v>199</v>
      </c>
    </row>
    <row r="680" spans="1:35" x14ac:dyDescent="0.3">
      <c r="A680" t="s">
        <v>699</v>
      </c>
      <c r="B680">
        <v>122517</v>
      </c>
      <c r="C680">
        <v>9</v>
      </c>
      <c r="D680" t="s">
        <v>1021</v>
      </c>
      <c r="E680" t="s">
        <v>1002</v>
      </c>
      <c r="F680">
        <v>40</v>
      </c>
      <c r="G680">
        <v>10.72</v>
      </c>
      <c r="H680">
        <v>35.47</v>
      </c>
      <c r="I680">
        <v>8.09</v>
      </c>
      <c r="J680">
        <v>26.75</v>
      </c>
      <c r="K680">
        <v>9</v>
      </c>
      <c r="T680">
        <v>1</v>
      </c>
      <c r="U680">
        <v>1</v>
      </c>
      <c r="V680" t="s">
        <v>306</v>
      </c>
      <c r="W680" t="s">
        <v>985</v>
      </c>
      <c r="X680">
        <v>6</v>
      </c>
      <c r="Y680">
        <v>6</v>
      </c>
      <c r="Z680" t="s">
        <v>1022</v>
      </c>
      <c r="AA680" t="s">
        <v>1023</v>
      </c>
      <c r="AB680" t="s">
        <v>309</v>
      </c>
      <c r="AC680" t="s">
        <v>310</v>
      </c>
      <c r="AD680" t="s">
        <v>704</v>
      </c>
      <c r="AG680" t="s">
        <v>1024</v>
      </c>
      <c r="AH680">
        <v>0</v>
      </c>
      <c r="AI680">
        <v>199</v>
      </c>
    </row>
    <row r="681" spans="1:35" x14ac:dyDescent="0.3">
      <c r="A681" t="s">
        <v>699</v>
      </c>
      <c r="B681">
        <v>122517</v>
      </c>
      <c r="C681">
        <v>10</v>
      </c>
      <c r="D681" t="s">
        <v>1021</v>
      </c>
      <c r="E681" t="s">
        <v>1002</v>
      </c>
      <c r="F681">
        <v>40</v>
      </c>
      <c r="G681">
        <v>10.76</v>
      </c>
      <c r="H681">
        <v>35.6</v>
      </c>
      <c r="I681">
        <v>8.17</v>
      </c>
      <c r="J681">
        <v>27.04</v>
      </c>
      <c r="K681">
        <v>4</v>
      </c>
      <c r="T681">
        <v>1</v>
      </c>
      <c r="U681">
        <v>1</v>
      </c>
      <c r="V681" t="s">
        <v>306</v>
      </c>
      <c r="W681" t="s">
        <v>450</v>
      </c>
      <c r="X681">
        <v>6</v>
      </c>
      <c r="Y681">
        <v>6</v>
      </c>
      <c r="Z681" t="s">
        <v>1022</v>
      </c>
      <c r="AA681" t="s">
        <v>1023</v>
      </c>
      <c r="AB681" t="s">
        <v>309</v>
      </c>
      <c r="AC681" t="s">
        <v>310</v>
      </c>
      <c r="AD681" t="s">
        <v>704</v>
      </c>
      <c r="AG681" t="s">
        <v>1024</v>
      </c>
      <c r="AH681">
        <v>0</v>
      </c>
      <c r="AI681">
        <v>199</v>
      </c>
    </row>
    <row r="682" spans="1:35" x14ac:dyDescent="0.3">
      <c r="A682" t="s">
        <v>699</v>
      </c>
      <c r="B682">
        <v>122517</v>
      </c>
      <c r="C682">
        <v>11</v>
      </c>
      <c r="D682" t="s">
        <v>1021</v>
      </c>
      <c r="E682" t="s">
        <v>1002</v>
      </c>
      <c r="F682">
        <v>40</v>
      </c>
      <c r="G682">
        <v>11.17</v>
      </c>
      <c r="H682">
        <v>36.950000000000003</v>
      </c>
      <c r="I682">
        <v>8.49</v>
      </c>
      <c r="J682">
        <v>28.09</v>
      </c>
      <c r="K682">
        <v>1</v>
      </c>
      <c r="T682">
        <v>1</v>
      </c>
      <c r="U682">
        <v>1</v>
      </c>
      <c r="V682" t="s">
        <v>306</v>
      </c>
      <c r="W682" t="s">
        <v>986</v>
      </c>
      <c r="X682">
        <v>6</v>
      </c>
      <c r="Y682">
        <v>6</v>
      </c>
      <c r="Z682" t="s">
        <v>1022</v>
      </c>
      <c r="AA682" t="s">
        <v>1023</v>
      </c>
      <c r="AB682" t="s">
        <v>309</v>
      </c>
      <c r="AC682" t="s">
        <v>310</v>
      </c>
      <c r="AD682" t="s">
        <v>704</v>
      </c>
      <c r="AG682" t="s">
        <v>1024</v>
      </c>
      <c r="AH682">
        <v>0</v>
      </c>
      <c r="AI682">
        <v>199</v>
      </c>
    </row>
    <row r="683" spans="1:35" x14ac:dyDescent="0.3">
      <c r="A683" t="s">
        <v>699</v>
      </c>
      <c r="B683">
        <v>104308</v>
      </c>
      <c r="C683">
        <v>1</v>
      </c>
      <c r="D683" t="s">
        <v>1028</v>
      </c>
      <c r="E683" t="s">
        <v>1029</v>
      </c>
      <c r="F683">
        <v>19</v>
      </c>
      <c r="G683">
        <v>17.36</v>
      </c>
      <c r="H683">
        <v>57.4</v>
      </c>
      <c r="I683">
        <v>15.12</v>
      </c>
      <c r="J683">
        <v>50.01</v>
      </c>
      <c r="K683">
        <v>1</v>
      </c>
      <c r="T683">
        <v>2</v>
      </c>
      <c r="U683">
        <v>1</v>
      </c>
      <c r="V683" t="s">
        <v>333</v>
      </c>
      <c r="W683">
        <v>57</v>
      </c>
      <c r="X683">
        <v>7</v>
      </c>
      <c r="Y683">
        <v>3</v>
      </c>
      <c r="Z683" t="s">
        <v>1030</v>
      </c>
      <c r="AA683" t="s">
        <v>1031</v>
      </c>
      <c r="AB683" t="s">
        <v>309</v>
      </c>
      <c r="AC683" t="s">
        <v>310</v>
      </c>
      <c r="AD683" t="s">
        <v>704</v>
      </c>
      <c r="AG683" t="s">
        <v>1032</v>
      </c>
      <c r="AH683">
        <v>0</v>
      </c>
      <c r="AI683">
        <v>199</v>
      </c>
    </row>
    <row r="684" spans="1:35" x14ac:dyDescent="0.3">
      <c r="A684" t="s">
        <v>699</v>
      </c>
      <c r="B684">
        <v>104308</v>
      </c>
      <c r="C684">
        <v>2</v>
      </c>
      <c r="D684" t="s">
        <v>1028</v>
      </c>
      <c r="E684" t="s">
        <v>1029</v>
      </c>
      <c r="F684">
        <v>19</v>
      </c>
      <c r="G684">
        <v>19.25</v>
      </c>
      <c r="H684">
        <v>63.64</v>
      </c>
      <c r="I684">
        <v>16.77</v>
      </c>
      <c r="J684">
        <v>55.44</v>
      </c>
      <c r="K684">
        <v>1</v>
      </c>
      <c r="T684">
        <v>2</v>
      </c>
      <c r="U684">
        <v>1</v>
      </c>
      <c r="V684" t="s">
        <v>333</v>
      </c>
      <c r="W684">
        <v>63</v>
      </c>
      <c r="X684">
        <v>7</v>
      </c>
      <c r="Y684">
        <v>3</v>
      </c>
      <c r="Z684" t="s">
        <v>1030</v>
      </c>
      <c r="AA684" t="s">
        <v>1031</v>
      </c>
      <c r="AB684" t="s">
        <v>309</v>
      </c>
      <c r="AC684" t="s">
        <v>310</v>
      </c>
      <c r="AD684" t="s">
        <v>704</v>
      </c>
      <c r="AG684" t="s">
        <v>1032</v>
      </c>
      <c r="AH684">
        <v>0</v>
      </c>
      <c r="AI684">
        <v>199</v>
      </c>
    </row>
    <row r="685" spans="1:35" x14ac:dyDescent="0.3">
      <c r="A685" t="s">
        <v>699</v>
      </c>
      <c r="B685">
        <v>104308</v>
      </c>
      <c r="C685">
        <v>3</v>
      </c>
      <c r="D685" t="s">
        <v>1028</v>
      </c>
      <c r="E685" t="s">
        <v>1029</v>
      </c>
      <c r="F685">
        <v>19</v>
      </c>
      <c r="G685">
        <v>19.489999999999998</v>
      </c>
      <c r="H685">
        <v>64.459999999999994</v>
      </c>
      <c r="I685">
        <v>16.98</v>
      </c>
      <c r="J685">
        <v>56.16</v>
      </c>
      <c r="K685">
        <v>1</v>
      </c>
      <c r="T685">
        <v>2</v>
      </c>
      <c r="U685">
        <v>1</v>
      </c>
      <c r="V685" t="s">
        <v>306</v>
      </c>
      <c r="W685" t="s">
        <v>534</v>
      </c>
      <c r="X685">
        <v>7</v>
      </c>
      <c r="Y685">
        <v>3</v>
      </c>
      <c r="Z685" t="s">
        <v>1030</v>
      </c>
      <c r="AA685" t="s">
        <v>1031</v>
      </c>
      <c r="AB685" t="s">
        <v>309</v>
      </c>
      <c r="AC685" t="s">
        <v>310</v>
      </c>
      <c r="AD685" t="s">
        <v>704</v>
      </c>
      <c r="AG685" t="s">
        <v>1032</v>
      </c>
      <c r="AH685">
        <v>0</v>
      </c>
      <c r="AI685">
        <v>199</v>
      </c>
    </row>
    <row r="686" spans="1:35" x14ac:dyDescent="0.3">
      <c r="A686" t="s">
        <v>699</v>
      </c>
      <c r="B686">
        <v>104308</v>
      </c>
      <c r="C686">
        <v>4</v>
      </c>
      <c r="D686" t="s">
        <v>1028</v>
      </c>
      <c r="E686" t="s">
        <v>1029</v>
      </c>
      <c r="F686">
        <v>19</v>
      </c>
      <c r="G686">
        <v>20.309999999999999</v>
      </c>
      <c r="H686">
        <v>67.150000000000006</v>
      </c>
      <c r="I686">
        <v>17.690000000000001</v>
      </c>
      <c r="J686">
        <v>58.5</v>
      </c>
      <c r="K686">
        <v>1</v>
      </c>
      <c r="T686">
        <v>2</v>
      </c>
      <c r="U686">
        <v>1</v>
      </c>
      <c r="V686" t="s">
        <v>306</v>
      </c>
      <c r="W686" t="s">
        <v>1033</v>
      </c>
      <c r="X686">
        <v>7</v>
      </c>
      <c r="Y686">
        <v>3</v>
      </c>
      <c r="Z686" t="s">
        <v>1030</v>
      </c>
      <c r="AA686" t="s">
        <v>1031</v>
      </c>
      <c r="AB686" t="s">
        <v>309</v>
      </c>
      <c r="AC686" t="s">
        <v>310</v>
      </c>
      <c r="AD686" t="s">
        <v>704</v>
      </c>
      <c r="AG686" t="s">
        <v>1032</v>
      </c>
      <c r="AH686">
        <v>0</v>
      </c>
      <c r="AI686">
        <v>199</v>
      </c>
    </row>
    <row r="687" spans="1:35" x14ac:dyDescent="0.3">
      <c r="A687" t="s">
        <v>699</v>
      </c>
      <c r="B687">
        <v>104308</v>
      </c>
      <c r="C687">
        <v>5</v>
      </c>
      <c r="D687" t="s">
        <v>1028</v>
      </c>
      <c r="E687" t="s">
        <v>1029</v>
      </c>
      <c r="F687">
        <v>19</v>
      </c>
      <c r="G687">
        <v>20.84</v>
      </c>
      <c r="H687">
        <v>68.92</v>
      </c>
      <c r="I687">
        <v>18.16</v>
      </c>
      <c r="J687">
        <v>60.04</v>
      </c>
      <c r="K687">
        <v>2</v>
      </c>
      <c r="T687">
        <v>3</v>
      </c>
      <c r="U687">
        <v>2</v>
      </c>
      <c r="V687" t="s">
        <v>306</v>
      </c>
      <c r="W687" t="s">
        <v>1034</v>
      </c>
      <c r="X687">
        <v>7</v>
      </c>
      <c r="Y687">
        <v>3</v>
      </c>
      <c r="Z687" t="s">
        <v>1030</v>
      </c>
      <c r="AA687" t="s">
        <v>1031</v>
      </c>
      <c r="AB687" t="s">
        <v>309</v>
      </c>
      <c r="AC687" t="s">
        <v>310</v>
      </c>
      <c r="AD687" t="s">
        <v>704</v>
      </c>
      <c r="AG687" t="s">
        <v>1032</v>
      </c>
      <c r="AH687">
        <v>0</v>
      </c>
      <c r="AI687">
        <v>199</v>
      </c>
    </row>
    <row r="688" spans="1:35" x14ac:dyDescent="0.3">
      <c r="A688" t="s">
        <v>699</v>
      </c>
      <c r="B688">
        <v>104308</v>
      </c>
      <c r="C688">
        <v>6</v>
      </c>
      <c r="D688" t="s">
        <v>1028</v>
      </c>
      <c r="E688" t="s">
        <v>1029</v>
      </c>
      <c r="F688">
        <v>19</v>
      </c>
      <c r="G688">
        <v>20.83</v>
      </c>
      <c r="H688">
        <v>68.87</v>
      </c>
      <c r="I688">
        <v>18.149999999999999</v>
      </c>
      <c r="J688">
        <v>60</v>
      </c>
      <c r="K688">
        <v>1</v>
      </c>
      <c r="T688">
        <v>3</v>
      </c>
      <c r="U688">
        <v>2</v>
      </c>
      <c r="V688" t="s">
        <v>306</v>
      </c>
      <c r="W688" t="s">
        <v>1035</v>
      </c>
      <c r="X688">
        <v>7</v>
      </c>
      <c r="Y688">
        <v>3</v>
      </c>
      <c r="Z688" t="s">
        <v>1030</v>
      </c>
      <c r="AA688" t="s">
        <v>1031</v>
      </c>
      <c r="AB688" t="s">
        <v>309</v>
      </c>
      <c r="AC688" t="s">
        <v>310</v>
      </c>
      <c r="AD688" t="s">
        <v>704</v>
      </c>
      <c r="AG688" t="s">
        <v>1032</v>
      </c>
      <c r="AH688">
        <v>0</v>
      </c>
      <c r="AI688">
        <v>199</v>
      </c>
    </row>
    <row r="689" spans="1:35" x14ac:dyDescent="0.3">
      <c r="A689" t="s">
        <v>699</v>
      </c>
      <c r="B689">
        <v>104308</v>
      </c>
      <c r="C689">
        <v>7</v>
      </c>
      <c r="D689" t="s">
        <v>1028</v>
      </c>
      <c r="E689" t="s">
        <v>1029</v>
      </c>
      <c r="F689">
        <v>19</v>
      </c>
      <c r="G689">
        <v>20.86</v>
      </c>
      <c r="H689">
        <v>68.989999999999995</v>
      </c>
      <c r="I689">
        <v>18.18</v>
      </c>
      <c r="J689">
        <v>60.1</v>
      </c>
      <c r="K689">
        <v>1</v>
      </c>
      <c r="T689">
        <v>3</v>
      </c>
      <c r="U689">
        <v>2</v>
      </c>
      <c r="V689" t="s">
        <v>306</v>
      </c>
      <c r="W689" t="s">
        <v>1036</v>
      </c>
      <c r="X689">
        <v>7</v>
      </c>
      <c r="Y689">
        <v>3</v>
      </c>
      <c r="Z689" t="s">
        <v>1030</v>
      </c>
      <c r="AA689" t="s">
        <v>1031</v>
      </c>
      <c r="AB689" t="s">
        <v>309</v>
      </c>
      <c r="AC689" t="s">
        <v>310</v>
      </c>
      <c r="AD689" t="s">
        <v>704</v>
      </c>
      <c r="AG689" t="s">
        <v>1032</v>
      </c>
      <c r="AH689">
        <v>0</v>
      </c>
      <c r="AI689">
        <v>199</v>
      </c>
    </row>
    <row r="690" spans="1:35" x14ac:dyDescent="0.3">
      <c r="A690" t="s">
        <v>699</v>
      </c>
      <c r="B690">
        <v>104308</v>
      </c>
      <c r="C690">
        <v>8</v>
      </c>
      <c r="D690" t="s">
        <v>1028</v>
      </c>
      <c r="E690" t="s">
        <v>1029</v>
      </c>
      <c r="F690">
        <v>19</v>
      </c>
      <c r="G690">
        <v>20.89</v>
      </c>
      <c r="H690">
        <v>69.08</v>
      </c>
      <c r="I690">
        <v>18.2</v>
      </c>
      <c r="J690">
        <v>60.18</v>
      </c>
      <c r="K690">
        <v>2</v>
      </c>
      <c r="T690">
        <v>3</v>
      </c>
      <c r="U690">
        <v>2</v>
      </c>
      <c r="V690" t="s">
        <v>306</v>
      </c>
      <c r="W690" t="s">
        <v>1037</v>
      </c>
      <c r="X690">
        <v>7</v>
      </c>
      <c r="Y690">
        <v>3</v>
      </c>
      <c r="Z690" t="s">
        <v>1030</v>
      </c>
      <c r="AA690" t="s">
        <v>1031</v>
      </c>
      <c r="AB690" t="s">
        <v>309</v>
      </c>
      <c r="AC690" t="s">
        <v>310</v>
      </c>
      <c r="AD690" t="s">
        <v>704</v>
      </c>
      <c r="AG690" t="s">
        <v>1032</v>
      </c>
      <c r="AH690">
        <v>0</v>
      </c>
      <c r="AI690">
        <v>199</v>
      </c>
    </row>
    <row r="691" spans="1:35" x14ac:dyDescent="0.3">
      <c r="A691" t="s">
        <v>699</v>
      </c>
      <c r="B691">
        <v>104308</v>
      </c>
      <c r="C691">
        <v>9</v>
      </c>
      <c r="D691" t="s">
        <v>1028</v>
      </c>
      <c r="E691" t="s">
        <v>1029</v>
      </c>
      <c r="F691">
        <v>19</v>
      </c>
      <c r="G691">
        <v>21.11</v>
      </c>
      <c r="H691">
        <v>69.8</v>
      </c>
      <c r="I691">
        <v>18.39</v>
      </c>
      <c r="J691">
        <v>60.81</v>
      </c>
      <c r="K691">
        <v>2</v>
      </c>
      <c r="T691">
        <v>3</v>
      </c>
      <c r="U691">
        <v>2</v>
      </c>
      <c r="V691" t="s">
        <v>306</v>
      </c>
      <c r="W691" t="s">
        <v>1038</v>
      </c>
      <c r="X691">
        <v>7</v>
      </c>
      <c r="Y691">
        <v>3</v>
      </c>
      <c r="Z691" t="s">
        <v>1030</v>
      </c>
      <c r="AA691" t="s">
        <v>1031</v>
      </c>
      <c r="AB691" t="s">
        <v>309</v>
      </c>
      <c r="AC691" t="s">
        <v>310</v>
      </c>
      <c r="AD691" t="s">
        <v>704</v>
      </c>
      <c r="AG691" t="s">
        <v>1032</v>
      </c>
      <c r="AH691">
        <v>0</v>
      </c>
      <c r="AI691">
        <v>199</v>
      </c>
    </row>
    <row r="692" spans="1:35" x14ac:dyDescent="0.3">
      <c r="A692" t="s">
        <v>699</v>
      </c>
      <c r="B692">
        <v>104308</v>
      </c>
      <c r="C692">
        <v>10</v>
      </c>
      <c r="D692" t="s">
        <v>1028</v>
      </c>
      <c r="E692" t="s">
        <v>1029</v>
      </c>
      <c r="F692">
        <v>19</v>
      </c>
      <c r="G692">
        <v>20.87</v>
      </c>
      <c r="H692">
        <v>69</v>
      </c>
      <c r="I692">
        <v>18.18</v>
      </c>
      <c r="J692">
        <v>60.11</v>
      </c>
      <c r="K692">
        <v>1</v>
      </c>
      <c r="T692">
        <v>3</v>
      </c>
      <c r="U692">
        <v>2</v>
      </c>
      <c r="V692" t="s">
        <v>306</v>
      </c>
      <c r="W692" t="s">
        <v>1039</v>
      </c>
      <c r="X692">
        <v>7</v>
      </c>
      <c r="Y692">
        <v>3</v>
      </c>
      <c r="Z692" t="s">
        <v>1030</v>
      </c>
      <c r="AA692" t="s">
        <v>1031</v>
      </c>
      <c r="AB692" t="s">
        <v>309</v>
      </c>
      <c r="AC692" t="s">
        <v>310</v>
      </c>
      <c r="AD692" t="s">
        <v>704</v>
      </c>
      <c r="AG692" t="s">
        <v>1032</v>
      </c>
      <c r="AH692">
        <v>0</v>
      </c>
      <c r="AI692">
        <v>199</v>
      </c>
    </row>
    <row r="693" spans="1:35" x14ac:dyDescent="0.3">
      <c r="A693" t="s">
        <v>699</v>
      </c>
      <c r="B693">
        <v>104308</v>
      </c>
      <c r="C693">
        <v>11</v>
      </c>
      <c r="D693" t="s">
        <v>1028</v>
      </c>
      <c r="E693" t="s">
        <v>1029</v>
      </c>
      <c r="F693">
        <v>19</v>
      </c>
      <c r="G693">
        <v>20.99</v>
      </c>
      <c r="H693">
        <v>69.42</v>
      </c>
      <c r="I693">
        <v>18.29</v>
      </c>
      <c r="J693">
        <v>60.48</v>
      </c>
      <c r="K693">
        <v>1</v>
      </c>
      <c r="T693">
        <v>3</v>
      </c>
      <c r="U693">
        <v>2</v>
      </c>
      <c r="V693" t="s">
        <v>306</v>
      </c>
      <c r="W693" t="s">
        <v>1040</v>
      </c>
      <c r="X693">
        <v>7</v>
      </c>
      <c r="Y693">
        <v>3</v>
      </c>
      <c r="Z693" t="s">
        <v>1030</v>
      </c>
      <c r="AA693" t="s">
        <v>1031</v>
      </c>
      <c r="AB693" t="s">
        <v>309</v>
      </c>
      <c r="AC693" t="s">
        <v>310</v>
      </c>
      <c r="AD693" t="s">
        <v>704</v>
      </c>
      <c r="AG693" t="s">
        <v>1032</v>
      </c>
      <c r="AH693">
        <v>0</v>
      </c>
      <c r="AI693">
        <v>199</v>
      </c>
    </row>
    <row r="694" spans="1:35" x14ac:dyDescent="0.3">
      <c r="A694" t="s">
        <v>699</v>
      </c>
      <c r="B694">
        <v>104308</v>
      </c>
      <c r="C694">
        <v>12</v>
      </c>
      <c r="D694" t="s">
        <v>1028</v>
      </c>
      <c r="E694" t="s">
        <v>1029</v>
      </c>
      <c r="F694">
        <v>19</v>
      </c>
      <c r="G694">
        <v>21.04</v>
      </c>
      <c r="H694">
        <v>69.56</v>
      </c>
      <c r="I694">
        <v>18.329999999999998</v>
      </c>
      <c r="J694">
        <v>60.6</v>
      </c>
      <c r="K694">
        <v>1</v>
      </c>
      <c r="T694">
        <v>3</v>
      </c>
      <c r="U694">
        <v>2</v>
      </c>
      <c r="V694" t="s">
        <v>306</v>
      </c>
      <c r="W694" t="s">
        <v>1041</v>
      </c>
      <c r="X694">
        <v>7</v>
      </c>
      <c r="Y694">
        <v>3</v>
      </c>
      <c r="Z694" t="s">
        <v>1030</v>
      </c>
      <c r="AA694" t="s">
        <v>1031</v>
      </c>
      <c r="AB694" t="s">
        <v>309</v>
      </c>
      <c r="AC694" t="s">
        <v>310</v>
      </c>
      <c r="AD694" t="s">
        <v>704</v>
      </c>
      <c r="AG694" t="s">
        <v>1032</v>
      </c>
      <c r="AH694">
        <v>0</v>
      </c>
      <c r="AI694">
        <v>199</v>
      </c>
    </row>
    <row r="695" spans="1:35" x14ac:dyDescent="0.3">
      <c r="A695" t="s">
        <v>699</v>
      </c>
      <c r="B695">
        <v>104308</v>
      </c>
      <c r="C695">
        <v>13</v>
      </c>
      <c r="D695" t="s">
        <v>1028</v>
      </c>
      <c r="E695" t="s">
        <v>1029</v>
      </c>
      <c r="F695">
        <v>19</v>
      </c>
      <c r="G695">
        <v>21.85</v>
      </c>
      <c r="H695">
        <v>72.239999999999995</v>
      </c>
      <c r="I695">
        <v>19.03</v>
      </c>
      <c r="J695">
        <v>62.94</v>
      </c>
      <c r="K695">
        <v>1</v>
      </c>
      <c r="T695">
        <v>3</v>
      </c>
      <c r="U695">
        <v>2</v>
      </c>
      <c r="V695" t="s">
        <v>306</v>
      </c>
      <c r="W695">
        <v>72</v>
      </c>
      <c r="X695">
        <v>7</v>
      </c>
      <c r="Y695">
        <v>3</v>
      </c>
      <c r="Z695" t="s">
        <v>1030</v>
      </c>
      <c r="AA695" t="s">
        <v>1031</v>
      </c>
      <c r="AB695" t="s">
        <v>309</v>
      </c>
      <c r="AC695" t="s">
        <v>310</v>
      </c>
      <c r="AD695" t="s">
        <v>704</v>
      </c>
      <c r="AG695" t="s">
        <v>1032</v>
      </c>
      <c r="AH695">
        <v>0</v>
      </c>
      <c r="AI695">
        <v>199</v>
      </c>
    </row>
    <row r="696" spans="1:35" x14ac:dyDescent="0.3">
      <c r="A696" t="s">
        <v>699</v>
      </c>
      <c r="B696">
        <v>104308</v>
      </c>
      <c r="C696">
        <v>14</v>
      </c>
      <c r="D696" t="s">
        <v>1028</v>
      </c>
      <c r="E696" t="s">
        <v>1029</v>
      </c>
      <c r="F696">
        <v>19</v>
      </c>
      <c r="G696">
        <v>22.75</v>
      </c>
      <c r="H696">
        <v>75.22</v>
      </c>
      <c r="I696">
        <v>19.82</v>
      </c>
      <c r="J696">
        <v>65.53</v>
      </c>
      <c r="K696">
        <v>1</v>
      </c>
      <c r="T696">
        <v>3</v>
      </c>
      <c r="U696">
        <v>2</v>
      </c>
      <c r="V696" t="s">
        <v>306</v>
      </c>
      <c r="W696" t="s">
        <v>196</v>
      </c>
      <c r="X696">
        <v>7</v>
      </c>
      <c r="Y696">
        <v>3</v>
      </c>
      <c r="Z696" t="s">
        <v>1030</v>
      </c>
      <c r="AA696" t="s">
        <v>1031</v>
      </c>
      <c r="AB696" t="s">
        <v>309</v>
      </c>
      <c r="AC696" t="s">
        <v>310</v>
      </c>
      <c r="AD696" t="s">
        <v>704</v>
      </c>
      <c r="AG696" t="s">
        <v>1032</v>
      </c>
      <c r="AH696">
        <v>0</v>
      </c>
      <c r="AI696">
        <v>199</v>
      </c>
    </row>
    <row r="697" spans="1:35" x14ac:dyDescent="0.3">
      <c r="A697" t="s">
        <v>699</v>
      </c>
      <c r="B697">
        <v>104308</v>
      </c>
      <c r="C697">
        <v>15</v>
      </c>
      <c r="D697" t="s">
        <v>1028</v>
      </c>
      <c r="E697" t="s">
        <v>1029</v>
      </c>
      <c r="F697">
        <v>19</v>
      </c>
      <c r="G697">
        <v>22.84</v>
      </c>
      <c r="H697">
        <v>75.52</v>
      </c>
      <c r="I697">
        <v>19.899999999999999</v>
      </c>
      <c r="J697">
        <v>65.790000000000006</v>
      </c>
      <c r="K697">
        <v>1</v>
      </c>
      <c r="T697">
        <v>3</v>
      </c>
      <c r="U697">
        <v>2</v>
      </c>
      <c r="V697" t="s">
        <v>306</v>
      </c>
      <c r="W697" t="s">
        <v>1042</v>
      </c>
      <c r="X697">
        <v>7</v>
      </c>
      <c r="Y697">
        <v>3</v>
      </c>
      <c r="Z697" t="s">
        <v>1030</v>
      </c>
      <c r="AA697" t="s">
        <v>1031</v>
      </c>
      <c r="AB697" t="s">
        <v>309</v>
      </c>
      <c r="AC697" t="s">
        <v>310</v>
      </c>
      <c r="AD697" t="s">
        <v>704</v>
      </c>
      <c r="AG697" t="s">
        <v>1032</v>
      </c>
      <c r="AH697">
        <v>0</v>
      </c>
      <c r="AI697">
        <v>199</v>
      </c>
    </row>
    <row r="698" spans="1:35" x14ac:dyDescent="0.3">
      <c r="A698" t="s">
        <v>699</v>
      </c>
      <c r="B698">
        <v>104308</v>
      </c>
      <c r="C698">
        <v>16</v>
      </c>
      <c r="D698" t="s">
        <v>1028</v>
      </c>
      <c r="E698" t="s">
        <v>1029</v>
      </c>
      <c r="F698">
        <v>19</v>
      </c>
      <c r="G698">
        <v>23.28</v>
      </c>
      <c r="H698">
        <v>76.97</v>
      </c>
      <c r="I698">
        <v>20.28</v>
      </c>
      <c r="J698">
        <v>67.06</v>
      </c>
      <c r="K698">
        <v>1</v>
      </c>
      <c r="T698">
        <v>3</v>
      </c>
      <c r="U698">
        <v>2</v>
      </c>
      <c r="V698" t="s">
        <v>306</v>
      </c>
      <c r="W698" t="s">
        <v>1043</v>
      </c>
      <c r="X698">
        <v>7</v>
      </c>
      <c r="Y698">
        <v>3</v>
      </c>
      <c r="Z698" t="s">
        <v>1030</v>
      </c>
      <c r="AA698" t="s">
        <v>1031</v>
      </c>
      <c r="AB698" t="s">
        <v>309</v>
      </c>
      <c r="AC698" t="s">
        <v>310</v>
      </c>
      <c r="AD698" t="s">
        <v>704</v>
      </c>
      <c r="AG698" t="s">
        <v>1032</v>
      </c>
      <c r="AH698">
        <v>0</v>
      </c>
      <c r="AI698">
        <v>199</v>
      </c>
    </row>
    <row r="699" spans="1:35" x14ac:dyDescent="0.3">
      <c r="A699" t="s">
        <v>699</v>
      </c>
      <c r="B699">
        <v>10500</v>
      </c>
      <c r="C699">
        <v>1</v>
      </c>
      <c r="D699" t="s">
        <v>1044</v>
      </c>
      <c r="E699" t="s">
        <v>453</v>
      </c>
      <c r="F699">
        <v>210</v>
      </c>
      <c r="G699">
        <v>23.57</v>
      </c>
      <c r="H699">
        <v>77.92</v>
      </c>
      <c r="I699">
        <v>18.13</v>
      </c>
      <c r="J699">
        <v>59.94</v>
      </c>
      <c r="K699">
        <v>60</v>
      </c>
      <c r="T699">
        <v>3</v>
      </c>
      <c r="U699">
        <v>2</v>
      </c>
      <c r="V699" t="s">
        <v>306</v>
      </c>
      <c r="W699" t="s">
        <v>150</v>
      </c>
      <c r="X699">
        <v>15</v>
      </c>
      <c r="Y699">
        <v>15</v>
      </c>
      <c r="Z699" t="s">
        <v>1045</v>
      </c>
      <c r="AA699" t="s">
        <v>1046</v>
      </c>
      <c r="AB699" t="s">
        <v>309</v>
      </c>
      <c r="AC699" t="s">
        <v>310</v>
      </c>
      <c r="AD699" t="s">
        <v>704</v>
      </c>
      <c r="AG699" t="s">
        <v>1047</v>
      </c>
      <c r="AH699">
        <v>0</v>
      </c>
      <c r="AI699">
        <v>299</v>
      </c>
    </row>
    <row r="700" spans="1:35" x14ac:dyDescent="0.3">
      <c r="A700" t="s">
        <v>699</v>
      </c>
      <c r="B700">
        <v>10500</v>
      </c>
      <c r="C700">
        <v>2</v>
      </c>
      <c r="D700" t="s">
        <v>1044</v>
      </c>
      <c r="E700" t="s">
        <v>453</v>
      </c>
      <c r="F700">
        <v>210</v>
      </c>
      <c r="G700">
        <v>24.35</v>
      </c>
      <c r="H700">
        <v>80.510000000000005</v>
      </c>
      <c r="I700">
        <v>18.13</v>
      </c>
      <c r="J700">
        <v>59.95</v>
      </c>
      <c r="K700">
        <v>90</v>
      </c>
      <c r="T700">
        <v>3</v>
      </c>
      <c r="U700">
        <v>2</v>
      </c>
      <c r="V700" t="s">
        <v>306</v>
      </c>
      <c r="W700" t="s">
        <v>97</v>
      </c>
      <c r="X700">
        <v>15</v>
      </c>
      <c r="Y700">
        <v>15</v>
      </c>
      <c r="Z700" t="s">
        <v>1045</v>
      </c>
      <c r="AA700" t="s">
        <v>1046</v>
      </c>
      <c r="AB700" t="s">
        <v>309</v>
      </c>
      <c r="AC700" t="s">
        <v>310</v>
      </c>
      <c r="AD700" t="s">
        <v>704</v>
      </c>
      <c r="AG700" t="s">
        <v>1047</v>
      </c>
      <c r="AH700">
        <v>0</v>
      </c>
      <c r="AI700">
        <v>299</v>
      </c>
    </row>
    <row r="701" spans="1:35" x14ac:dyDescent="0.3">
      <c r="A701" t="s">
        <v>699</v>
      </c>
      <c r="B701">
        <v>10500</v>
      </c>
      <c r="C701">
        <v>3</v>
      </c>
      <c r="D701" t="s">
        <v>1044</v>
      </c>
      <c r="E701" t="s">
        <v>453</v>
      </c>
      <c r="F701">
        <v>210</v>
      </c>
      <c r="G701">
        <v>32.14</v>
      </c>
      <c r="H701">
        <v>106.26</v>
      </c>
      <c r="I701">
        <v>25.7</v>
      </c>
      <c r="J701">
        <v>84.96</v>
      </c>
      <c r="K701">
        <v>60</v>
      </c>
      <c r="T701">
        <v>3</v>
      </c>
      <c r="U701">
        <v>2</v>
      </c>
      <c r="V701" t="s">
        <v>306</v>
      </c>
      <c r="W701">
        <v>106</v>
      </c>
      <c r="X701">
        <v>15</v>
      </c>
      <c r="Y701">
        <v>15</v>
      </c>
      <c r="Z701" t="s">
        <v>1045</v>
      </c>
      <c r="AA701" t="s">
        <v>1046</v>
      </c>
      <c r="AB701" t="s">
        <v>309</v>
      </c>
      <c r="AC701" t="s">
        <v>310</v>
      </c>
      <c r="AD701" t="s">
        <v>704</v>
      </c>
      <c r="AG701" t="s">
        <v>1047</v>
      </c>
      <c r="AH701">
        <v>0</v>
      </c>
      <c r="AI701">
        <v>299</v>
      </c>
    </row>
    <row r="702" spans="1:35" x14ac:dyDescent="0.3">
      <c r="A702" t="s">
        <v>699</v>
      </c>
      <c r="B702">
        <v>26338</v>
      </c>
      <c r="C702">
        <v>1</v>
      </c>
      <c r="D702" t="s">
        <v>1048</v>
      </c>
      <c r="E702" t="s">
        <v>726</v>
      </c>
      <c r="F702">
        <v>14</v>
      </c>
      <c r="G702">
        <v>39.229999999999997</v>
      </c>
      <c r="H702">
        <v>129.69</v>
      </c>
      <c r="I702">
        <v>35.700000000000003</v>
      </c>
      <c r="J702">
        <v>118.04</v>
      </c>
      <c r="K702">
        <v>14</v>
      </c>
      <c r="T702">
        <v>3</v>
      </c>
      <c r="U702">
        <v>2</v>
      </c>
      <c r="V702" t="s">
        <v>306</v>
      </c>
      <c r="W702">
        <v>129</v>
      </c>
      <c r="X702">
        <v>7</v>
      </c>
      <c r="Y702">
        <v>7</v>
      </c>
      <c r="Z702" t="s">
        <v>1049</v>
      </c>
      <c r="AA702" t="s">
        <v>1050</v>
      </c>
      <c r="AB702" t="s">
        <v>309</v>
      </c>
      <c r="AC702" t="s">
        <v>310</v>
      </c>
      <c r="AD702" t="s">
        <v>704</v>
      </c>
      <c r="AG702" t="s">
        <v>1051</v>
      </c>
      <c r="AH702">
        <v>0</v>
      </c>
      <c r="AI702">
        <v>274</v>
      </c>
    </row>
    <row r="703" spans="1:35" x14ac:dyDescent="0.3">
      <c r="A703" t="s">
        <v>699</v>
      </c>
      <c r="B703">
        <v>9633</v>
      </c>
      <c r="C703">
        <v>1</v>
      </c>
      <c r="D703" t="s">
        <v>1052</v>
      </c>
      <c r="E703" t="s">
        <v>900</v>
      </c>
      <c r="F703">
        <v>56</v>
      </c>
      <c r="G703">
        <v>31.02</v>
      </c>
      <c r="H703">
        <v>102.57</v>
      </c>
      <c r="I703">
        <v>25.3</v>
      </c>
      <c r="J703">
        <v>83.65</v>
      </c>
      <c r="K703">
        <v>56</v>
      </c>
      <c r="T703">
        <v>3</v>
      </c>
      <c r="U703">
        <v>2</v>
      </c>
      <c r="V703" t="s">
        <v>306</v>
      </c>
      <c r="W703">
        <v>102</v>
      </c>
      <c r="X703">
        <v>15</v>
      </c>
      <c r="Y703">
        <v>15</v>
      </c>
      <c r="Z703" t="s">
        <v>1053</v>
      </c>
      <c r="AA703" t="s">
        <v>1054</v>
      </c>
      <c r="AB703" t="s">
        <v>309</v>
      </c>
      <c r="AC703" t="s">
        <v>310</v>
      </c>
      <c r="AD703" t="s">
        <v>704</v>
      </c>
      <c r="AG703" t="s">
        <v>1055</v>
      </c>
      <c r="AH703">
        <v>0</v>
      </c>
      <c r="AI703">
        <v>249</v>
      </c>
    </row>
    <row r="704" spans="1:35" x14ac:dyDescent="0.3">
      <c r="A704" t="s">
        <v>699</v>
      </c>
      <c r="B704">
        <v>13771</v>
      </c>
      <c r="C704">
        <v>1</v>
      </c>
      <c r="D704" t="s">
        <v>1056</v>
      </c>
      <c r="E704" t="s">
        <v>1057</v>
      </c>
      <c r="F704">
        <v>12</v>
      </c>
      <c r="G704">
        <v>28.17</v>
      </c>
      <c r="H704">
        <v>93.14</v>
      </c>
      <c r="I704">
        <v>24.46</v>
      </c>
      <c r="J704">
        <v>80.88</v>
      </c>
      <c r="K704">
        <v>12</v>
      </c>
      <c r="T704">
        <v>3</v>
      </c>
      <c r="U704">
        <v>2</v>
      </c>
      <c r="V704" t="s">
        <v>306</v>
      </c>
      <c r="W704">
        <v>93</v>
      </c>
      <c r="X704">
        <v>7</v>
      </c>
      <c r="Y704">
        <v>7</v>
      </c>
      <c r="Z704" t="s">
        <v>1058</v>
      </c>
      <c r="AA704" t="s">
        <v>1059</v>
      </c>
      <c r="AB704" t="s">
        <v>309</v>
      </c>
      <c r="AC704" t="s">
        <v>310</v>
      </c>
      <c r="AD704" t="s">
        <v>704</v>
      </c>
      <c r="AG704" t="s">
        <v>1060</v>
      </c>
      <c r="AH704">
        <v>0</v>
      </c>
      <c r="AI704">
        <v>259</v>
      </c>
    </row>
    <row r="705" spans="1:35" x14ac:dyDescent="0.3">
      <c r="A705" t="s">
        <v>699</v>
      </c>
      <c r="B705">
        <v>103735</v>
      </c>
      <c r="C705">
        <v>1</v>
      </c>
      <c r="D705" t="s">
        <v>1061</v>
      </c>
      <c r="E705" t="s">
        <v>1062</v>
      </c>
      <c r="F705">
        <v>18</v>
      </c>
      <c r="G705">
        <v>12.57</v>
      </c>
      <c r="H705">
        <v>41.57</v>
      </c>
      <c r="I705">
        <v>11.01</v>
      </c>
      <c r="J705">
        <v>36.409999999999997</v>
      </c>
      <c r="K705">
        <v>1</v>
      </c>
      <c r="T705">
        <v>2</v>
      </c>
      <c r="U705">
        <v>1</v>
      </c>
      <c r="V705" t="s">
        <v>306</v>
      </c>
      <c r="W705">
        <v>41</v>
      </c>
      <c r="X705">
        <v>7</v>
      </c>
      <c r="Y705">
        <v>7</v>
      </c>
      <c r="Z705" t="s">
        <v>1063</v>
      </c>
      <c r="AA705" t="s">
        <v>1064</v>
      </c>
      <c r="AB705" t="s">
        <v>309</v>
      </c>
      <c r="AC705" t="s">
        <v>310</v>
      </c>
      <c r="AD705" t="s">
        <v>704</v>
      </c>
      <c r="AG705" t="s">
        <v>1065</v>
      </c>
      <c r="AH705">
        <v>0</v>
      </c>
      <c r="AI705">
        <v>0</v>
      </c>
    </row>
    <row r="706" spans="1:35" x14ac:dyDescent="0.3">
      <c r="A706" t="s">
        <v>699</v>
      </c>
      <c r="B706">
        <v>103735</v>
      </c>
      <c r="C706">
        <v>2</v>
      </c>
      <c r="D706" t="s">
        <v>1061</v>
      </c>
      <c r="E706" t="s">
        <v>1062</v>
      </c>
      <c r="F706">
        <v>18</v>
      </c>
      <c r="G706">
        <v>17.07</v>
      </c>
      <c r="H706">
        <v>56.44</v>
      </c>
      <c r="I706">
        <v>14.94</v>
      </c>
      <c r="J706">
        <v>49.42</v>
      </c>
      <c r="K706">
        <v>1</v>
      </c>
      <c r="T706">
        <v>2</v>
      </c>
      <c r="U706">
        <v>1</v>
      </c>
      <c r="V706" t="s">
        <v>306</v>
      </c>
      <c r="W706" t="s">
        <v>1066</v>
      </c>
      <c r="X706">
        <v>7</v>
      </c>
      <c r="Y706">
        <v>7</v>
      </c>
      <c r="Z706" t="s">
        <v>1063</v>
      </c>
      <c r="AA706" t="s">
        <v>1064</v>
      </c>
      <c r="AB706" t="s">
        <v>309</v>
      </c>
      <c r="AC706" t="s">
        <v>310</v>
      </c>
      <c r="AD706" t="s">
        <v>704</v>
      </c>
      <c r="AG706" t="s">
        <v>1065</v>
      </c>
      <c r="AH706">
        <v>0</v>
      </c>
      <c r="AI706">
        <v>0</v>
      </c>
    </row>
    <row r="707" spans="1:35" x14ac:dyDescent="0.3">
      <c r="A707" t="s">
        <v>699</v>
      </c>
      <c r="B707">
        <v>103735</v>
      </c>
      <c r="C707">
        <v>3</v>
      </c>
      <c r="D707" t="s">
        <v>1061</v>
      </c>
      <c r="E707" t="s">
        <v>1062</v>
      </c>
      <c r="F707">
        <v>18</v>
      </c>
      <c r="G707">
        <v>17.079999999999998</v>
      </c>
      <c r="H707">
        <v>56.47</v>
      </c>
      <c r="I707">
        <v>14.95</v>
      </c>
      <c r="J707">
        <v>49.44</v>
      </c>
      <c r="K707">
        <v>1</v>
      </c>
      <c r="T707">
        <v>2</v>
      </c>
      <c r="U707">
        <v>1</v>
      </c>
      <c r="V707" t="s">
        <v>306</v>
      </c>
      <c r="W707" t="s">
        <v>1067</v>
      </c>
      <c r="X707">
        <v>7</v>
      </c>
      <c r="Y707">
        <v>7</v>
      </c>
      <c r="Z707" t="s">
        <v>1063</v>
      </c>
      <c r="AA707" t="s">
        <v>1064</v>
      </c>
      <c r="AB707" t="s">
        <v>309</v>
      </c>
      <c r="AC707" t="s">
        <v>310</v>
      </c>
      <c r="AD707" t="s">
        <v>704</v>
      </c>
      <c r="AG707" t="s">
        <v>1065</v>
      </c>
      <c r="AH707">
        <v>0</v>
      </c>
      <c r="AI707">
        <v>0</v>
      </c>
    </row>
    <row r="708" spans="1:35" x14ac:dyDescent="0.3">
      <c r="A708" t="s">
        <v>699</v>
      </c>
      <c r="B708">
        <v>103735</v>
      </c>
      <c r="C708">
        <v>4</v>
      </c>
      <c r="D708" t="s">
        <v>1061</v>
      </c>
      <c r="E708" t="s">
        <v>1062</v>
      </c>
      <c r="F708">
        <v>18</v>
      </c>
      <c r="G708">
        <v>22.24</v>
      </c>
      <c r="H708">
        <v>73.55</v>
      </c>
      <c r="I708">
        <v>19.48</v>
      </c>
      <c r="J708">
        <v>64.400000000000006</v>
      </c>
      <c r="K708">
        <v>1</v>
      </c>
      <c r="T708">
        <v>2</v>
      </c>
      <c r="U708">
        <v>1</v>
      </c>
      <c r="V708" t="s">
        <v>306</v>
      </c>
      <c r="W708">
        <v>73</v>
      </c>
      <c r="X708">
        <v>7</v>
      </c>
      <c r="Y708">
        <v>7</v>
      </c>
      <c r="Z708" t="s">
        <v>1063</v>
      </c>
      <c r="AA708" t="s">
        <v>1064</v>
      </c>
      <c r="AB708" t="s">
        <v>309</v>
      </c>
      <c r="AC708" t="s">
        <v>310</v>
      </c>
      <c r="AD708" t="s">
        <v>704</v>
      </c>
      <c r="AG708" t="s">
        <v>1065</v>
      </c>
      <c r="AH708">
        <v>0</v>
      </c>
      <c r="AI708">
        <v>0</v>
      </c>
    </row>
    <row r="709" spans="1:35" x14ac:dyDescent="0.3">
      <c r="A709" t="s">
        <v>699</v>
      </c>
      <c r="B709">
        <v>103735</v>
      </c>
      <c r="C709">
        <v>5</v>
      </c>
      <c r="D709" t="s">
        <v>1061</v>
      </c>
      <c r="E709" t="s">
        <v>1062</v>
      </c>
      <c r="F709">
        <v>18</v>
      </c>
      <c r="G709">
        <v>22.94</v>
      </c>
      <c r="H709">
        <v>75.86</v>
      </c>
      <c r="I709">
        <v>20.09</v>
      </c>
      <c r="J709">
        <v>66.42</v>
      </c>
      <c r="K709">
        <v>1</v>
      </c>
      <c r="T709">
        <v>2</v>
      </c>
      <c r="U709">
        <v>1</v>
      </c>
      <c r="V709" t="s">
        <v>306</v>
      </c>
      <c r="W709">
        <v>75</v>
      </c>
      <c r="X709">
        <v>7</v>
      </c>
      <c r="Y709">
        <v>7</v>
      </c>
      <c r="Z709" t="s">
        <v>1063</v>
      </c>
      <c r="AA709" t="s">
        <v>1064</v>
      </c>
      <c r="AB709" t="s">
        <v>309</v>
      </c>
      <c r="AC709" t="s">
        <v>310</v>
      </c>
      <c r="AD709" t="s">
        <v>704</v>
      </c>
      <c r="AG709" t="s">
        <v>1065</v>
      </c>
      <c r="AH709">
        <v>0</v>
      </c>
      <c r="AI709">
        <v>0</v>
      </c>
    </row>
    <row r="710" spans="1:35" x14ac:dyDescent="0.3">
      <c r="A710" t="s">
        <v>699</v>
      </c>
      <c r="B710">
        <v>103735</v>
      </c>
      <c r="C710">
        <v>6</v>
      </c>
      <c r="D710" t="s">
        <v>1061</v>
      </c>
      <c r="E710" t="s">
        <v>1062</v>
      </c>
      <c r="F710">
        <v>18</v>
      </c>
      <c r="G710">
        <v>24.79</v>
      </c>
      <c r="H710">
        <v>81.98</v>
      </c>
      <c r="I710">
        <v>21.71</v>
      </c>
      <c r="J710">
        <v>71.78</v>
      </c>
      <c r="K710">
        <v>1</v>
      </c>
      <c r="T710">
        <v>2</v>
      </c>
      <c r="U710">
        <v>1</v>
      </c>
      <c r="V710" t="s">
        <v>306</v>
      </c>
      <c r="W710">
        <v>81</v>
      </c>
      <c r="X710">
        <v>7</v>
      </c>
      <c r="Y710">
        <v>7</v>
      </c>
      <c r="Z710" t="s">
        <v>1063</v>
      </c>
      <c r="AA710" t="s">
        <v>1064</v>
      </c>
      <c r="AB710" t="s">
        <v>309</v>
      </c>
      <c r="AC710" t="s">
        <v>310</v>
      </c>
      <c r="AD710" t="s">
        <v>704</v>
      </c>
      <c r="AG710" t="s">
        <v>1065</v>
      </c>
      <c r="AH710">
        <v>0</v>
      </c>
      <c r="AI710">
        <v>0</v>
      </c>
    </row>
    <row r="711" spans="1:35" x14ac:dyDescent="0.3">
      <c r="A711" t="s">
        <v>699</v>
      </c>
      <c r="B711">
        <v>103735</v>
      </c>
      <c r="C711">
        <v>7</v>
      </c>
      <c r="D711" t="s">
        <v>1061</v>
      </c>
      <c r="E711" t="s">
        <v>1062</v>
      </c>
      <c r="F711">
        <v>18</v>
      </c>
      <c r="G711">
        <v>26.42</v>
      </c>
      <c r="H711">
        <v>87.36</v>
      </c>
      <c r="I711">
        <v>23.13</v>
      </c>
      <c r="J711">
        <v>76.48</v>
      </c>
      <c r="K711">
        <v>1</v>
      </c>
      <c r="T711">
        <v>3</v>
      </c>
      <c r="U711">
        <v>2</v>
      </c>
      <c r="V711" t="s">
        <v>306</v>
      </c>
      <c r="W711" t="s">
        <v>350</v>
      </c>
      <c r="X711">
        <v>7</v>
      </c>
      <c r="Y711">
        <v>7</v>
      </c>
      <c r="Z711" t="s">
        <v>1063</v>
      </c>
      <c r="AA711" t="s">
        <v>1064</v>
      </c>
      <c r="AB711" t="s">
        <v>309</v>
      </c>
      <c r="AC711" t="s">
        <v>310</v>
      </c>
      <c r="AD711" t="s">
        <v>704</v>
      </c>
      <c r="AG711" t="s">
        <v>1065</v>
      </c>
      <c r="AH711">
        <v>0</v>
      </c>
      <c r="AI711">
        <v>0</v>
      </c>
    </row>
    <row r="712" spans="1:35" x14ac:dyDescent="0.3">
      <c r="A712" t="s">
        <v>699</v>
      </c>
      <c r="B712">
        <v>103735</v>
      </c>
      <c r="C712">
        <v>8</v>
      </c>
      <c r="D712" t="s">
        <v>1061</v>
      </c>
      <c r="E712" t="s">
        <v>1062</v>
      </c>
      <c r="F712">
        <v>18</v>
      </c>
      <c r="G712">
        <v>26.45</v>
      </c>
      <c r="H712">
        <v>87.47</v>
      </c>
      <c r="I712">
        <v>23.16</v>
      </c>
      <c r="J712">
        <v>76.59</v>
      </c>
      <c r="K712">
        <v>1</v>
      </c>
      <c r="T712">
        <v>2</v>
      </c>
      <c r="U712">
        <v>1</v>
      </c>
      <c r="V712" t="s">
        <v>306</v>
      </c>
      <c r="W712" t="s">
        <v>351</v>
      </c>
      <c r="X712">
        <v>7</v>
      </c>
      <c r="Y712">
        <v>7</v>
      </c>
      <c r="Z712" t="s">
        <v>1063</v>
      </c>
      <c r="AA712" t="s">
        <v>1064</v>
      </c>
      <c r="AB712" t="s">
        <v>309</v>
      </c>
      <c r="AC712" t="s">
        <v>310</v>
      </c>
      <c r="AD712" t="s">
        <v>704</v>
      </c>
      <c r="AG712" t="s">
        <v>1065</v>
      </c>
      <c r="AH712">
        <v>0</v>
      </c>
      <c r="AI712">
        <v>0</v>
      </c>
    </row>
    <row r="713" spans="1:35" x14ac:dyDescent="0.3">
      <c r="A713" t="s">
        <v>699</v>
      </c>
      <c r="B713">
        <v>103735</v>
      </c>
      <c r="C713">
        <v>9</v>
      </c>
      <c r="D713" t="s">
        <v>1061</v>
      </c>
      <c r="E713" t="s">
        <v>1062</v>
      </c>
      <c r="F713">
        <v>18</v>
      </c>
      <c r="G713">
        <v>26.78</v>
      </c>
      <c r="H713">
        <v>88.54</v>
      </c>
      <c r="I713">
        <v>23.44</v>
      </c>
      <c r="J713">
        <v>77.52</v>
      </c>
      <c r="K713">
        <v>4</v>
      </c>
      <c r="T713">
        <v>3</v>
      </c>
      <c r="U713">
        <v>2</v>
      </c>
      <c r="V713" t="s">
        <v>306</v>
      </c>
      <c r="W713">
        <v>88</v>
      </c>
      <c r="X713">
        <v>7</v>
      </c>
      <c r="Y713">
        <v>7</v>
      </c>
      <c r="Z713" t="s">
        <v>1063</v>
      </c>
      <c r="AA713" t="s">
        <v>1064</v>
      </c>
      <c r="AB713" t="s">
        <v>309</v>
      </c>
      <c r="AC713" t="s">
        <v>310</v>
      </c>
      <c r="AD713" t="s">
        <v>704</v>
      </c>
      <c r="AG713" t="s">
        <v>1065</v>
      </c>
      <c r="AH713">
        <v>0</v>
      </c>
      <c r="AI713">
        <v>0</v>
      </c>
    </row>
    <row r="714" spans="1:35" x14ac:dyDescent="0.3">
      <c r="A714" t="s">
        <v>699</v>
      </c>
      <c r="B714">
        <v>103735</v>
      </c>
      <c r="C714">
        <v>10</v>
      </c>
      <c r="D714" t="s">
        <v>1061</v>
      </c>
      <c r="E714" t="s">
        <v>1062</v>
      </c>
      <c r="F714">
        <v>18</v>
      </c>
      <c r="G714">
        <v>27.56</v>
      </c>
      <c r="H714">
        <v>91.14</v>
      </c>
      <c r="I714">
        <v>24.13</v>
      </c>
      <c r="J714">
        <v>79.8</v>
      </c>
      <c r="K714">
        <v>3</v>
      </c>
      <c r="T714">
        <v>2</v>
      </c>
      <c r="U714">
        <v>1</v>
      </c>
      <c r="V714" t="s">
        <v>306</v>
      </c>
      <c r="W714">
        <v>91</v>
      </c>
      <c r="X714">
        <v>7</v>
      </c>
      <c r="Y714">
        <v>7</v>
      </c>
      <c r="Z714" t="s">
        <v>1063</v>
      </c>
      <c r="AA714" t="s">
        <v>1064</v>
      </c>
      <c r="AB714" t="s">
        <v>309</v>
      </c>
      <c r="AC714" t="s">
        <v>310</v>
      </c>
      <c r="AD714" t="s">
        <v>704</v>
      </c>
      <c r="AG714" t="s">
        <v>1065</v>
      </c>
      <c r="AH714">
        <v>0</v>
      </c>
      <c r="AI714">
        <v>0</v>
      </c>
    </row>
    <row r="715" spans="1:35" x14ac:dyDescent="0.3">
      <c r="A715" t="s">
        <v>699</v>
      </c>
      <c r="B715">
        <v>103735</v>
      </c>
      <c r="C715">
        <v>11</v>
      </c>
      <c r="D715" t="s">
        <v>1061</v>
      </c>
      <c r="E715" t="s">
        <v>1062</v>
      </c>
      <c r="F715">
        <v>18</v>
      </c>
      <c r="G715">
        <v>29.23</v>
      </c>
      <c r="H715">
        <v>96.64</v>
      </c>
      <c r="I715">
        <v>25.59</v>
      </c>
      <c r="J715">
        <v>84.62</v>
      </c>
      <c r="K715">
        <v>3</v>
      </c>
      <c r="T715">
        <v>2</v>
      </c>
      <c r="U715">
        <v>1</v>
      </c>
      <c r="V715" t="s">
        <v>306</v>
      </c>
      <c r="W715">
        <v>96</v>
      </c>
      <c r="X715">
        <v>7</v>
      </c>
      <c r="Y715">
        <v>7</v>
      </c>
      <c r="Z715" t="s">
        <v>1063</v>
      </c>
      <c r="AA715" t="s">
        <v>1064</v>
      </c>
      <c r="AB715" t="s">
        <v>309</v>
      </c>
      <c r="AC715" t="s">
        <v>310</v>
      </c>
      <c r="AD715" t="s">
        <v>704</v>
      </c>
      <c r="AG715" t="s">
        <v>1065</v>
      </c>
      <c r="AH715">
        <v>0</v>
      </c>
      <c r="AI715">
        <v>0</v>
      </c>
    </row>
    <row r="716" spans="1:35" x14ac:dyDescent="0.3">
      <c r="A716" t="s">
        <v>699</v>
      </c>
      <c r="B716">
        <v>140440</v>
      </c>
      <c r="C716">
        <v>1</v>
      </c>
      <c r="D716" t="s">
        <v>1068</v>
      </c>
      <c r="E716" t="s">
        <v>1069</v>
      </c>
      <c r="F716">
        <v>29</v>
      </c>
      <c r="G716">
        <v>16.46</v>
      </c>
      <c r="H716">
        <v>54.44</v>
      </c>
      <c r="I716">
        <v>13.25</v>
      </c>
      <c r="J716">
        <v>43.82</v>
      </c>
      <c r="K716">
        <v>3</v>
      </c>
      <c r="T716">
        <v>2</v>
      </c>
      <c r="U716">
        <v>1</v>
      </c>
      <c r="V716" t="s">
        <v>306</v>
      </c>
      <c r="W716">
        <v>54</v>
      </c>
      <c r="X716">
        <v>7</v>
      </c>
      <c r="Y716">
        <v>6</v>
      </c>
      <c r="Z716" t="s">
        <v>1070</v>
      </c>
      <c r="AA716" t="s">
        <v>1071</v>
      </c>
      <c r="AB716" t="s">
        <v>309</v>
      </c>
      <c r="AC716" t="s">
        <v>310</v>
      </c>
      <c r="AD716" t="s">
        <v>704</v>
      </c>
      <c r="AG716" t="s">
        <v>1072</v>
      </c>
      <c r="AH716">
        <v>0</v>
      </c>
      <c r="AI716">
        <v>195</v>
      </c>
    </row>
    <row r="717" spans="1:35" x14ac:dyDescent="0.3">
      <c r="A717" t="s">
        <v>699</v>
      </c>
      <c r="B717">
        <v>140440</v>
      </c>
      <c r="C717">
        <v>2</v>
      </c>
      <c r="D717" t="s">
        <v>1068</v>
      </c>
      <c r="E717" t="s">
        <v>1069</v>
      </c>
      <c r="F717">
        <v>29</v>
      </c>
      <c r="G717">
        <v>16.71</v>
      </c>
      <c r="H717">
        <v>55.25</v>
      </c>
      <c r="I717">
        <v>13.49</v>
      </c>
      <c r="J717">
        <v>44.61</v>
      </c>
      <c r="K717">
        <v>1</v>
      </c>
      <c r="T717">
        <v>2</v>
      </c>
      <c r="U717">
        <v>1</v>
      </c>
      <c r="V717" t="s">
        <v>306</v>
      </c>
      <c r="W717">
        <v>55</v>
      </c>
      <c r="X717">
        <v>7</v>
      </c>
      <c r="Y717">
        <v>6</v>
      </c>
      <c r="Z717" t="s">
        <v>1070</v>
      </c>
      <c r="AA717" t="s">
        <v>1071</v>
      </c>
      <c r="AB717" t="s">
        <v>309</v>
      </c>
      <c r="AC717" t="s">
        <v>310</v>
      </c>
      <c r="AD717" t="s">
        <v>704</v>
      </c>
      <c r="AG717" t="s">
        <v>1072</v>
      </c>
      <c r="AH717">
        <v>0</v>
      </c>
      <c r="AI717">
        <v>195</v>
      </c>
    </row>
    <row r="718" spans="1:35" x14ac:dyDescent="0.3">
      <c r="A718" t="s">
        <v>699</v>
      </c>
      <c r="B718">
        <v>140440</v>
      </c>
      <c r="C718">
        <v>3</v>
      </c>
      <c r="D718" t="s">
        <v>1068</v>
      </c>
      <c r="E718" t="s">
        <v>1069</v>
      </c>
      <c r="F718">
        <v>29</v>
      </c>
      <c r="G718">
        <v>21.94</v>
      </c>
      <c r="H718">
        <v>72.56</v>
      </c>
      <c r="I718">
        <v>17.850000000000001</v>
      </c>
      <c r="J718">
        <v>59.02</v>
      </c>
      <c r="K718">
        <v>4</v>
      </c>
      <c r="T718">
        <v>3</v>
      </c>
      <c r="U718">
        <v>1</v>
      </c>
      <c r="V718" t="s">
        <v>306</v>
      </c>
      <c r="W718" t="s">
        <v>80</v>
      </c>
      <c r="X718">
        <v>7</v>
      </c>
      <c r="Y718">
        <v>6</v>
      </c>
      <c r="Z718" t="s">
        <v>1070</v>
      </c>
      <c r="AA718" t="s">
        <v>1071</v>
      </c>
      <c r="AB718" t="s">
        <v>309</v>
      </c>
      <c r="AC718" t="s">
        <v>310</v>
      </c>
      <c r="AD718" t="s">
        <v>704</v>
      </c>
      <c r="AG718" t="s">
        <v>1072</v>
      </c>
      <c r="AH718">
        <v>0</v>
      </c>
      <c r="AI718">
        <v>195</v>
      </c>
    </row>
    <row r="719" spans="1:35" x14ac:dyDescent="0.3">
      <c r="A719" t="s">
        <v>699</v>
      </c>
      <c r="B719">
        <v>140440</v>
      </c>
      <c r="C719">
        <v>4</v>
      </c>
      <c r="D719" t="s">
        <v>1068</v>
      </c>
      <c r="E719" t="s">
        <v>1069</v>
      </c>
      <c r="F719">
        <v>29</v>
      </c>
      <c r="G719">
        <v>22.01</v>
      </c>
      <c r="H719">
        <v>72.790000000000006</v>
      </c>
      <c r="I719">
        <v>17.79</v>
      </c>
      <c r="J719">
        <v>58.83</v>
      </c>
      <c r="K719">
        <v>3</v>
      </c>
      <c r="T719">
        <v>3</v>
      </c>
      <c r="U719">
        <v>1</v>
      </c>
      <c r="V719" t="s">
        <v>306</v>
      </c>
      <c r="W719" t="s">
        <v>1073</v>
      </c>
      <c r="X719">
        <v>7</v>
      </c>
      <c r="Y719">
        <v>6</v>
      </c>
      <c r="Z719" t="s">
        <v>1070</v>
      </c>
      <c r="AA719" t="s">
        <v>1071</v>
      </c>
      <c r="AB719" t="s">
        <v>309</v>
      </c>
      <c r="AC719" t="s">
        <v>310</v>
      </c>
      <c r="AD719" t="s">
        <v>704</v>
      </c>
      <c r="AG719" t="s">
        <v>1072</v>
      </c>
      <c r="AH719">
        <v>0</v>
      </c>
      <c r="AI719">
        <v>195</v>
      </c>
    </row>
    <row r="720" spans="1:35" x14ac:dyDescent="0.3">
      <c r="A720" t="s">
        <v>699</v>
      </c>
      <c r="B720">
        <v>140440</v>
      </c>
      <c r="C720">
        <v>5</v>
      </c>
      <c r="D720" t="s">
        <v>1068</v>
      </c>
      <c r="E720" t="s">
        <v>1069</v>
      </c>
      <c r="F720">
        <v>29</v>
      </c>
      <c r="G720">
        <v>22.27</v>
      </c>
      <c r="H720">
        <v>73.64</v>
      </c>
      <c r="I720">
        <v>17.920000000000002</v>
      </c>
      <c r="J720">
        <v>59.27</v>
      </c>
      <c r="K720">
        <v>12</v>
      </c>
      <c r="T720">
        <v>3</v>
      </c>
      <c r="U720">
        <v>1</v>
      </c>
      <c r="V720" t="s">
        <v>306</v>
      </c>
      <c r="W720" t="s">
        <v>1074</v>
      </c>
      <c r="X720">
        <v>7</v>
      </c>
      <c r="Y720">
        <v>6</v>
      </c>
      <c r="Z720" t="s">
        <v>1070</v>
      </c>
      <c r="AA720" t="s">
        <v>1071</v>
      </c>
      <c r="AB720" t="s">
        <v>309</v>
      </c>
      <c r="AC720" t="s">
        <v>310</v>
      </c>
      <c r="AD720" t="s">
        <v>704</v>
      </c>
      <c r="AG720" t="s">
        <v>1072</v>
      </c>
      <c r="AH720">
        <v>0</v>
      </c>
      <c r="AI720">
        <v>195</v>
      </c>
    </row>
    <row r="721" spans="1:35" x14ac:dyDescent="0.3">
      <c r="A721" t="s">
        <v>699</v>
      </c>
      <c r="B721">
        <v>140440</v>
      </c>
      <c r="C721">
        <v>6</v>
      </c>
      <c r="D721" t="s">
        <v>1068</v>
      </c>
      <c r="E721" t="s">
        <v>1069</v>
      </c>
      <c r="F721">
        <v>29</v>
      </c>
      <c r="G721">
        <v>22.13</v>
      </c>
      <c r="H721">
        <v>73.17</v>
      </c>
      <c r="I721">
        <v>17.989999999999998</v>
      </c>
      <c r="J721">
        <v>59.5</v>
      </c>
      <c r="K721">
        <v>3</v>
      </c>
      <c r="T721">
        <v>3</v>
      </c>
      <c r="U721">
        <v>1</v>
      </c>
      <c r="V721" t="s">
        <v>306</v>
      </c>
      <c r="W721" t="s">
        <v>1075</v>
      </c>
      <c r="X721">
        <v>7</v>
      </c>
      <c r="Y721">
        <v>6</v>
      </c>
      <c r="Z721" t="s">
        <v>1070</v>
      </c>
      <c r="AA721" t="s">
        <v>1071</v>
      </c>
      <c r="AB721" t="s">
        <v>309</v>
      </c>
      <c r="AC721" t="s">
        <v>310</v>
      </c>
      <c r="AD721" t="s">
        <v>704</v>
      </c>
      <c r="AG721" t="s">
        <v>1072</v>
      </c>
      <c r="AH721">
        <v>0</v>
      </c>
      <c r="AI721">
        <v>195</v>
      </c>
    </row>
    <row r="722" spans="1:35" x14ac:dyDescent="0.3">
      <c r="A722" t="s">
        <v>699</v>
      </c>
      <c r="B722">
        <v>140440</v>
      </c>
      <c r="C722">
        <v>7</v>
      </c>
      <c r="D722" t="s">
        <v>1068</v>
      </c>
      <c r="E722" t="s">
        <v>1069</v>
      </c>
      <c r="F722">
        <v>29</v>
      </c>
      <c r="G722">
        <v>23.75</v>
      </c>
      <c r="H722">
        <v>78.52</v>
      </c>
      <c r="I722">
        <v>19.38</v>
      </c>
      <c r="J722">
        <v>64.08</v>
      </c>
      <c r="K722">
        <v>1</v>
      </c>
      <c r="T722">
        <v>3</v>
      </c>
      <c r="U722">
        <v>1</v>
      </c>
      <c r="V722" t="s">
        <v>306</v>
      </c>
      <c r="W722">
        <v>78</v>
      </c>
      <c r="X722">
        <v>7</v>
      </c>
      <c r="Y722">
        <v>6</v>
      </c>
      <c r="Z722" t="s">
        <v>1070</v>
      </c>
      <c r="AA722" t="s">
        <v>1071</v>
      </c>
      <c r="AB722" t="s">
        <v>309</v>
      </c>
      <c r="AC722" t="s">
        <v>310</v>
      </c>
      <c r="AD722" t="s">
        <v>704</v>
      </c>
      <c r="AG722" t="s">
        <v>1072</v>
      </c>
      <c r="AH722">
        <v>0</v>
      </c>
      <c r="AI722">
        <v>195</v>
      </c>
    </row>
    <row r="723" spans="1:35" x14ac:dyDescent="0.3">
      <c r="A723" t="s">
        <v>699</v>
      </c>
      <c r="B723">
        <v>140440</v>
      </c>
      <c r="C723">
        <v>8</v>
      </c>
      <c r="D723" t="s">
        <v>1068</v>
      </c>
      <c r="E723" t="s">
        <v>1069</v>
      </c>
      <c r="F723">
        <v>29</v>
      </c>
      <c r="G723">
        <v>24.85</v>
      </c>
      <c r="H723">
        <v>82.16</v>
      </c>
      <c r="I723">
        <v>20.3</v>
      </c>
      <c r="J723">
        <v>67.13</v>
      </c>
      <c r="K723">
        <v>1</v>
      </c>
      <c r="T723">
        <v>3</v>
      </c>
      <c r="U723">
        <v>2</v>
      </c>
      <c r="V723" t="s">
        <v>306</v>
      </c>
      <c r="W723">
        <v>82</v>
      </c>
      <c r="X723">
        <v>7</v>
      </c>
      <c r="Y723">
        <v>6</v>
      </c>
      <c r="Z723" t="s">
        <v>1070</v>
      </c>
      <c r="AA723" t="s">
        <v>1071</v>
      </c>
      <c r="AB723" t="s">
        <v>309</v>
      </c>
      <c r="AC723" t="s">
        <v>310</v>
      </c>
      <c r="AD723" t="s">
        <v>704</v>
      </c>
      <c r="AG723" t="s">
        <v>1072</v>
      </c>
      <c r="AH723">
        <v>0</v>
      </c>
      <c r="AI723">
        <v>195</v>
      </c>
    </row>
    <row r="724" spans="1:35" x14ac:dyDescent="0.3">
      <c r="A724" t="s">
        <v>699</v>
      </c>
      <c r="B724">
        <v>140440</v>
      </c>
      <c r="C724">
        <v>9</v>
      </c>
      <c r="D724" t="s">
        <v>1068</v>
      </c>
      <c r="E724" t="s">
        <v>1069</v>
      </c>
      <c r="F724">
        <v>29</v>
      </c>
      <c r="G724">
        <v>31.52</v>
      </c>
      <c r="H724">
        <v>104.2</v>
      </c>
      <c r="I724">
        <v>25.64</v>
      </c>
      <c r="J724">
        <v>84.78</v>
      </c>
      <c r="K724">
        <v>1</v>
      </c>
      <c r="T724">
        <v>3</v>
      </c>
      <c r="U724">
        <v>2</v>
      </c>
      <c r="V724" t="s">
        <v>306</v>
      </c>
      <c r="W724">
        <v>104</v>
      </c>
      <c r="X724">
        <v>7</v>
      </c>
      <c r="Y724">
        <v>6</v>
      </c>
      <c r="Z724" t="s">
        <v>1070</v>
      </c>
      <c r="AA724" t="s">
        <v>1071</v>
      </c>
      <c r="AB724" t="s">
        <v>309</v>
      </c>
      <c r="AC724" t="s">
        <v>310</v>
      </c>
      <c r="AD724" t="s">
        <v>704</v>
      </c>
      <c r="AG724" t="s">
        <v>1072</v>
      </c>
      <c r="AH724">
        <v>0</v>
      </c>
      <c r="AI724">
        <v>195</v>
      </c>
    </row>
    <row r="725" spans="1:35" x14ac:dyDescent="0.3">
      <c r="A725" t="s">
        <v>699</v>
      </c>
      <c r="B725">
        <v>102084</v>
      </c>
      <c r="C725">
        <v>1</v>
      </c>
      <c r="D725" t="s">
        <v>1076</v>
      </c>
      <c r="E725" t="s">
        <v>1077</v>
      </c>
      <c r="F725">
        <v>12</v>
      </c>
      <c r="G725">
        <v>21.01</v>
      </c>
      <c r="H725">
        <v>69.459999999999994</v>
      </c>
      <c r="I725">
        <v>18.77</v>
      </c>
      <c r="J725">
        <v>62.07</v>
      </c>
      <c r="K725">
        <v>2</v>
      </c>
      <c r="T725">
        <v>2</v>
      </c>
      <c r="U725">
        <v>1</v>
      </c>
      <c r="V725" t="s">
        <v>306</v>
      </c>
      <c r="W725">
        <v>69</v>
      </c>
      <c r="X725">
        <v>7</v>
      </c>
      <c r="Y725">
        <v>7</v>
      </c>
      <c r="Z725" t="s">
        <v>1078</v>
      </c>
      <c r="AA725" t="s">
        <v>1079</v>
      </c>
      <c r="AB725" t="s">
        <v>309</v>
      </c>
      <c r="AC725" t="s">
        <v>310</v>
      </c>
      <c r="AD725" t="s">
        <v>704</v>
      </c>
      <c r="AG725" t="s">
        <v>1080</v>
      </c>
      <c r="AH725">
        <v>0</v>
      </c>
      <c r="AI725">
        <v>297</v>
      </c>
    </row>
    <row r="726" spans="1:35" x14ac:dyDescent="0.3">
      <c r="A726" t="s">
        <v>699</v>
      </c>
      <c r="B726">
        <v>102084</v>
      </c>
      <c r="C726">
        <v>2</v>
      </c>
      <c r="D726" t="s">
        <v>1076</v>
      </c>
      <c r="E726" t="s">
        <v>1077</v>
      </c>
      <c r="F726">
        <v>12</v>
      </c>
      <c r="G726">
        <v>28.68</v>
      </c>
      <c r="H726">
        <v>94.83</v>
      </c>
      <c r="I726">
        <v>25.63</v>
      </c>
      <c r="J726">
        <v>84.75</v>
      </c>
      <c r="K726">
        <v>2</v>
      </c>
      <c r="T726">
        <v>3</v>
      </c>
      <c r="U726">
        <v>2</v>
      </c>
      <c r="V726" t="s">
        <v>306</v>
      </c>
      <c r="W726">
        <v>94</v>
      </c>
      <c r="X726">
        <v>7</v>
      </c>
      <c r="Y726">
        <v>7</v>
      </c>
      <c r="Z726" t="s">
        <v>1078</v>
      </c>
      <c r="AA726" t="s">
        <v>1079</v>
      </c>
      <c r="AB726" t="s">
        <v>309</v>
      </c>
      <c r="AC726" t="s">
        <v>310</v>
      </c>
      <c r="AD726" t="s">
        <v>704</v>
      </c>
      <c r="AG726" t="s">
        <v>1080</v>
      </c>
      <c r="AH726">
        <v>0</v>
      </c>
      <c r="AI726">
        <v>297</v>
      </c>
    </row>
    <row r="727" spans="1:35" x14ac:dyDescent="0.3">
      <c r="A727" t="s">
        <v>699</v>
      </c>
      <c r="B727">
        <v>102084</v>
      </c>
      <c r="C727">
        <v>3</v>
      </c>
      <c r="D727" t="s">
        <v>1076</v>
      </c>
      <c r="E727" t="s">
        <v>1077</v>
      </c>
      <c r="F727">
        <v>12</v>
      </c>
      <c r="G727">
        <v>33.799999999999997</v>
      </c>
      <c r="H727">
        <v>111.74</v>
      </c>
      <c r="I727">
        <v>30.21</v>
      </c>
      <c r="J727">
        <v>99.87</v>
      </c>
      <c r="K727">
        <v>8</v>
      </c>
      <c r="T727">
        <v>3</v>
      </c>
      <c r="U727">
        <v>2</v>
      </c>
      <c r="V727" t="s">
        <v>306</v>
      </c>
      <c r="W727">
        <v>111</v>
      </c>
      <c r="X727">
        <v>7</v>
      </c>
      <c r="Y727">
        <v>7</v>
      </c>
      <c r="Z727" t="s">
        <v>1078</v>
      </c>
      <c r="AA727" t="s">
        <v>1079</v>
      </c>
      <c r="AB727" t="s">
        <v>309</v>
      </c>
      <c r="AC727" t="s">
        <v>310</v>
      </c>
      <c r="AD727" t="s">
        <v>704</v>
      </c>
      <c r="AG727" t="s">
        <v>1080</v>
      </c>
      <c r="AH727">
        <v>0</v>
      </c>
      <c r="AI727">
        <v>297</v>
      </c>
    </row>
    <row r="728" spans="1:35" x14ac:dyDescent="0.3">
      <c r="A728" t="s">
        <v>699</v>
      </c>
      <c r="B728">
        <v>25671</v>
      </c>
      <c r="C728">
        <v>1</v>
      </c>
      <c r="D728" t="s">
        <v>1081</v>
      </c>
      <c r="E728" t="s">
        <v>1082</v>
      </c>
      <c r="F728">
        <v>40</v>
      </c>
      <c r="G728">
        <v>19.52</v>
      </c>
      <c r="H728">
        <v>64.55</v>
      </c>
      <c r="I728">
        <v>14.85</v>
      </c>
      <c r="J728">
        <v>49.11</v>
      </c>
      <c r="K728">
        <v>7</v>
      </c>
      <c r="T728">
        <v>3</v>
      </c>
      <c r="U728">
        <v>1</v>
      </c>
      <c r="V728" t="s">
        <v>306</v>
      </c>
      <c r="W728">
        <v>64</v>
      </c>
      <c r="X728">
        <v>10</v>
      </c>
      <c r="Y728">
        <v>7</v>
      </c>
      <c r="Z728" t="s">
        <v>1083</v>
      </c>
      <c r="AA728" t="s">
        <v>1084</v>
      </c>
      <c r="AB728" t="s">
        <v>309</v>
      </c>
      <c r="AC728" t="s">
        <v>310</v>
      </c>
      <c r="AD728" t="s">
        <v>704</v>
      </c>
      <c r="AG728" t="s">
        <v>1085</v>
      </c>
      <c r="AH728">
        <v>0</v>
      </c>
      <c r="AI728">
        <v>216</v>
      </c>
    </row>
    <row r="729" spans="1:35" x14ac:dyDescent="0.3">
      <c r="A729" t="s">
        <v>699</v>
      </c>
      <c r="B729">
        <v>25671</v>
      </c>
      <c r="C729">
        <v>2</v>
      </c>
      <c r="D729" t="s">
        <v>1081</v>
      </c>
      <c r="E729" t="s">
        <v>1082</v>
      </c>
      <c r="F729">
        <v>40</v>
      </c>
      <c r="G729">
        <v>30.41</v>
      </c>
      <c r="H729">
        <v>100.56</v>
      </c>
      <c r="I729">
        <v>23.14</v>
      </c>
      <c r="J729">
        <v>76.52</v>
      </c>
      <c r="K729">
        <v>14</v>
      </c>
      <c r="T729">
        <v>3</v>
      </c>
      <c r="U729">
        <v>1</v>
      </c>
      <c r="V729" t="s">
        <v>306</v>
      </c>
      <c r="W729">
        <v>100</v>
      </c>
      <c r="X729">
        <v>10</v>
      </c>
      <c r="Y729">
        <v>7</v>
      </c>
      <c r="Z729" t="s">
        <v>1083</v>
      </c>
      <c r="AA729" t="s">
        <v>1084</v>
      </c>
      <c r="AB729" t="s">
        <v>309</v>
      </c>
      <c r="AC729" t="s">
        <v>310</v>
      </c>
      <c r="AD729" t="s">
        <v>704</v>
      </c>
      <c r="AG729" t="s">
        <v>1085</v>
      </c>
      <c r="AH729">
        <v>0</v>
      </c>
      <c r="AI729">
        <v>216</v>
      </c>
    </row>
    <row r="730" spans="1:35" x14ac:dyDescent="0.3">
      <c r="A730" t="s">
        <v>699</v>
      </c>
      <c r="B730">
        <v>25671</v>
      </c>
      <c r="C730">
        <v>3</v>
      </c>
      <c r="D730" t="s">
        <v>1081</v>
      </c>
      <c r="E730" t="s">
        <v>1082</v>
      </c>
      <c r="F730">
        <v>40</v>
      </c>
      <c r="G730">
        <v>33.71</v>
      </c>
      <c r="H730">
        <v>111.44</v>
      </c>
      <c r="I730">
        <v>25.65</v>
      </c>
      <c r="J730">
        <v>84.8</v>
      </c>
      <c r="K730">
        <v>19</v>
      </c>
      <c r="T730">
        <v>3</v>
      </c>
      <c r="U730">
        <v>2</v>
      </c>
      <c r="V730" t="s">
        <v>333</v>
      </c>
      <c r="W730">
        <v>111</v>
      </c>
      <c r="X730">
        <v>10</v>
      </c>
      <c r="Y730">
        <v>7</v>
      </c>
      <c r="Z730" t="s">
        <v>1083</v>
      </c>
      <c r="AA730" t="s">
        <v>1084</v>
      </c>
      <c r="AB730" t="s">
        <v>309</v>
      </c>
      <c r="AC730" t="s">
        <v>310</v>
      </c>
      <c r="AD730" t="s">
        <v>704</v>
      </c>
      <c r="AG730" t="s">
        <v>1085</v>
      </c>
      <c r="AH730">
        <v>0</v>
      </c>
      <c r="AI730">
        <v>216</v>
      </c>
    </row>
    <row r="731" spans="1:35" x14ac:dyDescent="0.3">
      <c r="A731" t="s">
        <v>699</v>
      </c>
      <c r="B731">
        <v>939</v>
      </c>
      <c r="C731">
        <v>1</v>
      </c>
      <c r="D731" t="s">
        <v>1086</v>
      </c>
      <c r="E731" t="s">
        <v>1087</v>
      </c>
      <c r="F731">
        <v>100</v>
      </c>
      <c r="G731">
        <v>25.53</v>
      </c>
      <c r="H731">
        <v>84.41</v>
      </c>
      <c r="I731">
        <v>17.96</v>
      </c>
      <c r="J731">
        <v>59.4</v>
      </c>
      <c r="K731">
        <v>52</v>
      </c>
      <c r="T731">
        <v>3</v>
      </c>
      <c r="U731">
        <v>1</v>
      </c>
      <c r="V731" t="s">
        <v>333</v>
      </c>
      <c r="W731">
        <v>84</v>
      </c>
      <c r="X731">
        <v>16</v>
      </c>
      <c r="Y731">
        <v>10</v>
      </c>
      <c r="Z731" t="s">
        <v>1088</v>
      </c>
      <c r="AA731" t="s">
        <v>1089</v>
      </c>
      <c r="AB731" t="s">
        <v>309</v>
      </c>
      <c r="AC731" t="s">
        <v>310</v>
      </c>
      <c r="AD731" t="s">
        <v>704</v>
      </c>
      <c r="AG731" t="s">
        <v>1090</v>
      </c>
      <c r="AH731">
        <v>0</v>
      </c>
      <c r="AI731">
        <v>367</v>
      </c>
    </row>
    <row r="732" spans="1:35" x14ac:dyDescent="0.3">
      <c r="A732" t="s">
        <v>699</v>
      </c>
      <c r="B732">
        <v>939</v>
      </c>
      <c r="C732">
        <v>2</v>
      </c>
      <c r="D732" t="s">
        <v>1086</v>
      </c>
      <c r="E732" t="s">
        <v>1087</v>
      </c>
      <c r="F732">
        <v>100</v>
      </c>
      <c r="G732">
        <v>29.01</v>
      </c>
      <c r="H732">
        <v>95.92</v>
      </c>
      <c r="I732">
        <v>20.41</v>
      </c>
      <c r="J732">
        <v>67.5</v>
      </c>
      <c r="K732">
        <v>16</v>
      </c>
      <c r="T732">
        <v>3</v>
      </c>
      <c r="U732">
        <v>1</v>
      </c>
      <c r="V732" t="s">
        <v>333</v>
      </c>
      <c r="W732">
        <v>95</v>
      </c>
      <c r="X732">
        <v>16</v>
      </c>
      <c r="Y732">
        <v>10</v>
      </c>
      <c r="Z732" t="s">
        <v>1088</v>
      </c>
      <c r="AA732" t="s">
        <v>1089</v>
      </c>
      <c r="AB732" t="s">
        <v>309</v>
      </c>
      <c r="AC732" t="s">
        <v>310</v>
      </c>
      <c r="AD732" t="s">
        <v>704</v>
      </c>
      <c r="AG732" t="s">
        <v>1090</v>
      </c>
      <c r="AH732">
        <v>0</v>
      </c>
      <c r="AI732">
        <v>367</v>
      </c>
    </row>
    <row r="733" spans="1:35" x14ac:dyDescent="0.3">
      <c r="A733" t="s">
        <v>699</v>
      </c>
      <c r="B733">
        <v>939</v>
      </c>
      <c r="C733">
        <v>3</v>
      </c>
      <c r="D733" t="s">
        <v>1086</v>
      </c>
      <c r="E733" t="s">
        <v>1087</v>
      </c>
      <c r="F733">
        <v>100</v>
      </c>
      <c r="G733">
        <v>33.06</v>
      </c>
      <c r="H733">
        <v>109.32</v>
      </c>
      <c r="I733">
        <v>25.68</v>
      </c>
      <c r="J733">
        <v>84.92</v>
      </c>
      <c r="K733">
        <v>32</v>
      </c>
      <c r="T733">
        <v>3</v>
      </c>
      <c r="U733">
        <v>2</v>
      </c>
      <c r="V733" t="s">
        <v>306</v>
      </c>
      <c r="W733">
        <v>109</v>
      </c>
      <c r="X733">
        <v>16</v>
      </c>
      <c r="Y733">
        <v>10</v>
      </c>
      <c r="Z733" t="s">
        <v>1088</v>
      </c>
      <c r="AA733" t="s">
        <v>1089</v>
      </c>
      <c r="AB733" t="s">
        <v>309</v>
      </c>
      <c r="AC733" t="s">
        <v>310</v>
      </c>
      <c r="AD733" t="s">
        <v>704</v>
      </c>
      <c r="AG733" t="s">
        <v>1090</v>
      </c>
      <c r="AH733">
        <v>0</v>
      </c>
      <c r="AI733">
        <v>367</v>
      </c>
    </row>
    <row r="734" spans="1:35" x14ac:dyDescent="0.3">
      <c r="A734" t="s">
        <v>699</v>
      </c>
      <c r="B734">
        <v>14248</v>
      </c>
      <c r="C734">
        <v>1</v>
      </c>
      <c r="D734" t="s">
        <v>1091</v>
      </c>
      <c r="E734" t="s">
        <v>370</v>
      </c>
      <c r="F734">
        <v>48</v>
      </c>
      <c r="G734">
        <v>15.08</v>
      </c>
      <c r="H734">
        <v>49.86</v>
      </c>
      <c r="I734">
        <v>12.1</v>
      </c>
      <c r="J734">
        <v>40</v>
      </c>
      <c r="K734">
        <v>4</v>
      </c>
      <c r="T734">
        <v>2</v>
      </c>
      <c r="U734">
        <v>1</v>
      </c>
      <c r="V734" t="s">
        <v>306</v>
      </c>
      <c r="W734">
        <v>49</v>
      </c>
      <c r="X734">
        <v>12</v>
      </c>
      <c r="Y734">
        <v>12</v>
      </c>
      <c r="Z734" t="s">
        <v>1092</v>
      </c>
      <c r="AA734" t="s">
        <v>1093</v>
      </c>
      <c r="AB734" t="s">
        <v>309</v>
      </c>
      <c r="AC734" t="s">
        <v>310</v>
      </c>
      <c r="AD734" t="s">
        <v>704</v>
      </c>
      <c r="AG734" t="s">
        <v>1094</v>
      </c>
      <c r="AH734">
        <v>0</v>
      </c>
      <c r="AI734">
        <v>247</v>
      </c>
    </row>
    <row r="735" spans="1:35" x14ac:dyDescent="0.3">
      <c r="A735" t="s">
        <v>699</v>
      </c>
      <c r="B735">
        <v>14248</v>
      </c>
      <c r="C735">
        <v>2</v>
      </c>
      <c r="D735" t="s">
        <v>1091</v>
      </c>
      <c r="E735" t="s">
        <v>370</v>
      </c>
      <c r="F735">
        <v>48</v>
      </c>
      <c r="G735">
        <v>29.95</v>
      </c>
      <c r="H735">
        <v>99.01</v>
      </c>
      <c r="I735">
        <v>24.71</v>
      </c>
      <c r="J735">
        <v>81.709999999999994</v>
      </c>
      <c r="K735">
        <v>44</v>
      </c>
      <c r="T735">
        <v>3</v>
      </c>
      <c r="U735">
        <v>2</v>
      </c>
      <c r="V735" t="s">
        <v>306</v>
      </c>
      <c r="W735">
        <v>99</v>
      </c>
      <c r="X735">
        <v>12</v>
      </c>
      <c r="Y735">
        <v>12</v>
      </c>
      <c r="Z735" t="s">
        <v>1092</v>
      </c>
      <c r="AA735" t="s">
        <v>1093</v>
      </c>
      <c r="AB735" t="s">
        <v>309</v>
      </c>
      <c r="AC735" t="s">
        <v>310</v>
      </c>
      <c r="AD735" t="s">
        <v>704</v>
      </c>
      <c r="AG735" t="s">
        <v>1094</v>
      </c>
      <c r="AH735">
        <v>0</v>
      </c>
      <c r="AI735">
        <v>247</v>
      </c>
    </row>
    <row r="736" spans="1:35" x14ac:dyDescent="0.3">
      <c r="A736" t="s">
        <v>699</v>
      </c>
      <c r="B736">
        <v>1149</v>
      </c>
      <c r="C736">
        <v>1</v>
      </c>
      <c r="D736" t="s">
        <v>1095</v>
      </c>
      <c r="E736" t="s">
        <v>1096</v>
      </c>
      <c r="F736">
        <v>134</v>
      </c>
      <c r="G736">
        <v>24.43</v>
      </c>
      <c r="H736">
        <v>80.77</v>
      </c>
      <c r="I736">
        <v>17.97</v>
      </c>
      <c r="J736">
        <v>59.43</v>
      </c>
      <c r="K736">
        <v>74</v>
      </c>
      <c r="T736">
        <v>2</v>
      </c>
      <c r="U736">
        <v>1</v>
      </c>
      <c r="V736" t="s">
        <v>333</v>
      </c>
      <c r="W736">
        <v>80</v>
      </c>
      <c r="X736">
        <v>15</v>
      </c>
      <c r="Y736">
        <v>14</v>
      </c>
      <c r="Z736" t="s">
        <v>1097</v>
      </c>
      <c r="AA736" t="s">
        <v>1098</v>
      </c>
      <c r="AB736" t="s">
        <v>309</v>
      </c>
      <c r="AC736" t="s">
        <v>310</v>
      </c>
      <c r="AD736" t="s">
        <v>704</v>
      </c>
      <c r="AG736" t="s">
        <v>1099</v>
      </c>
      <c r="AH736">
        <v>0</v>
      </c>
      <c r="AI736">
        <v>304</v>
      </c>
    </row>
    <row r="737" spans="1:35" x14ac:dyDescent="0.3">
      <c r="A737" t="s">
        <v>699</v>
      </c>
      <c r="B737">
        <v>1149</v>
      </c>
      <c r="C737">
        <v>2</v>
      </c>
      <c r="D737" t="s">
        <v>1095</v>
      </c>
      <c r="E737" t="s">
        <v>1096</v>
      </c>
      <c r="F737">
        <v>134</v>
      </c>
      <c r="G737">
        <v>32.15</v>
      </c>
      <c r="H737">
        <v>106.31</v>
      </c>
      <c r="I737">
        <v>25.7</v>
      </c>
      <c r="J737">
        <v>84.96</v>
      </c>
      <c r="K737">
        <v>30</v>
      </c>
      <c r="T737">
        <v>3</v>
      </c>
      <c r="U737">
        <v>2</v>
      </c>
      <c r="V737" t="s">
        <v>306</v>
      </c>
      <c r="W737">
        <v>106</v>
      </c>
      <c r="X737">
        <v>15</v>
      </c>
      <c r="Y737">
        <v>14</v>
      </c>
      <c r="Z737" t="s">
        <v>1097</v>
      </c>
      <c r="AA737" t="s">
        <v>1098</v>
      </c>
      <c r="AB737" t="s">
        <v>309</v>
      </c>
      <c r="AC737" t="s">
        <v>310</v>
      </c>
      <c r="AD737" t="s">
        <v>704</v>
      </c>
      <c r="AG737" t="s">
        <v>1099</v>
      </c>
      <c r="AH737">
        <v>0</v>
      </c>
      <c r="AI737">
        <v>304</v>
      </c>
    </row>
    <row r="738" spans="1:35" x14ac:dyDescent="0.3">
      <c r="A738" t="s">
        <v>699</v>
      </c>
      <c r="B738">
        <v>1149</v>
      </c>
      <c r="C738">
        <v>3</v>
      </c>
      <c r="D738" t="s">
        <v>1095</v>
      </c>
      <c r="E738" t="s">
        <v>1096</v>
      </c>
      <c r="F738">
        <v>134</v>
      </c>
      <c r="G738">
        <v>42.18</v>
      </c>
      <c r="H738">
        <v>139.46</v>
      </c>
      <c r="I738">
        <v>34.700000000000003</v>
      </c>
      <c r="J738">
        <v>114.74</v>
      </c>
      <c r="K738">
        <v>30</v>
      </c>
      <c r="T738">
        <v>4</v>
      </c>
      <c r="U738">
        <v>2</v>
      </c>
      <c r="V738" t="s">
        <v>306</v>
      </c>
      <c r="W738">
        <v>139</v>
      </c>
      <c r="X738">
        <v>15</v>
      </c>
      <c r="Y738">
        <v>14</v>
      </c>
      <c r="Z738" t="s">
        <v>1097</v>
      </c>
      <c r="AA738" t="s">
        <v>1098</v>
      </c>
      <c r="AB738" t="s">
        <v>309</v>
      </c>
      <c r="AC738" t="s">
        <v>310</v>
      </c>
      <c r="AD738" t="s">
        <v>704</v>
      </c>
      <c r="AG738" t="s">
        <v>1099</v>
      </c>
      <c r="AH738">
        <v>0</v>
      </c>
      <c r="AI738">
        <v>304</v>
      </c>
    </row>
    <row r="739" spans="1:35" x14ac:dyDescent="0.3">
      <c r="A739" t="s">
        <v>699</v>
      </c>
      <c r="B739">
        <v>18457</v>
      </c>
      <c r="C739">
        <v>1</v>
      </c>
      <c r="D739" t="s">
        <v>1100</v>
      </c>
      <c r="E739" t="s">
        <v>370</v>
      </c>
      <c r="F739">
        <v>19</v>
      </c>
      <c r="G739">
        <v>40.090000000000003</v>
      </c>
      <c r="H739">
        <v>132.56</v>
      </c>
      <c r="I739">
        <v>35.57</v>
      </c>
      <c r="J739">
        <v>117.61</v>
      </c>
      <c r="K739">
        <v>12</v>
      </c>
      <c r="T739">
        <v>4</v>
      </c>
      <c r="U739">
        <v>2</v>
      </c>
      <c r="V739" t="s">
        <v>306</v>
      </c>
      <c r="W739">
        <v>132</v>
      </c>
      <c r="X739">
        <v>7</v>
      </c>
      <c r="Y739">
        <v>7</v>
      </c>
      <c r="Z739" t="s">
        <v>1101</v>
      </c>
      <c r="AA739" t="s">
        <v>1102</v>
      </c>
      <c r="AB739" t="s">
        <v>309</v>
      </c>
      <c r="AC739" t="s">
        <v>310</v>
      </c>
      <c r="AD739" t="s">
        <v>704</v>
      </c>
      <c r="AG739" t="s">
        <v>1103</v>
      </c>
      <c r="AH739">
        <v>0</v>
      </c>
      <c r="AI739">
        <v>281</v>
      </c>
    </row>
    <row r="740" spans="1:35" x14ac:dyDescent="0.3">
      <c r="A740" t="s">
        <v>699</v>
      </c>
      <c r="B740">
        <v>18457</v>
      </c>
      <c r="C740">
        <v>2</v>
      </c>
      <c r="D740" t="s">
        <v>1100</v>
      </c>
      <c r="E740" t="s">
        <v>370</v>
      </c>
      <c r="F740">
        <v>19</v>
      </c>
      <c r="G740">
        <v>42.82</v>
      </c>
      <c r="H740">
        <v>141.56</v>
      </c>
      <c r="I740">
        <v>34.86</v>
      </c>
      <c r="J740">
        <v>115.26</v>
      </c>
      <c r="K740">
        <v>7</v>
      </c>
      <c r="T740">
        <v>4</v>
      </c>
      <c r="U740">
        <v>2</v>
      </c>
      <c r="V740" t="s">
        <v>306</v>
      </c>
      <c r="W740">
        <v>141</v>
      </c>
      <c r="X740">
        <v>7</v>
      </c>
      <c r="Y740">
        <v>7</v>
      </c>
      <c r="Z740" t="s">
        <v>1101</v>
      </c>
      <c r="AA740" t="s">
        <v>1102</v>
      </c>
      <c r="AB740" t="s">
        <v>309</v>
      </c>
      <c r="AC740" t="s">
        <v>310</v>
      </c>
      <c r="AD740" t="s">
        <v>704</v>
      </c>
      <c r="AG740" t="s">
        <v>1103</v>
      </c>
      <c r="AH740">
        <v>0</v>
      </c>
      <c r="AI740">
        <v>281</v>
      </c>
    </row>
    <row r="741" spans="1:35" x14ac:dyDescent="0.3">
      <c r="A741" t="s">
        <v>699</v>
      </c>
      <c r="B741">
        <v>25670</v>
      </c>
      <c r="C741">
        <v>1</v>
      </c>
      <c r="D741" t="s">
        <v>1104</v>
      </c>
      <c r="E741" t="s">
        <v>726</v>
      </c>
      <c r="F741">
        <v>28</v>
      </c>
      <c r="G741">
        <v>34.619999999999997</v>
      </c>
      <c r="H741">
        <v>114.45</v>
      </c>
      <c r="I741">
        <v>31.42</v>
      </c>
      <c r="J741">
        <v>103.9</v>
      </c>
      <c r="K741">
        <v>28</v>
      </c>
      <c r="T741">
        <v>3</v>
      </c>
      <c r="U741">
        <v>2</v>
      </c>
      <c r="V741" t="s">
        <v>306</v>
      </c>
      <c r="W741">
        <v>114</v>
      </c>
      <c r="X741">
        <v>7</v>
      </c>
      <c r="Y741">
        <v>7</v>
      </c>
      <c r="Z741" t="s">
        <v>1105</v>
      </c>
      <c r="AA741" t="s">
        <v>1106</v>
      </c>
      <c r="AB741" t="s">
        <v>309</v>
      </c>
      <c r="AC741" t="s">
        <v>310</v>
      </c>
      <c r="AD741" t="s">
        <v>704</v>
      </c>
      <c r="AG741" t="s">
        <v>1107</v>
      </c>
      <c r="AH741">
        <v>0</v>
      </c>
      <c r="AI741">
        <v>0</v>
      </c>
    </row>
    <row r="742" spans="1:35" x14ac:dyDescent="0.3">
      <c r="A742" t="s">
        <v>699</v>
      </c>
      <c r="B742">
        <v>105595</v>
      </c>
      <c r="C742">
        <v>1</v>
      </c>
      <c r="D742" t="s">
        <v>1108</v>
      </c>
      <c r="E742" t="s">
        <v>1109</v>
      </c>
      <c r="F742">
        <v>30</v>
      </c>
      <c r="G742">
        <v>20.51</v>
      </c>
      <c r="H742">
        <v>67.83</v>
      </c>
      <c r="I742">
        <v>16.12</v>
      </c>
      <c r="J742">
        <v>53.32</v>
      </c>
      <c r="K742">
        <v>1</v>
      </c>
      <c r="T742">
        <v>2</v>
      </c>
      <c r="U742">
        <v>1</v>
      </c>
      <c r="V742" t="s">
        <v>333</v>
      </c>
      <c r="W742">
        <v>67</v>
      </c>
      <c r="X742">
        <v>9</v>
      </c>
      <c r="Y742">
        <v>7</v>
      </c>
      <c r="Z742" t="s">
        <v>1110</v>
      </c>
      <c r="AA742" t="s">
        <v>1111</v>
      </c>
      <c r="AB742" t="s">
        <v>309</v>
      </c>
      <c r="AC742" t="s">
        <v>310</v>
      </c>
      <c r="AD742" t="s">
        <v>704</v>
      </c>
      <c r="AG742" t="s">
        <v>1112</v>
      </c>
      <c r="AH742">
        <v>0</v>
      </c>
      <c r="AI742">
        <v>205</v>
      </c>
    </row>
    <row r="743" spans="1:35" x14ac:dyDescent="0.3">
      <c r="A743" t="s">
        <v>699</v>
      </c>
      <c r="B743">
        <v>105595</v>
      </c>
      <c r="C743">
        <v>2</v>
      </c>
      <c r="D743" t="s">
        <v>1108</v>
      </c>
      <c r="E743" t="s">
        <v>1109</v>
      </c>
      <c r="F743">
        <v>30</v>
      </c>
      <c r="G743">
        <v>23.08</v>
      </c>
      <c r="H743">
        <v>76.3</v>
      </c>
      <c r="I743">
        <v>18.13</v>
      </c>
      <c r="J743">
        <v>59.94</v>
      </c>
      <c r="K743">
        <v>13</v>
      </c>
      <c r="T743">
        <v>3</v>
      </c>
      <c r="U743">
        <v>2</v>
      </c>
      <c r="V743" t="s">
        <v>333</v>
      </c>
      <c r="W743">
        <v>76</v>
      </c>
      <c r="X743">
        <v>9</v>
      </c>
      <c r="Y743">
        <v>7</v>
      </c>
      <c r="Z743" t="s">
        <v>1110</v>
      </c>
      <c r="AA743" t="s">
        <v>1111</v>
      </c>
      <c r="AB743" t="s">
        <v>309</v>
      </c>
      <c r="AC743" t="s">
        <v>310</v>
      </c>
      <c r="AD743" t="s">
        <v>704</v>
      </c>
      <c r="AG743" t="s">
        <v>1112</v>
      </c>
      <c r="AH743">
        <v>0</v>
      </c>
      <c r="AI743">
        <v>205</v>
      </c>
    </row>
    <row r="744" spans="1:35" x14ac:dyDescent="0.3">
      <c r="A744" t="s">
        <v>699</v>
      </c>
      <c r="B744">
        <v>105595</v>
      </c>
      <c r="C744">
        <v>3</v>
      </c>
      <c r="D744" t="s">
        <v>1108</v>
      </c>
      <c r="E744" t="s">
        <v>1109</v>
      </c>
      <c r="F744">
        <v>30</v>
      </c>
      <c r="G744">
        <v>25.59</v>
      </c>
      <c r="H744">
        <v>84.61</v>
      </c>
      <c r="I744">
        <v>20.11</v>
      </c>
      <c r="J744">
        <v>66.510000000000005</v>
      </c>
      <c r="K744">
        <v>1</v>
      </c>
      <c r="T744">
        <v>3</v>
      </c>
      <c r="U744">
        <v>2</v>
      </c>
      <c r="V744" t="s">
        <v>333</v>
      </c>
      <c r="W744">
        <v>84</v>
      </c>
      <c r="X744">
        <v>9</v>
      </c>
      <c r="Y744">
        <v>7</v>
      </c>
      <c r="Z744" t="s">
        <v>1110</v>
      </c>
      <c r="AA744" t="s">
        <v>1111</v>
      </c>
      <c r="AB744" t="s">
        <v>309</v>
      </c>
      <c r="AC744" t="s">
        <v>310</v>
      </c>
      <c r="AD744" t="s">
        <v>704</v>
      </c>
      <c r="AG744" t="s">
        <v>1112</v>
      </c>
      <c r="AH744">
        <v>0</v>
      </c>
      <c r="AI744">
        <v>205</v>
      </c>
    </row>
    <row r="745" spans="1:35" x14ac:dyDescent="0.3">
      <c r="A745" t="s">
        <v>699</v>
      </c>
      <c r="B745">
        <v>105595</v>
      </c>
      <c r="C745">
        <v>4</v>
      </c>
      <c r="D745" t="s">
        <v>1108</v>
      </c>
      <c r="E745" t="s">
        <v>1109</v>
      </c>
      <c r="F745">
        <v>30</v>
      </c>
      <c r="G745">
        <v>30.13</v>
      </c>
      <c r="H745">
        <v>99.62</v>
      </c>
      <c r="I745">
        <v>23.67</v>
      </c>
      <c r="J745">
        <v>78.25</v>
      </c>
      <c r="K745">
        <v>1</v>
      </c>
      <c r="T745">
        <v>3</v>
      </c>
      <c r="U745">
        <v>2</v>
      </c>
      <c r="V745" t="s">
        <v>333</v>
      </c>
      <c r="W745">
        <v>99</v>
      </c>
      <c r="X745">
        <v>9</v>
      </c>
      <c r="Y745">
        <v>7</v>
      </c>
      <c r="Z745" t="s">
        <v>1110</v>
      </c>
      <c r="AA745" t="s">
        <v>1111</v>
      </c>
      <c r="AB745" t="s">
        <v>309</v>
      </c>
      <c r="AC745" t="s">
        <v>310</v>
      </c>
      <c r="AD745" t="s">
        <v>704</v>
      </c>
      <c r="AG745" t="s">
        <v>1112</v>
      </c>
      <c r="AH745">
        <v>0</v>
      </c>
      <c r="AI745">
        <v>205</v>
      </c>
    </row>
    <row r="746" spans="1:35" x14ac:dyDescent="0.3">
      <c r="A746" t="s">
        <v>699</v>
      </c>
      <c r="B746">
        <v>105595</v>
      </c>
      <c r="C746">
        <v>5</v>
      </c>
      <c r="D746" t="s">
        <v>1108</v>
      </c>
      <c r="E746" t="s">
        <v>1109</v>
      </c>
      <c r="F746">
        <v>30</v>
      </c>
      <c r="G746">
        <v>32.119999999999997</v>
      </c>
      <c r="H746">
        <v>106.21</v>
      </c>
      <c r="I746">
        <v>25.39</v>
      </c>
      <c r="J746">
        <v>83.95</v>
      </c>
      <c r="K746">
        <v>7</v>
      </c>
      <c r="T746">
        <v>3</v>
      </c>
      <c r="U746">
        <v>2</v>
      </c>
      <c r="V746" t="s">
        <v>333</v>
      </c>
      <c r="W746">
        <v>106</v>
      </c>
      <c r="X746">
        <v>9</v>
      </c>
      <c r="Y746">
        <v>7</v>
      </c>
      <c r="Z746" t="s">
        <v>1110</v>
      </c>
      <c r="AA746" t="s">
        <v>1111</v>
      </c>
      <c r="AB746" t="s">
        <v>309</v>
      </c>
      <c r="AC746" t="s">
        <v>310</v>
      </c>
      <c r="AD746" t="s">
        <v>704</v>
      </c>
      <c r="AG746" t="s">
        <v>1112</v>
      </c>
      <c r="AH746">
        <v>0</v>
      </c>
      <c r="AI746">
        <v>205</v>
      </c>
    </row>
    <row r="747" spans="1:35" x14ac:dyDescent="0.3">
      <c r="A747" t="s">
        <v>699</v>
      </c>
      <c r="B747">
        <v>105595</v>
      </c>
      <c r="C747">
        <v>6</v>
      </c>
      <c r="D747" t="s">
        <v>1108</v>
      </c>
      <c r="E747" t="s">
        <v>1109</v>
      </c>
      <c r="F747">
        <v>30</v>
      </c>
      <c r="G747">
        <v>32.590000000000003</v>
      </c>
      <c r="H747">
        <v>107.76</v>
      </c>
      <c r="I747">
        <v>25.66</v>
      </c>
      <c r="J747">
        <v>84.84</v>
      </c>
      <c r="K747">
        <v>7</v>
      </c>
      <c r="T747">
        <v>3</v>
      </c>
      <c r="U747">
        <v>2</v>
      </c>
      <c r="V747" t="s">
        <v>333</v>
      </c>
      <c r="W747">
        <v>107</v>
      </c>
      <c r="X747">
        <v>9</v>
      </c>
      <c r="Y747">
        <v>7</v>
      </c>
      <c r="Z747" t="s">
        <v>1110</v>
      </c>
      <c r="AA747" t="s">
        <v>1111</v>
      </c>
      <c r="AB747" t="s">
        <v>309</v>
      </c>
      <c r="AC747" t="s">
        <v>310</v>
      </c>
      <c r="AD747" t="s">
        <v>704</v>
      </c>
      <c r="AG747" t="s">
        <v>1112</v>
      </c>
      <c r="AH747">
        <v>0</v>
      </c>
      <c r="AI747">
        <v>205</v>
      </c>
    </row>
    <row r="748" spans="1:35" x14ac:dyDescent="0.3">
      <c r="A748" t="s">
        <v>699</v>
      </c>
      <c r="B748">
        <v>9404</v>
      </c>
      <c r="C748">
        <v>1</v>
      </c>
      <c r="D748" t="s">
        <v>1113</v>
      </c>
      <c r="E748" t="s">
        <v>1114</v>
      </c>
      <c r="F748">
        <v>41</v>
      </c>
      <c r="G748">
        <v>22.72</v>
      </c>
      <c r="H748">
        <v>75.11</v>
      </c>
      <c r="I748">
        <v>18.100000000000001</v>
      </c>
      <c r="J748">
        <v>59.85</v>
      </c>
      <c r="K748">
        <v>8</v>
      </c>
      <c r="T748">
        <v>2</v>
      </c>
      <c r="U748">
        <v>1</v>
      </c>
      <c r="V748" t="s">
        <v>306</v>
      </c>
      <c r="W748">
        <v>75</v>
      </c>
      <c r="X748">
        <v>7</v>
      </c>
      <c r="Y748">
        <v>4</v>
      </c>
      <c r="Z748" t="s">
        <v>1115</v>
      </c>
      <c r="AA748" t="s">
        <v>1116</v>
      </c>
      <c r="AB748" t="s">
        <v>309</v>
      </c>
      <c r="AC748" t="s">
        <v>310</v>
      </c>
      <c r="AD748" t="s">
        <v>704</v>
      </c>
      <c r="AG748" t="s">
        <v>1117</v>
      </c>
      <c r="AH748">
        <v>0</v>
      </c>
      <c r="AI748">
        <v>230</v>
      </c>
    </row>
    <row r="749" spans="1:35" x14ac:dyDescent="0.3">
      <c r="A749" t="s">
        <v>699</v>
      </c>
      <c r="B749">
        <v>9404</v>
      </c>
      <c r="C749">
        <v>2</v>
      </c>
      <c r="D749" t="s">
        <v>1113</v>
      </c>
      <c r="E749" t="s">
        <v>1114</v>
      </c>
      <c r="F749">
        <v>41</v>
      </c>
      <c r="G749">
        <v>31.12</v>
      </c>
      <c r="H749">
        <v>102.89</v>
      </c>
      <c r="I749">
        <v>24.8</v>
      </c>
      <c r="J749">
        <v>82</v>
      </c>
      <c r="K749">
        <v>6</v>
      </c>
      <c r="T749">
        <v>3</v>
      </c>
      <c r="U749">
        <v>2</v>
      </c>
      <c r="V749" t="s">
        <v>306</v>
      </c>
      <c r="W749">
        <v>102</v>
      </c>
      <c r="X749">
        <v>7</v>
      </c>
      <c r="Y749">
        <v>4</v>
      </c>
      <c r="Z749" t="s">
        <v>1115</v>
      </c>
      <c r="AA749" t="s">
        <v>1116</v>
      </c>
      <c r="AB749" t="s">
        <v>309</v>
      </c>
      <c r="AC749" t="s">
        <v>310</v>
      </c>
      <c r="AD749" t="s">
        <v>704</v>
      </c>
      <c r="AG749" t="s">
        <v>1117</v>
      </c>
      <c r="AH749">
        <v>0</v>
      </c>
      <c r="AI749">
        <v>230</v>
      </c>
    </row>
    <row r="750" spans="1:35" x14ac:dyDescent="0.3">
      <c r="A750" t="s">
        <v>699</v>
      </c>
      <c r="B750">
        <v>9404</v>
      </c>
      <c r="C750">
        <v>3</v>
      </c>
      <c r="D750" t="s">
        <v>1113</v>
      </c>
      <c r="E750" t="s">
        <v>1114</v>
      </c>
      <c r="F750">
        <v>41</v>
      </c>
      <c r="G750">
        <v>32.25</v>
      </c>
      <c r="H750">
        <v>106.64</v>
      </c>
      <c r="I750">
        <v>25.7</v>
      </c>
      <c r="J750">
        <v>84.98</v>
      </c>
      <c r="K750">
        <v>20</v>
      </c>
      <c r="T750">
        <v>3</v>
      </c>
      <c r="U750">
        <v>2</v>
      </c>
      <c r="V750" t="s">
        <v>306</v>
      </c>
      <c r="W750" t="s">
        <v>66</v>
      </c>
      <c r="X750">
        <v>7</v>
      </c>
      <c r="Y750">
        <v>4</v>
      </c>
      <c r="Z750" t="s">
        <v>1115</v>
      </c>
      <c r="AA750" t="s">
        <v>1116</v>
      </c>
      <c r="AB750" t="s">
        <v>309</v>
      </c>
      <c r="AC750" t="s">
        <v>310</v>
      </c>
      <c r="AD750" t="s">
        <v>704</v>
      </c>
      <c r="AG750" t="s">
        <v>1117</v>
      </c>
      <c r="AH750">
        <v>0</v>
      </c>
      <c r="AI750">
        <v>230</v>
      </c>
    </row>
    <row r="751" spans="1:35" x14ac:dyDescent="0.3">
      <c r="A751" t="s">
        <v>699</v>
      </c>
      <c r="B751">
        <v>9404</v>
      </c>
      <c r="C751">
        <v>4</v>
      </c>
      <c r="D751" t="s">
        <v>1113</v>
      </c>
      <c r="E751" t="s">
        <v>1114</v>
      </c>
      <c r="F751">
        <v>41</v>
      </c>
      <c r="G751">
        <v>32.21</v>
      </c>
      <c r="H751">
        <v>106.49</v>
      </c>
      <c r="I751">
        <v>25.67</v>
      </c>
      <c r="J751">
        <v>84.86</v>
      </c>
      <c r="K751">
        <v>7</v>
      </c>
      <c r="T751">
        <v>3</v>
      </c>
      <c r="U751">
        <v>2</v>
      </c>
      <c r="V751" t="s">
        <v>306</v>
      </c>
      <c r="W751" t="s">
        <v>65</v>
      </c>
      <c r="X751">
        <v>7</v>
      </c>
      <c r="Y751">
        <v>4</v>
      </c>
      <c r="Z751" t="s">
        <v>1115</v>
      </c>
      <c r="AA751" t="s">
        <v>1116</v>
      </c>
      <c r="AB751" t="s">
        <v>309</v>
      </c>
      <c r="AC751" t="s">
        <v>310</v>
      </c>
      <c r="AD751" t="s">
        <v>704</v>
      </c>
      <c r="AG751" t="s">
        <v>1117</v>
      </c>
      <c r="AH751">
        <v>0</v>
      </c>
      <c r="AI751">
        <v>230</v>
      </c>
    </row>
    <row r="752" spans="1:35" x14ac:dyDescent="0.3">
      <c r="A752" t="s">
        <v>699</v>
      </c>
      <c r="B752">
        <v>12745</v>
      </c>
      <c r="C752">
        <v>1</v>
      </c>
      <c r="D752" t="s">
        <v>1118</v>
      </c>
      <c r="E752" t="s">
        <v>458</v>
      </c>
      <c r="F752">
        <v>12</v>
      </c>
      <c r="G752">
        <v>24.23</v>
      </c>
      <c r="H752">
        <v>80.099999999999994</v>
      </c>
      <c r="I752">
        <v>20.100000000000001</v>
      </c>
      <c r="J752">
        <v>66.459999999999994</v>
      </c>
      <c r="K752">
        <v>6</v>
      </c>
      <c r="T752">
        <v>3</v>
      </c>
      <c r="U752">
        <v>2</v>
      </c>
      <c r="V752" t="s">
        <v>306</v>
      </c>
      <c r="W752">
        <v>80</v>
      </c>
      <c r="X752">
        <v>7</v>
      </c>
      <c r="Y752">
        <v>7</v>
      </c>
      <c r="Z752" t="s">
        <v>1119</v>
      </c>
      <c r="AA752" t="s">
        <v>1120</v>
      </c>
      <c r="AB752" t="s">
        <v>309</v>
      </c>
      <c r="AC752" t="s">
        <v>310</v>
      </c>
      <c r="AD752" t="s">
        <v>704</v>
      </c>
      <c r="AG752" t="s">
        <v>1121</v>
      </c>
      <c r="AH752">
        <v>0</v>
      </c>
      <c r="AI752">
        <v>226</v>
      </c>
    </row>
    <row r="753" spans="1:35" x14ac:dyDescent="0.3">
      <c r="A753" t="s">
        <v>699</v>
      </c>
      <c r="B753">
        <v>12745</v>
      </c>
      <c r="C753">
        <v>2</v>
      </c>
      <c r="D753" t="s">
        <v>1118</v>
      </c>
      <c r="E753" t="s">
        <v>458</v>
      </c>
      <c r="F753">
        <v>12</v>
      </c>
      <c r="G753">
        <v>25.03</v>
      </c>
      <c r="H753">
        <v>82.77</v>
      </c>
      <c r="I753">
        <v>20.77</v>
      </c>
      <c r="J753">
        <v>68.680000000000007</v>
      </c>
      <c r="K753">
        <v>6</v>
      </c>
      <c r="T753">
        <v>3</v>
      </c>
      <c r="U753">
        <v>2</v>
      </c>
      <c r="V753" t="s">
        <v>306</v>
      </c>
      <c r="W753">
        <v>82</v>
      </c>
      <c r="X753">
        <v>7</v>
      </c>
      <c r="Y753">
        <v>7</v>
      </c>
      <c r="Z753" t="s">
        <v>1119</v>
      </c>
      <c r="AA753" t="s">
        <v>1120</v>
      </c>
      <c r="AB753" t="s">
        <v>309</v>
      </c>
      <c r="AC753" t="s">
        <v>310</v>
      </c>
      <c r="AD753" t="s">
        <v>704</v>
      </c>
      <c r="AG753" t="s">
        <v>1121</v>
      </c>
      <c r="AH753">
        <v>0</v>
      </c>
      <c r="AI753">
        <v>226</v>
      </c>
    </row>
    <row r="754" spans="1:35" x14ac:dyDescent="0.3">
      <c r="A754" t="s">
        <v>699</v>
      </c>
      <c r="B754">
        <v>126426</v>
      </c>
      <c r="C754">
        <v>1</v>
      </c>
      <c r="D754" t="s">
        <v>1122</v>
      </c>
      <c r="E754" t="s">
        <v>1123</v>
      </c>
      <c r="F754">
        <v>149</v>
      </c>
      <c r="G754">
        <v>13.35</v>
      </c>
      <c r="H754">
        <v>44.16</v>
      </c>
      <c r="I754">
        <v>9.5399999999999991</v>
      </c>
      <c r="J754">
        <v>31.55</v>
      </c>
      <c r="K754">
        <v>18</v>
      </c>
      <c r="T754">
        <v>1</v>
      </c>
      <c r="U754">
        <v>1</v>
      </c>
      <c r="V754" t="s">
        <v>333</v>
      </c>
      <c r="W754" t="s">
        <v>1124</v>
      </c>
      <c r="X754">
        <v>12</v>
      </c>
      <c r="Y754">
        <v>6</v>
      </c>
      <c r="Z754" t="s">
        <v>1125</v>
      </c>
      <c r="AA754" t="s">
        <v>1126</v>
      </c>
      <c r="AB754" t="s">
        <v>309</v>
      </c>
      <c r="AC754" t="s">
        <v>310</v>
      </c>
      <c r="AD754" t="s">
        <v>704</v>
      </c>
      <c r="AG754" t="s">
        <v>1127</v>
      </c>
      <c r="AH754">
        <v>0</v>
      </c>
      <c r="AI754">
        <v>199</v>
      </c>
    </row>
    <row r="755" spans="1:35" x14ac:dyDescent="0.3">
      <c r="A755" t="s">
        <v>699</v>
      </c>
      <c r="B755">
        <v>126426</v>
      </c>
      <c r="C755">
        <v>2</v>
      </c>
      <c r="D755" t="s">
        <v>1122</v>
      </c>
      <c r="E755" t="s">
        <v>1123</v>
      </c>
      <c r="F755">
        <v>149</v>
      </c>
      <c r="G755">
        <v>13.35</v>
      </c>
      <c r="H755">
        <v>44.16</v>
      </c>
      <c r="I755">
        <v>9.5399999999999991</v>
      </c>
      <c r="J755">
        <v>31.55</v>
      </c>
      <c r="K755">
        <v>13</v>
      </c>
      <c r="T755">
        <v>1</v>
      </c>
      <c r="U755">
        <v>1</v>
      </c>
      <c r="V755" t="s">
        <v>333</v>
      </c>
      <c r="W755" t="s">
        <v>106</v>
      </c>
      <c r="X755">
        <v>12</v>
      </c>
      <c r="Y755">
        <v>6</v>
      </c>
      <c r="Z755" t="s">
        <v>1125</v>
      </c>
      <c r="AA755" t="s">
        <v>1126</v>
      </c>
      <c r="AB755" t="s">
        <v>309</v>
      </c>
      <c r="AC755" t="s">
        <v>310</v>
      </c>
      <c r="AD755" t="s">
        <v>704</v>
      </c>
      <c r="AG755" t="s">
        <v>1127</v>
      </c>
      <c r="AH755">
        <v>0</v>
      </c>
      <c r="AI755">
        <v>199</v>
      </c>
    </row>
    <row r="756" spans="1:35" x14ac:dyDescent="0.3">
      <c r="A756" t="s">
        <v>699</v>
      </c>
      <c r="B756">
        <v>126426</v>
      </c>
      <c r="C756">
        <v>3</v>
      </c>
      <c r="D756" t="s">
        <v>1122</v>
      </c>
      <c r="E756" t="s">
        <v>1123</v>
      </c>
      <c r="F756">
        <v>149</v>
      </c>
      <c r="G756">
        <v>13.73</v>
      </c>
      <c r="H756">
        <v>45.4</v>
      </c>
      <c r="I756">
        <v>9.5299999999999994</v>
      </c>
      <c r="J756">
        <v>31.52</v>
      </c>
      <c r="K756">
        <v>9</v>
      </c>
      <c r="T756">
        <v>1</v>
      </c>
      <c r="U756">
        <v>1</v>
      </c>
      <c r="V756" t="s">
        <v>333</v>
      </c>
      <c r="W756" t="s">
        <v>1128</v>
      </c>
      <c r="X756">
        <v>12</v>
      </c>
      <c r="Y756">
        <v>6</v>
      </c>
      <c r="Z756" t="s">
        <v>1125</v>
      </c>
      <c r="AA756" t="s">
        <v>1126</v>
      </c>
      <c r="AB756" t="s">
        <v>309</v>
      </c>
      <c r="AC756" t="s">
        <v>310</v>
      </c>
      <c r="AD756" t="s">
        <v>704</v>
      </c>
      <c r="AG756" t="s">
        <v>1127</v>
      </c>
      <c r="AH756">
        <v>0</v>
      </c>
      <c r="AI756">
        <v>199</v>
      </c>
    </row>
    <row r="757" spans="1:35" x14ac:dyDescent="0.3">
      <c r="A757" t="s">
        <v>699</v>
      </c>
      <c r="B757">
        <v>126426</v>
      </c>
      <c r="C757">
        <v>4</v>
      </c>
      <c r="D757" t="s">
        <v>1122</v>
      </c>
      <c r="E757" t="s">
        <v>1123</v>
      </c>
      <c r="F757">
        <v>149</v>
      </c>
      <c r="G757">
        <v>21.01</v>
      </c>
      <c r="H757">
        <v>69.47</v>
      </c>
      <c r="I757">
        <v>15.02</v>
      </c>
      <c r="J757">
        <v>49.66</v>
      </c>
      <c r="K757">
        <v>45</v>
      </c>
      <c r="T757">
        <v>2</v>
      </c>
      <c r="U757">
        <v>1</v>
      </c>
      <c r="V757" t="s">
        <v>333</v>
      </c>
      <c r="W757">
        <v>69</v>
      </c>
      <c r="X757">
        <v>12</v>
      </c>
      <c r="Y757">
        <v>6</v>
      </c>
      <c r="Z757" t="s">
        <v>1125</v>
      </c>
      <c r="AA757" t="s">
        <v>1126</v>
      </c>
      <c r="AB757" t="s">
        <v>309</v>
      </c>
      <c r="AC757" t="s">
        <v>310</v>
      </c>
      <c r="AD757" t="s">
        <v>704</v>
      </c>
      <c r="AG757" t="s">
        <v>1127</v>
      </c>
      <c r="AH757">
        <v>0</v>
      </c>
      <c r="AI757">
        <v>199</v>
      </c>
    </row>
    <row r="758" spans="1:35" x14ac:dyDescent="0.3">
      <c r="A758" t="s">
        <v>699</v>
      </c>
      <c r="B758">
        <v>126426</v>
      </c>
      <c r="C758">
        <v>5</v>
      </c>
      <c r="D758" t="s">
        <v>1122</v>
      </c>
      <c r="E758" t="s">
        <v>1123</v>
      </c>
      <c r="F758">
        <v>149</v>
      </c>
      <c r="G758">
        <v>20.9</v>
      </c>
      <c r="H758">
        <v>69.11</v>
      </c>
      <c r="I758">
        <v>15.04</v>
      </c>
      <c r="J758">
        <v>49.73</v>
      </c>
      <c r="K758">
        <v>25</v>
      </c>
      <c r="T758">
        <v>2</v>
      </c>
      <c r="U758">
        <v>1</v>
      </c>
      <c r="V758" t="s">
        <v>333</v>
      </c>
      <c r="W758" t="s">
        <v>164</v>
      </c>
      <c r="X758">
        <v>12</v>
      </c>
      <c r="Y758">
        <v>6</v>
      </c>
      <c r="Z758" t="s">
        <v>1125</v>
      </c>
      <c r="AA758" t="s">
        <v>1126</v>
      </c>
      <c r="AB758" t="s">
        <v>309</v>
      </c>
      <c r="AC758" t="s">
        <v>310</v>
      </c>
      <c r="AD758" t="s">
        <v>704</v>
      </c>
      <c r="AG758" t="s">
        <v>1127</v>
      </c>
      <c r="AH758">
        <v>0</v>
      </c>
      <c r="AI758">
        <v>199</v>
      </c>
    </row>
    <row r="759" spans="1:35" x14ac:dyDescent="0.3">
      <c r="A759" t="s">
        <v>699</v>
      </c>
      <c r="B759">
        <v>126426</v>
      </c>
      <c r="C759">
        <v>6</v>
      </c>
      <c r="D759" t="s">
        <v>1122</v>
      </c>
      <c r="E759" t="s">
        <v>1123</v>
      </c>
      <c r="F759">
        <v>149</v>
      </c>
      <c r="G759">
        <v>20.9</v>
      </c>
      <c r="H759">
        <v>69.11</v>
      </c>
      <c r="I759">
        <v>15.04</v>
      </c>
      <c r="J759">
        <v>49.73</v>
      </c>
      <c r="K759">
        <v>21</v>
      </c>
      <c r="T759">
        <v>2</v>
      </c>
      <c r="U759">
        <v>1</v>
      </c>
      <c r="V759" t="s">
        <v>333</v>
      </c>
      <c r="W759" t="s">
        <v>165</v>
      </c>
      <c r="X759">
        <v>12</v>
      </c>
      <c r="Y759">
        <v>6</v>
      </c>
      <c r="Z759" t="s">
        <v>1125</v>
      </c>
      <c r="AA759" t="s">
        <v>1126</v>
      </c>
      <c r="AB759" t="s">
        <v>309</v>
      </c>
      <c r="AC759" t="s">
        <v>310</v>
      </c>
      <c r="AD759" t="s">
        <v>704</v>
      </c>
      <c r="AG759" t="s">
        <v>1127</v>
      </c>
      <c r="AH759">
        <v>0</v>
      </c>
      <c r="AI759">
        <v>199</v>
      </c>
    </row>
    <row r="760" spans="1:35" x14ac:dyDescent="0.3">
      <c r="A760" t="s">
        <v>699</v>
      </c>
      <c r="B760">
        <v>126426</v>
      </c>
      <c r="C760">
        <v>7</v>
      </c>
      <c r="D760" t="s">
        <v>1122</v>
      </c>
      <c r="E760" t="s">
        <v>1123</v>
      </c>
      <c r="F760">
        <v>149</v>
      </c>
      <c r="G760">
        <v>20.9</v>
      </c>
      <c r="H760">
        <v>69.11</v>
      </c>
      <c r="I760">
        <v>15.04</v>
      </c>
      <c r="J760">
        <v>49.73</v>
      </c>
      <c r="K760">
        <v>18</v>
      </c>
      <c r="T760">
        <v>2</v>
      </c>
      <c r="U760">
        <v>1</v>
      </c>
      <c r="V760" t="s">
        <v>306</v>
      </c>
      <c r="W760" t="s">
        <v>803</v>
      </c>
      <c r="X760">
        <v>12</v>
      </c>
      <c r="Y760">
        <v>6</v>
      </c>
      <c r="Z760" t="s">
        <v>1125</v>
      </c>
      <c r="AA760" t="s">
        <v>1126</v>
      </c>
      <c r="AB760" t="s">
        <v>309</v>
      </c>
      <c r="AC760" t="s">
        <v>310</v>
      </c>
      <c r="AD760" t="s">
        <v>704</v>
      </c>
      <c r="AG760" t="s">
        <v>1127</v>
      </c>
      <c r="AH760">
        <v>0</v>
      </c>
      <c r="AI760">
        <v>199</v>
      </c>
    </row>
    <row r="761" spans="1:35" x14ac:dyDescent="0.3">
      <c r="A761" t="s">
        <v>699</v>
      </c>
      <c r="B761">
        <v>107196</v>
      </c>
      <c r="C761">
        <v>1</v>
      </c>
      <c r="D761" t="s">
        <v>1129</v>
      </c>
      <c r="E761" t="s">
        <v>1130</v>
      </c>
      <c r="F761">
        <v>17</v>
      </c>
      <c r="G761">
        <v>14.49</v>
      </c>
      <c r="H761">
        <v>47.93</v>
      </c>
      <c r="I761">
        <v>12.76</v>
      </c>
      <c r="J761">
        <v>42.21</v>
      </c>
      <c r="K761">
        <v>1</v>
      </c>
      <c r="T761">
        <v>2</v>
      </c>
      <c r="U761">
        <v>1</v>
      </c>
      <c r="V761" t="s">
        <v>333</v>
      </c>
      <c r="W761">
        <v>47</v>
      </c>
      <c r="X761">
        <v>7</v>
      </c>
      <c r="Y761">
        <v>7</v>
      </c>
      <c r="Z761" t="s">
        <v>1131</v>
      </c>
      <c r="AA761" t="s">
        <v>1132</v>
      </c>
      <c r="AB761" t="s">
        <v>309</v>
      </c>
      <c r="AC761" t="s">
        <v>310</v>
      </c>
      <c r="AD761" t="s">
        <v>704</v>
      </c>
      <c r="AG761" t="s">
        <v>1133</v>
      </c>
      <c r="AH761">
        <v>0</v>
      </c>
      <c r="AI761">
        <v>199</v>
      </c>
    </row>
    <row r="762" spans="1:35" x14ac:dyDescent="0.3">
      <c r="A762" t="s">
        <v>699</v>
      </c>
      <c r="B762">
        <v>107196</v>
      </c>
      <c r="C762">
        <v>2</v>
      </c>
      <c r="D762" t="s">
        <v>1129</v>
      </c>
      <c r="E762" t="s">
        <v>1130</v>
      </c>
      <c r="F762">
        <v>17</v>
      </c>
      <c r="G762">
        <v>17.47</v>
      </c>
      <c r="H762">
        <v>57.77</v>
      </c>
      <c r="I762">
        <v>15.38</v>
      </c>
      <c r="J762">
        <v>50.87</v>
      </c>
      <c r="K762">
        <v>4</v>
      </c>
      <c r="T762">
        <v>2</v>
      </c>
      <c r="U762">
        <v>1</v>
      </c>
      <c r="V762" t="s">
        <v>333</v>
      </c>
      <c r="W762">
        <v>57</v>
      </c>
      <c r="X762">
        <v>7</v>
      </c>
      <c r="Y762">
        <v>7</v>
      </c>
      <c r="Z762" t="s">
        <v>1131</v>
      </c>
      <c r="AA762" t="s">
        <v>1132</v>
      </c>
      <c r="AB762" t="s">
        <v>309</v>
      </c>
      <c r="AC762" t="s">
        <v>310</v>
      </c>
      <c r="AD762" t="s">
        <v>704</v>
      </c>
      <c r="AG762" t="s">
        <v>1133</v>
      </c>
      <c r="AH762">
        <v>0</v>
      </c>
      <c r="AI762">
        <v>199</v>
      </c>
    </row>
    <row r="763" spans="1:35" x14ac:dyDescent="0.3">
      <c r="A763" t="s">
        <v>699</v>
      </c>
      <c r="B763">
        <v>107196</v>
      </c>
      <c r="C763">
        <v>3</v>
      </c>
      <c r="D763" t="s">
        <v>1129</v>
      </c>
      <c r="E763" t="s">
        <v>1130</v>
      </c>
      <c r="F763">
        <v>17</v>
      </c>
      <c r="G763">
        <v>18.43</v>
      </c>
      <c r="H763">
        <v>60.93</v>
      </c>
      <c r="I763">
        <v>16.22</v>
      </c>
      <c r="J763">
        <v>53.65</v>
      </c>
      <c r="K763">
        <v>4</v>
      </c>
      <c r="T763">
        <v>2</v>
      </c>
      <c r="U763">
        <v>1</v>
      </c>
      <c r="V763" t="s">
        <v>333</v>
      </c>
      <c r="W763" t="s">
        <v>1134</v>
      </c>
      <c r="X763">
        <v>7</v>
      </c>
      <c r="Y763">
        <v>7</v>
      </c>
      <c r="Z763" t="s">
        <v>1131</v>
      </c>
      <c r="AA763" t="s">
        <v>1132</v>
      </c>
      <c r="AB763" t="s">
        <v>309</v>
      </c>
      <c r="AC763" t="s">
        <v>310</v>
      </c>
      <c r="AD763" t="s">
        <v>704</v>
      </c>
      <c r="AG763" t="s">
        <v>1133</v>
      </c>
      <c r="AH763">
        <v>0</v>
      </c>
      <c r="AI763">
        <v>199</v>
      </c>
    </row>
    <row r="764" spans="1:35" x14ac:dyDescent="0.3">
      <c r="A764" t="s">
        <v>699</v>
      </c>
      <c r="B764">
        <v>107196</v>
      </c>
      <c r="C764">
        <v>4</v>
      </c>
      <c r="D764" t="s">
        <v>1129</v>
      </c>
      <c r="E764" t="s">
        <v>1130</v>
      </c>
      <c r="F764">
        <v>17</v>
      </c>
      <c r="G764">
        <v>18.32</v>
      </c>
      <c r="H764">
        <v>60.59</v>
      </c>
      <c r="I764">
        <v>16.14</v>
      </c>
      <c r="J764">
        <v>53.36</v>
      </c>
      <c r="K764">
        <v>1</v>
      </c>
      <c r="T764">
        <v>2</v>
      </c>
      <c r="U764">
        <v>1</v>
      </c>
      <c r="V764" t="s">
        <v>333</v>
      </c>
      <c r="W764" t="s">
        <v>1135</v>
      </c>
      <c r="X764">
        <v>7</v>
      </c>
      <c r="Y764">
        <v>7</v>
      </c>
      <c r="Z764" t="s">
        <v>1131</v>
      </c>
      <c r="AA764" t="s">
        <v>1132</v>
      </c>
      <c r="AB764" t="s">
        <v>309</v>
      </c>
      <c r="AC764" t="s">
        <v>310</v>
      </c>
      <c r="AD764" t="s">
        <v>704</v>
      </c>
      <c r="AG764" t="s">
        <v>1133</v>
      </c>
      <c r="AH764">
        <v>0</v>
      </c>
      <c r="AI764">
        <v>199</v>
      </c>
    </row>
    <row r="765" spans="1:35" x14ac:dyDescent="0.3">
      <c r="A765" t="s">
        <v>699</v>
      </c>
      <c r="B765">
        <v>107196</v>
      </c>
      <c r="C765">
        <v>5</v>
      </c>
      <c r="D765" t="s">
        <v>1129</v>
      </c>
      <c r="E765" t="s">
        <v>1130</v>
      </c>
      <c r="F765">
        <v>17</v>
      </c>
      <c r="G765">
        <v>19.46</v>
      </c>
      <c r="H765">
        <v>64.36</v>
      </c>
      <c r="I765">
        <v>17.14</v>
      </c>
      <c r="J765">
        <v>56.68</v>
      </c>
      <c r="K765">
        <v>1</v>
      </c>
      <c r="T765">
        <v>2</v>
      </c>
      <c r="U765">
        <v>1</v>
      </c>
      <c r="V765" t="s">
        <v>333</v>
      </c>
      <c r="W765">
        <v>64</v>
      </c>
      <c r="X765">
        <v>7</v>
      </c>
      <c r="Y765">
        <v>7</v>
      </c>
      <c r="Z765" t="s">
        <v>1131</v>
      </c>
      <c r="AA765" t="s">
        <v>1132</v>
      </c>
      <c r="AB765" t="s">
        <v>309</v>
      </c>
      <c r="AC765" t="s">
        <v>310</v>
      </c>
      <c r="AD765" t="s">
        <v>704</v>
      </c>
      <c r="AG765" t="s">
        <v>1133</v>
      </c>
      <c r="AH765">
        <v>0</v>
      </c>
      <c r="AI765">
        <v>199</v>
      </c>
    </row>
    <row r="766" spans="1:35" x14ac:dyDescent="0.3">
      <c r="A766" t="s">
        <v>699</v>
      </c>
      <c r="B766">
        <v>107196</v>
      </c>
      <c r="C766">
        <v>6</v>
      </c>
      <c r="D766" t="s">
        <v>1129</v>
      </c>
      <c r="E766" t="s">
        <v>1130</v>
      </c>
      <c r="F766">
        <v>17</v>
      </c>
      <c r="G766">
        <v>19.71</v>
      </c>
      <c r="H766">
        <v>65.19</v>
      </c>
      <c r="I766">
        <v>17.36</v>
      </c>
      <c r="J766">
        <v>57.41</v>
      </c>
      <c r="K766">
        <v>1</v>
      </c>
      <c r="T766">
        <v>2</v>
      </c>
      <c r="U766">
        <v>1</v>
      </c>
      <c r="V766" t="s">
        <v>333</v>
      </c>
      <c r="W766" t="s">
        <v>1136</v>
      </c>
      <c r="X766">
        <v>7</v>
      </c>
      <c r="Y766">
        <v>7</v>
      </c>
      <c r="Z766" t="s">
        <v>1131</v>
      </c>
      <c r="AA766" t="s">
        <v>1132</v>
      </c>
      <c r="AB766" t="s">
        <v>309</v>
      </c>
      <c r="AC766" t="s">
        <v>310</v>
      </c>
      <c r="AD766" t="s">
        <v>704</v>
      </c>
      <c r="AG766" t="s">
        <v>1133</v>
      </c>
      <c r="AH766">
        <v>0</v>
      </c>
      <c r="AI766">
        <v>199</v>
      </c>
    </row>
    <row r="767" spans="1:35" x14ac:dyDescent="0.3">
      <c r="A767" t="s">
        <v>699</v>
      </c>
      <c r="B767">
        <v>107196</v>
      </c>
      <c r="C767">
        <v>7</v>
      </c>
      <c r="D767" t="s">
        <v>1129</v>
      </c>
      <c r="E767" t="s">
        <v>1130</v>
      </c>
      <c r="F767">
        <v>17</v>
      </c>
      <c r="G767">
        <v>20.07</v>
      </c>
      <c r="H767">
        <v>66.37</v>
      </c>
      <c r="I767">
        <v>17.670000000000002</v>
      </c>
      <c r="J767">
        <v>58.44</v>
      </c>
      <c r="K767">
        <v>4</v>
      </c>
      <c r="T767">
        <v>2</v>
      </c>
      <c r="U767">
        <v>1</v>
      </c>
      <c r="V767" t="s">
        <v>333</v>
      </c>
      <c r="W767" t="s">
        <v>1137</v>
      </c>
      <c r="X767">
        <v>7</v>
      </c>
      <c r="Y767">
        <v>7</v>
      </c>
      <c r="Z767" t="s">
        <v>1131</v>
      </c>
      <c r="AA767" t="s">
        <v>1132</v>
      </c>
      <c r="AB767" t="s">
        <v>309</v>
      </c>
      <c r="AC767" t="s">
        <v>310</v>
      </c>
      <c r="AD767" t="s">
        <v>704</v>
      </c>
      <c r="AG767" t="s">
        <v>1133</v>
      </c>
      <c r="AH767">
        <v>0</v>
      </c>
      <c r="AI767">
        <v>199</v>
      </c>
    </row>
    <row r="768" spans="1:35" x14ac:dyDescent="0.3">
      <c r="A768" t="s">
        <v>699</v>
      </c>
      <c r="B768">
        <v>107196</v>
      </c>
      <c r="C768">
        <v>8</v>
      </c>
      <c r="D768" t="s">
        <v>1129</v>
      </c>
      <c r="E768" t="s">
        <v>1130</v>
      </c>
      <c r="F768">
        <v>17</v>
      </c>
      <c r="G768">
        <v>28.91</v>
      </c>
      <c r="H768">
        <v>95.58</v>
      </c>
      <c r="I768">
        <v>25.46</v>
      </c>
      <c r="J768">
        <v>84.17</v>
      </c>
      <c r="K768">
        <v>1</v>
      </c>
      <c r="T768">
        <v>3</v>
      </c>
      <c r="U768">
        <v>2</v>
      </c>
      <c r="V768" t="s">
        <v>333</v>
      </c>
      <c r="W768">
        <v>95</v>
      </c>
      <c r="X768">
        <v>7</v>
      </c>
      <c r="Y768">
        <v>7</v>
      </c>
      <c r="Z768" t="s">
        <v>1131</v>
      </c>
      <c r="AA768" t="s">
        <v>1132</v>
      </c>
      <c r="AB768" t="s">
        <v>309</v>
      </c>
      <c r="AC768" t="s">
        <v>310</v>
      </c>
      <c r="AD768" t="s">
        <v>704</v>
      </c>
      <c r="AG768" t="s">
        <v>1133</v>
      </c>
      <c r="AH768">
        <v>0</v>
      </c>
      <c r="AI768">
        <v>199</v>
      </c>
    </row>
    <row r="769" spans="1:35" x14ac:dyDescent="0.3">
      <c r="A769" t="s">
        <v>699</v>
      </c>
      <c r="B769">
        <v>14234</v>
      </c>
      <c r="C769">
        <v>1</v>
      </c>
      <c r="D769" t="s">
        <v>304</v>
      </c>
      <c r="E769" t="s">
        <v>738</v>
      </c>
      <c r="F769">
        <v>71</v>
      </c>
      <c r="G769">
        <v>22.73</v>
      </c>
      <c r="H769">
        <v>75.17</v>
      </c>
      <c r="I769">
        <v>18.13</v>
      </c>
      <c r="J769">
        <v>59.95</v>
      </c>
      <c r="K769">
        <v>11</v>
      </c>
      <c r="T769">
        <v>3</v>
      </c>
      <c r="U769">
        <v>2</v>
      </c>
      <c r="V769" t="s">
        <v>306</v>
      </c>
      <c r="W769">
        <v>75</v>
      </c>
      <c r="X769">
        <v>14</v>
      </c>
      <c r="Y769">
        <v>11</v>
      </c>
      <c r="Z769" t="s">
        <v>1138</v>
      </c>
      <c r="AA769" t="s">
        <v>1139</v>
      </c>
      <c r="AB769" t="s">
        <v>309</v>
      </c>
      <c r="AC769" t="s">
        <v>310</v>
      </c>
      <c r="AD769" t="s">
        <v>704</v>
      </c>
      <c r="AG769" t="s">
        <v>1140</v>
      </c>
      <c r="AH769">
        <v>0</v>
      </c>
      <c r="AI769">
        <v>248</v>
      </c>
    </row>
    <row r="770" spans="1:35" x14ac:dyDescent="0.3">
      <c r="A770" t="s">
        <v>699</v>
      </c>
      <c r="B770">
        <v>14234</v>
      </c>
      <c r="C770">
        <v>2</v>
      </c>
      <c r="D770" t="s">
        <v>304</v>
      </c>
      <c r="E770" t="s">
        <v>738</v>
      </c>
      <c r="F770">
        <v>71</v>
      </c>
      <c r="G770">
        <v>25.89</v>
      </c>
      <c r="H770">
        <v>85.61</v>
      </c>
      <c r="I770">
        <v>20.7</v>
      </c>
      <c r="J770">
        <v>68.430000000000007</v>
      </c>
      <c r="K770">
        <v>1</v>
      </c>
      <c r="T770">
        <v>3</v>
      </c>
      <c r="U770">
        <v>2</v>
      </c>
      <c r="V770" t="s">
        <v>306</v>
      </c>
      <c r="W770">
        <v>85</v>
      </c>
      <c r="X770">
        <v>14</v>
      </c>
      <c r="Y770">
        <v>11</v>
      </c>
      <c r="Z770" t="s">
        <v>1138</v>
      </c>
      <c r="AA770" t="s">
        <v>1139</v>
      </c>
      <c r="AB770" t="s">
        <v>309</v>
      </c>
      <c r="AC770" t="s">
        <v>310</v>
      </c>
      <c r="AD770" t="s">
        <v>704</v>
      </c>
      <c r="AG770" t="s">
        <v>1140</v>
      </c>
      <c r="AH770">
        <v>0</v>
      </c>
      <c r="AI770">
        <v>248</v>
      </c>
    </row>
    <row r="771" spans="1:35" x14ac:dyDescent="0.3">
      <c r="A771" t="s">
        <v>699</v>
      </c>
      <c r="B771">
        <v>14234</v>
      </c>
      <c r="C771">
        <v>3</v>
      </c>
      <c r="D771" t="s">
        <v>304</v>
      </c>
      <c r="E771" t="s">
        <v>738</v>
      </c>
      <c r="F771">
        <v>71</v>
      </c>
      <c r="G771">
        <v>26.71</v>
      </c>
      <c r="H771">
        <v>88.3</v>
      </c>
      <c r="I771">
        <v>21.42</v>
      </c>
      <c r="J771">
        <v>70.84</v>
      </c>
      <c r="K771">
        <v>1</v>
      </c>
      <c r="T771">
        <v>3</v>
      </c>
      <c r="U771">
        <v>1</v>
      </c>
      <c r="V771" t="s">
        <v>306</v>
      </c>
      <c r="W771">
        <v>88</v>
      </c>
      <c r="X771">
        <v>14</v>
      </c>
      <c r="Y771">
        <v>11</v>
      </c>
      <c r="Z771" t="s">
        <v>1138</v>
      </c>
      <c r="AA771" t="s">
        <v>1139</v>
      </c>
      <c r="AB771" t="s">
        <v>309</v>
      </c>
      <c r="AC771" t="s">
        <v>310</v>
      </c>
      <c r="AD771" t="s">
        <v>704</v>
      </c>
      <c r="AG771" t="s">
        <v>1140</v>
      </c>
      <c r="AH771">
        <v>0</v>
      </c>
      <c r="AI771">
        <v>248</v>
      </c>
    </row>
    <row r="772" spans="1:35" x14ac:dyDescent="0.3">
      <c r="A772" t="s">
        <v>699</v>
      </c>
      <c r="B772">
        <v>14234</v>
      </c>
      <c r="C772">
        <v>4</v>
      </c>
      <c r="D772" t="s">
        <v>304</v>
      </c>
      <c r="E772" t="s">
        <v>738</v>
      </c>
      <c r="F772">
        <v>71</v>
      </c>
      <c r="G772">
        <v>27.05</v>
      </c>
      <c r="H772">
        <v>89.43</v>
      </c>
      <c r="I772">
        <v>21.71</v>
      </c>
      <c r="J772">
        <v>71.77</v>
      </c>
      <c r="K772">
        <v>11</v>
      </c>
      <c r="T772">
        <v>3</v>
      </c>
      <c r="U772">
        <v>2</v>
      </c>
      <c r="V772" t="s">
        <v>306</v>
      </c>
      <c r="W772" t="s">
        <v>1141</v>
      </c>
      <c r="X772">
        <v>14</v>
      </c>
      <c r="Y772">
        <v>11</v>
      </c>
      <c r="Z772" t="s">
        <v>1138</v>
      </c>
      <c r="AA772" t="s">
        <v>1139</v>
      </c>
      <c r="AB772" t="s">
        <v>309</v>
      </c>
      <c r="AC772" t="s">
        <v>310</v>
      </c>
      <c r="AD772" t="s">
        <v>704</v>
      </c>
      <c r="AG772" t="s">
        <v>1140</v>
      </c>
      <c r="AH772">
        <v>0</v>
      </c>
      <c r="AI772">
        <v>248</v>
      </c>
    </row>
    <row r="773" spans="1:35" x14ac:dyDescent="0.3">
      <c r="A773" t="s">
        <v>699</v>
      </c>
      <c r="B773">
        <v>14234</v>
      </c>
      <c r="C773">
        <v>5</v>
      </c>
      <c r="D773" t="s">
        <v>304</v>
      </c>
      <c r="E773" t="s">
        <v>738</v>
      </c>
      <c r="F773">
        <v>71</v>
      </c>
      <c r="G773">
        <v>27.27</v>
      </c>
      <c r="H773">
        <v>90.18</v>
      </c>
      <c r="I773">
        <v>21.6</v>
      </c>
      <c r="J773">
        <v>71.42</v>
      </c>
      <c r="K773">
        <v>10</v>
      </c>
      <c r="T773">
        <v>3</v>
      </c>
      <c r="U773">
        <v>2</v>
      </c>
      <c r="V773" t="s">
        <v>306</v>
      </c>
      <c r="W773" t="s">
        <v>830</v>
      </c>
      <c r="X773">
        <v>14</v>
      </c>
      <c r="Y773">
        <v>11</v>
      </c>
      <c r="Z773" t="s">
        <v>1138</v>
      </c>
      <c r="AA773" t="s">
        <v>1139</v>
      </c>
      <c r="AB773" t="s">
        <v>309</v>
      </c>
      <c r="AC773" t="s">
        <v>310</v>
      </c>
      <c r="AD773" t="s">
        <v>704</v>
      </c>
      <c r="AG773" t="s">
        <v>1140</v>
      </c>
      <c r="AH773">
        <v>0</v>
      </c>
      <c r="AI773">
        <v>248</v>
      </c>
    </row>
    <row r="774" spans="1:35" x14ac:dyDescent="0.3">
      <c r="A774" t="s">
        <v>699</v>
      </c>
      <c r="B774">
        <v>14234</v>
      </c>
      <c r="C774">
        <v>6</v>
      </c>
      <c r="D774" t="s">
        <v>304</v>
      </c>
      <c r="E774" t="s">
        <v>738</v>
      </c>
      <c r="F774">
        <v>71</v>
      </c>
      <c r="G774">
        <v>30.31</v>
      </c>
      <c r="H774">
        <v>100.21</v>
      </c>
      <c r="I774">
        <v>24.43</v>
      </c>
      <c r="J774">
        <v>80.790000000000006</v>
      </c>
      <c r="K774">
        <v>2</v>
      </c>
      <c r="T774">
        <v>3</v>
      </c>
      <c r="U774">
        <v>2</v>
      </c>
      <c r="V774" t="s">
        <v>306</v>
      </c>
      <c r="W774">
        <v>100</v>
      </c>
      <c r="X774">
        <v>14</v>
      </c>
      <c r="Y774">
        <v>11</v>
      </c>
      <c r="Z774" t="s">
        <v>1138</v>
      </c>
      <c r="AA774" t="s">
        <v>1139</v>
      </c>
      <c r="AB774" t="s">
        <v>309</v>
      </c>
      <c r="AC774" t="s">
        <v>310</v>
      </c>
      <c r="AD774" t="s">
        <v>704</v>
      </c>
      <c r="AG774" t="s">
        <v>1140</v>
      </c>
      <c r="AH774">
        <v>0</v>
      </c>
      <c r="AI774">
        <v>248</v>
      </c>
    </row>
    <row r="775" spans="1:35" x14ac:dyDescent="0.3">
      <c r="A775" t="s">
        <v>699</v>
      </c>
      <c r="B775">
        <v>14234</v>
      </c>
      <c r="C775">
        <v>7</v>
      </c>
      <c r="D775" t="s">
        <v>304</v>
      </c>
      <c r="E775" t="s">
        <v>738</v>
      </c>
      <c r="F775">
        <v>71</v>
      </c>
      <c r="G775">
        <v>31.62</v>
      </c>
      <c r="H775">
        <v>104.53</v>
      </c>
      <c r="I775">
        <v>25.44</v>
      </c>
      <c r="J775">
        <v>84.13</v>
      </c>
      <c r="K775">
        <v>35</v>
      </c>
      <c r="T775">
        <v>3</v>
      </c>
      <c r="U775">
        <v>2</v>
      </c>
      <c r="V775" t="s">
        <v>306</v>
      </c>
      <c r="W775">
        <v>104</v>
      </c>
      <c r="X775">
        <v>14</v>
      </c>
      <c r="Y775">
        <v>11</v>
      </c>
      <c r="Z775" t="s">
        <v>1138</v>
      </c>
      <c r="AA775" t="s">
        <v>1139</v>
      </c>
      <c r="AB775" t="s">
        <v>309</v>
      </c>
      <c r="AC775" t="s">
        <v>310</v>
      </c>
      <c r="AD775" t="s">
        <v>704</v>
      </c>
      <c r="AG775" t="s">
        <v>1140</v>
      </c>
      <c r="AH775">
        <v>0</v>
      </c>
      <c r="AI775">
        <v>248</v>
      </c>
    </row>
    <row r="776" spans="1:35" x14ac:dyDescent="0.3">
      <c r="A776" t="s">
        <v>699</v>
      </c>
      <c r="B776">
        <v>22432</v>
      </c>
      <c r="C776">
        <v>1</v>
      </c>
      <c r="D776" t="s">
        <v>1142</v>
      </c>
      <c r="E776" t="s">
        <v>860</v>
      </c>
      <c r="F776">
        <v>55</v>
      </c>
      <c r="G776">
        <v>31.14</v>
      </c>
      <c r="H776">
        <v>102.95</v>
      </c>
      <c r="I776">
        <v>25.31</v>
      </c>
      <c r="J776">
        <v>83.68</v>
      </c>
      <c r="K776">
        <v>12</v>
      </c>
      <c r="T776">
        <v>3</v>
      </c>
      <c r="U776">
        <v>2</v>
      </c>
      <c r="V776" t="s">
        <v>306</v>
      </c>
      <c r="W776" t="s">
        <v>83</v>
      </c>
      <c r="X776">
        <v>13</v>
      </c>
      <c r="Y776">
        <v>10</v>
      </c>
      <c r="Z776" t="s">
        <v>1143</v>
      </c>
      <c r="AA776" t="s">
        <v>1144</v>
      </c>
      <c r="AB776" t="s">
        <v>309</v>
      </c>
      <c r="AC776" t="s">
        <v>310</v>
      </c>
      <c r="AD776" t="s">
        <v>704</v>
      </c>
      <c r="AG776" t="s">
        <v>1145</v>
      </c>
      <c r="AH776">
        <v>0</v>
      </c>
      <c r="AI776">
        <v>247</v>
      </c>
    </row>
    <row r="777" spans="1:35" x14ac:dyDescent="0.3">
      <c r="A777" t="s">
        <v>699</v>
      </c>
      <c r="B777">
        <v>22432</v>
      </c>
      <c r="C777">
        <v>2</v>
      </c>
      <c r="D777" t="s">
        <v>1142</v>
      </c>
      <c r="E777" t="s">
        <v>860</v>
      </c>
      <c r="F777">
        <v>55</v>
      </c>
      <c r="G777">
        <v>31.32</v>
      </c>
      <c r="H777">
        <v>103.56</v>
      </c>
      <c r="I777">
        <v>25.46</v>
      </c>
      <c r="J777">
        <v>84.19</v>
      </c>
      <c r="K777">
        <v>19</v>
      </c>
      <c r="T777">
        <v>3</v>
      </c>
      <c r="U777">
        <v>2</v>
      </c>
      <c r="V777" t="s">
        <v>306</v>
      </c>
      <c r="W777" t="s">
        <v>1146</v>
      </c>
      <c r="X777">
        <v>13</v>
      </c>
      <c r="Y777">
        <v>10</v>
      </c>
      <c r="Z777" t="s">
        <v>1143</v>
      </c>
      <c r="AA777" t="s">
        <v>1144</v>
      </c>
      <c r="AB777" t="s">
        <v>309</v>
      </c>
      <c r="AC777" t="s">
        <v>310</v>
      </c>
      <c r="AD777" t="s">
        <v>704</v>
      </c>
      <c r="AG777" t="s">
        <v>1145</v>
      </c>
      <c r="AH777">
        <v>0</v>
      </c>
      <c r="AI777">
        <v>247</v>
      </c>
    </row>
    <row r="778" spans="1:35" x14ac:dyDescent="0.3">
      <c r="A778" t="s">
        <v>699</v>
      </c>
      <c r="B778">
        <v>22432</v>
      </c>
      <c r="C778">
        <v>3</v>
      </c>
      <c r="D778" t="s">
        <v>1142</v>
      </c>
      <c r="E778" t="s">
        <v>860</v>
      </c>
      <c r="F778">
        <v>55</v>
      </c>
      <c r="G778">
        <v>31.18</v>
      </c>
      <c r="H778">
        <v>103.1</v>
      </c>
      <c r="I778">
        <v>25.34</v>
      </c>
      <c r="J778">
        <v>83.8</v>
      </c>
      <c r="K778">
        <v>12</v>
      </c>
      <c r="T778">
        <v>3</v>
      </c>
      <c r="U778">
        <v>2</v>
      </c>
      <c r="V778" t="s">
        <v>306</v>
      </c>
      <c r="W778" t="s">
        <v>84</v>
      </c>
      <c r="X778">
        <v>13</v>
      </c>
      <c r="Y778">
        <v>10</v>
      </c>
      <c r="Z778" t="s">
        <v>1143</v>
      </c>
      <c r="AA778" t="s">
        <v>1144</v>
      </c>
      <c r="AB778" t="s">
        <v>309</v>
      </c>
      <c r="AC778" t="s">
        <v>310</v>
      </c>
      <c r="AD778" t="s">
        <v>704</v>
      </c>
      <c r="AG778" t="s">
        <v>1145</v>
      </c>
      <c r="AH778">
        <v>0</v>
      </c>
      <c r="AI778">
        <v>247</v>
      </c>
    </row>
    <row r="779" spans="1:35" x14ac:dyDescent="0.3">
      <c r="A779" t="s">
        <v>699</v>
      </c>
      <c r="B779">
        <v>22432</v>
      </c>
      <c r="C779">
        <v>4</v>
      </c>
      <c r="D779" t="s">
        <v>1142</v>
      </c>
      <c r="E779" t="s">
        <v>860</v>
      </c>
      <c r="F779">
        <v>55</v>
      </c>
      <c r="G779">
        <v>31.52</v>
      </c>
      <c r="H779">
        <v>104.22</v>
      </c>
      <c r="I779">
        <v>25.62</v>
      </c>
      <c r="J779">
        <v>84.71</v>
      </c>
      <c r="K779">
        <v>12</v>
      </c>
      <c r="T779">
        <v>3</v>
      </c>
      <c r="U779">
        <v>2</v>
      </c>
      <c r="V779" t="s">
        <v>306</v>
      </c>
      <c r="W779">
        <v>104</v>
      </c>
      <c r="X779">
        <v>13</v>
      </c>
      <c r="Y779">
        <v>10</v>
      </c>
      <c r="Z779" t="s">
        <v>1143</v>
      </c>
      <c r="AA779" t="s">
        <v>1144</v>
      </c>
      <c r="AB779" t="s">
        <v>309</v>
      </c>
      <c r="AC779" t="s">
        <v>310</v>
      </c>
      <c r="AD779" t="s">
        <v>704</v>
      </c>
      <c r="AG779" t="s">
        <v>1145</v>
      </c>
      <c r="AH779">
        <v>0</v>
      </c>
      <c r="AI779">
        <v>247</v>
      </c>
    </row>
    <row r="780" spans="1:35" x14ac:dyDescent="0.3">
      <c r="A780" t="s">
        <v>699</v>
      </c>
      <c r="B780">
        <v>12912</v>
      </c>
      <c r="C780">
        <v>1</v>
      </c>
      <c r="D780" t="s">
        <v>1147</v>
      </c>
      <c r="E780" t="s">
        <v>939</v>
      </c>
      <c r="F780">
        <v>18</v>
      </c>
      <c r="G780">
        <v>22.51</v>
      </c>
      <c r="H780">
        <v>74.42</v>
      </c>
      <c r="I780">
        <v>19.96</v>
      </c>
      <c r="J780">
        <v>66</v>
      </c>
      <c r="K780">
        <v>2</v>
      </c>
      <c r="T780">
        <v>3</v>
      </c>
      <c r="U780">
        <v>1</v>
      </c>
      <c r="V780" t="s">
        <v>306</v>
      </c>
      <c r="W780">
        <v>74</v>
      </c>
      <c r="X780">
        <v>7</v>
      </c>
      <c r="Y780">
        <v>4</v>
      </c>
      <c r="Z780" t="s">
        <v>1148</v>
      </c>
      <c r="AA780" t="s">
        <v>1149</v>
      </c>
      <c r="AB780" t="s">
        <v>309</v>
      </c>
      <c r="AC780" t="s">
        <v>310</v>
      </c>
      <c r="AD780" t="s">
        <v>704</v>
      </c>
      <c r="AG780" t="s">
        <v>1150</v>
      </c>
      <c r="AH780">
        <v>0</v>
      </c>
      <c r="AI780">
        <v>276</v>
      </c>
    </row>
    <row r="781" spans="1:35" x14ac:dyDescent="0.3">
      <c r="A781" t="s">
        <v>699</v>
      </c>
      <c r="B781">
        <v>12912</v>
      </c>
      <c r="C781">
        <v>2</v>
      </c>
      <c r="D781" t="s">
        <v>1147</v>
      </c>
      <c r="E781" t="s">
        <v>939</v>
      </c>
      <c r="F781">
        <v>18</v>
      </c>
      <c r="G781">
        <v>28.05</v>
      </c>
      <c r="H781">
        <v>92.76</v>
      </c>
      <c r="I781">
        <v>24.88</v>
      </c>
      <c r="J781">
        <v>82.26</v>
      </c>
      <c r="K781">
        <v>12</v>
      </c>
      <c r="T781">
        <v>3</v>
      </c>
      <c r="U781">
        <v>2</v>
      </c>
      <c r="V781" t="s">
        <v>306</v>
      </c>
      <c r="W781">
        <v>92</v>
      </c>
      <c r="X781">
        <v>7</v>
      </c>
      <c r="Y781">
        <v>4</v>
      </c>
      <c r="Z781" t="s">
        <v>1148</v>
      </c>
      <c r="AA781" t="s">
        <v>1149</v>
      </c>
      <c r="AB781" t="s">
        <v>309</v>
      </c>
      <c r="AC781" t="s">
        <v>310</v>
      </c>
      <c r="AD781" t="s">
        <v>704</v>
      </c>
      <c r="AG781" t="s">
        <v>1150</v>
      </c>
      <c r="AH781">
        <v>0</v>
      </c>
      <c r="AI781">
        <v>276</v>
      </c>
    </row>
    <row r="782" spans="1:35" x14ac:dyDescent="0.3">
      <c r="A782" t="s">
        <v>699</v>
      </c>
      <c r="B782">
        <v>12912</v>
      </c>
      <c r="C782">
        <v>3</v>
      </c>
      <c r="D782" t="s">
        <v>1147</v>
      </c>
      <c r="E782" t="s">
        <v>939</v>
      </c>
      <c r="F782">
        <v>18</v>
      </c>
      <c r="G782">
        <v>32.93</v>
      </c>
      <c r="H782">
        <v>108.89</v>
      </c>
      <c r="I782">
        <v>29.21</v>
      </c>
      <c r="J782">
        <v>96.57</v>
      </c>
      <c r="K782">
        <v>2</v>
      </c>
      <c r="T782">
        <v>3</v>
      </c>
      <c r="U782">
        <v>2</v>
      </c>
      <c r="V782" t="s">
        <v>306</v>
      </c>
      <c r="W782">
        <v>108</v>
      </c>
      <c r="X782">
        <v>7</v>
      </c>
      <c r="Y782">
        <v>4</v>
      </c>
      <c r="Z782" t="s">
        <v>1148</v>
      </c>
      <c r="AA782" t="s">
        <v>1149</v>
      </c>
      <c r="AB782" t="s">
        <v>309</v>
      </c>
      <c r="AC782" t="s">
        <v>310</v>
      </c>
      <c r="AD782" t="s">
        <v>704</v>
      </c>
      <c r="AG782" t="s">
        <v>1150</v>
      </c>
      <c r="AH782">
        <v>0</v>
      </c>
      <c r="AI782">
        <v>276</v>
      </c>
    </row>
    <row r="783" spans="1:35" x14ac:dyDescent="0.3">
      <c r="A783" t="s">
        <v>699</v>
      </c>
      <c r="B783">
        <v>12912</v>
      </c>
      <c r="C783">
        <v>4</v>
      </c>
      <c r="D783" t="s">
        <v>1147</v>
      </c>
      <c r="E783" t="s">
        <v>939</v>
      </c>
      <c r="F783">
        <v>18</v>
      </c>
      <c r="G783">
        <v>34.72</v>
      </c>
      <c r="H783">
        <v>114.78</v>
      </c>
      <c r="I783">
        <v>30.79</v>
      </c>
      <c r="J783">
        <v>101.79</v>
      </c>
      <c r="K783">
        <v>2</v>
      </c>
      <c r="T783">
        <v>4</v>
      </c>
      <c r="U783">
        <v>2</v>
      </c>
      <c r="V783" t="s">
        <v>306</v>
      </c>
      <c r="W783">
        <v>114</v>
      </c>
      <c r="X783">
        <v>7</v>
      </c>
      <c r="Y783">
        <v>4</v>
      </c>
      <c r="Z783" t="s">
        <v>1148</v>
      </c>
      <c r="AA783" t="s">
        <v>1149</v>
      </c>
      <c r="AB783" t="s">
        <v>309</v>
      </c>
      <c r="AC783" t="s">
        <v>310</v>
      </c>
      <c r="AD783" t="s">
        <v>704</v>
      </c>
      <c r="AG783" t="s">
        <v>1150</v>
      </c>
      <c r="AH783">
        <v>0</v>
      </c>
      <c r="AI783">
        <v>276</v>
      </c>
    </row>
    <row r="784" spans="1:35" x14ac:dyDescent="0.3">
      <c r="A784" t="s">
        <v>699</v>
      </c>
      <c r="B784">
        <v>139344</v>
      </c>
      <c r="C784">
        <v>1</v>
      </c>
      <c r="D784" t="s">
        <v>1151</v>
      </c>
      <c r="E784" t="s">
        <v>1152</v>
      </c>
      <c r="F784">
        <v>36</v>
      </c>
      <c r="G784">
        <v>15.79</v>
      </c>
      <c r="H784">
        <v>52.2</v>
      </c>
      <c r="I784">
        <v>12.93</v>
      </c>
      <c r="J784">
        <v>42.76</v>
      </c>
      <c r="K784">
        <v>1</v>
      </c>
      <c r="T784">
        <v>2</v>
      </c>
      <c r="U784">
        <v>1</v>
      </c>
      <c r="V784" t="s">
        <v>306</v>
      </c>
      <c r="W784">
        <v>52</v>
      </c>
      <c r="X784">
        <v>7</v>
      </c>
      <c r="Y784">
        <v>7</v>
      </c>
      <c r="Z784" t="s">
        <v>1153</v>
      </c>
      <c r="AA784" t="s">
        <v>1154</v>
      </c>
      <c r="AB784" t="s">
        <v>309</v>
      </c>
      <c r="AC784" t="s">
        <v>310</v>
      </c>
      <c r="AD784" t="s">
        <v>704</v>
      </c>
      <c r="AG784" t="s">
        <v>1155</v>
      </c>
      <c r="AH784">
        <v>0</v>
      </c>
      <c r="AI784">
        <v>200</v>
      </c>
    </row>
    <row r="785" spans="1:35" x14ac:dyDescent="0.3">
      <c r="A785" t="s">
        <v>699</v>
      </c>
      <c r="B785">
        <v>139344</v>
      </c>
      <c r="C785">
        <v>2</v>
      </c>
      <c r="D785" t="s">
        <v>1151</v>
      </c>
      <c r="E785" t="s">
        <v>1152</v>
      </c>
      <c r="F785">
        <v>36</v>
      </c>
      <c r="G785">
        <v>17.45</v>
      </c>
      <c r="H785">
        <v>57.7</v>
      </c>
      <c r="I785">
        <v>14.4</v>
      </c>
      <c r="J785">
        <v>47.62</v>
      </c>
      <c r="K785">
        <v>1</v>
      </c>
      <c r="T785">
        <v>2</v>
      </c>
      <c r="U785">
        <v>1</v>
      </c>
      <c r="V785" t="s">
        <v>306</v>
      </c>
      <c r="W785">
        <v>57</v>
      </c>
      <c r="X785">
        <v>7</v>
      </c>
      <c r="Y785">
        <v>7</v>
      </c>
      <c r="Z785" t="s">
        <v>1153</v>
      </c>
      <c r="AA785" t="s">
        <v>1154</v>
      </c>
      <c r="AB785" t="s">
        <v>309</v>
      </c>
      <c r="AC785" t="s">
        <v>310</v>
      </c>
      <c r="AD785" t="s">
        <v>704</v>
      </c>
      <c r="AG785" t="s">
        <v>1155</v>
      </c>
      <c r="AH785">
        <v>0</v>
      </c>
      <c r="AI785">
        <v>200</v>
      </c>
    </row>
    <row r="786" spans="1:35" x14ac:dyDescent="0.3">
      <c r="A786" t="s">
        <v>699</v>
      </c>
      <c r="B786">
        <v>139344</v>
      </c>
      <c r="C786">
        <v>3</v>
      </c>
      <c r="D786" t="s">
        <v>1151</v>
      </c>
      <c r="E786" t="s">
        <v>1152</v>
      </c>
      <c r="F786">
        <v>36</v>
      </c>
      <c r="G786">
        <v>17.54</v>
      </c>
      <c r="H786">
        <v>58.01</v>
      </c>
      <c r="I786">
        <v>14.5</v>
      </c>
      <c r="J786">
        <v>47.95</v>
      </c>
      <c r="K786">
        <v>1</v>
      </c>
      <c r="T786">
        <v>2</v>
      </c>
      <c r="U786">
        <v>1</v>
      </c>
      <c r="V786" t="s">
        <v>306</v>
      </c>
      <c r="W786">
        <v>58</v>
      </c>
      <c r="X786">
        <v>7</v>
      </c>
      <c r="Y786">
        <v>7</v>
      </c>
      <c r="Z786" t="s">
        <v>1153</v>
      </c>
      <c r="AA786" t="s">
        <v>1154</v>
      </c>
      <c r="AB786" t="s">
        <v>309</v>
      </c>
      <c r="AC786" t="s">
        <v>310</v>
      </c>
      <c r="AD786" t="s">
        <v>704</v>
      </c>
      <c r="AG786" t="s">
        <v>1155</v>
      </c>
      <c r="AH786">
        <v>0</v>
      </c>
      <c r="AI786">
        <v>200</v>
      </c>
    </row>
    <row r="787" spans="1:35" x14ac:dyDescent="0.3">
      <c r="A787" t="s">
        <v>699</v>
      </c>
      <c r="B787">
        <v>139344</v>
      </c>
      <c r="C787">
        <v>4</v>
      </c>
      <c r="D787" t="s">
        <v>1151</v>
      </c>
      <c r="E787" t="s">
        <v>1152</v>
      </c>
      <c r="F787">
        <v>36</v>
      </c>
      <c r="G787">
        <v>19.72</v>
      </c>
      <c r="H787">
        <v>65.209999999999994</v>
      </c>
      <c r="I787">
        <v>16.37</v>
      </c>
      <c r="J787">
        <v>54.13</v>
      </c>
      <c r="K787">
        <v>15</v>
      </c>
      <c r="T787">
        <v>3</v>
      </c>
      <c r="U787">
        <v>1</v>
      </c>
      <c r="V787" t="s">
        <v>306</v>
      </c>
      <c r="W787" t="s">
        <v>1136</v>
      </c>
      <c r="X787">
        <v>7</v>
      </c>
      <c r="Y787">
        <v>7</v>
      </c>
      <c r="Z787" t="s">
        <v>1153</v>
      </c>
      <c r="AA787" t="s">
        <v>1154</v>
      </c>
      <c r="AB787" t="s">
        <v>309</v>
      </c>
      <c r="AC787" t="s">
        <v>310</v>
      </c>
      <c r="AD787" t="s">
        <v>704</v>
      </c>
      <c r="AG787" t="s">
        <v>1155</v>
      </c>
      <c r="AH787">
        <v>0</v>
      </c>
      <c r="AI787">
        <v>200</v>
      </c>
    </row>
    <row r="788" spans="1:35" x14ac:dyDescent="0.3">
      <c r="A788" t="s">
        <v>699</v>
      </c>
      <c r="B788">
        <v>139344</v>
      </c>
      <c r="C788">
        <v>5</v>
      </c>
      <c r="D788" t="s">
        <v>1151</v>
      </c>
      <c r="E788" t="s">
        <v>1152</v>
      </c>
      <c r="F788">
        <v>36</v>
      </c>
      <c r="G788">
        <v>19.78</v>
      </c>
      <c r="H788">
        <v>65.41</v>
      </c>
      <c r="I788">
        <v>16.39</v>
      </c>
      <c r="J788">
        <v>54.19</v>
      </c>
      <c r="K788">
        <v>6</v>
      </c>
      <c r="T788">
        <v>3</v>
      </c>
      <c r="U788">
        <v>1</v>
      </c>
      <c r="V788" t="s">
        <v>306</v>
      </c>
      <c r="W788" t="s">
        <v>535</v>
      </c>
      <c r="X788">
        <v>7</v>
      </c>
      <c r="Y788">
        <v>7</v>
      </c>
      <c r="Z788" t="s">
        <v>1153</v>
      </c>
      <c r="AA788" t="s">
        <v>1154</v>
      </c>
      <c r="AB788" t="s">
        <v>309</v>
      </c>
      <c r="AC788" t="s">
        <v>310</v>
      </c>
      <c r="AD788" t="s">
        <v>704</v>
      </c>
      <c r="AG788" t="s">
        <v>1155</v>
      </c>
      <c r="AH788">
        <v>0</v>
      </c>
      <c r="AI788">
        <v>200</v>
      </c>
    </row>
    <row r="789" spans="1:35" x14ac:dyDescent="0.3">
      <c r="A789" t="s">
        <v>699</v>
      </c>
      <c r="B789">
        <v>139344</v>
      </c>
      <c r="C789">
        <v>6</v>
      </c>
      <c r="D789" t="s">
        <v>1151</v>
      </c>
      <c r="E789" t="s">
        <v>1152</v>
      </c>
      <c r="F789">
        <v>36</v>
      </c>
      <c r="G789">
        <v>21.15</v>
      </c>
      <c r="H789">
        <v>69.92</v>
      </c>
      <c r="I789">
        <v>17.52</v>
      </c>
      <c r="J789">
        <v>57.92</v>
      </c>
      <c r="K789">
        <v>12</v>
      </c>
      <c r="T789">
        <v>3</v>
      </c>
      <c r="U789">
        <v>1</v>
      </c>
      <c r="V789" t="s">
        <v>306</v>
      </c>
      <c r="W789">
        <v>69</v>
      </c>
      <c r="X789">
        <v>7</v>
      </c>
      <c r="Y789">
        <v>7</v>
      </c>
      <c r="Z789" t="s">
        <v>1153</v>
      </c>
      <c r="AA789" t="s">
        <v>1154</v>
      </c>
      <c r="AB789" t="s">
        <v>309</v>
      </c>
      <c r="AC789" t="s">
        <v>310</v>
      </c>
      <c r="AD789" t="s">
        <v>704</v>
      </c>
      <c r="AG789" t="s">
        <v>1155</v>
      </c>
      <c r="AH789">
        <v>0</v>
      </c>
      <c r="AI789">
        <v>200</v>
      </c>
    </row>
    <row r="790" spans="1:35" x14ac:dyDescent="0.3">
      <c r="A790" t="s">
        <v>1156</v>
      </c>
      <c r="B790">
        <v>121344</v>
      </c>
      <c r="C790">
        <v>1</v>
      </c>
      <c r="D790" t="s">
        <v>1157</v>
      </c>
      <c r="E790" t="s">
        <v>1158</v>
      </c>
      <c r="F790">
        <v>19</v>
      </c>
      <c r="G790">
        <v>5.3</v>
      </c>
      <c r="H790">
        <v>17.55</v>
      </c>
      <c r="I790">
        <v>3.72</v>
      </c>
      <c r="J790">
        <v>12.32</v>
      </c>
      <c r="K790">
        <v>1</v>
      </c>
      <c r="T790">
        <v>1</v>
      </c>
      <c r="U790">
        <v>1</v>
      </c>
      <c r="V790" t="s">
        <v>333</v>
      </c>
      <c r="W790">
        <v>17</v>
      </c>
      <c r="X790">
        <v>5</v>
      </c>
      <c r="Y790">
        <v>4</v>
      </c>
      <c r="Z790" t="s">
        <v>1159</v>
      </c>
      <c r="AA790" t="s">
        <v>1160</v>
      </c>
      <c r="AB790" t="s">
        <v>309</v>
      </c>
      <c r="AC790" t="s">
        <v>310</v>
      </c>
      <c r="AD790" t="s">
        <v>1161</v>
      </c>
      <c r="AG790" t="s">
        <v>1162</v>
      </c>
      <c r="AH790">
        <v>0</v>
      </c>
      <c r="AI790">
        <v>189</v>
      </c>
    </row>
    <row r="791" spans="1:35" x14ac:dyDescent="0.3">
      <c r="A791" t="s">
        <v>1156</v>
      </c>
      <c r="B791">
        <v>121344</v>
      </c>
      <c r="C791">
        <v>2</v>
      </c>
      <c r="D791" t="s">
        <v>1157</v>
      </c>
      <c r="E791" t="s">
        <v>1158</v>
      </c>
      <c r="F791">
        <v>19</v>
      </c>
      <c r="G791">
        <v>5.63</v>
      </c>
      <c r="H791">
        <v>18.63</v>
      </c>
      <c r="I791">
        <v>3.71</v>
      </c>
      <c r="J791">
        <v>12.28</v>
      </c>
      <c r="K791">
        <v>1</v>
      </c>
      <c r="T791">
        <v>1</v>
      </c>
      <c r="U791">
        <v>1</v>
      </c>
      <c r="V791" t="s">
        <v>333</v>
      </c>
      <c r="W791" t="s">
        <v>485</v>
      </c>
      <c r="X791">
        <v>5</v>
      </c>
      <c r="Y791">
        <v>4</v>
      </c>
      <c r="Z791" t="s">
        <v>1159</v>
      </c>
      <c r="AA791" t="s">
        <v>1160</v>
      </c>
      <c r="AB791" t="s">
        <v>309</v>
      </c>
      <c r="AC791" t="s">
        <v>310</v>
      </c>
      <c r="AD791" t="s">
        <v>1161</v>
      </c>
      <c r="AG791" t="s">
        <v>1162</v>
      </c>
      <c r="AH791">
        <v>0</v>
      </c>
      <c r="AI791">
        <v>189</v>
      </c>
    </row>
    <row r="792" spans="1:35" x14ac:dyDescent="0.3">
      <c r="A792" t="s">
        <v>1156</v>
      </c>
      <c r="B792">
        <v>121344</v>
      </c>
      <c r="C792">
        <v>3</v>
      </c>
      <c r="D792" t="s">
        <v>1157</v>
      </c>
      <c r="E792" t="s">
        <v>1158</v>
      </c>
      <c r="F792">
        <v>19</v>
      </c>
      <c r="G792">
        <v>5.84</v>
      </c>
      <c r="H792">
        <v>19.32</v>
      </c>
      <c r="I792">
        <v>4.1399999999999997</v>
      </c>
      <c r="J792">
        <v>13.7</v>
      </c>
      <c r="K792">
        <v>3</v>
      </c>
      <c r="T792">
        <v>1</v>
      </c>
      <c r="U792">
        <v>1</v>
      </c>
      <c r="V792" t="s">
        <v>333</v>
      </c>
      <c r="W792" t="s">
        <v>1163</v>
      </c>
      <c r="X792">
        <v>5</v>
      </c>
      <c r="Y792">
        <v>4</v>
      </c>
      <c r="Z792" t="s">
        <v>1159</v>
      </c>
      <c r="AA792" t="s">
        <v>1160</v>
      </c>
      <c r="AB792" t="s">
        <v>309</v>
      </c>
      <c r="AC792" t="s">
        <v>310</v>
      </c>
      <c r="AD792" t="s">
        <v>1161</v>
      </c>
      <c r="AG792" t="s">
        <v>1162</v>
      </c>
      <c r="AH792">
        <v>0</v>
      </c>
      <c r="AI792">
        <v>189</v>
      </c>
    </row>
    <row r="793" spans="1:35" x14ac:dyDescent="0.3">
      <c r="A793" t="s">
        <v>1156</v>
      </c>
      <c r="B793">
        <v>121344</v>
      </c>
      <c r="C793">
        <v>4</v>
      </c>
      <c r="D793" t="s">
        <v>1157</v>
      </c>
      <c r="E793" t="s">
        <v>1158</v>
      </c>
      <c r="F793">
        <v>19</v>
      </c>
      <c r="G793">
        <v>5.93</v>
      </c>
      <c r="H793">
        <v>19.61</v>
      </c>
      <c r="I793">
        <v>4.16</v>
      </c>
      <c r="J793">
        <v>13.76</v>
      </c>
      <c r="K793">
        <v>3</v>
      </c>
      <c r="T793">
        <v>1</v>
      </c>
      <c r="U793">
        <v>1</v>
      </c>
      <c r="V793" t="s">
        <v>333</v>
      </c>
      <c r="W793" t="s">
        <v>334</v>
      </c>
      <c r="X793">
        <v>5</v>
      </c>
      <c r="Y793">
        <v>4</v>
      </c>
      <c r="Z793" t="s">
        <v>1159</v>
      </c>
      <c r="AA793" t="s">
        <v>1160</v>
      </c>
      <c r="AB793" t="s">
        <v>309</v>
      </c>
      <c r="AC793" t="s">
        <v>310</v>
      </c>
      <c r="AD793" t="s">
        <v>1161</v>
      </c>
      <c r="AG793" t="s">
        <v>1162</v>
      </c>
      <c r="AH793">
        <v>0</v>
      </c>
      <c r="AI793">
        <v>189</v>
      </c>
    </row>
    <row r="794" spans="1:35" x14ac:dyDescent="0.3">
      <c r="A794" t="s">
        <v>1156</v>
      </c>
      <c r="B794">
        <v>121344</v>
      </c>
      <c r="C794">
        <v>5</v>
      </c>
      <c r="D794" t="s">
        <v>1157</v>
      </c>
      <c r="E794" t="s">
        <v>1158</v>
      </c>
      <c r="F794">
        <v>19</v>
      </c>
      <c r="G794">
        <v>6.31</v>
      </c>
      <c r="H794">
        <v>20.87</v>
      </c>
      <c r="I794">
        <v>4.34</v>
      </c>
      <c r="J794">
        <v>14.35</v>
      </c>
      <c r="K794">
        <v>1</v>
      </c>
      <c r="T794">
        <v>1</v>
      </c>
      <c r="U794">
        <v>1</v>
      </c>
      <c r="V794" t="s">
        <v>333</v>
      </c>
      <c r="W794" t="s">
        <v>1164</v>
      </c>
      <c r="X794">
        <v>5</v>
      </c>
      <c r="Y794">
        <v>4</v>
      </c>
      <c r="Z794" t="s">
        <v>1159</v>
      </c>
      <c r="AA794" t="s">
        <v>1160</v>
      </c>
      <c r="AB794" t="s">
        <v>309</v>
      </c>
      <c r="AC794" t="s">
        <v>310</v>
      </c>
      <c r="AD794" t="s">
        <v>1161</v>
      </c>
      <c r="AG794" t="s">
        <v>1162</v>
      </c>
      <c r="AH794">
        <v>0</v>
      </c>
      <c r="AI794">
        <v>189</v>
      </c>
    </row>
    <row r="795" spans="1:35" x14ac:dyDescent="0.3">
      <c r="A795" t="s">
        <v>1156</v>
      </c>
      <c r="B795">
        <v>121344</v>
      </c>
      <c r="C795">
        <v>6</v>
      </c>
      <c r="D795" t="s">
        <v>1157</v>
      </c>
      <c r="E795" t="s">
        <v>1158</v>
      </c>
      <c r="F795">
        <v>19</v>
      </c>
      <c r="G795">
        <v>6.5</v>
      </c>
      <c r="H795">
        <v>21.51</v>
      </c>
      <c r="I795">
        <v>4.47</v>
      </c>
      <c r="J795">
        <v>14.8</v>
      </c>
      <c r="K795">
        <v>3</v>
      </c>
      <c r="T795">
        <v>1</v>
      </c>
      <c r="U795">
        <v>1</v>
      </c>
      <c r="V795" t="s">
        <v>333</v>
      </c>
      <c r="W795">
        <v>21</v>
      </c>
      <c r="X795">
        <v>5</v>
      </c>
      <c r="Y795">
        <v>4</v>
      </c>
      <c r="Z795" t="s">
        <v>1159</v>
      </c>
      <c r="AA795" t="s">
        <v>1160</v>
      </c>
      <c r="AB795" t="s">
        <v>309</v>
      </c>
      <c r="AC795" t="s">
        <v>310</v>
      </c>
      <c r="AD795" t="s">
        <v>1161</v>
      </c>
      <c r="AG795" t="s">
        <v>1162</v>
      </c>
      <c r="AH795">
        <v>0</v>
      </c>
      <c r="AI795">
        <v>189</v>
      </c>
    </row>
    <row r="796" spans="1:35" x14ac:dyDescent="0.3">
      <c r="A796" t="s">
        <v>1156</v>
      </c>
      <c r="B796">
        <v>121344</v>
      </c>
      <c r="C796">
        <v>7</v>
      </c>
      <c r="D796" t="s">
        <v>1157</v>
      </c>
      <c r="E796" t="s">
        <v>1158</v>
      </c>
      <c r="F796">
        <v>19</v>
      </c>
      <c r="G796">
        <v>8.11</v>
      </c>
      <c r="H796">
        <v>26.82</v>
      </c>
      <c r="I796">
        <v>5.38</v>
      </c>
      <c r="J796">
        <v>17.809999999999999</v>
      </c>
      <c r="K796">
        <v>3</v>
      </c>
      <c r="T796">
        <v>1</v>
      </c>
      <c r="U796">
        <v>1</v>
      </c>
      <c r="V796" t="s">
        <v>333</v>
      </c>
      <c r="W796">
        <v>26</v>
      </c>
      <c r="X796">
        <v>5</v>
      </c>
      <c r="Y796">
        <v>4</v>
      </c>
      <c r="Z796" t="s">
        <v>1159</v>
      </c>
      <c r="AA796" t="s">
        <v>1160</v>
      </c>
      <c r="AB796" t="s">
        <v>309</v>
      </c>
      <c r="AC796" t="s">
        <v>310</v>
      </c>
      <c r="AD796" t="s">
        <v>1161</v>
      </c>
      <c r="AG796" t="s">
        <v>1162</v>
      </c>
      <c r="AH796">
        <v>0</v>
      </c>
      <c r="AI796">
        <v>189</v>
      </c>
    </row>
    <row r="797" spans="1:35" x14ac:dyDescent="0.3">
      <c r="A797" t="s">
        <v>1156</v>
      </c>
      <c r="B797">
        <v>121344</v>
      </c>
      <c r="C797">
        <v>8</v>
      </c>
      <c r="D797" t="s">
        <v>1157</v>
      </c>
      <c r="E797" t="s">
        <v>1158</v>
      </c>
      <c r="F797">
        <v>19</v>
      </c>
      <c r="G797">
        <v>8.99</v>
      </c>
      <c r="H797">
        <v>29.73</v>
      </c>
      <c r="I797">
        <v>6.09</v>
      </c>
      <c r="J797">
        <v>20.14</v>
      </c>
      <c r="K797">
        <v>3</v>
      </c>
      <c r="T797">
        <v>1</v>
      </c>
      <c r="U797">
        <v>1</v>
      </c>
      <c r="V797" t="s">
        <v>333</v>
      </c>
      <c r="W797" t="s">
        <v>1025</v>
      </c>
      <c r="X797">
        <v>5</v>
      </c>
      <c r="Y797">
        <v>4</v>
      </c>
      <c r="Z797" t="s">
        <v>1159</v>
      </c>
      <c r="AA797" t="s">
        <v>1160</v>
      </c>
      <c r="AB797" t="s">
        <v>309</v>
      </c>
      <c r="AC797" t="s">
        <v>310</v>
      </c>
      <c r="AD797" t="s">
        <v>1161</v>
      </c>
      <c r="AG797" t="s">
        <v>1162</v>
      </c>
      <c r="AH797">
        <v>0</v>
      </c>
      <c r="AI797">
        <v>189</v>
      </c>
    </row>
    <row r="798" spans="1:35" x14ac:dyDescent="0.3">
      <c r="A798" t="s">
        <v>1156</v>
      </c>
      <c r="B798">
        <v>121344</v>
      </c>
      <c r="C798">
        <v>9</v>
      </c>
      <c r="D798" t="s">
        <v>1157</v>
      </c>
      <c r="E798" t="s">
        <v>1158</v>
      </c>
      <c r="F798">
        <v>19</v>
      </c>
      <c r="G798">
        <v>9.41</v>
      </c>
      <c r="H798">
        <v>31.13</v>
      </c>
      <c r="I798">
        <v>6.13</v>
      </c>
      <c r="J798">
        <v>20.28</v>
      </c>
      <c r="K798">
        <v>1</v>
      </c>
      <c r="T798">
        <v>1</v>
      </c>
      <c r="U798">
        <v>1</v>
      </c>
      <c r="V798" t="s">
        <v>333</v>
      </c>
      <c r="W798" t="s">
        <v>675</v>
      </c>
      <c r="X798">
        <v>5</v>
      </c>
      <c r="Y798">
        <v>4</v>
      </c>
      <c r="Z798" t="s">
        <v>1159</v>
      </c>
      <c r="AA798" t="s">
        <v>1160</v>
      </c>
      <c r="AB798" t="s">
        <v>309</v>
      </c>
      <c r="AC798" t="s">
        <v>310</v>
      </c>
      <c r="AD798" t="s">
        <v>1161</v>
      </c>
      <c r="AG798" t="s">
        <v>1162</v>
      </c>
      <c r="AH798">
        <v>0</v>
      </c>
      <c r="AI798">
        <v>189</v>
      </c>
    </row>
    <row r="799" spans="1:35" x14ac:dyDescent="0.3">
      <c r="A799" t="s">
        <v>1156</v>
      </c>
      <c r="B799">
        <v>13323</v>
      </c>
      <c r="C799">
        <v>1</v>
      </c>
      <c r="D799" t="s">
        <v>1165</v>
      </c>
      <c r="E799" t="s">
        <v>1166</v>
      </c>
      <c r="F799">
        <v>11</v>
      </c>
      <c r="G799">
        <v>52.43</v>
      </c>
      <c r="H799">
        <v>173.35</v>
      </c>
      <c r="I799">
        <v>46.14</v>
      </c>
      <c r="J799">
        <v>152.54</v>
      </c>
      <c r="K799">
        <v>1</v>
      </c>
      <c r="T799">
        <v>5</v>
      </c>
      <c r="U799">
        <v>3</v>
      </c>
      <c r="V799" t="s">
        <v>306</v>
      </c>
      <c r="W799">
        <v>173</v>
      </c>
      <c r="X799">
        <v>11</v>
      </c>
      <c r="Y799">
        <v>11</v>
      </c>
      <c r="Z799" t="s">
        <v>1167</v>
      </c>
      <c r="AA799" t="s">
        <v>1168</v>
      </c>
      <c r="AB799" t="s">
        <v>309</v>
      </c>
      <c r="AC799" t="s">
        <v>310</v>
      </c>
      <c r="AD799" t="s">
        <v>1161</v>
      </c>
      <c r="AG799" t="s">
        <v>1169</v>
      </c>
      <c r="AH799">
        <v>0</v>
      </c>
      <c r="AI799">
        <v>236</v>
      </c>
    </row>
    <row r="800" spans="1:35" x14ac:dyDescent="0.3">
      <c r="A800" t="s">
        <v>1156</v>
      </c>
      <c r="B800">
        <v>13323</v>
      </c>
      <c r="C800">
        <v>2</v>
      </c>
      <c r="D800" t="s">
        <v>1165</v>
      </c>
      <c r="E800" t="s">
        <v>1166</v>
      </c>
      <c r="F800">
        <v>11</v>
      </c>
      <c r="G800">
        <v>70.83</v>
      </c>
      <c r="H800">
        <v>234.15</v>
      </c>
      <c r="I800">
        <v>62.32</v>
      </c>
      <c r="J800">
        <v>206.04</v>
      </c>
      <c r="K800">
        <v>1</v>
      </c>
      <c r="T800">
        <v>5</v>
      </c>
      <c r="U800">
        <v>3</v>
      </c>
      <c r="V800" t="s">
        <v>306</v>
      </c>
      <c r="W800">
        <v>234</v>
      </c>
      <c r="X800">
        <v>11</v>
      </c>
      <c r="Y800">
        <v>11</v>
      </c>
      <c r="Z800" t="s">
        <v>1167</v>
      </c>
      <c r="AA800" t="s">
        <v>1168</v>
      </c>
      <c r="AB800" t="s">
        <v>309</v>
      </c>
      <c r="AC800" t="s">
        <v>310</v>
      </c>
      <c r="AD800" t="s">
        <v>1161</v>
      </c>
      <c r="AG800" t="s">
        <v>1169</v>
      </c>
      <c r="AH800">
        <v>0</v>
      </c>
      <c r="AI800">
        <v>236</v>
      </c>
    </row>
    <row r="801" spans="1:35" x14ac:dyDescent="0.3">
      <c r="A801" t="s">
        <v>1156</v>
      </c>
      <c r="B801">
        <v>13323</v>
      </c>
      <c r="C801">
        <v>3</v>
      </c>
      <c r="D801" t="s">
        <v>1165</v>
      </c>
      <c r="E801" t="s">
        <v>1166</v>
      </c>
      <c r="F801">
        <v>11</v>
      </c>
      <c r="G801">
        <v>79.88</v>
      </c>
      <c r="H801">
        <v>264.08</v>
      </c>
      <c r="I801">
        <v>70.28</v>
      </c>
      <c r="J801">
        <v>232.36</v>
      </c>
      <c r="K801">
        <v>9</v>
      </c>
      <c r="T801">
        <v>5</v>
      </c>
      <c r="U801">
        <v>3</v>
      </c>
      <c r="V801" t="s">
        <v>306</v>
      </c>
      <c r="W801">
        <v>264</v>
      </c>
      <c r="X801">
        <v>11</v>
      </c>
      <c r="Y801">
        <v>11</v>
      </c>
      <c r="Z801" t="s">
        <v>1167</v>
      </c>
      <c r="AA801" t="s">
        <v>1168</v>
      </c>
      <c r="AB801" t="s">
        <v>309</v>
      </c>
      <c r="AC801" t="s">
        <v>310</v>
      </c>
      <c r="AD801" t="s">
        <v>1161</v>
      </c>
      <c r="AG801" t="s">
        <v>1169</v>
      </c>
      <c r="AH801">
        <v>0</v>
      </c>
      <c r="AI801">
        <v>236</v>
      </c>
    </row>
    <row r="802" spans="1:35" x14ac:dyDescent="0.3">
      <c r="A802" t="s">
        <v>1156</v>
      </c>
      <c r="B802">
        <v>8876</v>
      </c>
      <c r="C802">
        <v>1</v>
      </c>
      <c r="D802" t="s">
        <v>1170</v>
      </c>
      <c r="E802" t="s">
        <v>1171</v>
      </c>
      <c r="F802">
        <v>24</v>
      </c>
      <c r="G802">
        <v>52.92</v>
      </c>
      <c r="H802">
        <v>174.96</v>
      </c>
      <c r="I802">
        <v>42.89</v>
      </c>
      <c r="J802">
        <v>141.79</v>
      </c>
      <c r="K802">
        <v>12</v>
      </c>
      <c r="T802">
        <v>4</v>
      </c>
      <c r="U802">
        <v>2</v>
      </c>
      <c r="V802" t="s">
        <v>306</v>
      </c>
      <c r="W802">
        <v>174</v>
      </c>
      <c r="X802">
        <v>14</v>
      </c>
      <c r="Y802">
        <v>14</v>
      </c>
      <c r="Z802" t="s">
        <v>1172</v>
      </c>
      <c r="AA802" t="s">
        <v>1173</v>
      </c>
      <c r="AB802" t="s">
        <v>309</v>
      </c>
      <c r="AC802" t="s">
        <v>310</v>
      </c>
      <c r="AD802" t="s">
        <v>1161</v>
      </c>
      <c r="AG802" t="s">
        <v>1174</v>
      </c>
      <c r="AH802">
        <v>0</v>
      </c>
      <c r="AI802">
        <v>323</v>
      </c>
    </row>
    <row r="803" spans="1:35" x14ac:dyDescent="0.3">
      <c r="A803" t="s">
        <v>1156</v>
      </c>
      <c r="B803">
        <v>8876</v>
      </c>
      <c r="C803">
        <v>2</v>
      </c>
      <c r="D803" t="s">
        <v>1170</v>
      </c>
      <c r="E803" t="s">
        <v>1171</v>
      </c>
      <c r="F803">
        <v>24</v>
      </c>
      <c r="G803">
        <v>53.81</v>
      </c>
      <c r="H803">
        <v>177.91</v>
      </c>
      <c r="I803">
        <v>43.61</v>
      </c>
      <c r="J803">
        <v>144.19</v>
      </c>
      <c r="K803">
        <v>12</v>
      </c>
      <c r="T803">
        <v>4</v>
      </c>
      <c r="U803">
        <v>2</v>
      </c>
      <c r="V803" t="s">
        <v>306</v>
      </c>
      <c r="W803">
        <v>177</v>
      </c>
      <c r="X803">
        <v>14</v>
      </c>
      <c r="Y803">
        <v>14</v>
      </c>
      <c r="Z803" t="s">
        <v>1172</v>
      </c>
      <c r="AA803" t="s">
        <v>1173</v>
      </c>
      <c r="AB803" t="s">
        <v>309</v>
      </c>
      <c r="AC803" t="s">
        <v>310</v>
      </c>
      <c r="AD803" t="s">
        <v>1161</v>
      </c>
      <c r="AG803" t="s">
        <v>1174</v>
      </c>
      <c r="AH803">
        <v>0</v>
      </c>
      <c r="AI803">
        <v>323</v>
      </c>
    </row>
    <row r="804" spans="1:35" x14ac:dyDescent="0.3">
      <c r="A804" t="s">
        <v>1156</v>
      </c>
      <c r="B804">
        <v>9280</v>
      </c>
      <c r="C804">
        <v>1</v>
      </c>
      <c r="D804" t="s">
        <v>1175</v>
      </c>
      <c r="E804" t="s">
        <v>370</v>
      </c>
      <c r="F804">
        <v>34</v>
      </c>
      <c r="G804">
        <v>61.36</v>
      </c>
      <c r="H804">
        <v>202.86</v>
      </c>
      <c r="I804">
        <v>52.72</v>
      </c>
      <c r="J804">
        <v>174.31</v>
      </c>
      <c r="K804">
        <v>34</v>
      </c>
      <c r="T804">
        <v>4</v>
      </c>
      <c r="U804">
        <v>2</v>
      </c>
      <c r="V804" t="s">
        <v>306</v>
      </c>
      <c r="W804">
        <v>202</v>
      </c>
      <c r="X804">
        <v>18</v>
      </c>
      <c r="Y804">
        <v>18</v>
      </c>
      <c r="Z804" t="s">
        <v>1176</v>
      </c>
      <c r="AA804" t="s">
        <v>1177</v>
      </c>
      <c r="AB804" t="s">
        <v>309</v>
      </c>
      <c r="AC804" t="s">
        <v>310</v>
      </c>
      <c r="AD804" t="s">
        <v>1161</v>
      </c>
      <c r="AG804" t="s">
        <v>1178</v>
      </c>
      <c r="AH804">
        <v>0</v>
      </c>
      <c r="AI804">
        <v>282</v>
      </c>
    </row>
    <row r="805" spans="1:35" x14ac:dyDescent="0.3">
      <c r="A805" t="s">
        <v>1156</v>
      </c>
      <c r="B805">
        <v>9738</v>
      </c>
      <c r="C805">
        <v>1</v>
      </c>
      <c r="D805" t="s">
        <v>1179</v>
      </c>
      <c r="E805" t="s">
        <v>860</v>
      </c>
      <c r="F805">
        <v>258</v>
      </c>
      <c r="G805">
        <v>31.72</v>
      </c>
      <c r="H805">
        <v>104.89</v>
      </c>
      <c r="I805">
        <v>25.64</v>
      </c>
      <c r="J805">
        <v>84.79</v>
      </c>
      <c r="K805">
        <v>176</v>
      </c>
      <c r="T805">
        <v>3</v>
      </c>
      <c r="U805">
        <v>2</v>
      </c>
      <c r="V805" t="s">
        <v>306</v>
      </c>
      <c r="W805">
        <v>104</v>
      </c>
      <c r="X805">
        <v>25</v>
      </c>
      <c r="Y805">
        <v>10</v>
      </c>
      <c r="Z805" t="s">
        <v>1180</v>
      </c>
      <c r="AA805" t="s">
        <v>1181</v>
      </c>
      <c r="AB805" t="s">
        <v>309</v>
      </c>
      <c r="AC805" t="s">
        <v>310</v>
      </c>
      <c r="AD805" t="s">
        <v>1161</v>
      </c>
      <c r="AG805" t="s">
        <v>1182</v>
      </c>
      <c r="AH805">
        <v>0</v>
      </c>
      <c r="AI805">
        <v>307</v>
      </c>
    </row>
    <row r="806" spans="1:35" x14ac:dyDescent="0.3">
      <c r="A806" t="s">
        <v>1156</v>
      </c>
      <c r="B806">
        <v>9738</v>
      </c>
      <c r="C806">
        <v>2</v>
      </c>
      <c r="D806" t="s">
        <v>1179</v>
      </c>
      <c r="E806" t="s">
        <v>860</v>
      </c>
      <c r="F806">
        <v>258</v>
      </c>
      <c r="G806">
        <v>41.17</v>
      </c>
      <c r="H806">
        <v>136.12</v>
      </c>
      <c r="I806">
        <v>34.64</v>
      </c>
      <c r="J806">
        <v>114.53</v>
      </c>
      <c r="K806">
        <v>82</v>
      </c>
      <c r="T806">
        <v>4</v>
      </c>
      <c r="U806">
        <v>2</v>
      </c>
      <c r="V806" t="s">
        <v>306</v>
      </c>
      <c r="W806">
        <v>136</v>
      </c>
      <c r="X806">
        <v>25</v>
      </c>
      <c r="Y806">
        <v>10</v>
      </c>
      <c r="Z806" t="s">
        <v>1180</v>
      </c>
      <c r="AA806" t="s">
        <v>1181</v>
      </c>
      <c r="AB806" t="s">
        <v>309</v>
      </c>
      <c r="AC806" t="s">
        <v>310</v>
      </c>
      <c r="AD806" t="s">
        <v>1161</v>
      </c>
      <c r="AG806" t="s">
        <v>1182</v>
      </c>
      <c r="AH806">
        <v>0</v>
      </c>
      <c r="AI806">
        <v>307</v>
      </c>
    </row>
    <row r="807" spans="1:35" x14ac:dyDescent="0.3">
      <c r="A807" t="s">
        <v>1156</v>
      </c>
      <c r="B807">
        <v>9859</v>
      </c>
      <c r="C807">
        <v>1</v>
      </c>
      <c r="D807" t="s">
        <v>1183</v>
      </c>
      <c r="E807" t="s">
        <v>681</v>
      </c>
      <c r="F807">
        <v>54</v>
      </c>
      <c r="G807">
        <v>55.65</v>
      </c>
      <c r="H807">
        <v>183.99</v>
      </c>
      <c r="I807">
        <v>46.07</v>
      </c>
      <c r="J807">
        <v>152.33000000000001</v>
      </c>
      <c r="K807">
        <v>36</v>
      </c>
      <c r="T807">
        <v>4</v>
      </c>
      <c r="U807">
        <v>2</v>
      </c>
      <c r="V807" t="s">
        <v>306</v>
      </c>
      <c r="W807">
        <v>183</v>
      </c>
      <c r="X807">
        <v>20</v>
      </c>
      <c r="Y807">
        <v>17</v>
      </c>
      <c r="Z807" t="s">
        <v>1184</v>
      </c>
      <c r="AA807" t="s">
        <v>1185</v>
      </c>
      <c r="AB807" t="s">
        <v>309</v>
      </c>
      <c r="AC807" t="s">
        <v>310</v>
      </c>
      <c r="AD807" t="s">
        <v>1161</v>
      </c>
      <c r="AG807" t="s">
        <v>1186</v>
      </c>
      <c r="AH807">
        <v>0</v>
      </c>
      <c r="AI807">
        <v>279</v>
      </c>
    </row>
    <row r="808" spans="1:35" x14ac:dyDescent="0.3">
      <c r="A808" t="s">
        <v>1156</v>
      </c>
      <c r="B808">
        <v>9859</v>
      </c>
      <c r="C808">
        <v>2</v>
      </c>
      <c r="D808" t="s">
        <v>1183</v>
      </c>
      <c r="E808" t="s">
        <v>681</v>
      </c>
      <c r="F808">
        <v>54</v>
      </c>
      <c r="G808">
        <v>70.53</v>
      </c>
      <c r="H808">
        <v>233.18</v>
      </c>
      <c r="I808">
        <v>56.69</v>
      </c>
      <c r="J808">
        <v>187.42</v>
      </c>
      <c r="K808">
        <v>16</v>
      </c>
      <c r="T808">
        <v>5</v>
      </c>
      <c r="U808">
        <v>2</v>
      </c>
      <c r="V808" t="s">
        <v>306</v>
      </c>
      <c r="W808">
        <v>233</v>
      </c>
      <c r="X808">
        <v>20</v>
      </c>
      <c r="Y808">
        <v>17</v>
      </c>
      <c r="Z808" t="s">
        <v>1184</v>
      </c>
      <c r="AA808" t="s">
        <v>1185</v>
      </c>
      <c r="AB808" t="s">
        <v>309</v>
      </c>
      <c r="AC808" t="s">
        <v>310</v>
      </c>
      <c r="AD808" t="s">
        <v>1161</v>
      </c>
      <c r="AG808" t="s">
        <v>1186</v>
      </c>
      <c r="AH808">
        <v>0</v>
      </c>
      <c r="AI808">
        <v>279</v>
      </c>
    </row>
    <row r="809" spans="1:35" x14ac:dyDescent="0.3">
      <c r="A809" t="s">
        <v>1156</v>
      </c>
      <c r="B809">
        <v>9859</v>
      </c>
      <c r="C809">
        <v>3</v>
      </c>
      <c r="D809" t="s">
        <v>1183</v>
      </c>
      <c r="E809" t="s">
        <v>681</v>
      </c>
      <c r="F809">
        <v>54</v>
      </c>
      <c r="G809">
        <v>80.87</v>
      </c>
      <c r="H809">
        <v>267.33999999999997</v>
      </c>
      <c r="I809">
        <v>67.23</v>
      </c>
      <c r="J809">
        <v>222.28</v>
      </c>
      <c r="K809">
        <v>2</v>
      </c>
      <c r="T809">
        <v>5</v>
      </c>
      <c r="U809">
        <v>3</v>
      </c>
      <c r="V809" t="s">
        <v>306</v>
      </c>
      <c r="W809">
        <v>267</v>
      </c>
      <c r="X809">
        <v>20</v>
      </c>
      <c r="Y809">
        <v>17</v>
      </c>
      <c r="Z809" t="s">
        <v>1184</v>
      </c>
      <c r="AA809" t="s">
        <v>1185</v>
      </c>
      <c r="AB809" t="s">
        <v>309</v>
      </c>
      <c r="AC809" t="s">
        <v>310</v>
      </c>
      <c r="AD809" t="s">
        <v>1161</v>
      </c>
      <c r="AG809" t="s">
        <v>1186</v>
      </c>
      <c r="AH809">
        <v>0</v>
      </c>
      <c r="AI809">
        <v>279</v>
      </c>
    </row>
    <row r="810" spans="1:35" x14ac:dyDescent="0.3">
      <c r="A810" t="s">
        <v>1156</v>
      </c>
      <c r="B810">
        <v>104791</v>
      </c>
      <c r="C810">
        <v>1</v>
      </c>
      <c r="D810" t="s">
        <v>1187</v>
      </c>
      <c r="E810" t="s">
        <v>1188</v>
      </c>
      <c r="F810">
        <v>429</v>
      </c>
      <c r="G810">
        <v>25.61</v>
      </c>
      <c r="H810">
        <v>84.69</v>
      </c>
      <c r="I810">
        <v>18.14</v>
      </c>
      <c r="J810">
        <v>59.99</v>
      </c>
      <c r="K810">
        <v>21</v>
      </c>
      <c r="T810">
        <v>3</v>
      </c>
      <c r="U810">
        <v>2</v>
      </c>
      <c r="V810" t="s">
        <v>306</v>
      </c>
      <c r="W810" t="s">
        <v>156</v>
      </c>
      <c r="X810">
        <v>25</v>
      </c>
      <c r="Y810">
        <v>5</v>
      </c>
      <c r="Z810" t="s">
        <v>1189</v>
      </c>
      <c r="AA810" t="s">
        <v>1190</v>
      </c>
      <c r="AB810" t="s">
        <v>309</v>
      </c>
      <c r="AC810" t="s">
        <v>310</v>
      </c>
      <c r="AD810" t="s">
        <v>1161</v>
      </c>
      <c r="AG810" t="s">
        <v>1191</v>
      </c>
      <c r="AH810">
        <v>73</v>
      </c>
      <c r="AI810">
        <v>242</v>
      </c>
    </row>
    <row r="811" spans="1:35" x14ac:dyDescent="0.3">
      <c r="A811" t="s">
        <v>1156</v>
      </c>
      <c r="B811">
        <v>104791</v>
      </c>
      <c r="C811">
        <v>2</v>
      </c>
      <c r="D811" t="s">
        <v>1187</v>
      </c>
      <c r="E811" t="s">
        <v>1188</v>
      </c>
      <c r="F811">
        <v>429</v>
      </c>
      <c r="G811">
        <v>25.95</v>
      </c>
      <c r="H811">
        <v>85.79</v>
      </c>
      <c r="I811">
        <v>18.14</v>
      </c>
      <c r="J811">
        <v>59.99</v>
      </c>
      <c r="K811">
        <v>21</v>
      </c>
      <c r="T811">
        <v>3</v>
      </c>
      <c r="U811">
        <v>2</v>
      </c>
      <c r="V811" t="s">
        <v>306</v>
      </c>
      <c r="W811" t="s">
        <v>157</v>
      </c>
      <c r="X811">
        <v>25</v>
      </c>
      <c r="Y811">
        <v>5</v>
      </c>
      <c r="Z811" t="s">
        <v>1189</v>
      </c>
      <c r="AA811" t="s">
        <v>1190</v>
      </c>
      <c r="AB811" t="s">
        <v>309</v>
      </c>
      <c r="AC811" t="s">
        <v>310</v>
      </c>
      <c r="AD811" t="s">
        <v>1161</v>
      </c>
      <c r="AG811" t="s">
        <v>1191</v>
      </c>
      <c r="AH811">
        <v>73</v>
      </c>
      <c r="AI811">
        <v>242</v>
      </c>
    </row>
    <row r="812" spans="1:35" x14ac:dyDescent="0.3">
      <c r="A812" t="s">
        <v>1156</v>
      </c>
      <c r="B812">
        <v>104791</v>
      </c>
      <c r="C812">
        <v>3</v>
      </c>
      <c r="D812" t="s">
        <v>1187</v>
      </c>
      <c r="E812" t="s">
        <v>1188</v>
      </c>
      <c r="F812">
        <v>429</v>
      </c>
      <c r="G812">
        <v>34.159999999999997</v>
      </c>
      <c r="H812">
        <v>112.93</v>
      </c>
      <c r="I812">
        <v>25.7</v>
      </c>
      <c r="J812">
        <v>84.99</v>
      </c>
      <c r="K812">
        <v>122</v>
      </c>
      <c r="T812">
        <v>3</v>
      </c>
      <c r="U812">
        <v>2</v>
      </c>
      <c r="V812" t="s">
        <v>306</v>
      </c>
      <c r="W812" t="s">
        <v>102</v>
      </c>
      <c r="X812">
        <v>25</v>
      </c>
      <c r="Y812">
        <v>5</v>
      </c>
      <c r="Z812" t="s">
        <v>1189</v>
      </c>
      <c r="AA812" t="s">
        <v>1190</v>
      </c>
      <c r="AB812" t="s">
        <v>309</v>
      </c>
      <c r="AC812" t="s">
        <v>310</v>
      </c>
      <c r="AD812" t="s">
        <v>1161</v>
      </c>
      <c r="AG812" t="s">
        <v>1191</v>
      </c>
      <c r="AH812">
        <v>73</v>
      </c>
      <c r="AI812">
        <v>242</v>
      </c>
    </row>
    <row r="813" spans="1:35" x14ac:dyDescent="0.3">
      <c r="A813" t="s">
        <v>1156</v>
      </c>
      <c r="B813">
        <v>104791</v>
      </c>
      <c r="C813">
        <v>4</v>
      </c>
      <c r="D813" t="s">
        <v>1187</v>
      </c>
      <c r="E813" t="s">
        <v>1188</v>
      </c>
      <c r="F813">
        <v>429</v>
      </c>
      <c r="G813">
        <v>34.020000000000003</v>
      </c>
      <c r="H813">
        <v>112.48</v>
      </c>
      <c r="I813">
        <v>25.7</v>
      </c>
      <c r="J813">
        <v>84.99</v>
      </c>
      <c r="K813">
        <v>57</v>
      </c>
      <c r="T813">
        <v>3</v>
      </c>
      <c r="U813">
        <v>2</v>
      </c>
      <c r="V813" t="s">
        <v>306</v>
      </c>
      <c r="W813" t="s">
        <v>101</v>
      </c>
      <c r="X813">
        <v>25</v>
      </c>
      <c r="Y813">
        <v>5</v>
      </c>
      <c r="Z813" t="s">
        <v>1189</v>
      </c>
      <c r="AA813" t="s">
        <v>1190</v>
      </c>
      <c r="AB813" t="s">
        <v>309</v>
      </c>
      <c r="AC813" t="s">
        <v>310</v>
      </c>
      <c r="AD813" t="s">
        <v>1161</v>
      </c>
      <c r="AG813" t="s">
        <v>1191</v>
      </c>
      <c r="AH813">
        <v>73</v>
      </c>
      <c r="AI813">
        <v>242</v>
      </c>
    </row>
    <row r="814" spans="1:35" x14ac:dyDescent="0.3">
      <c r="A814" t="s">
        <v>1156</v>
      </c>
      <c r="B814">
        <v>104791</v>
      </c>
      <c r="C814">
        <v>5</v>
      </c>
      <c r="D814" t="s">
        <v>1187</v>
      </c>
      <c r="E814" t="s">
        <v>1188</v>
      </c>
      <c r="F814">
        <v>429</v>
      </c>
      <c r="G814">
        <v>34.979999999999997</v>
      </c>
      <c r="H814">
        <v>115.64</v>
      </c>
      <c r="I814">
        <v>25.7</v>
      </c>
      <c r="J814">
        <v>84.99</v>
      </c>
      <c r="K814">
        <v>75</v>
      </c>
      <c r="T814">
        <v>3</v>
      </c>
      <c r="U814">
        <v>2</v>
      </c>
      <c r="V814" t="s">
        <v>306</v>
      </c>
      <c r="W814" t="s">
        <v>158</v>
      </c>
      <c r="X814">
        <v>25</v>
      </c>
      <c r="Y814">
        <v>5</v>
      </c>
      <c r="Z814" t="s">
        <v>1189</v>
      </c>
      <c r="AA814" t="s">
        <v>1190</v>
      </c>
      <c r="AB814" t="s">
        <v>309</v>
      </c>
      <c r="AC814" t="s">
        <v>310</v>
      </c>
      <c r="AD814" t="s">
        <v>1161</v>
      </c>
      <c r="AG814" t="s">
        <v>1191</v>
      </c>
      <c r="AH814">
        <v>73</v>
      </c>
      <c r="AI814">
        <v>242</v>
      </c>
    </row>
    <row r="815" spans="1:35" x14ac:dyDescent="0.3">
      <c r="A815" t="s">
        <v>1156</v>
      </c>
      <c r="B815">
        <v>104791</v>
      </c>
      <c r="C815">
        <v>6</v>
      </c>
      <c r="D815" t="s">
        <v>1187</v>
      </c>
      <c r="E815" t="s">
        <v>1188</v>
      </c>
      <c r="F815">
        <v>429</v>
      </c>
      <c r="G815">
        <v>45.33</v>
      </c>
      <c r="H815">
        <v>149.86000000000001</v>
      </c>
      <c r="I815">
        <v>36.72</v>
      </c>
      <c r="J815">
        <v>121.4</v>
      </c>
      <c r="K815">
        <v>40</v>
      </c>
      <c r="T815">
        <v>4</v>
      </c>
      <c r="U815">
        <v>2</v>
      </c>
      <c r="V815" t="s">
        <v>306</v>
      </c>
      <c r="W815">
        <v>149</v>
      </c>
      <c r="X815">
        <v>25</v>
      </c>
      <c r="Y815">
        <v>5</v>
      </c>
      <c r="Z815" t="s">
        <v>1189</v>
      </c>
      <c r="AA815" t="s">
        <v>1190</v>
      </c>
      <c r="AB815" t="s">
        <v>309</v>
      </c>
      <c r="AC815" t="s">
        <v>310</v>
      </c>
      <c r="AD815" t="s">
        <v>1161</v>
      </c>
      <c r="AG815" t="s">
        <v>1191</v>
      </c>
      <c r="AH815">
        <v>73</v>
      </c>
      <c r="AI815">
        <v>242</v>
      </c>
    </row>
    <row r="816" spans="1:35" x14ac:dyDescent="0.3">
      <c r="A816" t="s">
        <v>1156</v>
      </c>
      <c r="B816">
        <v>104791</v>
      </c>
      <c r="C816">
        <v>7</v>
      </c>
      <c r="D816" t="s">
        <v>1187</v>
      </c>
      <c r="E816" t="s">
        <v>1188</v>
      </c>
      <c r="F816">
        <v>429</v>
      </c>
      <c r="G816">
        <v>48.12</v>
      </c>
      <c r="H816">
        <v>159.1</v>
      </c>
      <c r="I816">
        <v>37.9</v>
      </c>
      <c r="J816">
        <v>125.31</v>
      </c>
      <c r="K816">
        <v>20</v>
      </c>
      <c r="T816">
        <v>4</v>
      </c>
      <c r="U816">
        <v>2</v>
      </c>
      <c r="V816" t="s">
        <v>306</v>
      </c>
      <c r="W816">
        <v>159</v>
      </c>
      <c r="X816">
        <v>25</v>
      </c>
      <c r="Y816">
        <v>5</v>
      </c>
      <c r="Z816" t="s">
        <v>1189</v>
      </c>
      <c r="AA816" t="s">
        <v>1190</v>
      </c>
      <c r="AB816" t="s">
        <v>309</v>
      </c>
      <c r="AC816" t="s">
        <v>310</v>
      </c>
      <c r="AD816" t="s">
        <v>1161</v>
      </c>
      <c r="AG816" t="s">
        <v>1191</v>
      </c>
      <c r="AH816">
        <v>73</v>
      </c>
      <c r="AI816">
        <v>242</v>
      </c>
    </row>
    <row r="817" spans="1:35" x14ac:dyDescent="0.3">
      <c r="A817" t="s">
        <v>1156</v>
      </c>
      <c r="B817">
        <v>104792</v>
      </c>
      <c r="C817">
        <v>1</v>
      </c>
      <c r="D817" t="s">
        <v>1192</v>
      </c>
      <c r="E817" t="s">
        <v>1188</v>
      </c>
      <c r="F817">
        <v>530</v>
      </c>
      <c r="G817">
        <v>25.78</v>
      </c>
      <c r="H817">
        <v>85.25</v>
      </c>
      <c r="I817">
        <v>18.14</v>
      </c>
      <c r="J817">
        <v>59.99</v>
      </c>
      <c r="K817">
        <v>31</v>
      </c>
      <c r="T817">
        <v>3</v>
      </c>
      <c r="U817">
        <v>2</v>
      </c>
      <c r="V817" t="s">
        <v>306</v>
      </c>
      <c r="W817" t="s">
        <v>159</v>
      </c>
      <c r="X817">
        <v>24</v>
      </c>
      <c r="Y817">
        <v>11</v>
      </c>
      <c r="Z817" t="s">
        <v>1193</v>
      </c>
      <c r="AA817" t="s">
        <v>1194</v>
      </c>
      <c r="AB817" t="s">
        <v>309</v>
      </c>
      <c r="AC817" t="s">
        <v>310</v>
      </c>
      <c r="AD817" t="s">
        <v>1161</v>
      </c>
      <c r="AG817" t="s">
        <v>1195</v>
      </c>
      <c r="AH817">
        <v>91</v>
      </c>
      <c r="AI817">
        <v>243</v>
      </c>
    </row>
    <row r="818" spans="1:35" x14ac:dyDescent="0.3">
      <c r="A818" t="s">
        <v>1156</v>
      </c>
      <c r="B818">
        <v>104792</v>
      </c>
      <c r="C818">
        <v>2</v>
      </c>
      <c r="D818" t="s">
        <v>1192</v>
      </c>
      <c r="E818" t="s">
        <v>1188</v>
      </c>
      <c r="F818">
        <v>530</v>
      </c>
      <c r="G818">
        <v>25.98</v>
      </c>
      <c r="H818">
        <v>85.9</v>
      </c>
      <c r="I818">
        <v>18.100000000000001</v>
      </c>
      <c r="J818">
        <v>59.86</v>
      </c>
      <c r="K818">
        <v>10</v>
      </c>
      <c r="T818">
        <v>3</v>
      </c>
      <c r="U818">
        <v>2</v>
      </c>
      <c r="V818" t="s">
        <v>306</v>
      </c>
      <c r="W818" t="s">
        <v>157</v>
      </c>
      <c r="X818">
        <v>24</v>
      </c>
      <c r="Y818">
        <v>11</v>
      </c>
      <c r="Z818" t="s">
        <v>1193</v>
      </c>
      <c r="AA818" t="s">
        <v>1194</v>
      </c>
      <c r="AB818" t="s">
        <v>309</v>
      </c>
      <c r="AC818" t="s">
        <v>310</v>
      </c>
      <c r="AD818" t="s">
        <v>1161</v>
      </c>
      <c r="AG818" t="s">
        <v>1195</v>
      </c>
      <c r="AH818">
        <v>91</v>
      </c>
      <c r="AI818">
        <v>243</v>
      </c>
    </row>
    <row r="819" spans="1:35" x14ac:dyDescent="0.3">
      <c r="A819" t="s">
        <v>1156</v>
      </c>
      <c r="B819">
        <v>104792</v>
      </c>
      <c r="C819">
        <v>3</v>
      </c>
      <c r="D819" t="s">
        <v>1192</v>
      </c>
      <c r="E819" t="s">
        <v>1188</v>
      </c>
      <c r="F819">
        <v>530</v>
      </c>
      <c r="G819">
        <v>32.58</v>
      </c>
      <c r="H819">
        <v>107.71</v>
      </c>
      <c r="I819">
        <v>25.68</v>
      </c>
      <c r="J819">
        <v>84.92</v>
      </c>
      <c r="K819">
        <v>157</v>
      </c>
      <c r="T819">
        <v>3</v>
      </c>
      <c r="U819">
        <v>2</v>
      </c>
      <c r="V819" t="s">
        <v>306</v>
      </c>
      <c r="W819" t="s">
        <v>160</v>
      </c>
      <c r="X819">
        <v>24</v>
      </c>
      <c r="Y819">
        <v>11</v>
      </c>
      <c r="Z819" t="s">
        <v>1193</v>
      </c>
      <c r="AA819" t="s">
        <v>1194</v>
      </c>
      <c r="AB819" t="s">
        <v>309</v>
      </c>
      <c r="AC819" t="s">
        <v>310</v>
      </c>
      <c r="AD819" t="s">
        <v>1161</v>
      </c>
      <c r="AG819" t="s">
        <v>1195</v>
      </c>
      <c r="AH819">
        <v>91</v>
      </c>
      <c r="AI819">
        <v>243</v>
      </c>
    </row>
    <row r="820" spans="1:35" x14ac:dyDescent="0.3">
      <c r="A820" t="s">
        <v>1156</v>
      </c>
      <c r="B820">
        <v>104792</v>
      </c>
      <c r="C820">
        <v>4</v>
      </c>
      <c r="D820" t="s">
        <v>1192</v>
      </c>
      <c r="E820" t="s">
        <v>1188</v>
      </c>
      <c r="F820">
        <v>530</v>
      </c>
      <c r="G820">
        <v>32.56</v>
      </c>
      <c r="H820">
        <v>107.65</v>
      </c>
      <c r="I820">
        <v>25.7</v>
      </c>
      <c r="J820">
        <v>84.98</v>
      </c>
      <c r="K820">
        <v>13</v>
      </c>
      <c r="T820">
        <v>3</v>
      </c>
      <c r="U820">
        <v>2</v>
      </c>
      <c r="V820" t="s">
        <v>306</v>
      </c>
      <c r="W820" t="s">
        <v>161</v>
      </c>
      <c r="X820">
        <v>24</v>
      </c>
      <c r="Y820">
        <v>11</v>
      </c>
      <c r="Z820" t="s">
        <v>1193</v>
      </c>
      <c r="AA820" t="s">
        <v>1194</v>
      </c>
      <c r="AB820" t="s">
        <v>309</v>
      </c>
      <c r="AC820" t="s">
        <v>310</v>
      </c>
      <c r="AD820" t="s">
        <v>1161</v>
      </c>
      <c r="AG820" t="s">
        <v>1195</v>
      </c>
      <c r="AH820">
        <v>91</v>
      </c>
      <c r="AI820">
        <v>243</v>
      </c>
    </row>
    <row r="821" spans="1:35" x14ac:dyDescent="0.3">
      <c r="A821" t="s">
        <v>1156</v>
      </c>
      <c r="B821">
        <v>104792</v>
      </c>
      <c r="C821">
        <v>5</v>
      </c>
      <c r="D821" t="s">
        <v>1192</v>
      </c>
      <c r="E821" t="s">
        <v>1188</v>
      </c>
      <c r="F821">
        <v>530</v>
      </c>
      <c r="G821">
        <v>32.75</v>
      </c>
      <c r="H821">
        <v>108.27</v>
      </c>
      <c r="I821">
        <v>25.65</v>
      </c>
      <c r="J821">
        <v>84.82</v>
      </c>
      <c r="K821">
        <v>158</v>
      </c>
      <c r="T821">
        <v>3</v>
      </c>
      <c r="U821">
        <v>2</v>
      </c>
      <c r="V821" t="s">
        <v>306</v>
      </c>
      <c r="W821" t="s">
        <v>151</v>
      </c>
      <c r="X821">
        <v>24</v>
      </c>
      <c r="Y821">
        <v>11</v>
      </c>
      <c r="Z821" t="s">
        <v>1193</v>
      </c>
      <c r="AA821" t="s">
        <v>1194</v>
      </c>
      <c r="AB821" t="s">
        <v>309</v>
      </c>
      <c r="AC821" t="s">
        <v>310</v>
      </c>
      <c r="AD821" t="s">
        <v>1161</v>
      </c>
      <c r="AG821" t="s">
        <v>1195</v>
      </c>
      <c r="AH821">
        <v>91</v>
      </c>
      <c r="AI821">
        <v>243</v>
      </c>
    </row>
    <row r="822" spans="1:35" x14ac:dyDescent="0.3">
      <c r="A822" t="s">
        <v>1156</v>
      </c>
      <c r="B822">
        <v>104792</v>
      </c>
      <c r="C822">
        <v>6</v>
      </c>
      <c r="D822" t="s">
        <v>1192</v>
      </c>
      <c r="E822" t="s">
        <v>1188</v>
      </c>
      <c r="F822">
        <v>530</v>
      </c>
      <c r="G822">
        <v>44.5</v>
      </c>
      <c r="H822">
        <v>147.11000000000001</v>
      </c>
      <c r="I822">
        <v>37.159999999999997</v>
      </c>
      <c r="J822">
        <v>122.87</v>
      </c>
      <c r="K822">
        <v>34</v>
      </c>
      <c r="T822">
        <v>4</v>
      </c>
      <c r="U822">
        <v>2</v>
      </c>
      <c r="V822" t="s">
        <v>306</v>
      </c>
      <c r="W822">
        <v>147</v>
      </c>
      <c r="X822">
        <v>24</v>
      </c>
      <c r="Y822">
        <v>11</v>
      </c>
      <c r="Z822" t="s">
        <v>1193</v>
      </c>
      <c r="AA822" t="s">
        <v>1194</v>
      </c>
      <c r="AB822" t="s">
        <v>309</v>
      </c>
      <c r="AC822" t="s">
        <v>310</v>
      </c>
      <c r="AD822" t="s">
        <v>1161</v>
      </c>
      <c r="AG822" t="s">
        <v>1195</v>
      </c>
      <c r="AH822">
        <v>91</v>
      </c>
      <c r="AI822">
        <v>243</v>
      </c>
    </row>
    <row r="823" spans="1:35" x14ac:dyDescent="0.3">
      <c r="A823" t="s">
        <v>1156</v>
      </c>
      <c r="B823">
        <v>104792</v>
      </c>
      <c r="C823">
        <v>7</v>
      </c>
      <c r="D823" t="s">
        <v>1192</v>
      </c>
      <c r="E823" t="s">
        <v>1188</v>
      </c>
      <c r="F823">
        <v>530</v>
      </c>
      <c r="G823">
        <v>53.27</v>
      </c>
      <c r="H823">
        <v>176.12</v>
      </c>
      <c r="I823">
        <v>44.62</v>
      </c>
      <c r="J823">
        <v>147.53</v>
      </c>
      <c r="K823">
        <v>18</v>
      </c>
      <c r="T823">
        <v>4</v>
      </c>
      <c r="U823">
        <v>2</v>
      </c>
      <c r="V823" t="s">
        <v>306</v>
      </c>
      <c r="W823" t="s">
        <v>162</v>
      </c>
      <c r="X823">
        <v>24</v>
      </c>
      <c r="Y823">
        <v>11</v>
      </c>
      <c r="Z823" t="s">
        <v>1193</v>
      </c>
      <c r="AA823" t="s">
        <v>1194</v>
      </c>
      <c r="AB823" t="s">
        <v>309</v>
      </c>
      <c r="AC823" t="s">
        <v>310</v>
      </c>
      <c r="AD823" t="s">
        <v>1161</v>
      </c>
      <c r="AG823" t="s">
        <v>1195</v>
      </c>
      <c r="AH823">
        <v>91</v>
      </c>
      <c r="AI823">
        <v>243</v>
      </c>
    </row>
    <row r="824" spans="1:35" x14ac:dyDescent="0.3">
      <c r="A824" t="s">
        <v>1156</v>
      </c>
      <c r="B824">
        <v>104792</v>
      </c>
      <c r="C824">
        <v>8</v>
      </c>
      <c r="D824" t="s">
        <v>1192</v>
      </c>
      <c r="E824" t="s">
        <v>1188</v>
      </c>
      <c r="F824">
        <v>530</v>
      </c>
      <c r="G824">
        <v>53.27</v>
      </c>
      <c r="H824">
        <v>176.1</v>
      </c>
      <c r="I824">
        <v>44.63</v>
      </c>
      <c r="J824">
        <v>147.55000000000001</v>
      </c>
      <c r="K824">
        <v>18</v>
      </c>
      <c r="T824">
        <v>4</v>
      </c>
      <c r="U824">
        <v>2</v>
      </c>
      <c r="V824" t="s">
        <v>306</v>
      </c>
      <c r="W824" t="s">
        <v>163</v>
      </c>
      <c r="X824">
        <v>24</v>
      </c>
      <c r="Y824">
        <v>11</v>
      </c>
      <c r="Z824" t="s">
        <v>1193</v>
      </c>
      <c r="AA824" t="s">
        <v>1194</v>
      </c>
      <c r="AB824" t="s">
        <v>309</v>
      </c>
      <c r="AC824" t="s">
        <v>310</v>
      </c>
      <c r="AD824" t="s">
        <v>1161</v>
      </c>
      <c r="AG824" t="s">
        <v>1195</v>
      </c>
      <c r="AH824">
        <v>91</v>
      </c>
      <c r="AI824">
        <v>243</v>
      </c>
    </row>
    <row r="825" spans="1:35" x14ac:dyDescent="0.3">
      <c r="A825" t="s">
        <v>1156</v>
      </c>
      <c r="B825">
        <v>123624</v>
      </c>
      <c r="C825">
        <v>1</v>
      </c>
      <c r="D825" t="s">
        <v>1196</v>
      </c>
      <c r="E825" t="s">
        <v>1012</v>
      </c>
      <c r="F825">
        <v>13</v>
      </c>
      <c r="G825">
        <v>5.1100000000000003</v>
      </c>
      <c r="H825">
        <v>16.899999999999999</v>
      </c>
      <c r="I825">
        <v>3.92</v>
      </c>
      <c r="J825">
        <v>12.99</v>
      </c>
      <c r="K825">
        <v>3</v>
      </c>
      <c r="T825">
        <v>1</v>
      </c>
      <c r="U825">
        <v>1</v>
      </c>
      <c r="V825" t="s">
        <v>306</v>
      </c>
      <c r="W825">
        <v>16</v>
      </c>
      <c r="X825">
        <v>6</v>
      </c>
      <c r="Y825">
        <v>4</v>
      </c>
      <c r="Z825" t="s">
        <v>1197</v>
      </c>
      <c r="AA825" t="s">
        <v>1198</v>
      </c>
      <c r="AB825" t="s">
        <v>309</v>
      </c>
      <c r="AC825" t="s">
        <v>310</v>
      </c>
      <c r="AD825" t="s">
        <v>1161</v>
      </c>
      <c r="AG825" t="s">
        <v>1199</v>
      </c>
      <c r="AH825">
        <v>0</v>
      </c>
      <c r="AI825">
        <v>243</v>
      </c>
    </row>
    <row r="826" spans="1:35" x14ac:dyDescent="0.3">
      <c r="A826" t="s">
        <v>1156</v>
      </c>
      <c r="B826">
        <v>123624</v>
      </c>
      <c r="C826">
        <v>2</v>
      </c>
      <c r="D826" t="s">
        <v>1196</v>
      </c>
      <c r="E826" t="s">
        <v>1012</v>
      </c>
      <c r="F826">
        <v>13</v>
      </c>
      <c r="G826">
        <v>6.58</v>
      </c>
      <c r="H826">
        <v>21.77</v>
      </c>
      <c r="I826">
        <v>5.0599999999999996</v>
      </c>
      <c r="J826">
        <v>16.739999999999998</v>
      </c>
      <c r="K826">
        <v>4</v>
      </c>
      <c r="T826">
        <v>1</v>
      </c>
      <c r="U826">
        <v>1</v>
      </c>
      <c r="V826" t="s">
        <v>306</v>
      </c>
      <c r="W826" t="s">
        <v>475</v>
      </c>
      <c r="X826">
        <v>6</v>
      </c>
      <c r="Y826">
        <v>4</v>
      </c>
      <c r="Z826" t="s">
        <v>1197</v>
      </c>
      <c r="AA826" t="s">
        <v>1198</v>
      </c>
      <c r="AB826" t="s">
        <v>309</v>
      </c>
      <c r="AC826" t="s">
        <v>310</v>
      </c>
      <c r="AD826" t="s">
        <v>1161</v>
      </c>
      <c r="AG826" t="s">
        <v>1199</v>
      </c>
      <c r="AH826">
        <v>0</v>
      </c>
      <c r="AI826">
        <v>243</v>
      </c>
    </row>
    <row r="827" spans="1:35" x14ac:dyDescent="0.3">
      <c r="A827" t="s">
        <v>1156</v>
      </c>
      <c r="B827">
        <v>123624</v>
      </c>
      <c r="C827">
        <v>3</v>
      </c>
      <c r="D827" t="s">
        <v>1196</v>
      </c>
      <c r="E827" t="s">
        <v>1012</v>
      </c>
      <c r="F827">
        <v>13</v>
      </c>
      <c r="G827">
        <v>6.84</v>
      </c>
      <c r="H827">
        <v>22.64</v>
      </c>
      <c r="I827">
        <v>5.32</v>
      </c>
      <c r="J827">
        <v>17.61</v>
      </c>
      <c r="K827">
        <v>2</v>
      </c>
      <c r="T827">
        <v>1</v>
      </c>
      <c r="U827">
        <v>1</v>
      </c>
      <c r="V827" t="s">
        <v>306</v>
      </c>
      <c r="W827" t="s">
        <v>468</v>
      </c>
      <c r="X827">
        <v>6</v>
      </c>
      <c r="Y827">
        <v>4</v>
      </c>
      <c r="Z827" t="s">
        <v>1197</v>
      </c>
      <c r="AA827" t="s">
        <v>1198</v>
      </c>
      <c r="AB827" t="s">
        <v>309</v>
      </c>
      <c r="AC827" t="s">
        <v>310</v>
      </c>
      <c r="AD827" t="s">
        <v>1161</v>
      </c>
      <c r="AG827" t="s">
        <v>1199</v>
      </c>
      <c r="AH827">
        <v>0</v>
      </c>
      <c r="AI827">
        <v>243</v>
      </c>
    </row>
    <row r="828" spans="1:35" x14ac:dyDescent="0.3">
      <c r="A828" t="s">
        <v>1156</v>
      </c>
      <c r="B828">
        <v>123624</v>
      </c>
      <c r="C828">
        <v>4</v>
      </c>
      <c r="D828" t="s">
        <v>1196</v>
      </c>
      <c r="E828" t="s">
        <v>1012</v>
      </c>
      <c r="F828">
        <v>13</v>
      </c>
      <c r="G828">
        <v>9.17</v>
      </c>
      <c r="H828">
        <v>30.32</v>
      </c>
      <c r="I828">
        <v>7.05</v>
      </c>
      <c r="J828">
        <v>23.31</v>
      </c>
      <c r="K828">
        <v>1</v>
      </c>
      <c r="T828">
        <v>1</v>
      </c>
      <c r="U828">
        <v>1</v>
      </c>
      <c r="V828" t="s">
        <v>306</v>
      </c>
      <c r="W828" t="s">
        <v>526</v>
      </c>
      <c r="X828">
        <v>6</v>
      </c>
      <c r="Y828">
        <v>4</v>
      </c>
      <c r="Z828" t="s">
        <v>1197</v>
      </c>
      <c r="AA828" t="s">
        <v>1198</v>
      </c>
      <c r="AB828" t="s">
        <v>309</v>
      </c>
      <c r="AC828" t="s">
        <v>310</v>
      </c>
      <c r="AD828" t="s">
        <v>1161</v>
      </c>
      <c r="AG828" t="s">
        <v>1199</v>
      </c>
      <c r="AH828">
        <v>0</v>
      </c>
      <c r="AI828">
        <v>243</v>
      </c>
    </row>
    <row r="829" spans="1:35" x14ac:dyDescent="0.3">
      <c r="A829" t="s">
        <v>1156</v>
      </c>
      <c r="B829">
        <v>123624</v>
      </c>
      <c r="C829">
        <v>5</v>
      </c>
      <c r="D829" t="s">
        <v>1196</v>
      </c>
      <c r="E829" t="s">
        <v>1012</v>
      </c>
      <c r="F829">
        <v>13</v>
      </c>
      <c r="G829">
        <v>9.19</v>
      </c>
      <c r="H829">
        <v>30.4</v>
      </c>
      <c r="I829">
        <v>7.06</v>
      </c>
      <c r="J829">
        <v>23.37</v>
      </c>
      <c r="K829">
        <v>1</v>
      </c>
      <c r="T829">
        <v>1</v>
      </c>
      <c r="U829">
        <v>1</v>
      </c>
      <c r="V829" t="s">
        <v>306</v>
      </c>
      <c r="W829" t="s">
        <v>522</v>
      </c>
      <c r="X829">
        <v>6</v>
      </c>
      <c r="Y829">
        <v>4</v>
      </c>
      <c r="Z829" t="s">
        <v>1197</v>
      </c>
      <c r="AA829" t="s">
        <v>1198</v>
      </c>
      <c r="AB829" t="s">
        <v>309</v>
      </c>
      <c r="AC829" t="s">
        <v>310</v>
      </c>
      <c r="AD829" t="s">
        <v>1161</v>
      </c>
      <c r="AG829" t="s">
        <v>1199</v>
      </c>
      <c r="AH829">
        <v>0</v>
      </c>
      <c r="AI829">
        <v>243</v>
      </c>
    </row>
    <row r="830" spans="1:35" x14ac:dyDescent="0.3">
      <c r="A830" t="s">
        <v>1156</v>
      </c>
      <c r="B830">
        <v>123624</v>
      </c>
      <c r="C830">
        <v>6</v>
      </c>
      <c r="D830" t="s">
        <v>1196</v>
      </c>
      <c r="E830" t="s">
        <v>1012</v>
      </c>
      <c r="F830">
        <v>13</v>
      </c>
      <c r="G830">
        <v>10.52</v>
      </c>
      <c r="H830">
        <v>34.78</v>
      </c>
      <c r="I830">
        <v>8.08</v>
      </c>
      <c r="J830">
        <v>26.74</v>
      </c>
      <c r="K830">
        <v>1</v>
      </c>
      <c r="T830">
        <v>1</v>
      </c>
      <c r="U830">
        <v>1</v>
      </c>
      <c r="V830" t="s">
        <v>306</v>
      </c>
      <c r="W830" t="s">
        <v>449</v>
      </c>
      <c r="X830">
        <v>6</v>
      </c>
      <c r="Y830">
        <v>4</v>
      </c>
      <c r="Z830" t="s">
        <v>1197</v>
      </c>
      <c r="AA830" t="s">
        <v>1198</v>
      </c>
      <c r="AB830" t="s">
        <v>309</v>
      </c>
      <c r="AC830" t="s">
        <v>310</v>
      </c>
      <c r="AD830" t="s">
        <v>1161</v>
      </c>
      <c r="AG830" t="s">
        <v>1199</v>
      </c>
      <c r="AH830">
        <v>0</v>
      </c>
      <c r="AI830">
        <v>243</v>
      </c>
    </row>
    <row r="831" spans="1:35" x14ac:dyDescent="0.3">
      <c r="A831" t="s">
        <v>1156</v>
      </c>
      <c r="B831">
        <v>123624</v>
      </c>
      <c r="C831">
        <v>7</v>
      </c>
      <c r="D831" t="s">
        <v>1196</v>
      </c>
      <c r="E831" t="s">
        <v>1012</v>
      </c>
      <c r="F831">
        <v>13</v>
      </c>
      <c r="G831">
        <v>10.75</v>
      </c>
      <c r="H831">
        <v>35.57</v>
      </c>
      <c r="I831">
        <v>8.27</v>
      </c>
      <c r="J831">
        <v>27.35</v>
      </c>
      <c r="K831">
        <v>1</v>
      </c>
      <c r="T831">
        <v>1</v>
      </c>
      <c r="U831">
        <v>1</v>
      </c>
      <c r="V831" t="s">
        <v>306</v>
      </c>
      <c r="W831" t="s">
        <v>450</v>
      </c>
      <c r="X831">
        <v>6</v>
      </c>
      <c r="Y831">
        <v>4</v>
      </c>
      <c r="Z831" t="s">
        <v>1197</v>
      </c>
      <c r="AA831" t="s">
        <v>1198</v>
      </c>
      <c r="AB831" t="s">
        <v>309</v>
      </c>
      <c r="AC831" t="s">
        <v>310</v>
      </c>
      <c r="AD831" t="s">
        <v>1161</v>
      </c>
      <c r="AG831" t="s">
        <v>1199</v>
      </c>
      <c r="AH831">
        <v>0</v>
      </c>
      <c r="AI831">
        <v>243</v>
      </c>
    </row>
    <row r="832" spans="1:35" x14ac:dyDescent="0.3">
      <c r="A832" t="s">
        <v>1200</v>
      </c>
      <c r="B832">
        <v>13940</v>
      </c>
      <c r="C832">
        <v>1</v>
      </c>
      <c r="D832" t="s">
        <v>1201</v>
      </c>
      <c r="E832" t="s">
        <v>900</v>
      </c>
      <c r="F832">
        <v>657</v>
      </c>
      <c r="G832">
        <v>21.11</v>
      </c>
      <c r="H832">
        <v>69.790000000000006</v>
      </c>
      <c r="I832">
        <v>15.06</v>
      </c>
      <c r="J832">
        <v>49.8</v>
      </c>
      <c r="K832">
        <v>38</v>
      </c>
      <c r="T832">
        <v>2</v>
      </c>
      <c r="U832">
        <v>1</v>
      </c>
      <c r="V832" t="s">
        <v>306</v>
      </c>
      <c r="W832" t="s">
        <v>164</v>
      </c>
      <c r="X832">
        <v>20</v>
      </c>
      <c r="Y832">
        <v>17</v>
      </c>
      <c r="Z832" t="s">
        <v>1202</v>
      </c>
      <c r="AA832" t="s">
        <v>1203</v>
      </c>
      <c r="AB832" t="s">
        <v>309</v>
      </c>
      <c r="AC832" t="s">
        <v>310</v>
      </c>
      <c r="AD832" t="s">
        <v>1204</v>
      </c>
      <c r="AG832" t="s">
        <v>1205</v>
      </c>
      <c r="AH832">
        <v>0</v>
      </c>
      <c r="AI832">
        <v>243</v>
      </c>
    </row>
    <row r="833" spans="1:35" x14ac:dyDescent="0.3">
      <c r="A833" t="s">
        <v>1200</v>
      </c>
      <c r="B833">
        <v>13940</v>
      </c>
      <c r="C833">
        <v>2</v>
      </c>
      <c r="D833" t="s">
        <v>1201</v>
      </c>
      <c r="E833" t="s">
        <v>900</v>
      </c>
      <c r="F833">
        <v>657</v>
      </c>
      <c r="G833">
        <v>21.15</v>
      </c>
      <c r="H833">
        <v>69.930000000000007</v>
      </c>
      <c r="I833">
        <v>15.09</v>
      </c>
      <c r="J833">
        <v>49.9</v>
      </c>
      <c r="K833">
        <v>37</v>
      </c>
      <c r="T833">
        <v>2</v>
      </c>
      <c r="U833">
        <v>1</v>
      </c>
      <c r="V833" t="s">
        <v>306</v>
      </c>
      <c r="W833" t="s">
        <v>165</v>
      </c>
      <c r="X833">
        <v>20</v>
      </c>
      <c r="Y833">
        <v>17</v>
      </c>
      <c r="Z833" t="s">
        <v>1202</v>
      </c>
      <c r="AA833" t="s">
        <v>1203</v>
      </c>
      <c r="AB833" t="s">
        <v>309</v>
      </c>
      <c r="AC833" t="s">
        <v>310</v>
      </c>
      <c r="AD833" t="s">
        <v>1204</v>
      </c>
      <c r="AG833" t="s">
        <v>1205</v>
      </c>
      <c r="AH833">
        <v>0</v>
      </c>
      <c r="AI833">
        <v>243</v>
      </c>
    </row>
    <row r="834" spans="1:35" x14ac:dyDescent="0.3">
      <c r="A834" t="s">
        <v>1200</v>
      </c>
      <c r="B834">
        <v>13940</v>
      </c>
      <c r="C834">
        <v>3</v>
      </c>
      <c r="D834" t="s">
        <v>1201</v>
      </c>
      <c r="E834" t="s">
        <v>900</v>
      </c>
      <c r="F834">
        <v>657</v>
      </c>
      <c r="G834">
        <v>25.4</v>
      </c>
      <c r="H834">
        <v>83.98</v>
      </c>
      <c r="I834">
        <v>18.12</v>
      </c>
      <c r="J834">
        <v>59.92</v>
      </c>
      <c r="K834">
        <v>251</v>
      </c>
      <c r="T834">
        <v>3</v>
      </c>
      <c r="U834">
        <v>2</v>
      </c>
      <c r="V834" t="s">
        <v>306</v>
      </c>
      <c r="W834" t="s">
        <v>166</v>
      </c>
      <c r="X834">
        <v>20</v>
      </c>
      <c r="Y834">
        <v>17</v>
      </c>
      <c r="Z834" t="s">
        <v>1202</v>
      </c>
      <c r="AA834" t="s">
        <v>1203</v>
      </c>
      <c r="AB834" t="s">
        <v>309</v>
      </c>
      <c r="AC834" t="s">
        <v>310</v>
      </c>
      <c r="AD834" t="s">
        <v>1204</v>
      </c>
      <c r="AG834" t="s">
        <v>1205</v>
      </c>
      <c r="AH834">
        <v>0</v>
      </c>
      <c r="AI834">
        <v>243</v>
      </c>
    </row>
    <row r="835" spans="1:35" x14ac:dyDescent="0.3">
      <c r="A835" t="s">
        <v>1200</v>
      </c>
      <c r="B835">
        <v>13940</v>
      </c>
      <c r="C835">
        <v>4</v>
      </c>
      <c r="D835" t="s">
        <v>1201</v>
      </c>
      <c r="E835" t="s">
        <v>900</v>
      </c>
      <c r="F835">
        <v>657</v>
      </c>
      <c r="G835">
        <v>25.4</v>
      </c>
      <c r="H835">
        <v>83.98</v>
      </c>
      <c r="I835">
        <v>18.12</v>
      </c>
      <c r="J835">
        <v>59.92</v>
      </c>
      <c r="K835">
        <v>150</v>
      </c>
      <c r="T835">
        <v>3</v>
      </c>
      <c r="U835">
        <v>2</v>
      </c>
      <c r="V835" t="s">
        <v>306</v>
      </c>
      <c r="W835" t="s">
        <v>167</v>
      </c>
      <c r="X835">
        <v>20</v>
      </c>
      <c r="Y835">
        <v>17</v>
      </c>
      <c r="Z835" t="s">
        <v>1202</v>
      </c>
      <c r="AA835" t="s">
        <v>1203</v>
      </c>
      <c r="AB835" t="s">
        <v>309</v>
      </c>
      <c r="AC835" t="s">
        <v>310</v>
      </c>
      <c r="AD835" t="s">
        <v>1204</v>
      </c>
      <c r="AG835" t="s">
        <v>1205</v>
      </c>
      <c r="AH835">
        <v>0</v>
      </c>
      <c r="AI835">
        <v>243</v>
      </c>
    </row>
    <row r="836" spans="1:35" x14ac:dyDescent="0.3">
      <c r="A836" t="s">
        <v>1200</v>
      </c>
      <c r="B836">
        <v>13940</v>
      </c>
      <c r="C836">
        <v>5</v>
      </c>
      <c r="D836" t="s">
        <v>1201</v>
      </c>
      <c r="E836" t="s">
        <v>900</v>
      </c>
      <c r="F836">
        <v>657</v>
      </c>
      <c r="G836">
        <v>25.4</v>
      </c>
      <c r="H836">
        <v>83.98</v>
      </c>
      <c r="I836">
        <v>18.12</v>
      </c>
      <c r="J836">
        <v>59.92</v>
      </c>
      <c r="K836">
        <v>114</v>
      </c>
      <c r="T836">
        <v>3</v>
      </c>
      <c r="U836">
        <v>2</v>
      </c>
      <c r="V836" t="s">
        <v>306</v>
      </c>
      <c r="W836" t="s">
        <v>168</v>
      </c>
      <c r="X836">
        <v>20</v>
      </c>
      <c r="Y836">
        <v>17</v>
      </c>
      <c r="Z836" t="s">
        <v>1202</v>
      </c>
      <c r="AA836" t="s">
        <v>1203</v>
      </c>
      <c r="AB836" t="s">
        <v>309</v>
      </c>
      <c r="AC836" t="s">
        <v>310</v>
      </c>
      <c r="AD836" t="s">
        <v>1204</v>
      </c>
      <c r="AG836" t="s">
        <v>1205</v>
      </c>
      <c r="AH836">
        <v>0</v>
      </c>
      <c r="AI836">
        <v>243</v>
      </c>
    </row>
    <row r="837" spans="1:35" x14ac:dyDescent="0.3">
      <c r="A837" t="s">
        <v>1200</v>
      </c>
      <c r="B837">
        <v>13940</v>
      </c>
      <c r="C837">
        <v>6</v>
      </c>
      <c r="D837" t="s">
        <v>1201</v>
      </c>
      <c r="E837" t="s">
        <v>900</v>
      </c>
      <c r="F837">
        <v>657</v>
      </c>
      <c r="G837">
        <v>25.37</v>
      </c>
      <c r="H837">
        <v>83.87</v>
      </c>
      <c r="I837">
        <v>18.100000000000001</v>
      </c>
      <c r="J837">
        <v>59.84</v>
      </c>
      <c r="K837">
        <v>67</v>
      </c>
      <c r="T837">
        <v>3</v>
      </c>
      <c r="U837">
        <v>2</v>
      </c>
      <c r="V837" t="s">
        <v>306</v>
      </c>
      <c r="W837" t="s">
        <v>169</v>
      </c>
      <c r="X837">
        <v>20</v>
      </c>
      <c r="Y837">
        <v>17</v>
      </c>
      <c r="Z837" t="s">
        <v>1202</v>
      </c>
      <c r="AA837" t="s">
        <v>1203</v>
      </c>
      <c r="AB837" t="s">
        <v>309</v>
      </c>
      <c r="AC837" t="s">
        <v>310</v>
      </c>
      <c r="AD837" t="s">
        <v>1204</v>
      </c>
      <c r="AG837" t="s">
        <v>1205</v>
      </c>
      <c r="AH837">
        <v>0</v>
      </c>
      <c r="AI837">
        <v>243</v>
      </c>
    </row>
    <row r="838" spans="1:35" x14ac:dyDescent="0.3">
      <c r="A838" t="s">
        <v>1200</v>
      </c>
      <c r="B838">
        <v>17628</v>
      </c>
      <c r="C838">
        <v>1</v>
      </c>
      <c r="D838" t="s">
        <v>1206</v>
      </c>
      <c r="E838" t="s">
        <v>1082</v>
      </c>
      <c r="F838">
        <v>733</v>
      </c>
      <c r="G838">
        <v>32.74</v>
      </c>
      <c r="H838">
        <v>108.25</v>
      </c>
      <c r="I838">
        <v>25.54</v>
      </c>
      <c r="J838">
        <v>84.45</v>
      </c>
      <c r="K838">
        <v>56</v>
      </c>
      <c r="T838">
        <v>3</v>
      </c>
      <c r="U838">
        <v>2</v>
      </c>
      <c r="V838" t="s">
        <v>306</v>
      </c>
      <c r="W838" t="s">
        <v>170</v>
      </c>
      <c r="X838">
        <v>15</v>
      </c>
      <c r="Y838">
        <v>13</v>
      </c>
      <c r="Z838" t="s">
        <v>1207</v>
      </c>
      <c r="AA838" t="s">
        <v>1208</v>
      </c>
      <c r="AB838" t="s">
        <v>309</v>
      </c>
      <c r="AC838" t="s">
        <v>310</v>
      </c>
      <c r="AD838" t="s">
        <v>1204</v>
      </c>
      <c r="AG838" t="s">
        <v>1209</v>
      </c>
      <c r="AH838">
        <v>0</v>
      </c>
      <c r="AI838">
        <v>174</v>
      </c>
    </row>
    <row r="839" spans="1:35" x14ac:dyDescent="0.3">
      <c r="A839" t="s">
        <v>1200</v>
      </c>
      <c r="B839">
        <v>17628</v>
      </c>
      <c r="C839">
        <v>2</v>
      </c>
      <c r="D839" t="s">
        <v>1206</v>
      </c>
      <c r="E839" t="s">
        <v>1082</v>
      </c>
      <c r="F839">
        <v>733</v>
      </c>
      <c r="G839">
        <v>32.74</v>
      </c>
      <c r="H839">
        <v>108.25</v>
      </c>
      <c r="I839">
        <v>25.54</v>
      </c>
      <c r="J839">
        <v>84.45</v>
      </c>
      <c r="K839">
        <v>52</v>
      </c>
      <c r="T839">
        <v>3</v>
      </c>
      <c r="U839">
        <v>2</v>
      </c>
      <c r="V839" t="s">
        <v>306</v>
      </c>
      <c r="W839" t="s">
        <v>171</v>
      </c>
      <c r="X839">
        <v>15</v>
      </c>
      <c r="Y839">
        <v>13</v>
      </c>
      <c r="Z839" t="s">
        <v>1207</v>
      </c>
      <c r="AA839" t="s">
        <v>1208</v>
      </c>
      <c r="AB839" t="s">
        <v>309</v>
      </c>
      <c r="AC839" t="s">
        <v>310</v>
      </c>
      <c r="AD839" t="s">
        <v>1204</v>
      </c>
      <c r="AG839" t="s">
        <v>1209</v>
      </c>
      <c r="AH839">
        <v>0</v>
      </c>
      <c r="AI839">
        <v>174</v>
      </c>
    </row>
    <row r="840" spans="1:35" x14ac:dyDescent="0.3">
      <c r="A840" t="s">
        <v>1200</v>
      </c>
      <c r="B840">
        <v>17628</v>
      </c>
      <c r="C840">
        <v>3</v>
      </c>
      <c r="D840" t="s">
        <v>1206</v>
      </c>
      <c r="E840" t="s">
        <v>1082</v>
      </c>
      <c r="F840">
        <v>733</v>
      </c>
      <c r="G840">
        <v>32.75</v>
      </c>
      <c r="H840">
        <v>108.27</v>
      </c>
      <c r="I840">
        <v>25.61</v>
      </c>
      <c r="J840">
        <v>84.67</v>
      </c>
      <c r="K840">
        <v>26</v>
      </c>
      <c r="T840">
        <v>3</v>
      </c>
      <c r="U840">
        <v>2</v>
      </c>
      <c r="V840" t="s">
        <v>306</v>
      </c>
      <c r="W840" t="s">
        <v>172</v>
      </c>
      <c r="X840">
        <v>15</v>
      </c>
      <c r="Y840">
        <v>13</v>
      </c>
      <c r="Z840" t="s">
        <v>1207</v>
      </c>
      <c r="AA840" t="s">
        <v>1208</v>
      </c>
      <c r="AB840" t="s">
        <v>309</v>
      </c>
      <c r="AC840" t="s">
        <v>310</v>
      </c>
      <c r="AD840" t="s">
        <v>1204</v>
      </c>
      <c r="AG840" t="s">
        <v>1209</v>
      </c>
      <c r="AH840">
        <v>0</v>
      </c>
      <c r="AI840">
        <v>174</v>
      </c>
    </row>
    <row r="841" spans="1:35" x14ac:dyDescent="0.3">
      <c r="A841" t="s">
        <v>1200</v>
      </c>
      <c r="B841">
        <v>17628</v>
      </c>
      <c r="C841">
        <v>4</v>
      </c>
      <c r="D841" t="s">
        <v>1206</v>
      </c>
      <c r="E841" t="s">
        <v>1082</v>
      </c>
      <c r="F841">
        <v>733</v>
      </c>
      <c r="G841">
        <v>33.07</v>
      </c>
      <c r="H841">
        <v>109.34</v>
      </c>
      <c r="I841">
        <v>25.68</v>
      </c>
      <c r="J841">
        <v>84.9</v>
      </c>
      <c r="K841">
        <v>285</v>
      </c>
      <c r="T841">
        <v>3</v>
      </c>
      <c r="U841">
        <v>2</v>
      </c>
      <c r="V841" t="s">
        <v>306</v>
      </c>
      <c r="W841" t="s">
        <v>146</v>
      </c>
      <c r="X841">
        <v>15</v>
      </c>
      <c r="Y841">
        <v>13</v>
      </c>
      <c r="Z841" t="s">
        <v>1207</v>
      </c>
      <c r="AA841" t="s">
        <v>1208</v>
      </c>
      <c r="AB841" t="s">
        <v>309</v>
      </c>
      <c r="AC841" t="s">
        <v>310</v>
      </c>
      <c r="AD841" t="s">
        <v>1204</v>
      </c>
      <c r="AG841" t="s">
        <v>1209</v>
      </c>
      <c r="AH841">
        <v>0</v>
      </c>
      <c r="AI841">
        <v>174</v>
      </c>
    </row>
    <row r="842" spans="1:35" x14ac:dyDescent="0.3">
      <c r="A842" t="s">
        <v>1200</v>
      </c>
      <c r="B842">
        <v>17628</v>
      </c>
      <c r="C842">
        <v>5</v>
      </c>
      <c r="D842" t="s">
        <v>1206</v>
      </c>
      <c r="E842" t="s">
        <v>1082</v>
      </c>
      <c r="F842">
        <v>733</v>
      </c>
      <c r="G842">
        <v>33.119999999999997</v>
      </c>
      <c r="H842">
        <v>109.52</v>
      </c>
      <c r="I842">
        <v>25.63</v>
      </c>
      <c r="J842">
        <v>84.74</v>
      </c>
      <c r="K842">
        <v>152</v>
      </c>
      <c r="T842">
        <v>3</v>
      </c>
      <c r="U842">
        <v>2</v>
      </c>
      <c r="V842" t="s">
        <v>306</v>
      </c>
      <c r="W842" t="s">
        <v>148</v>
      </c>
      <c r="X842">
        <v>15</v>
      </c>
      <c r="Y842">
        <v>13</v>
      </c>
      <c r="Z842" t="s">
        <v>1207</v>
      </c>
      <c r="AA842" t="s">
        <v>1208</v>
      </c>
      <c r="AB842" t="s">
        <v>309</v>
      </c>
      <c r="AC842" t="s">
        <v>310</v>
      </c>
      <c r="AD842" t="s">
        <v>1204</v>
      </c>
      <c r="AG842" t="s">
        <v>1209</v>
      </c>
      <c r="AH842">
        <v>0</v>
      </c>
      <c r="AI842">
        <v>174</v>
      </c>
    </row>
    <row r="843" spans="1:35" x14ac:dyDescent="0.3">
      <c r="A843" t="s">
        <v>1200</v>
      </c>
      <c r="B843">
        <v>17628</v>
      </c>
      <c r="C843">
        <v>6</v>
      </c>
      <c r="D843" t="s">
        <v>1206</v>
      </c>
      <c r="E843" t="s">
        <v>1082</v>
      </c>
      <c r="F843">
        <v>733</v>
      </c>
      <c r="G843">
        <v>40.380000000000003</v>
      </c>
      <c r="H843">
        <v>133.5</v>
      </c>
      <c r="I843">
        <v>31.69</v>
      </c>
      <c r="J843">
        <v>104.77</v>
      </c>
      <c r="K843">
        <v>112</v>
      </c>
      <c r="T843">
        <v>3</v>
      </c>
      <c r="U843">
        <v>2</v>
      </c>
      <c r="V843" t="s">
        <v>306</v>
      </c>
      <c r="W843" t="s">
        <v>173</v>
      </c>
      <c r="X843">
        <v>15</v>
      </c>
      <c r="Y843">
        <v>13</v>
      </c>
      <c r="Z843" t="s">
        <v>1207</v>
      </c>
      <c r="AA843" t="s">
        <v>1208</v>
      </c>
      <c r="AB843" t="s">
        <v>309</v>
      </c>
      <c r="AC843" t="s">
        <v>310</v>
      </c>
      <c r="AD843" t="s">
        <v>1204</v>
      </c>
      <c r="AG843" t="s">
        <v>1209</v>
      </c>
      <c r="AH843">
        <v>0</v>
      </c>
      <c r="AI843">
        <v>174</v>
      </c>
    </row>
    <row r="844" spans="1:35" x14ac:dyDescent="0.3">
      <c r="A844" t="s">
        <v>1200</v>
      </c>
      <c r="B844">
        <v>17628</v>
      </c>
      <c r="C844">
        <v>7</v>
      </c>
      <c r="D844" t="s">
        <v>1206</v>
      </c>
      <c r="E844" t="s">
        <v>1082</v>
      </c>
      <c r="F844">
        <v>733</v>
      </c>
      <c r="G844">
        <v>40.479999999999997</v>
      </c>
      <c r="H844">
        <v>133.83000000000001</v>
      </c>
      <c r="I844">
        <v>31.66</v>
      </c>
      <c r="J844">
        <v>104.68</v>
      </c>
      <c r="K844">
        <v>50</v>
      </c>
      <c r="T844">
        <v>3</v>
      </c>
      <c r="U844">
        <v>2</v>
      </c>
      <c r="V844" t="s">
        <v>306</v>
      </c>
      <c r="W844" t="s">
        <v>174</v>
      </c>
      <c r="X844">
        <v>15</v>
      </c>
      <c r="Y844">
        <v>13</v>
      </c>
      <c r="Z844" t="s">
        <v>1207</v>
      </c>
      <c r="AA844" t="s">
        <v>1208</v>
      </c>
      <c r="AB844" t="s">
        <v>309</v>
      </c>
      <c r="AC844" t="s">
        <v>310</v>
      </c>
      <c r="AD844" t="s">
        <v>1204</v>
      </c>
      <c r="AG844" t="s">
        <v>1209</v>
      </c>
      <c r="AH844">
        <v>0</v>
      </c>
      <c r="AI844">
        <v>174</v>
      </c>
    </row>
    <row r="845" spans="1:35" x14ac:dyDescent="0.3">
      <c r="A845" t="s">
        <v>1200</v>
      </c>
      <c r="B845">
        <v>101611</v>
      </c>
      <c r="C845">
        <v>1</v>
      </c>
      <c r="D845" t="s">
        <v>1210</v>
      </c>
      <c r="E845" t="s">
        <v>1211</v>
      </c>
      <c r="F845">
        <v>380</v>
      </c>
      <c r="G845">
        <v>24.57</v>
      </c>
      <c r="H845">
        <v>81.23</v>
      </c>
      <c r="I845">
        <v>18.059999999999999</v>
      </c>
      <c r="J845">
        <v>59.73</v>
      </c>
      <c r="K845">
        <v>68</v>
      </c>
      <c r="T845">
        <v>3</v>
      </c>
      <c r="U845">
        <v>2</v>
      </c>
      <c r="V845" t="s">
        <v>306</v>
      </c>
      <c r="W845" t="s">
        <v>175</v>
      </c>
      <c r="X845">
        <v>15</v>
      </c>
      <c r="Y845">
        <v>7</v>
      </c>
      <c r="Z845" t="s">
        <v>1212</v>
      </c>
      <c r="AA845" t="s">
        <v>1213</v>
      </c>
      <c r="AB845" t="s">
        <v>309</v>
      </c>
      <c r="AC845" t="s">
        <v>310</v>
      </c>
      <c r="AD845" t="s">
        <v>1204</v>
      </c>
      <c r="AG845" t="s">
        <v>1214</v>
      </c>
      <c r="AH845">
        <v>166</v>
      </c>
      <c r="AI845">
        <v>149</v>
      </c>
    </row>
    <row r="846" spans="1:35" x14ac:dyDescent="0.3">
      <c r="A846" t="s">
        <v>1200</v>
      </c>
      <c r="B846">
        <v>101611</v>
      </c>
      <c r="C846">
        <v>2</v>
      </c>
      <c r="D846" t="s">
        <v>1210</v>
      </c>
      <c r="E846" t="s">
        <v>1211</v>
      </c>
      <c r="F846">
        <v>380</v>
      </c>
      <c r="G846">
        <v>34.32</v>
      </c>
      <c r="H846">
        <v>113.47</v>
      </c>
      <c r="I846">
        <v>25.67</v>
      </c>
      <c r="J846">
        <v>84.89</v>
      </c>
      <c r="K846">
        <v>64</v>
      </c>
      <c r="T846">
        <v>3</v>
      </c>
      <c r="U846">
        <v>2</v>
      </c>
      <c r="V846" t="s">
        <v>306</v>
      </c>
      <c r="W846" t="s">
        <v>176</v>
      </c>
      <c r="X846">
        <v>15</v>
      </c>
      <c r="Y846">
        <v>7</v>
      </c>
      <c r="Z846" t="s">
        <v>1212</v>
      </c>
      <c r="AA846" t="s">
        <v>1213</v>
      </c>
      <c r="AB846" t="s">
        <v>309</v>
      </c>
      <c r="AC846" t="s">
        <v>310</v>
      </c>
      <c r="AD846" t="s">
        <v>1204</v>
      </c>
      <c r="AG846" t="s">
        <v>1214</v>
      </c>
      <c r="AH846">
        <v>166</v>
      </c>
      <c r="AI846">
        <v>149</v>
      </c>
    </row>
    <row r="847" spans="1:35" x14ac:dyDescent="0.3">
      <c r="A847" t="s">
        <v>1200</v>
      </c>
      <c r="B847">
        <v>101611</v>
      </c>
      <c r="C847">
        <v>3</v>
      </c>
      <c r="D847" t="s">
        <v>1210</v>
      </c>
      <c r="E847" t="s">
        <v>1211</v>
      </c>
      <c r="F847">
        <v>380</v>
      </c>
      <c r="G847">
        <v>34.25</v>
      </c>
      <c r="H847">
        <v>113.25</v>
      </c>
      <c r="I847">
        <v>25.6</v>
      </c>
      <c r="J847">
        <v>84.66</v>
      </c>
      <c r="K847">
        <v>22</v>
      </c>
      <c r="T847">
        <v>3</v>
      </c>
      <c r="U847">
        <v>2</v>
      </c>
      <c r="V847" t="s">
        <v>306</v>
      </c>
      <c r="W847" t="s">
        <v>86</v>
      </c>
      <c r="X847">
        <v>15</v>
      </c>
      <c r="Y847">
        <v>7</v>
      </c>
      <c r="Z847" t="s">
        <v>1212</v>
      </c>
      <c r="AA847" t="s">
        <v>1213</v>
      </c>
      <c r="AB847" t="s">
        <v>309</v>
      </c>
      <c r="AC847" t="s">
        <v>310</v>
      </c>
      <c r="AD847" t="s">
        <v>1204</v>
      </c>
      <c r="AG847" t="s">
        <v>1214</v>
      </c>
      <c r="AH847">
        <v>166</v>
      </c>
      <c r="AI847">
        <v>149</v>
      </c>
    </row>
    <row r="848" spans="1:35" x14ac:dyDescent="0.3">
      <c r="A848" t="s">
        <v>1200</v>
      </c>
      <c r="B848">
        <v>101611</v>
      </c>
      <c r="C848">
        <v>4</v>
      </c>
      <c r="D848" t="s">
        <v>1210</v>
      </c>
      <c r="E848" t="s">
        <v>1211</v>
      </c>
      <c r="F848">
        <v>380</v>
      </c>
      <c r="G848">
        <v>45.93</v>
      </c>
      <c r="H848">
        <v>151.84</v>
      </c>
      <c r="I848">
        <v>34.56</v>
      </c>
      <c r="J848">
        <v>114.26</v>
      </c>
      <c r="K848">
        <v>12</v>
      </c>
      <c r="T848">
        <v>4</v>
      </c>
      <c r="U848">
        <v>2</v>
      </c>
      <c r="V848" t="s">
        <v>306</v>
      </c>
      <c r="W848" t="s">
        <v>177</v>
      </c>
      <c r="X848">
        <v>15</v>
      </c>
      <c r="Y848">
        <v>7</v>
      </c>
      <c r="Z848" t="s">
        <v>1212</v>
      </c>
      <c r="AA848" t="s">
        <v>1213</v>
      </c>
      <c r="AB848" t="s">
        <v>309</v>
      </c>
      <c r="AC848" t="s">
        <v>310</v>
      </c>
      <c r="AD848" t="s">
        <v>1204</v>
      </c>
      <c r="AG848" t="s">
        <v>1214</v>
      </c>
      <c r="AH848">
        <v>166</v>
      </c>
      <c r="AI848">
        <v>149</v>
      </c>
    </row>
    <row r="849" spans="1:35" x14ac:dyDescent="0.3">
      <c r="A849" t="s">
        <v>1200</v>
      </c>
      <c r="B849">
        <v>101611</v>
      </c>
      <c r="C849">
        <v>5</v>
      </c>
      <c r="D849" t="s">
        <v>1210</v>
      </c>
      <c r="E849" t="s">
        <v>1211</v>
      </c>
      <c r="F849">
        <v>380</v>
      </c>
      <c r="G849">
        <v>46.27</v>
      </c>
      <c r="H849">
        <v>152.97999999999999</v>
      </c>
      <c r="I849">
        <v>34.700000000000003</v>
      </c>
      <c r="J849">
        <v>114.72</v>
      </c>
      <c r="K849">
        <v>25</v>
      </c>
      <c r="T849">
        <v>4</v>
      </c>
      <c r="U849">
        <v>2</v>
      </c>
      <c r="V849" t="s">
        <v>306</v>
      </c>
      <c r="W849" t="s">
        <v>178</v>
      </c>
      <c r="X849">
        <v>15</v>
      </c>
      <c r="Y849">
        <v>7</v>
      </c>
      <c r="Z849" t="s">
        <v>1212</v>
      </c>
      <c r="AA849" t="s">
        <v>1213</v>
      </c>
      <c r="AB849" t="s">
        <v>309</v>
      </c>
      <c r="AC849" t="s">
        <v>310</v>
      </c>
      <c r="AD849" t="s">
        <v>1204</v>
      </c>
      <c r="AG849" t="s">
        <v>1214</v>
      </c>
      <c r="AH849">
        <v>166</v>
      </c>
      <c r="AI849">
        <v>149</v>
      </c>
    </row>
    <row r="850" spans="1:35" x14ac:dyDescent="0.3">
      <c r="A850" t="s">
        <v>1200</v>
      </c>
      <c r="B850">
        <v>101611</v>
      </c>
      <c r="C850">
        <v>6</v>
      </c>
      <c r="D850" t="s">
        <v>1210</v>
      </c>
      <c r="E850" t="s">
        <v>1211</v>
      </c>
      <c r="F850">
        <v>380</v>
      </c>
      <c r="G850">
        <v>46.34</v>
      </c>
      <c r="H850">
        <v>153.19999999999999</v>
      </c>
      <c r="I850">
        <v>34.64</v>
      </c>
      <c r="J850">
        <v>114.53</v>
      </c>
      <c r="K850">
        <v>23</v>
      </c>
      <c r="T850">
        <v>4</v>
      </c>
      <c r="U850">
        <v>2</v>
      </c>
      <c r="V850" t="s">
        <v>306</v>
      </c>
      <c r="W850" t="s">
        <v>123</v>
      </c>
      <c r="X850">
        <v>15</v>
      </c>
      <c r="Y850">
        <v>7</v>
      </c>
      <c r="Z850" t="s">
        <v>1212</v>
      </c>
      <c r="AA850" t="s">
        <v>1213</v>
      </c>
      <c r="AB850" t="s">
        <v>309</v>
      </c>
      <c r="AC850" t="s">
        <v>310</v>
      </c>
      <c r="AD850" t="s">
        <v>1204</v>
      </c>
      <c r="AG850" t="s">
        <v>1214</v>
      </c>
      <c r="AH850">
        <v>166</v>
      </c>
      <c r="AI850">
        <v>149</v>
      </c>
    </row>
    <row r="851" spans="1:35" x14ac:dyDescent="0.3">
      <c r="A851" t="s">
        <v>1200</v>
      </c>
      <c r="B851">
        <v>100716</v>
      </c>
      <c r="C851">
        <v>1</v>
      </c>
      <c r="D851" t="s">
        <v>1215</v>
      </c>
      <c r="E851" t="s">
        <v>1216</v>
      </c>
      <c r="F851">
        <v>184</v>
      </c>
      <c r="G851">
        <v>16.18</v>
      </c>
      <c r="H851">
        <v>53.49</v>
      </c>
      <c r="I851">
        <v>11.09</v>
      </c>
      <c r="J851">
        <v>36.69</v>
      </c>
      <c r="K851">
        <v>48</v>
      </c>
      <c r="T851">
        <v>1</v>
      </c>
      <c r="U851">
        <v>1</v>
      </c>
      <c r="V851" t="s">
        <v>306</v>
      </c>
      <c r="W851">
        <v>53</v>
      </c>
      <c r="X851">
        <v>12</v>
      </c>
      <c r="Y851">
        <v>7</v>
      </c>
      <c r="Z851" t="s">
        <v>1217</v>
      </c>
      <c r="AA851" t="s">
        <v>1218</v>
      </c>
      <c r="AB851" t="s">
        <v>309</v>
      </c>
      <c r="AC851" t="s">
        <v>310</v>
      </c>
      <c r="AD851" t="s">
        <v>1204</v>
      </c>
      <c r="AG851" t="s">
        <v>1219</v>
      </c>
      <c r="AH851">
        <v>0</v>
      </c>
      <c r="AI851">
        <v>199</v>
      </c>
    </row>
    <row r="852" spans="1:35" x14ac:dyDescent="0.3">
      <c r="A852" t="s">
        <v>1200</v>
      </c>
      <c r="B852">
        <v>100716</v>
      </c>
      <c r="C852">
        <v>2</v>
      </c>
      <c r="D852" t="s">
        <v>1215</v>
      </c>
      <c r="E852" t="s">
        <v>1216</v>
      </c>
      <c r="F852">
        <v>184</v>
      </c>
      <c r="G852">
        <v>22.92</v>
      </c>
      <c r="H852">
        <v>75.78</v>
      </c>
      <c r="I852">
        <v>15.72</v>
      </c>
      <c r="J852">
        <v>51.98</v>
      </c>
      <c r="K852">
        <v>70</v>
      </c>
      <c r="T852">
        <v>2</v>
      </c>
      <c r="U852">
        <v>1</v>
      </c>
      <c r="V852" t="s">
        <v>306</v>
      </c>
      <c r="W852" t="s">
        <v>1042</v>
      </c>
      <c r="X852">
        <v>12</v>
      </c>
      <c r="Y852">
        <v>7</v>
      </c>
      <c r="Z852" t="s">
        <v>1217</v>
      </c>
      <c r="AA852" t="s">
        <v>1218</v>
      </c>
      <c r="AB852" t="s">
        <v>309</v>
      </c>
      <c r="AC852" t="s">
        <v>310</v>
      </c>
      <c r="AD852" t="s">
        <v>1204</v>
      </c>
      <c r="AG852" t="s">
        <v>1219</v>
      </c>
      <c r="AH852">
        <v>0</v>
      </c>
      <c r="AI852">
        <v>199</v>
      </c>
    </row>
    <row r="853" spans="1:35" x14ac:dyDescent="0.3">
      <c r="A853" t="s">
        <v>1200</v>
      </c>
      <c r="B853">
        <v>100716</v>
      </c>
      <c r="C853">
        <v>3</v>
      </c>
      <c r="D853" t="s">
        <v>1215</v>
      </c>
      <c r="E853" t="s">
        <v>1216</v>
      </c>
      <c r="F853">
        <v>184</v>
      </c>
      <c r="G853">
        <v>22.91</v>
      </c>
      <c r="H853">
        <v>75.75</v>
      </c>
      <c r="I853">
        <v>15.71</v>
      </c>
      <c r="J853">
        <v>51.96</v>
      </c>
      <c r="K853">
        <v>22</v>
      </c>
      <c r="T853">
        <v>2</v>
      </c>
      <c r="U853">
        <v>1</v>
      </c>
      <c r="V853" t="s">
        <v>306</v>
      </c>
      <c r="W853" t="s">
        <v>196</v>
      </c>
      <c r="X853">
        <v>12</v>
      </c>
      <c r="Y853">
        <v>7</v>
      </c>
      <c r="Z853" t="s">
        <v>1217</v>
      </c>
      <c r="AA853" t="s">
        <v>1218</v>
      </c>
      <c r="AB853" t="s">
        <v>309</v>
      </c>
      <c r="AC853" t="s">
        <v>310</v>
      </c>
      <c r="AD853" t="s">
        <v>1204</v>
      </c>
      <c r="AG853" t="s">
        <v>1219</v>
      </c>
      <c r="AH853">
        <v>0</v>
      </c>
      <c r="AI853">
        <v>199</v>
      </c>
    </row>
    <row r="854" spans="1:35" x14ac:dyDescent="0.3">
      <c r="A854" t="s">
        <v>1200</v>
      </c>
      <c r="B854">
        <v>100716</v>
      </c>
      <c r="C854">
        <v>4</v>
      </c>
      <c r="D854" t="s">
        <v>1215</v>
      </c>
      <c r="E854" t="s">
        <v>1216</v>
      </c>
      <c r="F854">
        <v>184</v>
      </c>
      <c r="G854">
        <v>24.49</v>
      </c>
      <c r="H854">
        <v>80.959999999999994</v>
      </c>
      <c r="I854">
        <v>18.11</v>
      </c>
      <c r="J854">
        <v>59.9</v>
      </c>
      <c r="K854">
        <v>24</v>
      </c>
      <c r="T854">
        <v>3</v>
      </c>
      <c r="U854">
        <v>2</v>
      </c>
      <c r="V854" t="s">
        <v>306</v>
      </c>
      <c r="W854">
        <v>80</v>
      </c>
      <c r="X854">
        <v>12</v>
      </c>
      <c r="Y854">
        <v>7</v>
      </c>
      <c r="Z854" t="s">
        <v>1217</v>
      </c>
      <c r="AA854" t="s">
        <v>1218</v>
      </c>
      <c r="AB854" t="s">
        <v>309</v>
      </c>
      <c r="AC854" t="s">
        <v>310</v>
      </c>
      <c r="AD854" t="s">
        <v>1204</v>
      </c>
      <c r="AG854" t="s">
        <v>1219</v>
      </c>
      <c r="AH854">
        <v>0</v>
      </c>
      <c r="AI854">
        <v>199</v>
      </c>
    </row>
    <row r="855" spans="1:35" x14ac:dyDescent="0.3">
      <c r="A855" t="s">
        <v>1200</v>
      </c>
      <c r="B855">
        <v>100716</v>
      </c>
      <c r="C855">
        <v>5</v>
      </c>
      <c r="D855" t="s">
        <v>1215</v>
      </c>
      <c r="E855" t="s">
        <v>1216</v>
      </c>
      <c r="F855">
        <v>184</v>
      </c>
      <c r="G855">
        <v>30.5</v>
      </c>
      <c r="H855">
        <v>100.83</v>
      </c>
      <c r="I855">
        <v>22.56</v>
      </c>
      <c r="J855">
        <v>74.599999999999994</v>
      </c>
      <c r="K855">
        <v>20</v>
      </c>
      <c r="T855">
        <v>3</v>
      </c>
      <c r="U855">
        <v>2</v>
      </c>
      <c r="V855" t="s">
        <v>306</v>
      </c>
      <c r="W855">
        <v>100</v>
      </c>
      <c r="X855">
        <v>12</v>
      </c>
      <c r="Y855">
        <v>7</v>
      </c>
      <c r="Z855" t="s">
        <v>1217</v>
      </c>
      <c r="AA855" t="s">
        <v>1218</v>
      </c>
      <c r="AB855" t="s">
        <v>309</v>
      </c>
      <c r="AC855" t="s">
        <v>310</v>
      </c>
      <c r="AD855" t="s">
        <v>1204</v>
      </c>
      <c r="AG855" t="s">
        <v>1219</v>
      </c>
      <c r="AH855">
        <v>0</v>
      </c>
      <c r="AI855">
        <v>199</v>
      </c>
    </row>
    <row r="856" spans="1:35" x14ac:dyDescent="0.3">
      <c r="A856" t="s">
        <v>1200</v>
      </c>
      <c r="B856">
        <v>101610</v>
      </c>
      <c r="C856">
        <v>1</v>
      </c>
      <c r="D856" t="s">
        <v>1220</v>
      </c>
      <c r="E856" t="s">
        <v>1221</v>
      </c>
      <c r="F856">
        <v>588</v>
      </c>
      <c r="G856">
        <v>34.57</v>
      </c>
      <c r="H856">
        <v>114.31</v>
      </c>
      <c r="I856">
        <v>25.67</v>
      </c>
      <c r="J856">
        <v>84.89</v>
      </c>
      <c r="K856">
        <v>50</v>
      </c>
      <c r="T856">
        <v>3</v>
      </c>
      <c r="U856">
        <v>2</v>
      </c>
      <c r="V856" t="s">
        <v>306</v>
      </c>
      <c r="W856" t="s">
        <v>91</v>
      </c>
      <c r="X856">
        <v>15</v>
      </c>
      <c r="Y856">
        <v>8</v>
      </c>
      <c r="Z856" t="s">
        <v>1222</v>
      </c>
      <c r="AA856" t="s">
        <v>1223</v>
      </c>
      <c r="AB856" t="s">
        <v>309</v>
      </c>
      <c r="AC856" t="s">
        <v>310</v>
      </c>
      <c r="AD856" t="s">
        <v>1204</v>
      </c>
      <c r="AG856" t="s">
        <v>1224</v>
      </c>
      <c r="AH856">
        <v>530</v>
      </c>
      <c r="AI856">
        <v>199</v>
      </c>
    </row>
    <row r="857" spans="1:35" x14ac:dyDescent="0.3">
      <c r="A857" t="s">
        <v>1200</v>
      </c>
      <c r="B857">
        <v>101610</v>
      </c>
      <c r="C857">
        <v>2</v>
      </c>
      <c r="D857" t="s">
        <v>1220</v>
      </c>
      <c r="E857" t="s">
        <v>1221</v>
      </c>
      <c r="F857">
        <v>588</v>
      </c>
      <c r="G857">
        <v>34.51</v>
      </c>
      <c r="H857">
        <v>114.09</v>
      </c>
      <c r="I857">
        <v>25.6</v>
      </c>
      <c r="J857">
        <v>84.66</v>
      </c>
      <c r="K857">
        <v>8</v>
      </c>
      <c r="T857">
        <v>3</v>
      </c>
      <c r="U857">
        <v>2</v>
      </c>
      <c r="V857" t="s">
        <v>306</v>
      </c>
      <c r="W857" t="s">
        <v>179</v>
      </c>
      <c r="X857">
        <v>15</v>
      </c>
      <c r="Y857">
        <v>8</v>
      </c>
      <c r="Z857" t="s">
        <v>1222</v>
      </c>
      <c r="AA857" t="s">
        <v>1223</v>
      </c>
      <c r="AB857" t="s">
        <v>309</v>
      </c>
      <c r="AC857" t="s">
        <v>310</v>
      </c>
      <c r="AD857" t="s">
        <v>1204</v>
      </c>
      <c r="AG857" t="s">
        <v>1224</v>
      </c>
      <c r="AH857">
        <v>530</v>
      </c>
      <c r="AI857">
        <v>199</v>
      </c>
    </row>
    <row r="858" spans="1:35" x14ac:dyDescent="0.3">
      <c r="A858" t="s">
        <v>1200</v>
      </c>
      <c r="B858">
        <v>101609</v>
      </c>
      <c r="C858">
        <v>1</v>
      </c>
      <c r="D858" t="s">
        <v>1225</v>
      </c>
      <c r="E858" t="s">
        <v>1226</v>
      </c>
      <c r="F858">
        <v>861</v>
      </c>
      <c r="G858">
        <v>24.42</v>
      </c>
      <c r="H858">
        <v>80.75</v>
      </c>
      <c r="I858">
        <v>18.059999999999999</v>
      </c>
      <c r="J858">
        <v>59.73</v>
      </c>
      <c r="K858">
        <v>24</v>
      </c>
      <c r="T858">
        <v>3</v>
      </c>
      <c r="U858">
        <v>2</v>
      </c>
      <c r="V858" t="s">
        <v>306</v>
      </c>
      <c r="W858" t="s">
        <v>96</v>
      </c>
      <c r="X858">
        <v>15</v>
      </c>
      <c r="Y858">
        <v>9</v>
      </c>
      <c r="Z858" t="s">
        <v>1227</v>
      </c>
      <c r="AA858" t="s">
        <v>1228</v>
      </c>
      <c r="AB858" t="s">
        <v>309</v>
      </c>
      <c r="AC858" t="s">
        <v>310</v>
      </c>
      <c r="AD858" t="s">
        <v>1204</v>
      </c>
      <c r="AG858" t="s">
        <v>1229</v>
      </c>
      <c r="AH858">
        <v>719</v>
      </c>
      <c r="AI858">
        <v>177</v>
      </c>
    </row>
    <row r="859" spans="1:35" x14ac:dyDescent="0.3">
      <c r="A859" t="s">
        <v>1200</v>
      </c>
      <c r="B859">
        <v>101609</v>
      </c>
      <c r="C859">
        <v>2</v>
      </c>
      <c r="D859" t="s">
        <v>1225</v>
      </c>
      <c r="E859" t="s">
        <v>1226</v>
      </c>
      <c r="F859">
        <v>861</v>
      </c>
      <c r="G859">
        <v>34.11</v>
      </c>
      <c r="H859">
        <v>112.79</v>
      </c>
      <c r="I859">
        <v>25.67</v>
      </c>
      <c r="J859">
        <v>84.89</v>
      </c>
      <c r="K859">
        <v>90</v>
      </c>
      <c r="T859">
        <v>3</v>
      </c>
      <c r="U859">
        <v>2</v>
      </c>
      <c r="V859" t="s">
        <v>306</v>
      </c>
      <c r="W859" t="s">
        <v>102</v>
      </c>
      <c r="X859">
        <v>15</v>
      </c>
      <c r="Y859">
        <v>9</v>
      </c>
      <c r="Z859" t="s">
        <v>1227</v>
      </c>
      <c r="AA859" t="s">
        <v>1228</v>
      </c>
      <c r="AB859" t="s">
        <v>309</v>
      </c>
      <c r="AC859" t="s">
        <v>310</v>
      </c>
      <c r="AD859" t="s">
        <v>1204</v>
      </c>
      <c r="AG859" t="s">
        <v>1229</v>
      </c>
      <c r="AH859">
        <v>719</v>
      </c>
      <c r="AI859">
        <v>177</v>
      </c>
    </row>
    <row r="860" spans="1:35" x14ac:dyDescent="0.3">
      <c r="A860" t="s">
        <v>1200</v>
      </c>
      <c r="B860">
        <v>101609</v>
      </c>
      <c r="C860">
        <v>3</v>
      </c>
      <c r="D860" t="s">
        <v>1225</v>
      </c>
      <c r="E860" t="s">
        <v>1226</v>
      </c>
      <c r="F860">
        <v>861</v>
      </c>
      <c r="G860">
        <v>34.049999999999997</v>
      </c>
      <c r="H860">
        <v>112.57</v>
      </c>
      <c r="I860">
        <v>25.6</v>
      </c>
      <c r="J860">
        <v>84.66</v>
      </c>
      <c r="K860">
        <v>28</v>
      </c>
      <c r="T860">
        <v>3</v>
      </c>
      <c r="U860">
        <v>2</v>
      </c>
      <c r="V860" t="s">
        <v>306</v>
      </c>
      <c r="W860" t="s">
        <v>93</v>
      </c>
      <c r="X860">
        <v>15</v>
      </c>
      <c r="Y860">
        <v>9</v>
      </c>
      <c r="Z860" t="s">
        <v>1227</v>
      </c>
      <c r="AA860" t="s">
        <v>1228</v>
      </c>
      <c r="AB860" t="s">
        <v>309</v>
      </c>
      <c r="AC860" t="s">
        <v>310</v>
      </c>
      <c r="AD860" t="s">
        <v>1204</v>
      </c>
      <c r="AG860" t="s">
        <v>1229</v>
      </c>
      <c r="AH860">
        <v>719</v>
      </c>
      <c r="AI860">
        <v>177</v>
      </c>
    </row>
    <row r="861" spans="1:35" x14ac:dyDescent="0.3">
      <c r="A861" t="s">
        <v>1200</v>
      </c>
      <c r="B861">
        <v>23620</v>
      </c>
      <c r="C861">
        <v>1</v>
      </c>
      <c r="D861" t="s">
        <v>1230</v>
      </c>
      <c r="E861" t="s">
        <v>1231</v>
      </c>
      <c r="F861">
        <v>761</v>
      </c>
      <c r="G861">
        <v>33.17</v>
      </c>
      <c r="H861">
        <v>109.67</v>
      </c>
      <c r="I861">
        <v>25.6</v>
      </c>
      <c r="J861">
        <v>84.66</v>
      </c>
      <c r="K861">
        <v>196</v>
      </c>
      <c r="T861">
        <v>3</v>
      </c>
      <c r="U861">
        <v>2</v>
      </c>
      <c r="V861" t="s">
        <v>306</v>
      </c>
      <c r="W861" t="s">
        <v>180</v>
      </c>
      <c r="X861">
        <v>26</v>
      </c>
      <c r="Y861">
        <v>16</v>
      </c>
      <c r="Z861" t="s">
        <v>1232</v>
      </c>
      <c r="AA861" t="s">
        <v>1233</v>
      </c>
      <c r="AB861" t="s">
        <v>309</v>
      </c>
      <c r="AC861" t="s">
        <v>310</v>
      </c>
      <c r="AD861" t="s">
        <v>1204</v>
      </c>
      <c r="AG861" t="s">
        <v>1234</v>
      </c>
      <c r="AH861">
        <v>0</v>
      </c>
      <c r="AI861">
        <v>244</v>
      </c>
    </row>
    <row r="862" spans="1:35" x14ac:dyDescent="0.3">
      <c r="A862" t="s">
        <v>1200</v>
      </c>
      <c r="B862">
        <v>23620</v>
      </c>
      <c r="C862">
        <v>2</v>
      </c>
      <c r="D862" t="s">
        <v>1230</v>
      </c>
      <c r="E862" t="s">
        <v>1231</v>
      </c>
      <c r="F862">
        <v>761</v>
      </c>
      <c r="G862">
        <v>33.15</v>
      </c>
      <c r="H862">
        <v>109.61</v>
      </c>
      <c r="I862">
        <v>25.65</v>
      </c>
      <c r="J862">
        <v>84.81</v>
      </c>
      <c r="K862">
        <v>97</v>
      </c>
      <c r="T862">
        <v>3</v>
      </c>
      <c r="U862">
        <v>2</v>
      </c>
      <c r="V862" t="s">
        <v>306</v>
      </c>
      <c r="W862" t="s">
        <v>181</v>
      </c>
      <c r="X862">
        <v>26</v>
      </c>
      <c r="Y862">
        <v>16</v>
      </c>
      <c r="Z862" t="s">
        <v>1232</v>
      </c>
      <c r="AA862" t="s">
        <v>1233</v>
      </c>
      <c r="AB862" t="s">
        <v>309</v>
      </c>
      <c r="AC862" t="s">
        <v>310</v>
      </c>
      <c r="AD862" t="s">
        <v>1204</v>
      </c>
      <c r="AG862" t="s">
        <v>1234</v>
      </c>
      <c r="AH862">
        <v>0</v>
      </c>
      <c r="AI862">
        <v>244</v>
      </c>
    </row>
    <row r="863" spans="1:35" x14ac:dyDescent="0.3">
      <c r="A863" t="s">
        <v>1200</v>
      </c>
      <c r="B863">
        <v>23620</v>
      </c>
      <c r="C863">
        <v>3</v>
      </c>
      <c r="D863" t="s">
        <v>1230</v>
      </c>
      <c r="E863" t="s">
        <v>1231</v>
      </c>
      <c r="F863">
        <v>761</v>
      </c>
      <c r="G863">
        <v>33.380000000000003</v>
      </c>
      <c r="H863">
        <v>110.37</v>
      </c>
      <c r="I863">
        <v>25.63</v>
      </c>
      <c r="J863">
        <v>84.76</v>
      </c>
      <c r="K863">
        <v>174</v>
      </c>
      <c r="T863">
        <v>3</v>
      </c>
      <c r="U863">
        <v>2</v>
      </c>
      <c r="V863" t="s">
        <v>306</v>
      </c>
      <c r="W863" t="s">
        <v>115</v>
      </c>
      <c r="X863">
        <v>26</v>
      </c>
      <c r="Y863">
        <v>16</v>
      </c>
      <c r="Z863" t="s">
        <v>1232</v>
      </c>
      <c r="AA863" t="s">
        <v>1233</v>
      </c>
      <c r="AB863" t="s">
        <v>309</v>
      </c>
      <c r="AC863" t="s">
        <v>310</v>
      </c>
      <c r="AD863" t="s">
        <v>1204</v>
      </c>
      <c r="AG863" t="s">
        <v>1234</v>
      </c>
      <c r="AH863">
        <v>0</v>
      </c>
      <c r="AI863">
        <v>244</v>
      </c>
    </row>
    <row r="864" spans="1:35" x14ac:dyDescent="0.3">
      <c r="A864" t="s">
        <v>1200</v>
      </c>
      <c r="B864">
        <v>23620</v>
      </c>
      <c r="C864">
        <v>4</v>
      </c>
      <c r="D864" t="s">
        <v>1230</v>
      </c>
      <c r="E864" t="s">
        <v>1231</v>
      </c>
      <c r="F864">
        <v>761</v>
      </c>
      <c r="G864">
        <v>33.28</v>
      </c>
      <c r="H864">
        <v>110.03</v>
      </c>
      <c r="I864">
        <v>25.67</v>
      </c>
      <c r="J864">
        <v>84.89</v>
      </c>
      <c r="K864">
        <v>94</v>
      </c>
      <c r="T864">
        <v>3</v>
      </c>
      <c r="U864">
        <v>2</v>
      </c>
      <c r="V864" t="s">
        <v>306</v>
      </c>
      <c r="W864" t="s">
        <v>182</v>
      </c>
      <c r="X864">
        <v>26</v>
      </c>
      <c r="Y864">
        <v>16</v>
      </c>
      <c r="Z864" t="s">
        <v>1232</v>
      </c>
      <c r="AA864" t="s">
        <v>1233</v>
      </c>
      <c r="AB864" t="s">
        <v>309</v>
      </c>
      <c r="AC864" t="s">
        <v>310</v>
      </c>
      <c r="AD864" t="s">
        <v>1204</v>
      </c>
      <c r="AG864" t="s">
        <v>1234</v>
      </c>
      <c r="AH864">
        <v>0</v>
      </c>
      <c r="AI864">
        <v>244</v>
      </c>
    </row>
    <row r="865" spans="1:35" x14ac:dyDescent="0.3">
      <c r="A865" t="s">
        <v>1200</v>
      </c>
      <c r="B865">
        <v>23620</v>
      </c>
      <c r="C865">
        <v>5</v>
      </c>
      <c r="D865" t="s">
        <v>1230</v>
      </c>
      <c r="E865" t="s">
        <v>1231</v>
      </c>
      <c r="F865">
        <v>761</v>
      </c>
      <c r="G865">
        <v>33.31</v>
      </c>
      <c r="H865">
        <v>110.13</v>
      </c>
      <c r="I865">
        <v>25.62</v>
      </c>
      <c r="J865">
        <v>84.7</v>
      </c>
      <c r="K865">
        <v>44</v>
      </c>
      <c r="T865">
        <v>3</v>
      </c>
      <c r="U865">
        <v>2</v>
      </c>
      <c r="V865" t="s">
        <v>306</v>
      </c>
      <c r="W865" t="s">
        <v>183</v>
      </c>
      <c r="X865">
        <v>26</v>
      </c>
      <c r="Y865">
        <v>16</v>
      </c>
      <c r="Z865" t="s">
        <v>1232</v>
      </c>
      <c r="AA865" t="s">
        <v>1233</v>
      </c>
      <c r="AB865" t="s">
        <v>309</v>
      </c>
      <c r="AC865" t="s">
        <v>310</v>
      </c>
      <c r="AD865" t="s">
        <v>1204</v>
      </c>
      <c r="AG865" t="s">
        <v>1234</v>
      </c>
      <c r="AH865">
        <v>0</v>
      </c>
      <c r="AI865">
        <v>244</v>
      </c>
    </row>
    <row r="866" spans="1:35" x14ac:dyDescent="0.3">
      <c r="A866" t="s">
        <v>1200</v>
      </c>
      <c r="B866">
        <v>23620</v>
      </c>
      <c r="C866">
        <v>6</v>
      </c>
      <c r="D866" t="s">
        <v>1230</v>
      </c>
      <c r="E866" t="s">
        <v>1231</v>
      </c>
      <c r="F866">
        <v>761</v>
      </c>
      <c r="G866">
        <v>40.81</v>
      </c>
      <c r="H866">
        <v>134.93</v>
      </c>
      <c r="I866">
        <v>31.69</v>
      </c>
      <c r="J866">
        <v>104.78</v>
      </c>
      <c r="K866">
        <v>156</v>
      </c>
      <c r="T866">
        <v>3</v>
      </c>
      <c r="U866">
        <v>2</v>
      </c>
      <c r="V866" t="s">
        <v>306</v>
      </c>
      <c r="W866">
        <v>134</v>
      </c>
      <c r="X866">
        <v>26</v>
      </c>
      <c r="Y866">
        <v>16</v>
      </c>
      <c r="Z866" t="s">
        <v>1232</v>
      </c>
      <c r="AA866" t="s">
        <v>1233</v>
      </c>
      <c r="AB866" t="s">
        <v>309</v>
      </c>
      <c r="AC866" t="s">
        <v>310</v>
      </c>
      <c r="AD866" t="s">
        <v>1204</v>
      </c>
      <c r="AG866" t="s">
        <v>1234</v>
      </c>
      <c r="AH866">
        <v>0</v>
      </c>
      <c r="AI866">
        <v>244</v>
      </c>
    </row>
    <row r="867" spans="1:35" x14ac:dyDescent="0.3">
      <c r="A867" t="s">
        <v>1200</v>
      </c>
      <c r="B867">
        <v>26204</v>
      </c>
      <c r="C867">
        <v>1</v>
      </c>
      <c r="D867" t="s">
        <v>1235</v>
      </c>
      <c r="E867" t="s">
        <v>1236</v>
      </c>
      <c r="F867">
        <v>240</v>
      </c>
      <c r="G867">
        <v>35.869999999999997</v>
      </c>
      <c r="H867">
        <v>118.6</v>
      </c>
      <c r="I867">
        <v>25.64</v>
      </c>
      <c r="J867">
        <v>84.78</v>
      </c>
      <c r="K867">
        <v>58</v>
      </c>
      <c r="T867">
        <v>2</v>
      </c>
      <c r="U867">
        <v>2</v>
      </c>
      <c r="V867" t="s">
        <v>306</v>
      </c>
      <c r="W867">
        <v>118</v>
      </c>
      <c r="X867">
        <v>33</v>
      </c>
      <c r="Y867">
        <v>30</v>
      </c>
      <c r="Z867" t="s">
        <v>1237</v>
      </c>
      <c r="AA867" t="s">
        <v>1238</v>
      </c>
      <c r="AB867" t="s">
        <v>309</v>
      </c>
      <c r="AC867" t="s">
        <v>310</v>
      </c>
      <c r="AD867" t="s">
        <v>1204</v>
      </c>
      <c r="AG867" t="s">
        <v>1239</v>
      </c>
      <c r="AH867">
        <v>0</v>
      </c>
      <c r="AI867">
        <v>249</v>
      </c>
    </row>
    <row r="868" spans="1:35" x14ac:dyDescent="0.3">
      <c r="A868" t="s">
        <v>1200</v>
      </c>
      <c r="B868">
        <v>26204</v>
      </c>
      <c r="C868">
        <v>2</v>
      </c>
      <c r="D868" t="s">
        <v>1235</v>
      </c>
      <c r="E868" t="s">
        <v>1236</v>
      </c>
      <c r="F868">
        <v>240</v>
      </c>
      <c r="G868">
        <v>49.21</v>
      </c>
      <c r="H868">
        <v>162.68</v>
      </c>
      <c r="I868">
        <v>35.869999999999997</v>
      </c>
      <c r="J868">
        <v>118.59</v>
      </c>
      <c r="K868">
        <v>58</v>
      </c>
      <c r="T868">
        <v>3</v>
      </c>
      <c r="U868">
        <v>2</v>
      </c>
      <c r="V868" t="s">
        <v>306</v>
      </c>
      <c r="W868">
        <v>162</v>
      </c>
      <c r="X868">
        <v>33</v>
      </c>
      <c r="Y868">
        <v>30</v>
      </c>
      <c r="Z868" t="s">
        <v>1237</v>
      </c>
      <c r="AA868" t="s">
        <v>1238</v>
      </c>
      <c r="AB868" t="s">
        <v>309</v>
      </c>
      <c r="AC868" t="s">
        <v>310</v>
      </c>
      <c r="AD868" t="s">
        <v>1204</v>
      </c>
      <c r="AG868" t="s">
        <v>1239</v>
      </c>
      <c r="AH868">
        <v>0</v>
      </c>
      <c r="AI868">
        <v>249</v>
      </c>
    </row>
    <row r="869" spans="1:35" x14ac:dyDescent="0.3">
      <c r="A869" t="s">
        <v>1200</v>
      </c>
      <c r="B869">
        <v>26204</v>
      </c>
      <c r="C869">
        <v>3</v>
      </c>
      <c r="D869" t="s">
        <v>1235</v>
      </c>
      <c r="E869" t="s">
        <v>1236</v>
      </c>
      <c r="F869">
        <v>240</v>
      </c>
      <c r="G869">
        <v>49.54</v>
      </c>
      <c r="H869">
        <v>163.78</v>
      </c>
      <c r="I869">
        <v>35.799999999999997</v>
      </c>
      <c r="J869">
        <v>118.35</v>
      </c>
      <c r="K869">
        <v>60</v>
      </c>
      <c r="T869">
        <v>3</v>
      </c>
      <c r="U869">
        <v>2</v>
      </c>
      <c r="V869" t="s">
        <v>306</v>
      </c>
      <c r="W869">
        <v>163</v>
      </c>
      <c r="X869">
        <v>33</v>
      </c>
      <c r="Y869">
        <v>30</v>
      </c>
      <c r="Z869" t="s">
        <v>1237</v>
      </c>
      <c r="AA869" t="s">
        <v>1238</v>
      </c>
      <c r="AB869" t="s">
        <v>309</v>
      </c>
      <c r="AC869" t="s">
        <v>310</v>
      </c>
      <c r="AD869" t="s">
        <v>1204</v>
      </c>
      <c r="AG869" t="s">
        <v>1239</v>
      </c>
      <c r="AH869">
        <v>0</v>
      </c>
      <c r="AI869">
        <v>249</v>
      </c>
    </row>
    <row r="870" spans="1:35" x14ac:dyDescent="0.3">
      <c r="A870" t="s">
        <v>1200</v>
      </c>
      <c r="B870">
        <v>26204</v>
      </c>
      <c r="C870">
        <v>4</v>
      </c>
      <c r="D870" t="s">
        <v>1235</v>
      </c>
      <c r="E870" t="s">
        <v>1236</v>
      </c>
      <c r="F870">
        <v>240</v>
      </c>
      <c r="G870">
        <v>58.24</v>
      </c>
      <c r="H870">
        <v>192.53</v>
      </c>
      <c r="I870">
        <v>42.34</v>
      </c>
      <c r="J870">
        <v>139.97999999999999</v>
      </c>
      <c r="K870">
        <v>60</v>
      </c>
      <c r="T870">
        <v>3</v>
      </c>
      <c r="U870">
        <v>2</v>
      </c>
      <c r="V870" t="s">
        <v>306</v>
      </c>
      <c r="W870">
        <v>192</v>
      </c>
      <c r="X870">
        <v>33</v>
      </c>
      <c r="Y870">
        <v>30</v>
      </c>
      <c r="Z870" t="s">
        <v>1237</v>
      </c>
      <c r="AA870" t="s">
        <v>1238</v>
      </c>
      <c r="AB870" t="s">
        <v>309</v>
      </c>
      <c r="AC870" t="s">
        <v>310</v>
      </c>
      <c r="AD870" t="s">
        <v>1204</v>
      </c>
      <c r="AG870" t="s">
        <v>1239</v>
      </c>
      <c r="AH870">
        <v>0</v>
      </c>
      <c r="AI870">
        <v>249</v>
      </c>
    </row>
    <row r="871" spans="1:35" x14ac:dyDescent="0.3">
      <c r="A871" t="s">
        <v>1200</v>
      </c>
      <c r="B871">
        <v>26204</v>
      </c>
      <c r="C871">
        <v>5</v>
      </c>
      <c r="D871" t="s">
        <v>1235</v>
      </c>
      <c r="E871" t="s">
        <v>1236</v>
      </c>
      <c r="F871">
        <v>240</v>
      </c>
      <c r="G871">
        <v>93.5</v>
      </c>
      <c r="H871">
        <v>309.10000000000002</v>
      </c>
      <c r="I871">
        <v>66.680000000000007</v>
      </c>
      <c r="J871">
        <v>220.44</v>
      </c>
      <c r="K871">
        <v>2</v>
      </c>
      <c r="T871">
        <v>5</v>
      </c>
      <c r="U871">
        <v>2</v>
      </c>
      <c r="V871" t="s">
        <v>306</v>
      </c>
      <c r="W871">
        <v>309</v>
      </c>
      <c r="X871">
        <v>33</v>
      </c>
      <c r="Y871">
        <v>30</v>
      </c>
      <c r="Z871" t="s">
        <v>1237</v>
      </c>
      <c r="AA871" t="s">
        <v>1238</v>
      </c>
      <c r="AB871" t="s">
        <v>309</v>
      </c>
      <c r="AC871" t="s">
        <v>310</v>
      </c>
      <c r="AD871" t="s">
        <v>1204</v>
      </c>
      <c r="AG871" t="s">
        <v>1239</v>
      </c>
      <c r="AH871">
        <v>0</v>
      </c>
      <c r="AI871">
        <v>249</v>
      </c>
    </row>
    <row r="872" spans="1:35" x14ac:dyDescent="0.3">
      <c r="A872" t="s">
        <v>1200</v>
      </c>
      <c r="B872">
        <v>26204</v>
      </c>
      <c r="C872">
        <v>6</v>
      </c>
      <c r="D872" t="s">
        <v>1235</v>
      </c>
      <c r="E872" t="s">
        <v>1236</v>
      </c>
      <c r="F872">
        <v>240</v>
      </c>
      <c r="G872">
        <v>98.88</v>
      </c>
      <c r="H872">
        <v>326.89999999999998</v>
      </c>
      <c r="I872">
        <v>70.52</v>
      </c>
      <c r="J872">
        <v>233.13</v>
      </c>
      <c r="K872">
        <v>2</v>
      </c>
      <c r="T872">
        <v>5</v>
      </c>
      <c r="U872">
        <v>4</v>
      </c>
      <c r="V872" t="s">
        <v>306</v>
      </c>
      <c r="W872">
        <v>326</v>
      </c>
      <c r="X872">
        <v>33</v>
      </c>
      <c r="Y872">
        <v>30</v>
      </c>
      <c r="Z872" t="s">
        <v>1237</v>
      </c>
      <c r="AA872" t="s">
        <v>1238</v>
      </c>
      <c r="AB872" t="s">
        <v>309</v>
      </c>
      <c r="AC872" t="s">
        <v>310</v>
      </c>
      <c r="AD872" t="s">
        <v>1204</v>
      </c>
      <c r="AG872" t="s">
        <v>1239</v>
      </c>
      <c r="AH872">
        <v>0</v>
      </c>
      <c r="AI872">
        <v>249</v>
      </c>
    </row>
    <row r="873" spans="1:35" x14ac:dyDescent="0.3">
      <c r="A873" t="s">
        <v>1200</v>
      </c>
      <c r="B873">
        <v>101608</v>
      </c>
      <c r="C873">
        <v>1</v>
      </c>
      <c r="D873" t="s">
        <v>1240</v>
      </c>
      <c r="E873" t="s">
        <v>1211</v>
      </c>
      <c r="F873">
        <v>1036</v>
      </c>
      <c r="G873">
        <v>34.450000000000003</v>
      </c>
      <c r="H873">
        <v>113.89</v>
      </c>
      <c r="I873">
        <v>25.6</v>
      </c>
      <c r="J873">
        <v>84.66</v>
      </c>
      <c r="K873">
        <v>15</v>
      </c>
      <c r="T873">
        <v>3</v>
      </c>
      <c r="U873">
        <v>2</v>
      </c>
      <c r="V873" t="s">
        <v>306</v>
      </c>
      <c r="W873" t="s">
        <v>86</v>
      </c>
      <c r="X873">
        <v>15</v>
      </c>
      <c r="Y873">
        <v>10</v>
      </c>
      <c r="Z873" t="s">
        <v>1241</v>
      </c>
      <c r="AA873" t="s">
        <v>1242</v>
      </c>
      <c r="AB873" t="s">
        <v>309</v>
      </c>
      <c r="AC873" t="s">
        <v>310</v>
      </c>
      <c r="AD873" t="s">
        <v>1204</v>
      </c>
      <c r="AG873" t="s">
        <v>1243</v>
      </c>
      <c r="AH873">
        <v>766</v>
      </c>
      <c r="AI873">
        <v>197</v>
      </c>
    </row>
    <row r="874" spans="1:35" x14ac:dyDescent="0.3">
      <c r="A874" t="s">
        <v>1200</v>
      </c>
      <c r="B874">
        <v>101608</v>
      </c>
      <c r="C874">
        <v>2</v>
      </c>
      <c r="D874" t="s">
        <v>1240</v>
      </c>
      <c r="E874" t="s">
        <v>1211</v>
      </c>
      <c r="F874">
        <v>1036</v>
      </c>
      <c r="G874">
        <v>34.520000000000003</v>
      </c>
      <c r="H874">
        <v>114.12</v>
      </c>
      <c r="I874">
        <v>25.67</v>
      </c>
      <c r="J874">
        <v>84.89</v>
      </c>
      <c r="K874">
        <v>83</v>
      </c>
      <c r="T874">
        <v>3</v>
      </c>
      <c r="U874">
        <v>2</v>
      </c>
      <c r="V874" t="s">
        <v>306</v>
      </c>
      <c r="W874" t="s">
        <v>91</v>
      </c>
      <c r="X874">
        <v>15</v>
      </c>
      <c r="Y874">
        <v>10</v>
      </c>
      <c r="Z874" t="s">
        <v>1241</v>
      </c>
      <c r="AA874" t="s">
        <v>1242</v>
      </c>
      <c r="AB874" t="s">
        <v>309</v>
      </c>
      <c r="AC874" t="s">
        <v>310</v>
      </c>
      <c r="AD874" t="s">
        <v>1204</v>
      </c>
      <c r="AG874" t="s">
        <v>1243</v>
      </c>
      <c r="AH874">
        <v>766</v>
      </c>
      <c r="AI874">
        <v>197</v>
      </c>
    </row>
    <row r="875" spans="1:35" x14ac:dyDescent="0.3">
      <c r="A875" t="s">
        <v>1200</v>
      </c>
      <c r="B875">
        <v>101608</v>
      </c>
      <c r="C875">
        <v>3</v>
      </c>
      <c r="D875" t="s">
        <v>1240</v>
      </c>
      <c r="E875" t="s">
        <v>1211</v>
      </c>
      <c r="F875">
        <v>1036</v>
      </c>
      <c r="G875">
        <v>34.729999999999997</v>
      </c>
      <c r="H875">
        <v>114.84</v>
      </c>
      <c r="I875">
        <v>25.69</v>
      </c>
      <c r="J875">
        <v>84.94</v>
      </c>
      <c r="K875">
        <v>82</v>
      </c>
      <c r="T875">
        <v>3</v>
      </c>
      <c r="U875">
        <v>2</v>
      </c>
      <c r="V875" t="s">
        <v>306</v>
      </c>
      <c r="W875" t="s">
        <v>89</v>
      </c>
      <c r="X875">
        <v>15</v>
      </c>
      <c r="Y875">
        <v>10</v>
      </c>
      <c r="Z875" t="s">
        <v>1241</v>
      </c>
      <c r="AA875" t="s">
        <v>1242</v>
      </c>
      <c r="AB875" t="s">
        <v>309</v>
      </c>
      <c r="AC875" t="s">
        <v>310</v>
      </c>
      <c r="AD875" t="s">
        <v>1204</v>
      </c>
      <c r="AG875" t="s">
        <v>1243</v>
      </c>
      <c r="AH875">
        <v>766</v>
      </c>
      <c r="AI875">
        <v>197</v>
      </c>
    </row>
    <row r="876" spans="1:35" x14ac:dyDescent="0.3">
      <c r="A876" t="s">
        <v>1200</v>
      </c>
      <c r="B876">
        <v>101608</v>
      </c>
      <c r="C876">
        <v>4</v>
      </c>
      <c r="D876" t="s">
        <v>1240</v>
      </c>
      <c r="E876" t="s">
        <v>1211</v>
      </c>
      <c r="F876">
        <v>1036</v>
      </c>
      <c r="G876">
        <v>35.22</v>
      </c>
      <c r="H876">
        <v>116.43</v>
      </c>
      <c r="I876">
        <v>25.7</v>
      </c>
      <c r="J876">
        <v>84.98</v>
      </c>
      <c r="K876">
        <v>90</v>
      </c>
      <c r="T876">
        <v>3</v>
      </c>
      <c r="U876">
        <v>2</v>
      </c>
      <c r="V876" t="s">
        <v>306</v>
      </c>
      <c r="W876" t="s">
        <v>184</v>
      </c>
      <c r="X876">
        <v>15</v>
      </c>
      <c r="Y876">
        <v>10</v>
      </c>
      <c r="Z876" t="s">
        <v>1241</v>
      </c>
      <c r="AA876" t="s">
        <v>1242</v>
      </c>
      <c r="AB876" t="s">
        <v>309</v>
      </c>
      <c r="AC876" t="s">
        <v>310</v>
      </c>
      <c r="AD876" t="s">
        <v>1204</v>
      </c>
      <c r="AG876" t="s">
        <v>1243</v>
      </c>
      <c r="AH876">
        <v>766</v>
      </c>
      <c r="AI876">
        <v>197</v>
      </c>
    </row>
    <row r="877" spans="1:35" x14ac:dyDescent="0.3">
      <c r="A877" t="s">
        <v>1200</v>
      </c>
      <c r="B877">
        <v>105845</v>
      </c>
      <c r="C877">
        <v>1</v>
      </c>
      <c r="D877" t="s">
        <v>1244</v>
      </c>
      <c r="E877" t="s">
        <v>1245</v>
      </c>
      <c r="F877">
        <v>19</v>
      </c>
      <c r="G877">
        <v>7.85</v>
      </c>
      <c r="H877">
        <v>25.98</v>
      </c>
      <c r="I877">
        <v>5.51</v>
      </c>
      <c r="J877">
        <v>18.22</v>
      </c>
      <c r="K877">
        <v>2</v>
      </c>
      <c r="T877">
        <v>1</v>
      </c>
      <c r="U877">
        <v>1</v>
      </c>
      <c r="V877" t="s">
        <v>333</v>
      </c>
      <c r="W877">
        <v>25</v>
      </c>
      <c r="X877">
        <v>8</v>
      </c>
      <c r="Y877">
        <v>8</v>
      </c>
      <c r="Z877" t="s">
        <v>1246</v>
      </c>
      <c r="AA877" t="s">
        <v>1247</v>
      </c>
      <c r="AB877" t="s">
        <v>309</v>
      </c>
      <c r="AC877" t="s">
        <v>310</v>
      </c>
      <c r="AD877" t="s">
        <v>1204</v>
      </c>
      <c r="AG877" t="s">
        <v>1248</v>
      </c>
      <c r="AH877">
        <v>0</v>
      </c>
      <c r="AI877">
        <v>249</v>
      </c>
    </row>
    <row r="878" spans="1:35" x14ac:dyDescent="0.3">
      <c r="A878" t="s">
        <v>1200</v>
      </c>
      <c r="B878">
        <v>105845</v>
      </c>
      <c r="C878">
        <v>2</v>
      </c>
      <c r="D878" t="s">
        <v>1244</v>
      </c>
      <c r="E878" t="s">
        <v>1245</v>
      </c>
      <c r="F878">
        <v>19</v>
      </c>
      <c r="G878">
        <v>10.72</v>
      </c>
      <c r="H878">
        <v>35.47</v>
      </c>
      <c r="I878">
        <v>7.52</v>
      </c>
      <c r="J878">
        <v>24.88</v>
      </c>
      <c r="K878">
        <v>2</v>
      </c>
      <c r="T878">
        <v>1</v>
      </c>
      <c r="U878">
        <v>1</v>
      </c>
      <c r="V878" t="s">
        <v>333</v>
      </c>
      <c r="W878" t="s">
        <v>985</v>
      </c>
      <c r="X878">
        <v>8</v>
      </c>
      <c r="Y878">
        <v>8</v>
      </c>
      <c r="Z878" t="s">
        <v>1246</v>
      </c>
      <c r="AA878" t="s">
        <v>1247</v>
      </c>
      <c r="AB878" t="s">
        <v>309</v>
      </c>
      <c r="AC878" t="s">
        <v>310</v>
      </c>
      <c r="AD878" t="s">
        <v>1204</v>
      </c>
      <c r="AG878" t="s">
        <v>1248</v>
      </c>
      <c r="AH878">
        <v>0</v>
      </c>
      <c r="AI878">
        <v>249</v>
      </c>
    </row>
    <row r="879" spans="1:35" x14ac:dyDescent="0.3">
      <c r="A879" t="s">
        <v>1200</v>
      </c>
      <c r="B879">
        <v>105845</v>
      </c>
      <c r="C879">
        <v>3</v>
      </c>
      <c r="D879" t="s">
        <v>1244</v>
      </c>
      <c r="E879" t="s">
        <v>1245</v>
      </c>
      <c r="F879">
        <v>19</v>
      </c>
      <c r="G879">
        <v>11.01</v>
      </c>
      <c r="H879">
        <v>36.4</v>
      </c>
      <c r="I879">
        <v>7.72</v>
      </c>
      <c r="J879">
        <v>25.53</v>
      </c>
      <c r="K879">
        <v>2</v>
      </c>
      <c r="T879">
        <v>1</v>
      </c>
      <c r="U879">
        <v>1</v>
      </c>
      <c r="V879" t="s">
        <v>333</v>
      </c>
      <c r="W879" t="s">
        <v>678</v>
      </c>
      <c r="X879">
        <v>8</v>
      </c>
      <c r="Y879">
        <v>8</v>
      </c>
      <c r="Z879" t="s">
        <v>1246</v>
      </c>
      <c r="AA879" t="s">
        <v>1247</v>
      </c>
      <c r="AB879" t="s">
        <v>309</v>
      </c>
      <c r="AC879" t="s">
        <v>310</v>
      </c>
      <c r="AD879" t="s">
        <v>1204</v>
      </c>
      <c r="AG879" t="s">
        <v>1248</v>
      </c>
      <c r="AH879">
        <v>0</v>
      </c>
      <c r="AI879">
        <v>249</v>
      </c>
    </row>
    <row r="880" spans="1:35" x14ac:dyDescent="0.3">
      <c r="A880" t="s">
        <v>1200</v>
      </c>
      <c r="B880">
        <v>105845</v>
      </c>
      <c r="C880">
        <v>4</v>
      </c>
      <c r="D880" t="s">
        <v>1244</v>
      </c>
      <c r="E880" t="s">
        <v>1245</v>
      </c>
      <c r="F880">
        <v>19</v>
      </c>
      <c r="G880">
        <v>14.97</v>
      </c>
      <c r="H880">
        <v>49.51</v>
      </c>
      <c r="I880">
        <v>10.5</v>
      </c>
      <c r="J880">
        <v>34.729999999999997</v>
      </c>
      <c r="K880">
        <v>1</v>
      </c>
      <c r="T880">
        <v>1</v>
      </c>
      <c r="U880">
        <v>1</v>
      </c>
      <c r="V880" t="s">
        <v>333</v>
      </c>
      <c r="W880">
        <v>49</v>
      </c>
      <c r="X880">
        <v>8</v>
      </c>
      <c r="Y880">
        <v>8</v>
      </c>
      <c r="Z880" t="s">
        <v>1246</v>
      </c>
      <c r="AA880" t="s">
        <v>1247</v>
      </c>
      <c r="AB880" t="s">
        <v>309</v>
      </c>
      <c r="AC880" t="s">
        <v>310</v>
      </c>
      <c r="AD880" t="s">
        <v>1204</v>
      </c>
      <c r="AG880" t="s">
        <v>1248</v>
      </c>
      <c r="AH880">
        <v>0</v>
      </c>
      <c r="AI880">
        <v>249</v>
      </c>
    </row>
    <row r="881" spans="1:35" x14ac:dyDescent="0.3">
      <c r="A881" t="s">
        <v>1200</v>
      </c>
      <c r="B881">
        <v>105845</v>
      </c>
      <c r="C881">
        <v>5</v>
      </c>
      <c r="D881" t="s">
        <v>1244</v>
      </c>
      <c r="E881" t="s">
        <v>1245</v>
      </c>
      <c r="F881">
        <v>19</v>
      </c>
      <c r="G881">
        <v>15.85</v>
      </c>
      <c r="H881">
        <v>52.4</v>
      </c>
      <c r="I881">
        <v>11.11</v>
      </c>
      <c r="J881">
        <v>36.75</v>
      </c>
      <c r="K881">
        <v>1</v>
      </c>
      <c r="T881">
        <v>1</v>
      </c>
      <c r="U881">
        <v>1</v>
      </c>
      <c r="V881" t="s">
        <v>333</v>
      </c>
      <c r="W881">
        <v>52</v>
      </c>
      <c r="X881">
        <v>8</v>
      </c>
      <c r="Y881">
        <v>8</v>
      </c>
      <c r="Z881" t="s">
        <v>1246</v>
      </c>
      <c r="AA881" t="s">
        <v>1247</v>
      </c>
      <c r="AB881" t="s">
        <v>309</v>
      </c>
      <c r="AC881" t="s">
        <v>310</v>
      </c>
      <c r="AD881" t="s">
        <v>1204</v>
      </c>
      <c r="AG881" t="s">
        <v>1248</v>
      </c>
      <c r="AH881">
        <v>0</v>
      </c>
      <c r="AI881">
        <v>249</v>
      </c>
    </row>
    <row r="882" spans="1:35" x14ac:dyDescent="0.3">
      <c r="A882" t="s">
        <v>1200</v>
      </c>
      <c r="B882">
        <v>105845</v>
      </c>
      <c r="C882">
        <v>6</v>
      </c>
      <c r="D882" t="s">
        <v>1244</v>
      </c>
      <c r="E882" t="s">
        <v>1245</v>
      </c>
      <c r="F882">
        <v>19</v>
      </c>
      <c r="G882">
        <v>31.02</v>
      </c>
      <c r="H882">
        <v>102.57</v>
      </c>
      <c r="I882">
        <v>21.76</v>
      </c>
      <c r="J882">
        <v>71.95</v>
      </c>
      <c r="K882">
        <v>4</v>
      </c>
      <c r="T882">
        <v>3</v>
      </c>
      <c r="U882">
        <v>2</v>
      </c>
      <c r="V882" t="s">
        <v>333</v>
      </c>
      <c r="W882">
        <v>102</v>
      </c>
      <c r="X882">
        <v>8</v>
      </c>
      <c r="Y882">
        <v>8</v>
      </c>
      <c r="Z882" t="s">
        <v>1246</v>
      </c>
      <c r="AA882" t="s">
        <v>1247</v>
      </c>
      <c r="AB882" t="s">
        <v>309</v>
      </c>
      <c r="AC882" t="s">
        <v>310</v>
      </c>
      <c r="AD882" t="s">
        <v>1204</v>
      </c>
      <c r="AG882" t="s">
        <v>1248</v>
      </c>
      <c r="AH882">
        <v>0</v>
      </c>
      <c r="AI882">
        <v>249</v>
      </c>
    </row>
    <row r="883" spans="1:35" x14ac:dyDescent="0.3">
      <c r="A883" t="s">
        <v>1200</v>
      </c>
      <c r="B883">
        <v>105845</v>
      </c>
      <c r="C883">
        <v>7</v>
      </c>
      <c r="D883" t="s">
        <v>1244</v>
      </c>
      <c r="E883" t="s">
        <v>1245</v>
      </c>
      <c r="F883">
        <v>19</v>
      </c>
      <c r="G883">
        <v>31.66</v>
      </c>
      <c r="H883">
        <v>104.68</v>
      </c>
      <c r="I883">
        <v>22.2</v>
      </c>
      <c r="J883">
        <v>73.42</v>
      </c>
      <c r="K883">
        <v>1</v>
      </c>
      <c r="T883">
        <v>3</v>
      </c>
      <c r="U883">
        <v>2</v>
      </c>
      <c r="V883" t="s">
        <v>333</v>
      </c>
      <c r="W883">
        <v>104</v>
      </c>
      <c r="X883">
        <v>8</v>
      </c>
      <c r="Y883">
        <v>8</v>
      </c>
      <c r="Z883" t="s">
        <v>1246</v>
      </c>
      <c r="AA883" t="s">
        <v>1247</v>
      </c>
      <c r="AB883" t="s">
        <v>309</v>
      </c>
      <c r="AC883" t="s">
        <v>310</v>
      </c>
      <c r="AD883" t="s">
        <v>1204</v>
      </c>
      <c r="AG883" t="s">
        <v>1248</v>
      </c>
      <c r="AH883">
        <v>0</v>
      </c>
      <c r="AI883">
        <v>249</v>
      </c>
    </row>
    <row r="884" spans="1:35" x14ac:dyDescent="0.3">
      <c r="A884" t="s">
        <v>1200</v>
      </c>
      <c r="B884">
        <v>105845</v>
      </c>
      <c r="C884">
        <v>8</v>
      </c>
      <c r="D884" t="s">
        <v>1244</v>
      </c>
      <c r="E884" t="s">
        <v>1245</v>
      </c>
      <c r="F884">
        <v>19</v>
      </c>
      <c r="G884">
        <v>32.880000000000003</v>
      </c>
      <c r="H884">
        <v>108.71</v>
      </c>
      <c r="I884">
        <v>23.06</v>
      </c>
      <c r="J884">
        <v>76.25</v>
      </c>
      <c r="K884">
        <v>1</v>
      </c>
      <c r="T884">
        <v>3</v>
      </c>
      <c r="U884">
        <v>2</v>
      </c>
      <c r="V884" t="s">
        <v>306</v>
      </c>
      <c r="W884">
        <v>108</v>
      </c>
      <c r="X884">
        <v>8</v>
      </c>
      <c r="Y884">
        <v>8</v>
      </c>
      <c r="Z884" t="s">
        <v>1246</v>
      </c>
      <c r="AA884" t="s">
        <v>1247</v>
      </c>
      <c r="AB884" t="s">
        <v>309</v>
      </c>
      <c r="AC884" t="s">
        <v>310</v>
      </c>
      <c r="AD884" t="s">
        <v>1204</v>
      </c>
      <c r="AG884" t="s">
        <v>1248</v>
      </c>
      <c r="AH884">
        <v>0</v>
      </c>
      <c r="AI884">
        <v>249</v>
      </c>
    </row>
    <row r="885" spans="1:35" x14ac:dyDescent="0.3">
      <c r="A885" t="s">
        <v>1200</v>
      </c>
      <c r="B885">
        <v>105845</v>
      </c>
      <c r="C885">
        <v>9</v>
      </c>
      <c r="D885" t="s">
        <v>1244</v>
      </c>
      <c r="E885" t="s">
        <v>1245</v>
      </c>
      <c r="F885">
        <v>19</v>
      </c>
      <c r="G885">
        <v>35.020000000000003</v>
      </c>
      <c r="H885">
        <v>115.77</v>
      </c>
      <c r="I885">
        <v>24.56</v>
      </c>
      <c r="J885">
        <v>81.2</v>
      </c>
      <c r="K885">
        <v>5</v>
      </c>
      <c r="T885">
        <v>3</v>
      </c>
      <c r="U885">
        <v>2</v>
      </c>
      <c r="V885" t="s">
        <v>306</v>
      </c>
      <c r="W885">
        <v>115</v>
      </c>
      <c r="X885">
        <v>8</v>
      </c>
      <c r="Y885">
        <v>8</v>
      </c>
      <c r="Z885" t="s">
        <v>1246</v>
      </c>
      <c r="AA885" t="s">
        <v>1247</v>
      </c>
      <c r="AB885" t="s">
        <v>309</v>
      </c>
      <c r="AC885" t="s">
        <v>310</v>
      </c>
      <c r="AD885" t="s">
        <v>1204</v>
      </c>
      <c r="AG885" t="s">
        <v>1248</v>
      </c>
      <c r="AH885">
        <v>0</v>
      </c>
      <c r="AI885">
        <v>249</v>
      </c>
    </row>
    <row r="886" spans="1:35" x14ac:dyDescent="0.3">
      <c r="A886" t="s">
        <v>1200</v>
      </c>
      <c r="B886">
        <v>19428</v>
      </c>
      <c r="C886">
        <v>1</v>
      </c>
      <c r="D886" t="s">
        <v>1249</v>
      </c>
      <c r="E886" t="s">
        <v>1250</v>
      </c>
      <c r="F886">
        <v>484</v>
      </c>
      <c r="G886">
        <v>32.67</v>
      </c>
      <c r="H886">
        <v>108.03</v>
      </c>
      <c r="I886">
        <v>25.57</v>
      </c>
      <c r="J886">
        <v>84.53</v>
      </c>
      <c r="K886">
        <v>158</v>
      </c>
      <c r="T886">
        <v>3</v>
      </c>
      <c r="U886">
        <v>2</v>
      </c>
      <c r="V886" t="s">
        <v>306</v>
      </c>
      <c r="W886">
        <v>108</v>
      </c>
      <c r="X886">
        <v>15</v>
      </c>
      <c r="Y886">
        <v>6</v>
      </c>
      <c r="Z886" t="s">
        <v>1251</v>
      </c>
      <c r="AA886" t="s">
        <v>1252</v>
      </c>
      <c r="AB886" t="s">
        <v>309</v>
      </c>
      <c r="AC886" t="s">
        <v>310</v>
      </c>
      <c r="AD886" t="s">
        <v>1204</v>
      </c>
      <c r="AG886" t="s">
        <v>1253</v>
      </c>
      <c r="AH886">
        <v>0</v>
      </c>
      <c r="AI886">
        <v>161</v>
      </c>
    </row>
    <row r="887" spans="1:35" x14ac:dyDescent="0.3">
      <c r="A887" t="s">
        <v>1200</v>
      </c>
      <c r="B887">
        <v>19428</v>
      </c>
      <c r="C887">
        <v>2</v>
      </c>
      <c r="D887" t="s">
        <v>1249</v>
      </c>
      <c r="E887" t="s">
        <v>1250</v>
      </c>
      <c r="F887">
        <v>484</v>
      </c>
      <c r="G887">
        <v>40.020000000000003</v>
      </c>
      <c r="H887">
        <v>132.30000000000001</v>
      </c>
      <c r="I887">
        <v>31.55</v>
      </c>
      <c r="J887">
        <v>104.32</v>
      </c>
      <c r="K887">
        <v>326</v>
      </c>
      <c r="T887">
        <v>3</v>
      </c>
      <c r="U887">
        <v>2</v>
      </c>
      <c r="V887" t="s">
        <v>306</v>
      </c>
      <c r="W887">
        <v>132</v>
      </c>
      <c r="X887">
        <v>15</v>
      </c>
      <c r="Y887">
        <v>6</v>
      </c>
      <c r="Z887" t="s">
        <v>1251</v>
      </c>
      <c r="AA887" t="s">
        <v>1252</v>
      </c>
      <c r="AB887" t="s">
        <v>309</v>
      </c>
      <c r="AC887" t="s">
        <v>310</v>
      </c>
      <c r="AD887" t="s">
        <v>1204</v>
      </c>
      <c r="AG887" t="s">
        <v>1253</v>
      </c>
      <c r="AH887">
        <v>0</v>
      </c>
      <c r="AI887">
        <v>161</v>
      </c>
    </row>
    <row r="888" spans="1:35" x14ac:dyDescent="0.3">
      <c r="A888" t="s">
        <v>1200</v>
      </c>
      <c r="B888">
        <v>26193</v>
      </c>
      <c r="C888">
        <v>1</v>
      </c>
      <c r="D888" t="s">
        <v>1254</v>
      </c>
      <c r="E888" t="s">
        <v>1216</v>
      </c>
      <c r="F888">
        <v>213</v>
      </c>
      <c r="G888">
        <v>32.85</v>
      </c>
      <c r="H888">
        <v>108.62</v>
      </c>
      <c r="I888">
        <v>25.68</v>
      </c>
      <c r="J888">
        <v>84.91</v>
      </c>
      <c r="K888">
        <v>193</v>
      </c>
      <c r="T888">
        <v>3</v>
      </c>
      <c r="U888">
        <v>2</v>
      </c>
      <c r="V888" t="s">
        <v>306</v>
      </c>
      <c r="W888">
        <v>108</v>
      </c>
      <c r="X888">
        <v>13</v>
      </c>
      <c r="Y888">
        <v>10</v>
      </c>
      <c r="Z888" t="s">
        <v>1255</v>
      </c>
      <c r="AA888" t="s">
        <v>1256</v>
      </c>
      <c r="AB888" t="s">
        <v>309</v>
      </c>
      <c r="AC888" t="s">
        <v>310</v>
      </c>
      <c r="AD888" t="s">
        <v>1204</v>
      </c>
      <c r="AG888" t="s">
        <v>1257</v>
      </c>
      <c r="AH888">
        <v>0</v>
      </c>
      <c r="AI888">
        <v>193</v>
      </c>
    </row>
    <row r="889" spans="1:35" x14ac:dyDescent="0.3">
      <c r="A889" t="s">
        <v>1200</v>
      </c>
      <c r="B889">
        <v>26193</v>
      </c>
      <c r="C889">
        <v>2</v>
      </c>
      <c r="D889" t="s">
        <v>1254</v>
      </c>
      <c r="E889" t="s">
        <v>1216</v>
      </c>
      <c r="F889">
        <v>213</v>
      </c>
      <c r="G889">
        <v>44.08</v>
      </c>
      <c r="H889">
        <v>145.72</v>
      </c>
      <c r="I889">
        <v>34.450000000000003</v>
      </c>
      <c r="J889">
        <v>113.91</v>
      </c>
      <c r="K889">
        <v>20</v>
      </c>
      <c r="T889">
        <v>4</v>
      </c>
      <c r="U889">
        <v>2</v>
      </c>
      <c r="V889" t="s">
        <v>306</v>
      </c>
      <c r="W889">
        <v>145</v>
      </c>
      <c r="X889">
        <v>13</v>
      </c>
      <c r="Y889">
        <v>10</v>
      </c>
      <c r="Z889" t="s">
        <v>1255</v>
      </c>
      <c r="AA889" t="s">
        <v>1256</v>
      </c>
      <c r="AB889" t="s">
        <v>309</v>
      </c>
      <c r="AC889" t="s">
        <v>310</v>
      </c>
      <c r="AD889" t="s">
        <v>1204</v>
      </c>
      <c r="AG889" t="s">
        <v>1257</v>
      </c>
      <c r="AH889">
        <v>0</v>
      </c>
      <c r="AI889">
        <v>193</v>
      </c>
    </row>
    <row r="890" spans="1:35" x14ac:dyDescent="0.3">
      <c r="A890" t="s">
        <v>1200</v>
      </c>
      <c r="B890">
        <v>142365</v>
      </c>
      <c r="C890">
        <v>1</v>
      </c>
      <c r="D890" t="s">
        <v>1258</v>
      </c>
      <c r="E890" t="s">
        <v>1259</v>
      </c>
      <c r="F890">
        <v>29</v>
      </c>
      <c r="G890">
        <v>5.23</v>
      </c>
      <c r="H890">
        <v>17.3</v>
      </c>
      <c r="I890">
        <v>4.32</v>
      </c>
      <c r="J890">
        <v>14.31</v>
      </c>
      <c r="K890">
        <v>18</v>
      </c>
      <c r="T890">
        <v>1</v>
      </c>
      <c r="U890">
        <v>1</v>
      </c>
      <c r="V890" t="s">
        <v>333</v>
      </c>
      <c r="W890">
        <v>17</v>
      </c>
      <c r="X890">
        <v>10</v>
      </c>
      <c r="Y890">
        <v>9</v>
      </c>
      <c r="Z890" t="s">
        <v>1260</v>
      </c>
      <c r="AA890" t="s">
        <v>1261</v>
      </c>
      <c r="AB890" t="s">
        <v>309</v>
      </c>
      <c r="AC890" t="s">
        <v>310</v>
      </c>
      <c r="AD890" t="s">
        <v>1204</v>
      </c>
      <c r="AG890" t="s">
        <v>641</v>
      </c>
      <c r="AH890">
        <v>0</v>
      </c>
      <c r="AI890">
        <v>273</v>
      </c>
    </row>
    <row r="891" spans="1:35" x14ac:dyDescent="0.3">
      <c r="A891" t="s">
        <v>1200</v>
      </c>
      <c r="B891">
        <v>142365</v>
      </c>
      <c r="C891">
        <v>2</v>
      </c>
      <c r="D891" t="s">
        <v>1258</v>
      </c>
      <c r="E891" t="s">
        <v>1259</v>
      </c>
      <c r="F891">
        <v>29</v>
      </c>
      <c r="G891">
        <v>6.78</v>
      </c>
      <c r="H891">
        <v>22.43</v>
      </c>
      <c r="I891">
        <v>5.6</v>
      </c>
      <c r="J891">
        <v>18.52</v>
      </c>
      <c r="K891">
        <v>3</v>
      </c>
      <c r="T891">
        <v>1</v>
      </c>
      <c r="U891">
        <v>1</v>
      </c>
      <c r="V891" t="s">
        <v>333</v>
      </c>
      <c r="W891" t="s">
        <v>376</v>
      </c>
      <c r="X891">
        <v>10</v>
      </c>
      <c r="Y891">
        <v>9</v>
      </c>
      <c r="Z891" t="s">
        <v>1260</v>
      </c>
      <c r="AA891" t="s">
        <v>1261</v>
      </c>
      <c r="AB891" t="s">
        <v>309</v>
      </c>
      <c r="AC891" t="s">
        <v>310</v>
      </c>
      <c r="AD891" t="s">
        <v>1204</v>
      </c>
      <c r="AG891" t="s">
        <v>641</v>
      </c>
      <c r="AH891">
        <v>0</v>
      </c>
      <c r="AI891">
        <v>273</v>
      </c>
    </row>
    <row r="892" spans="1:35" x14ac:dyDescent="0.3">
      <c r="A892" t="s">
        <v>1200</v>
      </c>
      <c r="B892">
        <v>142365</v>
      </c>
      <c r="C892">
        <v>3</v>
      </c>
      <c r="D892" t="s">
        <v>1258</v>
      </c>
      <c r="E892" t="s">
        <v>1259</v>
      </c>
      <c r="F892">
        <v>29</v>
      </c>
      <c r="G892">
        <v>7.01</v>
      </c>
      <c r="H892">
        <v>23.18</v>
      </c>
      <c r="I892">
        <v>5.79</v>
      </c>
      <c r="J892">
        <v>19.16</v>
      </c>
      <c r="K892">
        <v>3</v>
      </c>
      <c r="T892">
        <v>1</v>
      </c>
      <c r="U892">
        <v>1</v>
      </c>
      <c r="V892" t="s">
        <v>333</v>
      </c>
      <c r="W892" t="s">
        <v>547</v>
      </c>
      <c r="X892">
        <v>10</v>
      </c>
      <c r="Y892">
        <v>9</v>
      </c>
      <c r="Z892" t="s">
        <v>1260</v>
      </c>
      <c r="AA892" t="s">
        <v>1261</v>
      </c>
      <c r="AB892" t="s">
        <v>309</v>
      </c>
      <c r="AC892" t="s">
        <v>310</v>
      </c>
      <c r="AD892" t="s">
        <v>1204</v>
      </c>
      <c r="AG892" t="s">
        <v>641</v>
      </c>
      <c r="AH892">
        <v>0</v>
      </c>
      <c r="AI892">
        <v>273</v>
      </c>
    </row>
    <row r="893" spans="1:35" x14ac:dyDescent="0.3">
      <c r="A893" t="s">
        <v>1200</v>
      </c>
      <c r="B893">
        <v>142365</v>
      </c>
      <c r="C893">
        <v>4</v>
      </c>
      <c r="D893" t="s">
        <v>1258</v>
      </c>
      <c r="E893" t="s">
        <v>1259</v>
      </c>
      <c r="F893">
        <v>29</v>
      </c>
      <c r="G893">
        <v>10.27</v>
      </c>
      <c r="H893">
        <v>33.97</v>
      </c>
      <c r="I893">
        <v>8.4600000000000009</v>
      </c>
      <c r="J893">
        <v>27.99</v>
      </c>
      <c r="K893">
        <v>1</v>
      </c>
      <c r="T893">
        <v>1</v>
      </c>
      <c r="U893">
        <v>1</v>
      </c>
      <c r="V893" t="s">
        <v>333</v>
      </c>
      <c r="W893" t="s">
        <v>1262</v>
      </c>
      <c r="X893">
        <v>10</v>
      </c>
      <c r="Y893">
        <v>9</v>
      </c>
      <c r="Z893" t="s">
        <v>1260</v>
      </c>
      <c r="AA893" t="s">
        <v>1261</v>
      </c>
      <c r="AB893" t="s">
        <v>309</v>
      </c>
      <c r="AC893" t="s">
        <v>310</v>
      </c>
      <c r="AD893" t="s">
        <v>1204</v>
      </c>
      <c r="AG893" t="s">
        <v>641</v>
      </c>
      <c r="AH893">
        <v>0</v>
      </c>
      <c r="AI893">
        <v>273</v>
      </c>
    </row>
    <row r="894" spans="1:35" x14ac:dyDescent="0.3">
      <c r="A894" t="s">
        <v>1200</v>
      </c>
      <c r="B894">
        <v>142365</v>
      </c>
      <c r="C894">
        <v>5</v>
      </c>
      <c r="D894" t="s">
        <v>1258</v>
      </c>
      <c r="E894" t="s">
        <v>1259</v>
      </c>
      <c r="F894">
        <v>29</v>
      </c>
      <c r="G894">
        <v>10.47</v>
      </c>
      <c r="H894">
        <v>34.64</v>
      </c>
      <c r="I894">
        <v>8.65</v>
      </c>
      <c r="J894">
        <v>28.62</v>
      </c>
      <c r="K894">
        <v>2</v>
      </c>
      <c r="T894">
        <v>1</v>
      </c>
      <c r="U894">
        <v>1</v>
      </c>
      <c r="V894" t="s">
        <v>333</v>
      </c>
      <c r="W894" t="s">
        <v>1263</v>
      </c>
      <c r="X894">
        <v>10</v>
      </c>
      <c r="Y894">
        <v>9</v>
      </c>
      <c r="Z894" t="s">
        <v>1260</v>
      </c>
      <c r="AA894" t="s">
        <v>1261</v>
      </c>
      <c r="AB894" t="s">
        <v>309</v>
      </c>
      <c r="AC894" t="s">
        <v>310</v>
      </c>
      <c r="AD894" t="s">
        <v>1204</v>
      </c>
      <c r="AG894" t="s">
        <v>641</v>
      </c>
      <c r="AH894">
        <v>0</v>
      </c>
      <c r="AI894">
        <v>273</v>
      </c>
    </row>
    <row r="895" spans="1:35" x14ac:dyDescent="0.3">
      <c r="A895" t="s">
        <v>1200</v>
      </c>
      <c r="B895">
        <v>142365</v>
      </c>
      <c r="C895">
        <v>6</v>
      </c>
      <c r="D895" t="s">
        <v>1258</v>
      </c>
      <c r="E895" t="s">
        <v>1259</v>
      </c>
      <c r="F895">
        <v>29</v>
      </c>
      <c r="G895">
        <v>11.08</v>
      </c>
      <c r="H895">
        <v>36.630000000000003</v>
      </c>
      <c r="I895">
        <v>9.15</v>
      </c>
      <c r="J895">
        <v>30.28</v>
      </c>
      <c r="K895">
        <v>2</v>
      </c>
      <c r="T895">
        <v>1</v>
      </c>
      <c r="U895">
        <v>1</v>
      </c>
      <c r="V895" t="s">
        <v>333</v>
      </c>
      <c r="W895">
        <v>36</v>
      </c>
      <c r="X895">
        <v>10</v>
      </c>
      <c r="Y895">
        <v>9</v>
      </c>
      <c r="Z895" t="s">
        <v>1260</v>
      </c>
      <c r="AA895" t="s">
        <v>1261</v>
      </c>
      <c r="AB895" t="s">
        <v>309</v>
      </c>
      <c r="AC895" t="s">
        <v>310</v>
      </c>
      <c r="AD895" t="s">
        <v>1204</v>
      </c>
      <c r="AG895" t="s">
        <v>641</v>
      </c>
      <c r="AH895">
        <v>0</v>
      </c>
      <c r="AI895">
        <v>273</v>
      </c>
    </row>
    <row r="896" spans="1:35" x14ac:dyDescent="0.3">
      <c r="A896" t="s">
        <v>1200</v>
      </c>
      <c r="B896">
        <v>19427</v>
      </c>
      <c r="C896">
        <v>1</v>
      </c>
      <c r="D896" t="s">
        <v>1264</v>
      </c>
      <c r="E896" t="s">
        <v>360</v>
      </c>
      <c r="F896">
        <v>436</v>
      </c>
      <c r="G896">
        <v>32.86</v>
      </c>
      <c r="H896">
        <v>108.65</v>
      </c>
      <c r="I896">
        <v>25.61</v>
      </c>
      <c r="J896">
        <v>84.67</v>
      </c>
      <c r="K896">
        <v>154</v>
      </c>
      <c r="T896">
        <v>3</v>
      </c>
      <c r="U896">
        <v>2</v>
      </c>
      <c r="V896" t="s">
        <v>306</v>
      </c>
      <c r="W896" t="s">
        <v>170</v>
      </c>
      <c r="X896">
        <v>21</v>
      </c>
      <c r="Y896">
        <v>16</v>
      </c>
      <c r="Z896" t="s">
        <v>1265</v>
      </c>
      <c r="AA896" t="s">
        <v>1266</v>
      </c>
      <c r="AB896" t="s">
        <v>309</v>
      </c>
      <c r="AC896" t="s">
        <v>310</v>
      </c>
      <c r="AD896" t="s">
        <v>1204</v>
      </c>
      <c r="AG896" t="s">
        <v>1267</v>
      </c>
      <c r="AH896">
        <v>0</v>
      </c>
      <c r="AI896">
        <v>240</v>
      </c>
    </row>
    <row r="897" spans="1:35" x14ac:dyDescent="0.3">
      <c r="A897" t="s">
        <v>1200</v>
      </c>
      <c r="B897">
        <v>19427</v>
      </c>
      <c r="C897">
        <v>2</v>
      </c>
      <c r="D897" t="s">
        <v>1264</v>
      </c>
      <c r="E897" t="s">
        <v>360</v>
      </c>
      <c r="F897">
        <v>436</v>
      </c>
      <c r="G897">
        <v>32.840000000000003</v>
      </c>
      <c r="H897">
        <v>108.57</v>
      </c>
      <c r="I897">
        <v>25.63</v>
      </c>
      <c r="J897">
        <v>84.75</v>
      </c>
      <c r="K897">
        <v>74</v>
      </c>
      <c r="T897">
        <v>3</v>
      </c>
      <c r="U897">
        <v>2</v>
      </c>
      <c r="V897" t="s">
        <v>306</v>
      </c>
      <c r="W897" t="s">
        <v>172</v>
      </c>
      <c r="X897">
        <v>21</v>
      </c>
      <c r="Y897">
        <v>16</v>
      </c>
      <c r="Z897" t="s">
        <v>1265</v>
      </c>
      <c r="AA897" t="s">
        <v>1266</v>
      </c>
      <c r="AB897" t="s">
        <v>309</v>
      </c>
      <c r="AC897" t="s">
        <v>310</v>
      </c>
      <c r="AD897" t="s">
        <v>1204</v>
      </c>
      <c r="AG897" t="s">
        <v>1267</v>
      </c>
      <c r="AH897">
        <v>0</v>
      </c>
      <c r="AI897">
        <v>240</v>
      </c>
    </row>
    <row r="898" spans="1:35" x14ac:dyDescent="0.3">
      <c r="A898" t="s">
        <v>1200</v>
      </c>
      <c r="B898">
        <v>19427</v>
      </c>
      <c r="C898">
        <v>3</v>
      </c>
      <c r="D898" t="s">
        <v>1264</v>
      </c>
      <c r="E898" t="s">
        <v>360</v>
      </c>
      <c r="F898">
        <v>436</v>
      </c>
      <c r="G898">
        <v>33.07</v>
      </c>
      <c r="H898">
        <v>109.34</v>
      </c>
      <c r="I898">
        <v>25.63</v>
      </c>
      <c r="J898">
        <v>84.73</v>
      </c>
      <c r="K898">
        <v>101</v>
      </c>
      <c r="T898">
        <v>3</v>
      </c>
      <c r="U898">
        <v>2</v>
      </c>
      <c r="V898" t="s">
        <v>306</v>
      </c>
      <c r="W898" t="s">
        <v>146</v>
      </c>
      <c r="X898">
        <v>21</v>
      </c>
      <c r="Y898">
        <v>16</v>
      </c>
      <c r="Z898" t="s">
        <v>1265</v>
      </c>
      <c r="AA898" t="s">
        <v>1266</v>
      </c>
      <c r="AB898" t="s">
        <v>309</v>
      </c>
      <c r="AC898" t="s">
        <v>310</v>
      </c>
      <c r="AD898" t="s">
        <v>1204</v>
      </c>
      <c r="AG898" t="s">
        <v>1267</v>
      </c>
      <c r="AH898">
        <v>0</v>
      </c>
      <c r="AI898">
        <v>240</v>
      </c>
    </row>
    <row r="899" spans="1:35" x14ac:dyDescent="0.3">
      <c r="A899" t="s">
        <v>1200</v>
      </c>
      <c r="B899">
        <v>19427</v>
      </c>
      <c r="C899">
        <v>4</v>
      </c>
      <c r="D899" t="s">
        <v>1264</v>
      </c>
      <c r="E899" t="s">
        <v>360</v>
      </c>
      <c r="F899">
        <v>436</v>
      </c>
      <c r="G899">
        <v>40.54</v>
      </c>
      <c r="H899">
        <v>134.03</v>
      </c>
      <c r="I899">
        <v>31.66</v>
      </c>
      <c r="J899">
        <v>104.69</v>
      </c>
      <c r="K899">
        <v>107</v>
      </c>
      <c r="T899">
        <v>3</v>
      </c>
      <c r="U899">
        <v>2</v>
      </c>
      <c r="V899" t="s">
        <v>306</v>
      </c>
      <c r="W899">
        <v>134</v>
      </c>
      <c r="X899">
        <v>21</v>
      </c>
      <c r="Y899">
        <v>16</v>
      </c>
      <c r="Z899" t="s">
        <v>1265</v>
      </c>
      <c r="AA899" t="s">
        <v>1266</v>
      </c>
      <c r="AB899" t="s">
        <v>309</v>
      </c>
      <c r="AC899" t="s">
        <v>310</v>
      </c>
      <c r="AD899" t="s">
        <v>1204</v>
      </c>
      <c r="AG899" t="s">
        <v>1267</v>
      </c>
      <c r="AH899">
        <v>0</v>
      </c>
      <c r="AI899">
        <v>240</v>
      </c>
    </row>
    <row r="900" spans="1:35" x14ac:dyDescent="0.3">
      <c r="A900" t="s">
        <v>1200</v>
      </c>
      <c r="B900">
        <v>13941</v>
      </c>
      <c r="C900">
        <v>1</v>
      </c>
      <c r="D900" t="s">
        <v>1268</v>
      </c>
      <c r="E900" t="s">
        <v>1062</v>
      </c>
      <c r="F900">
        <v>540</v>
      </c>
      <c r="G900">
        <v>32.840000000000003</v>
      </c>
      <c r="H900">
        <v>108.59</v>
      </c>
      <c r="I900">
        <v>25.69</v>
      </c>
      <c r="J900">
        <v>84.94</v>
      </c>
      <c r="K900">
        <v>276</v>
      </c>
      <c r="T900">
        <v>3</v>
      </c>
      <c r="U900">
        <v>2</v>
      </c>
      <c r="V900" t="s">
        <v>306</v>
      </c>
      <c r="W900" t="s">
        <v>151</v>
      </c>
      <c r="X900">
        <v>20</v>
      </c>
      <c r="Y900">
        <v>9</v>
      </c>
      <c r="Z900" t="s">
        <v>1269</v>
      </c>
      <c r="AA900" t="s">
        <v>1270</v>
      </c>
      <c r="AB900" t="s">
        <v>309</v>
      </c>
      <c r="AC900" t="s">
        <v>310</v>
      </c>
      <c r="AD900" t="s">
        <v>1204</v>
      </c>
      <c r="AG900" t="s">
        <v>1271</v>
      </c>
      <c r="AH900">
        <v>0</v>
      </c>
      <c r="AI900">
        <v>215</v>
      </c>
    </row>
    <row r="901" spans="1:35" x14ac:dyDescent="0.3">
      <c r="A901" t="s">
        <v>1200</v>
      </c>
      <c r="B901">
        <v>13941</v>
      </c>
      <c r="C901">
        <v>2</v>
      </c>
      <c r="D901" t="s">
        <v>1268</v>
      </c>
      <c r="E901" t="s">
        <v>1062</v>
      </c>
      <c r="F901">
        <v>540</v>
      </c>
      <c r="G901">
        <v>32.799999999999997</v>
      </c>
      <c r="H901">
        <v>108.46</v>
      </c>
      <c r="I901">
        <v>25.66</v>
      </c>
      <c r="J901">
        <v>84.84</v>
      </c>
      <c r="K901">
        <v>264</v>
      </c>
      <c r="T901">
        <v>3</v>
      </c>
      <c r="U901">
        <v>2</v>
      </c>
      <c r="V901" t="s">
        <v>306</v>
      </c>
      <c r="W901" t="s">
        <v>152</v>
      </c>
      <c r="X901">
        <v>20</v>
      </c>
      <c r="Y901">
        <v>9</v>
      </c>
      <c r="Z901" t="s">
        <v>1269</v>
      </c>
      <c r="AA901" t="s">
        <v>1270</v>
      </c>
      <c r="AB901" t="s">
        <v>309</v>
      </c>
      <c r="AC901" t="s">
        <v>310</v>
      </c>
      <c r="AD901" t="s">
        <v>1204</v>
      </c>
      <c r="AG901" t="s">
        <v>1271</v>
      </c>
      <c r="AH901">
        <v>0</v>
      </c>
      <c r="AI901">
        <v>215</v>
      </c>
    </row>
    <row r="902" spans="1:35" x14ac:dyDescent="0.3">
      <c r="A902" t="s">
        <v>1272</v>
      </c>
      <c r="B902">
        <v>26111</v>
      </c>
      <c r="C902">
        <v>1</v>
      </c>
      <c r="D902" t="s">
        <v>1273</v>
      </c>
      <c r="E902" t="s">
        <v>1082</v>
      </c>
      <c r="F902">
        <v>18</v>
      </c>
      <c r="G902">
        <v>42.38</v>
      </c>
      <c r="H902">
        <v>140.11000000000001</v>
      </c>
      <c r="I902">
        <v>37.71</v>
      </c>
      <c r="J902">
        <v>124.69</v>
      </c>
      <c r="K902">
        <v>6</v>
      </c>
      <c r="T902">
        <v>4</v>
      </c>
      <c r="U902">
        <v>2</v>
      </c>
      <c r="V902" t="s">
        <v>333</v>
      </c>
      <c r="W902">
        <v>140</v>
      </c>
      <c r="X902">
        <v>7</v>
      </c>
      <c r="Y902">
        <v>7</v>
      </c>
      <c r="Z902" t="s">
        <v>1274</v>
      </c>
      <c r="AA902" t="s">
        <v>1275</v>
      </c>
      <c r="AB902" t="s">
        <v>309</v>
      </c>
      <c r="AC902" t="s">
        <v>310</v>
      </c>
      <c r="AD902" t="s">
        <v>1276</v>
      </c>
      <c r="AG902" t="s">
        <v>1277</v>
      </c>
      <c r="AH902">
        <v>0</v>
      </c>
      <c r="AI902">
        <v>292</v>
      </c>
    </row>
    <row r="903" spans="1:35" x14ac:dyDescent="0.3">
      <c r="A903" t="s">
        <v>1272</v>
      </c>
      <c r="B903">
        <v>26111</v>
      </c>
      <c r="C903">
        <v>2</v>
      </c>
      <c r="D903" t="s">
        <v>1273</v>
      </c>
      <c r="E903" t="s">
        <v>1082</v>
      </c>
      <c r="F903">
        <v>18</v>
      </c>
      <c r="G903">
        <v>46.27</v>
      </c>
      <c r="H903">
        <v>152.97999999999999</v>
      </c>
      <c r="I903">
        <v>41.18</v>
      </c>
      <c r="J903">
        <v>136.13999999999999</v>
      </c>
      <c r="K903">
        <v>6</v>
      </c>
      <c r="T903">
        <v>4</v>
      </c>
      <c r="U903">
        <v>2</v>
      </c>
      <c r="V903" t="s">
        <v>333</v>
      </c>
      <c r="W903" t="s">
        <v>260</v>
      </c>
      <c r="X903">
        <v>7</v>
      </c>
      <c r="Y903">
        <v>7</v>
      </c>
      <c r="Z903" t="s">
        <v>1274</v>
      </c>
      <c r="AA903" t="s">
        <v>1275</v>
      </c>
      <c r="AB903" t="s">
        <v>309</v>
      </c>
      <c r="AC903" t="s">
        <v>310</v>
      </c>
      <c r="AD903" t="s">
        <v>1276</v>
      </c>
      <c r="AG903" t="s">
        <v>1277</v>
      </c>
      <c r="AH903">
        <v>0</v>
      </c>
      <c r="AI903">
        <v>292</v>
      </c>
    </row>
    <row r="904" spans="1:35" x14ac:dyDescent="0.3">
      <c r="A904" t="s">
        <v>1272</v>
      </c>
      <c r="B904">
        <v>26111</v>
      </c>
      <c r="C904">
        <v>3</v>
      </c>
      <c r="D904" t="s">
        <v>1273</v>
      </c>
      <c r="E904" t="s">
        <v>1082</v>
      </c>
      <c r="F904">
        <v>18</v>
      </c>
      <c r="G904">
        <v>46.32</v>
      </c>
      <c r="H904">
        <v>153.13</v>
      </c>
      <c r="I904">
        <v>41.22</v>
      </c>
      <c r="J904">
        <v>136.27000000000001</v>
      </c>
      <c r="K904">
        <v>1</v>
      </c>
      <c r="T904">
        <v>4</v>
      </c>
      <c r="U904">
        <v>2</v>
      </c>
      <c r="V904" t="s">
        <v>333</v>
      </c>
      <c r="W904" t="s">
        <v>123</v>
      </c>
      <c r="X904">
        <v>7</v>
      </c>
      <c r="Y904">
        <v>7</v>
      </c>
      <c r="Z904" t="s">
        <v>1274</v>
      </c>
      <c r="AA904" t="s">
        <v>1275</v>
      </c>
      <c r="AB904" t="s">
        <v>309</v>
      </c>
      <c r="AC904" t="s">
        <v>310</v>
      </c>
      <c r="AD904" t="s">
        <v>1276</v>
      </c>
      <c r="AG904" t="s">
        <v>1277</v>
      </c>
      <c r="AH904">
        <v>0</v>
      </c>
      <c r="AI904">
        <v>292</v>
      </c>
    </row>
    <row r="905" spans="1:35" x14ac:dyDescent="0.3">
      <c r="A905" t="s">
        <v>1272</v>
      </c>
      <c r="B905">
        <v>26111</v>
      </c>
      <c r="C905">
        <v>4</v>
      </c>
      <c r="D905" t="s">
        <v>1273</v>
      </c>
      <c r="E905" t="s">
        <v>1082</v>
      </c>
      <c r="F905">
        <v>18</v>
      </c>
      <c r="G905">
        <v>47.11</v>
      </c>
      <c r="H905">
        <v>155.76</v>
      </c>
      <c r="I905">
        <v>41.93</v>
      </c>
      <c r="J905">
        <v>138.62</v>
      </c>
      <c r="K905">
        <v>5</v>
      </c>
      <c r="T905">
        <v>4</v>
      </c>
      <c r="U905">
        <v>2</v>
      </c>
      <c r="V905" t="s">
        <v>333</v>
      </c>
      <c r="W905">
        <v>155</v>
      </c>
      <c r="X905">
        <v>7</v>
      </c>
      <c r="Y905">
        <v>7</v>
      </c>
      <c r="Z905" t="s">
        <v>1274</v>
      </c>
      <c r="AA905" t="s">
        <v>1275</v>
      </c>
      <c r="AB905" t="s">
        <v>309</v>
      </c>
      <c r="AC905" t="s">
        <v>310</v>
      </c>
      <c r="AD905" t="s">
        <v>1276</v>
      </c>
      <c r="AG905" t="s">
        <v>1277</v>
      </c>
      <c r="AH905">
        <v>0</v>
      </c>
      <c r="AI905">
        <v>292</v>
      </c>
    </row>
    <row r="906" spans="1:35" x14ac:dyDescent="0.3">
      <c r="A906" t="s">
        <v>1272</v>
      </c>
      <c r="B906">
        <v>120403</v>
      </c>
      <c r="C906">
        <v>1</v>
      </c>
      <c r="D906" t="s">
        <v>1278</v>
      </c>
      <c r="E906" t="s">
        <v>1279</v>
      </c>
      <c r="F906">
        <v>45</v>
      </c>
      <c r="G906">
        <v>5.66</v>
      </c>
      <c r="H906">
        <v>18.739999999999998</v>
      </c>
      <c r="I906">
        <v>4.5</v>
      </c>
      <c r="J906">
        <v>14.89</v>
      </c>
      <c r="K906">
        <v>25</v>
      </c>
      <c r="T906">
        <v>1</v>
      </c>
      <c r="U906">
        <v>1</v>
      </c>
      <c r="V906" t="s">
        <v>306</v>
      </c>
      <c r="W906" t="s">
        <v>485</v>
      </c>
      <c r="X906">
        <v>8</v>
      </c>
      <c r="Y906">
        <v>8</v>
      </c>
      <c r="Z906" t="s">
        <v>1280</v>
      </c>
      <c r="AA906" t="s">
        <v>1281</v>
      </c>
      <c r="AB906" t="s">
        <v>309</v>
      </c>
      <c r="AC906" t="s">
        <v>310</v>
      </c>
      <c r="AD906" t="s">
        <v>1276</v>
      </c>
      <c r="AG906" t="s">
        <v>1282</v>
      </c>
      <c r="AH906">
        <v>0</v>
      </c>
      <c r="AI906">
        <v>498</v>
      </c>
    </row>
    <row r="907" spans="1:35" x14ac:dyDescent="0.3">
      <c r="A907" t="s">
        <v>1272</v>
      </c>
      <c r="B907">
        <v>120403</v>
      </c>
      <c r="C907">
        <v>2</v>
      </c>
      <c r="D907" t="s">
        <v>1278</v>
      </c>
      <c r="E907" t="s">
        <v>1279</v>
      </c>
      <c r="F907">
        <v>45</v>
      </c>
      <c r="G907">
        <v>5.69</v>
      </c>
      <c r="H907">
        <v>18.84</v>
      </c>
      <c r="I907">
        <v>4.5199999999999996</v>
      </c>
      <c r="J907">
        <v>14.97</v>
      </c>
      <c r="K907">
        <v>10</v>
      </c>
      <c r="T907">
        <v>1</v>
      </c>
      <c r="U907">
        <v>1</v>
      </c>
      <c r="V907" t="s">
        <v>306</v>
      </c>
      <c r="W907">
        <v>18</v>
      </c>
      <c r="X907">
        <v>8</v>
      </c>
      <c r="Y907">
        <v>8</v>
      </c>
      <c r="Z907" t="s">
        <v>1280</v>
      </c>
      <c r="AA907" t="s">
        <v>1281</v>
      </c>
      <c r="AB907" t="s">
        <v>309</v>
      </c>
      <c r="AC907" t="s">
        <v>310</v>
      </c>
      <c r="AD907" t="s">
        <v>1276</v>
      </c>
      <c r="AG907" t="s">
        <v>1282</v>
      </c>
      <c r="AH907">
        <v>0</v>
      </c>
      <c r="AI907">
        <v>498</v>
      </c>
    </row>
    <row r="908" spans="1:35" x14ac:dyDescent="0.3">
      <c r="A908" t="s">
        <v>1272</v>
      </c>
      <c r="B908">
        <v>120403</v>
      </c>
      <c r="C908">
        <v>3</v>
      </c>
      <c r="D908" t="s">
        <v>1278</v>
      </c>
      <c r="E908" t="s">
        <v>1279</v>
      </c>
      <c r="F908">
        <v>45</v>
      </c>
      <c r="G908">
        <v>6.64</v>
      </c>
      <c r="H908">
        <v>21.97</v>
      </c>
      <c r="I908">
        <v>5.28</v>
      </c>
      <c r="J908">
        <v>17.46</v>
      </c>
      <c r="K908">
        <v>10</v>
      </c>
      <c r="T908">
        <v>1</v>
      </c>
      <c r="U908">
        <v>1</v>
      </c>
      <c r="V908" t="s">
        <v>306</v>
      </c>
      <c r="W908" t="s">
        <v>474</v>
      </c>
      <c r="X908">
        <v>8</v>
      </c>
      <c r="Y908">
        <v>8</v>
      </c>
      <c r="Z908" t="s">
        <v>1280</v>
      </c>
      <c r="AA908" t="s">
        <v>1281</v>
      </c>
      <c r="AB908" t="s">
        <v>309</v>
      </c>
      <c r="AC908" t="s">
        <v>310</v>
      </c>
      <c r="AD908" t="s">
        <v>1276</v>
      </c>
      <c r="AG908" t="s">
        <v>1282</v>
      </c>
      <c r="AH908">
        <v>0</v>
      </c>
      <c r="AI908">
        <v>498</v>
      </c>
    </row>
    <row r="909" spans="1:35" x14ac:dyDescent="0.3">
      <c r="A909" t="s">
        <v>1272</v>
      </c>
      <c r="B909">
        <v>107945</v>
      </c>
      <c r="C909">
        <v>1</v>
      </c>
      <c r="D909" t="s">
        <v>1283</v>
      </c>
      <c r="E909" t="s">
        <v>1284</v>
      </c>
      <c r="F909">
        <v>19</v>
      </c>
      <c r="G909">
        <v>20.16</v>
      </c>
      <c r="H909">
        <v>66.67</v>
      </c>
      <c r="I909">
        <v>17.18</v>
      </c>
      <c r="J909">
        <v>56.81</v>
      </c>
      <c r="K909">
        <v>1</v>
      </c>
      <c r="T909">
        <v>2</v>
      </c>
      <c r="U909">
        <v>1</v>
      </c>
      <c r="V909" t="s">
        <v>333</v>
      </c>
      <c r="W909">
        <v>66</v>
      </c>
      <c r="X909">
        <v>7</v>
      </c>
      <c r="Y909">
        <v>7</v>
      </c>
      <c r="Z909" t="s">
        <v>1285</v>
      </c>
      <c r="AA909" t="s">
        <v>1286</v>
      </c>
      <c r="AB909" t="s">
        <v>309</v>
      </c>
      <c r="AC909" t="s">
        <v>310</v>
      </c>
      <c r="AD909" t="s">
        <v>1276</v>
      </c>
      <c r="AG909" t="s">
        <v>1287</v>
      </c>
      <c r="AH909">
        <v>0</v>
      </c>
      <c r="AI909">
        <v>282</v>
      </c>
    </row>
    <row r="910" spans="1:35" x14ac:dyDescent="0.3">
      <c r="A910" t="s">
        <v>1272</v>
      </c>
      <c r="B910">
        <v>107945</v>
      </c>
      <c r="C910">
        <v>2</v>
      </c>
      <c r="D910" t="s">
        <v>1283</v>
      </c>
      <c r="E910" t="s">
        <v>1284</v>
      </c>
      <c r="F910">
        <v>19</v>
      </c>
      <c r="G910">
        <v>21.59</v>
      </c>
      <c r="H910">
        <v>71.400000000000006</v>
      </c>
      <c r="I910">
        <v>18.399999999999999</v>
      </c>
      <c r="J910">
        <v>60.84</v>
      </c>
      <c r="K910">
        <v>1</v>
      </c>
      <c r="T910">
        <v>2</v>
      </c>
      <c r="U910">
        <v>1</v>
      </c>
      <c r="V910" t="s">
        <v>333</v>
      </c>
      <c r="W910">
        <v>71</v>
      </c>
      <c r="X910">
        <v>7</v>
      </c>
      <c r="Y910">
        <v>7</v>
      </c>
      <c r="Z910" t="s">
        <v>1285</v>
      </c>
      <c r="AA910" t="s">
        <v>1286</v>
      </c>
      <c r="AB910" t="s">
        <v>309</v>
      </c>
      <c r="AC910" t="s">
        <v>310</v>
      </c>
      <c r="AD910" t="s">
        <v>1276</v>
      </c>
      <c r="AG910" t="s">
        <v>1287</v>
      </c>
      <c r="AH910">
        <v>0</v>
      </c>
      <c r="AI910">
        <v>282</v>
      </c>
    </row>
    <row r="911" spans="1:35" x14ac:dyDescent="0.3">
      <c r="A911" t="s">
        <v>1272</v>
      </c>
      <c r="B911">
        <v>107945</v>
      </c>
      <c r="C911">
        <v>3</v>
      </c>
      <c r="D911" t="s">
        <v>1283</v>
      </c>
      <c r="E911" t="s">
        <v>1284</v>
      </c>
      <c r="F911">
        <v>19</v>
      </c>
      <c r="G911">
        <v>25.17</v>
      </c>
      <c r="H911">
        <v>83.21</v>
      </c>
      <c r="I911">
        <v>21.45</v>
      </c>
      <c r="J911">
        <v>70.91</v>
      </c>
      <c r="K911">
        <v>1</v>
      </c>
      <c r="T911">
        <v>3</v>
      </c>
      <c r="U911">
        <v>2</v>
      </c>
      <c r="V911" t="s">
        <v>333</v>
      </c>
      <c r="W911">
        <v>83</v>
      </c>
      <c r="X911">
        <v>7</v>
      </c>
      <c r="Y911">
        <v>7</v>
      </c>
      <c r="Z911" t="s">
        <v>1285</v>
      </c>
      <c r="AA911" t="s">
        <v>1286</v>
      </c>
      <c r="AB911" t="s">
        <v>309</v>
      </c>
      <c r="AC911" t="s">
        <v>310</v>
      </c>
      <c r="AD911" t="s">
        <v>1276</v>
      </c>
      <c r="AG911" t="s">
        <v>1287</v>
      </c>
      <c r="AH911">
        <v>0</v>
      </c>
      <c r="AI911">
        <v>282</v>
      </c>
    </row>
    <row r="912" spans="1:35" x14ac:dyDescent="0.3">
      <c r="A912" t="s">
        <v>1272</v>
      </c>
      <c r="B912">
        <v>107945</v>
      </c>
      <c r="C912">
        <v>4</v>
      </c>
      <c r="D912" t="s">
        <v>1283</v>
      </c>
      <c r="E912" t="s">
        <v>1284</v>
      </c>
      <c r="F912">
        <v>19</v>
      </c>
      <c r="G912">
        <v>29.9</v>
      </c>
      <c r="H912">
        <v>98.86</v>
      </c>
      <c r="I912">
        <v>25.48</v>
      </c>
      <c r="J912">
        <v>84.24</v>
      </c>
      <c r="K912">
        <v>5</v>
      </c>
      <c r="T912">
        <v>3</v>
      </c>
      <c r="U912">
        <v>2</v>
      </c>
      <c r="V912" t="s">
        <v>333</v>
      </c>
      <c r="W912" t="s">
        <v>143</v>
      </c>
      <c r="X912">
        <v>7</v>
      </c>
      <c r="Y912">
        <v>7</v>
      </c>
      <c r="Z912" t="s">
        <v>1285</v>
      </c>
      <c r="AA912" t="s">
        <v>1286</v>
      </c>
      <c r="AB912" t="s">
        <v>309</v>
      </c>
      <c r="AC912" t="s">
        <v>310</v>
      </c>
      <c r="AD912" t="s">
        <v>1276</v>
      </c>
      <c r="AG912" t="s">
        <v>1287</v>
      </c>
      <c r="AH912">
        <v>0</v>
      </c>
      <c r="AI912">
        <v>282</v>
      </c>
    </row>
    <row r="913" spans="1:35" x14ac:dyDescent="0.3">
      <c r="A913" t="s">
        <v>1272</v>
      </c>
      <c r="B913">
        <v>107945</v>
      </c>
      <c r="C913">
        <v>5</v>
      </c>
      <c r="D913" t="s">
        <v>1283</v>
      </c>
      <c r="E913" t="s">
        <v>1284</v>
      </c>
      <c r="F913">
        <v>19</v>
      </c>
      <c r="G913">
        <v>29.92</v>
      </c>
      <c r="H913">
        <v>98.92</v>
      </c>
      <c r="I913">
        <v>25.49</v>
      </c>
      <c r="J913">
        <v>84.29</v>
      </c>
      <c r="K913">
        <v>1</v>
      </c>
      <c r="T913">
        <v>3</v>
      </c>
      <c r="U913">
        <v>2</v>
      </c>
      <c r="V913" t="s">
        <v>333</v>
      </c>
      <c r="W913" t="s">
        <v>142</v>
      </c>
      <c r="X913">
        <v>7</v>
      </c>
      <c r="Y913">
        <v>7</v>
      </c>
      <c r="Z913" t="s">
        <v>1285</v>
      </c>
      <c r="AA913" t="s">
        <v>1286</v>
      </c>
      <c r="AB913" t="s">
        <v>309</v>
      </c>
      <c r="AC913" t="s">
        <v>310</v>
      </c>
      <c r="AD913" t="s">
        <v>1276</v>
      </c>
      <c r="AG913" t="s">
        <v>1287</v>
      </c>
      <c r="AH913">
        <v>0</v>
      </c>
      <c r="AI913">
        <v>282</v>
      </c>
    </row>
    <row r="914" spans="1:35" x14ac:dyDescent="0.3">
      <c r="A914" t="s">
        <v>1272</v>
      </c>
      <c r="B914">
        <v>107945</v>
      </c>
      <c r="C914">
        <v>6</v>
      </c>
      <c r="D914" t="s">
        <v>1283</v>
      </c>
      <c r="E914" t="s">
        <v>1284</v>
      </c>
      <c r="F914">
        <v>19</v>
      </c>
      <c r="G914">
        <v>30.06</v>
      </c>
      <c r="H914">
        <v>99.39</v>
      </c>
      <c r="I914">
        <v>25.61</v>
      </c>
      <c r="J914">
        <v>84.69</v>
      </c>
      <c r="K914">
        <v>5</v>
      </c>
      <c r="T914">
        <v>3</v>
      </c>
      <c r="U914">
        <v>2</v>
      </c>
      <c r="V914" t="s">
        <v>333</v>
      </c>
      <c r="W914" t="s">
        <v>944</v>
      </c>
      <c r="X914">
        <v>7</v>
      </c>
      <c r="Y914">
        <v>7</v>
      </c>
      <c r="Z914" t="s">
        <v>1285</v>
      </c>
      <c r="AA914" t="s">
        <v>1286</v>
      </c>
      <c r="AB914" t="s">
        <v>309</v>
      </c>
      <c r="AC914" t="s">
        <v>310</v>
      </c>
      <c r="AD914" t="s">
        <v>1276</v>
      </c>
      <c r="AG914" t="s">
        <v>1287</v>
      </c>
      <c r="AH914">
        <v>0</v>
      </c>
      <c r="AI914">
        <v>282</v>
      </c>
    </row>
    <row r="915" spans="1:35" x14ac:dyDescent="0.3">
      <c r="A915" t="s">
        <v>1272</v>
      </c>
      <c r="B915">
        <v>107945</v>
      </c>
      <c r="C915">
        <v>7</v>
      </c>
      <c r="D915" t="s">
        <v>1283</v>
      </c>
      <c r="E915" t="s">
        <v>1284</v>
      </c>
      <c r="F915">
        <v>19</v>
      </c>
      <c r="G915">
        <v>30.02</v>
      </c>
      <c r="H915">
        <v>99.24</v>
      </c>
      <c r="I915">
        <v>25.57</v>
      </c>
      <c r="J915">
        <v>84.56</v>
      </c>
      <c r="K915">
        <v>4</v>
      </c>
      <c r="T915">
        <v>3</v>
      </c>
      <c r="U915">
        <v>2</v>
      </c>
      <c r="V915" t="s">
        <v>333</v>
      </c>
      <c r="W915" t="s">
        <v>1288</v>
      </c>
      <c r="X915">
        <v>7</v>
      </c>
      <c r="Y915">
        <v>7</v>
      </c>
      <c r="Z915" t="s">
        <v>1285</v>
      </c>
      <c r="AA915" t="s">
        <v>1286</v>
      </c>
      <c r="AB915" t="s">
        <v>309</v>
      </c>
      <c r="AC915" t="s">
        <v>310</v>
      </c>
      <c r="AD915" t="s">
        <v>1276</v>
      </c>
      <c r="AG915" t="s">
        <v>1287</v>
      </c>
      <c r="AH915">
        <v>0</v>
      </c>
      <c r="AI915">
        <v>282</v>
      </c>
    </row>
    <row r="916" spans="1:35" x14ac:dyDescent="0.3">
      <c r="A916" t="s">
        <v>1272</v>
      </c>
      <c r="B916">
        <v>107945</v>
      </c>
      <c r="C916">
        <v>8</v>
      </c>
      <c r="D916" t="s">
        <v>1283</v>
      </c>
      <c r="E916" t="s">
        <v>1284</v>
      </c>
      <c r="F916">
        <v>19</v>
      </c>
      <c r="G916">
        <v>30.1</v>
      </c>
      <c r="H916">
        <v>99.52</v>
      </c>
      <c r="I916">
        <v>25.65</v>
      </c>
      <c r="J916">
        <v>84.8</v>
      </c>
      <c r="K916">
        <v>1</v>
      </c>
      <c r="T916">
        <v>3</v>
      </c>
      <c r="U916">
        <v>2</v>
      </c>
      <c r="V916" t="s">
        <v>333</v>
      </c>
      <c r="W916" t="s">
        <v>1289</v>
      </c>
      <c r="X916">
        <v>7</v>
      </c>
      <c r="Y916">
        <v>7</v>
      </c>
      <c r="Z916" t="s">
        <v>1285</v>
      </c>
      <c r="AA916" t="s">
        <v>1286</v>
      </c>
      <c r="AB916" t="s">
        <v>309</v>
      </c>
      <c r="AC916" t="s">
        <v>310</v>
      </c>
      <c r="AD916" t="s">
        <v>1276</v>
      </c>
      <c r="AG916" t="s">
        <v>1287</v>
      </c>
      <c r="AH916">
        <v>0</v>
      </c>
      <c r="AI916">
        <v>282</v>
      </c>
    </row>
    <row r="917" spans="1:35" x14ac:dyDescent="0.3">
      <c r="A917" t="s">
        <v>1272</v>
      </c>
      <c r="B917">
        <v>23732</v>
      </c>
      <c r="C917">
        <v>1</v>
      </c>
      <c r="D917" t="s">
        <v>1290</v>
      </c>
      <c r="E917" t="s">
        <v>428</v>
      </c>
      <c r="F917">
        <v>30</v>
      </c>
      <c r="G917">
        <v>22.68</v>
      </c>
      <c r="H917">
        <v>74.989999999999995</v>
      </c>
      <c r="I917">
        <v>19.809999999999999</v>
      </c>
      <c r="J917">
        <v>65.489999999999995</v>
      </c>
      <c r="K917">
        <v>1</v>
      </c>
      <c r="T917">
        <v>2</v>
      </c>
      <c r="U917">
        <v>1</v>
      </c>
      <c r="V917" t="s">
        <v>306</v>
      </c>
      <c r="W917">
        <v>74</v>
      </c>
      <c r="X917">
        <v>7</v>
      </c>
      <c r="Y917">
        <v>7</v>
      </c>
      <c r="Z917" t="s">
        <v>1291</v>
      </c>
      <c r="AA917" t="s">
        <v>1292</v>
      </c>
      <c r="AB917" t="s">
        <v>309</v>
      </c>
      <c r="AC917" t="s">
        <v>310</v>
      </c>
      <c r="AD917" t="s">
        <v>1276</v>
      </c>
      <c r="AG917" t="s">
        <v>1293</v>
      </c>
      <c r="AH917">
        <v>0</v>
      </c>
      <c r="AI917">
        <v>0</v>
      </c>
    </row>
    <row r="918" spans="1:35" x14ac:dyDescent="0.3">
      <c r="A918" t="s">
        <v>1272</v>
      </c>
      <c r="B918">
        <v>23732</v>
      </c>
      <c r="C918">
        <v>2</v>
      </c>
      <c r="D918" t="s">
        <v>1290</v>
      </c>
      <c r="E918" t="s">
        <v>428</v>
      </c>
      <c r="F918">
        <v>30</v>
      </c>
      <c r="G918">
        <v>28.6</v>
      </c>
      <c r="H918">
        <v>94.55</v>
      </c>
      <c r="I918">
        <v>24.96</v>
      </c>
      <c r="J918">
        <v>82.54</v>
      </c>
      <c r="K918">
        <v>1</v>
      </c>
      <c r="T918">
        <v>3</v>
      </c>
      <c r="U918">
        <v>1</v>
      </c>
      <c r="V918" t="s">
        <v>306</v>
      </c>
      <c r="W918" t="s">
        <v>659</v>
      </c>
      <c r="X918">
        <v>7</v>
      </c>
      <c r="Y918">
        <v>7</v>
      </c>
      <c r="Z918" t="s">
        <v>1291</v>
      </c>
      <c r="AA918" t="s">
        <v>1292</v>
      </c>
      <c r="AB918" t="s">
        <v>309</v>
      </c>
      <c r="AC918" t="s">
        <v>310</v>
      </c>
      <c r="AD918" t="s">
        <v>1276</v>
      </c>
      <c r="AG918" t="s">
        <v>1293</v>
      </c>
      <c r="AH918">
        <v>0</v>
      </c>
      <c r="AI918">
        <v>0</v>
      </c>
    </row>
    <row r="919" spans="1:35" x14ac:dyDescent="0.3">
      <c r="A919" t="s">
        <v>1272</v>
      </c>
      <c r="B919">
        <v>23732</v>
      </c>
      <c r="C919">
        <v>3</v>
      </c>
      <c r="D919" t="s">
        <v>1290</v>
      </c>
      <c r="E919" t="s">
        <v>428</v>
      </c>
      <c r="F919">
        <v>30</v>
      </c>
      <c r="G919">
        <v>29.33</v>
      </c>
      <c r="H919">
        <v>96.96</v>
      </c>
      <c r="I919">
        <v>25.6</v>
      </c>
      <c r="J919">
        <v>84.64</v>
      </c>
      <c r="K919">
        <v>5</v>
      </c>
      <c r="T919">
        <v>3</v>
      </c>
      <c r="U919">
        <v>2</v>
      </c>
      <c r="V919" t="s">
        <v>306</v>
      </c>
      <c r="W919" t="s">
        <v>660</v>
      </c>
      <c r="X919">
        <v>7</v>
      </c>
      <c r="Y919">
        <v>7</v>
      </c>
      <c r="Z919" t="s">
        <v>1291</v>
      </c>
      <c r="AA919" t="s">
        <v>1292</v>
      </c>
      <c r="AB919" t="s">
        <v>309</v>
      </c>
      <c r="AC919" t="s">
        <v>310</v>
      </c>
      <c r="AD919" t="s">
        <v>1276</v>
      </c>
      <c r="AG919" t="s">
        <v>1293</v>
      </c>
      <c r="AH919">
        <v>0</v>
      </c>
      <c r="AI919">
        <v>0</v>
      </c>
    </row>
    <row r="920" spans="1:35" x14ac:dyDescent="0.3">
      <c r="A920" t="s">
        <v>1272</v>
      </c>
      <c r="B920">
        <v>23732</v>
      </c>
      <c r="C920">
        <v>4</v>
      </c>
      <c r="D920" t="s">
        <v>1290</v>
      </c>
      <c r="E920" t="s">
        <v>428</v>
      </c>
      <c r="F920">
        <v>30</v>
      </c>
      <c r="G920">
        <v>29.37</v>
      </c>
      <c r="H920">
        <v>97.12</v>
      </c>
      <c r="I920">
        <v>25.64</v>
      </c>
      <c r="J920">
        <v>84.78</v>
      </c>
      <c r="K920">
        <v>5</v>
      </c>
      <c r="T920">
        <v>3</v>
      </c>
      <c r="U920">
        <v>2</v>
      </c>
      <c r="V920" t="s">
        <v>306</v>
      </c>
      <c r="W920" t="s">
        <v>852</v>
      </c>
      <c r="X920">
        <v>7</v>
      </c>
      <c r="Y920">
        <v>7</v>
      </c>
      <c r="Z920" t="s">
        <v>1291</v>
      </c>
      <c r="AA920" t="s">
        <v>1292</v>
      </c>
      <c r="AB920" t="s">
        <v>309</v>
      </c>
      <c r="AC920" t="s">
        <v>310</v>
      </c>
      <c r="AD920" t="s">
        <v>1276</v>
      </c>
      <c r="AG920" t="s">
        <v>1293</v>
      </c>
      <c r="AH920">
        <v>0</v>
      </c>
      <c r="AI920">
        <v>0</v>
      </c>
    </row>
    <row r="921" spans="1:35" x14ac:dyDescent="0.3">
      <c r="A921" t="s">
        <v>1272</v>
      </c>
      <c r="B921">
        <v>23732</v>
      </c>
      <c r="C921">
        <v>5</v>
      </c>
      <c r="D921" t="s">
        <v>1290</v>
      </c>
      <c r="E921" t="s">
        <v>428</v>
      </c>
      <c r="F921">
        <v>30</v>
      </c>
      <c r="G921">
        <v>29.77</v>
      </c>
      <c r="H921">
        <v>98.43</v>
      </c>
      <c r="I921">
        <v>25.67</v>
      </c>
      <c r="J921">
        <v>84.86</v>
      </c>
      <c r="K921">
        <v>12</v>
      </c>
      <c r="T921">
        <v>3</v>
      </c>
      <c r="U921">
        <v>2</v>
      </c>
      <c r="V921" t="s">
        <v>306</v>
      </c>
      <c r="W921" t="s">
        <v>142</v>
      </c>
      <c r="X921">
        <v>7</v>
      </c>
      <c r="Y921">
        <v>7</v>
      </c>
      <c r="Z921" t="s">
        <v>1291</v>
      </c>
      <c r="AA921" t="s">
        <v>1292</v>
      </c>
      <c r="AB921" t="s">
        <v>309</v>
      </c>
      <c r="AC921" t="s">
        <v>310</v>
      </c>
      <c r="AD921" t="s">
        <v>1276</v>
      </c>
      <c r="AG921" t="s">
        <v>1293</v>
      </c>
      <c r="AH921">
        <v>0</v>
      </c>
      <c r="AI921">
        <v>0</v>
      </c>
    </row>
    <row r="922" spans="1:35" x14ac:dyDescent="0.3">
      <c r="A922" t="s">
        <v>1272</v>
      </c>
      <c r="B922">
        <v>23732</v>
      </c>
      <c r="C922">
        <v>6</v>
      </c>
      <c r="D922" t="s">
        <v>1290</v>
      </c>
      <c r="E922" t="s">
        <v>428</v>
      </c>
      <c r="F922">
        <v>30</v>
      </c>
      <c r="G922">
        <v>29.72</v>
      </c>
      <c r="H922">
        <v>98.27</v>
      </c>
      <c r="I922">
        <v>25.64</v>
      </c>
      <c r="J922">
        <v>84.77</v>
      </c>
      <c r="K922">
        <v>1</v>
      </c>
      <c r="T922">
        <v>3</v>
      </c>
      <c r="U922">
        <v>2</v>
      </c>
      <c r="V922" t="s">
        <v>306</v>
      </c>
      <c r="W922" t="s">
        <v>143</v>
      </c>
      <c r="X922">
        <v>7</v>
      </c>
      <c r="Y922">
        <v>7</v>
      </c>
      <c r="Z922" t="s">
        <v>1291</v>
      </c>
      <c r="AA922" t="s">
        <v>1292</v>
      </c>
      <c r="AB922" t="s">
        <v>309</v>
      </c>
      <c r="AC922" t="s">
        <v>310</v>
      </c>
      <c r="AD922" t="s">
        <v>1276</v>
      </c>
      <c r="AG922" t="s">
        <v>1293</v>
      </c>
      <c r="AH922">
        <v>0</v>
      </c>
      <c r="AI922">
        <v>0</v>
      </c>
    </row>
    <row r="923" spans="1:35" x14ac:dyDescent="0.3">
      <c r="A923" t="s">
        <v>1272</v>
      </c>
      <c r="B923">
        <v>23732</v>
      </c>
      <c r="C923">
        <v>7</v>
      </c>
      <c r="D923" t="s">
        <v>1290</v>
      </c>
      <c r="E923" t="s">
        <v>428</v>
      </c>
      <c r="F923">
        <v>30</v>
      </c>
      <c r="G923">
        <v>41.73</v>
      </c>
      <c r="H923">
        <v>137.97</v>
      </c>
      <c r="I923">
        <v>35.979999999999997</v>
      </c>
      <c r="J923">
        <v>118.95</v>
      </c>
      <c r="K923">
        <v>5</v>
      </c>
      <c r="T923">
        <v>4</v>
      </c>
      <c r="U923">
        <v>2</v>
      </c>
      <c r="V923" t="s">
        <v>306</v>
      </c>
      <c r="W923">
        <v>137</v>
      </c>
      <c r="X923">
        <v>7</v>
      </c>
      <c r="Y923">
        <v>7</v>
      </c>
      <c r="Z923" t="s">
        <v>1291</v>
      </c>
      <c r="AA923" t="s">
        <v>1292</v>
      </c>
      <c r="AB923" t="s">
        <v>309</v>
      </c>
      <c r="AC923" t="s">
        <v>310</v>
      </c>
      <c r="AD923" t="s">
        <v>1276</v>
      </c>
      <c r="AG923" t="s">
        <v>1293</v>
      </c>
      <c r="AH923">
        <v>0</v>
      </c>
      <c r="AI923">
        <v>0</v>
      </c>
    </row>
    <row r="924" spans="1:35" x14ac:dyDescent="0.3">
      <c r="A924" t="s">
        <v>1272</v>
      </c>
      <c r="B924">
        <v>107297</v>
      </c>
      <c r="C924">
        <v>1</v>
      </c>
      <c r="D924" t="s">
        <v>1294</v>
      </c>
      <c r="E924" t="s">
        <v>1295</v>
      </c>
      <c r="F924">
        <v>19</v>
      </c>
      <c r="G924">
        <v>24.09</v>
      </c>
      <c r="H924">
        <v>79.64</v>
      </c>
      <c r="I924">
        <v>20.05</v>
      </c>
      <c r="J924">
        <v>66.290000000000006</v>
      </c>
      <c r="K924">
        <v>1</v>
      </c>
      <c r="T924">
        <v>3</v>
      </c>
      <c r="U924">
        <v>2</v>
      </c>
      <c r="V924" t="s">
        <v>306</v>
      </c>
      <c r="W924">
        <v>79</v>
      </c>
      <c r="X924">
        <v>7</v>
      </c>
      <c r="Y924">
        <v>7</v>
      </c>
      <c r="Z924" t="s">
        <v>1296</v>
      </c>
      <c r="AA924" t="s">
        <v>1297</v>
      </c>
      <c r="AB924" t="s">
        <v>309</v>
      </c>
      <c r="AC924" t="s">
        <v>310</v>
      </c>
      <c r="AD924" t="s">
        <v>1276</v>
      </c>
      <c r="AG924" t="s">
        <v>1298</v>
      </c>
      <c r="AH924">
        <v>0</v>
      </c>
      <c r="AI924">
        <v>255</v>
      </c>
    </row>
    <row r="925" spans="1:35" x14ac:dyDescent="0.3">
      <c r="A925" t="s">
        <v>1272</v>
      </c>
      <c r="B925">
        <v>107297</v>
      </c>
      <c r="C925">
        <v>2</v>
      </c>
      <c r="D925" t="s">
        <v>1294</v>
      </c>
      <c r="E925" t="s">
        <v>1295</v>
      </c>
      <c r="F925">
        <v>19</v>
      </c>
      <c r="G925">
        <v>26.18</v>
      </c>
      <c r="H925">
        <v>86.56</v>
      </c>
      <c r="I925">
        <v>21.79</v>
      </c>
      <c r="J925">
        <v>72.05</v>
      </c>
      <c r="K925">
        <v>1</v>
      </c>
      <c r="T925">
        <v>3</v>
      </c>
      <c r="U925">
        <v>2</v>
      </c>
      <c r="V925" t="s">
        <v>306</v>
      </c>
      <c r="W925">
        <v>86</v>
      </c>
      <c r="X925">
        <v>7</v>
      </c>
      <c r="Y925">
        <v>7</v>
      </c>
      <c r="Z925" t="s">
        <v>1296</v>
      </c>
      <c r="AA925" t="s">
        <v>1297</v>
      </c>
      <c r="AB925" t="s">
        <v>309</v>
      </c>
      <c r="AC925" t="s">
        <v>310</v>
      </c>
      <c r="AD925" t="s">
        <v>1276</v>
      </c>
      <c r="AG925" t="s">
        <v>1298</v>
      </c>
      <c r="AH925">
        <v>0</v>
      </c>
      <c r="AI925">
        <v>255</v>
      </c>
    </row>
    <row r="926" spans="1:35" x14ac:dyDescent="0.3">
      <c r="A926" t="s">
        <v>1272</v>
      </c>
      <c r="B926">
        <v>107297</v>
      </c>
      <c r="C926">
        <v>3</v>
      </c>
      <c r="D926" t="s">
        <v>1294</v>
      </c>
      <c r="E926" t="s">
        <v>1295</v>
      </c>
      <c r="F926">
        <v>19</v>
      </c>
      <c r="G926">
        <v>28.91</v>
      </c>
      <c r="H926">
        <v>95.59</v>
      </c>
      <c r="I926">
        <v>24.06</v>
      </c>
      <c r="J926">
        <v>79.569999999999993</v>
      </c>
      <c r="K926">
        <v>1</v>
      </c>
      <c r="T926">
        <v>3</v>
      </c>
      <c r="U926">
        <v>2</v>
      </c>
      <c r="V926" t="s">
        <v>306</v>
      </c>
      <c r="W926" t="s">
        <v>433</v>
      </c>
      <c r="X926">
        <v>7</v>
      </c>
      <c r="Y926">
        <v>7</v>
      </c>
      <c r="Z926" t="s">
        <v>1296</v>
      </c>
      <c r="AA926" t="s">
        <v>1297</v>
      </c>
      <c r="AB926" t="s">
        <v>309</v>
      </c>
      <c r="AC926" t="s">
        <v>310</v>
      </c>
      <c r="AD926" t="s">
        <v>1276</v>
      </c>
      <c r="AG926" t="s">
        <v>1298</v>
      </c>
      <c r="AH926">
        <v>0</v>
      </c>
      <c r="AI926">
        <v>255</v>
      </c>
    </row>
    <row r="927" spans="1:35" x14ac:dyDescent="0.3">
      <c r="A927" t="s">
        <v>1272</v>
      </c>
      <c r="B927">
        <v>107297</v>
      </c>
      <c r="C927">
        <v>4</v>
      </c>
      <c r="D927" t="s">
        <v>1294</v>
      </c>
      <c r="E927" t="s">
        <v>1295</v>
      </c>
      <c r="F927">
        <v>19</v>
      </c>
      <c r="G927">
        <v>29.11</v>
      </c>
      <c r="H927">
        <v>96.24</v>
      </c>
      <c r="I927">
        <v>24.23</v>
      </c>
      <c r="J927">
        <v>80.11</v>
      </c>
      <c r="K927">
        <v>1</v>
      </c>
      <c r="T927">
        <v>3</v>
      </c>
      <c r="U927">
        <v>2</v>
      </c>
      <c r="V927" t="s">
        <v>306</v>
      </c>
      <c r="W927" t="s">
        <v>660</v>
      </c>
      <c r="X927">
        <v>7</v>
      </c>
      <c r="Y927">
        <v>7</v>
      </c>
      <c r="Z927" t="s">
        <v>1296</v>
      </c>
      <c r="AA927" t="s">
        <v>1297</v>
      </c>
      <c r="AB927" t="s">
        <v>309</v>
      </c>
      <c r="AC927" t="s">
        <v>310</v>
      </c>
      <c r="AD927" t="s">
        <v>1276</v>
      </c>
      <c r="AG927" t="s">
        <v>1298</v>
      </c>
      <c r="AH927">
        <v>0</v>
      </c>
      <c r="AI927">
        <v>255</v>
      </c>
    </row>
    <row r="928" spans="1:35" x14ac:dyDescent="0.3">
      <c r="A928" t="s">
        <v>1272</v>
      </c>
      <c r="B928">
        <v>107297</v>
      </c>
      <c r="C928">
        <v>5</v>
      </c>
      <c r="D928" t="s">
        <v>1294</v>
      </c>
      <c r="E928" t="s">
        <v>1295</v>
      </c>
      <c r="F928">
        <v>19</v>
      </c>
      <c r="G928">
        <v>29.12</v>
      </c>
      <c r="H928">
        <v>96.29</v>
      </c>
      <c r="I928">
        <v>24.24</v>
      </c>
      <c r="J928">
        <v>80.150000000000006</v>
      </c>
      <c r="K928">
        <v>1</v>
      </c>
      <c r="T928">
        <v>3</v>
      </c>
      <c r="U928">
        <v>2</v>
      </c>
      <c r="V928" t="s">
        <v>306</v>
      </c>
      <c r="W928" t="s">
        <v>837</v>
      </c>
      <c r="X928">
        <v>7</v>
      </c>
      <c r="Y928">
        <v>7</v>
      </c>
      <c r="Z928" t="s">
        <v>1296</v>
      </c>
      <c r="AA928" t="s">
        <v>1297</v>
      </c>
      <c r="AB928" t="s">
        <v>309</v>
      </c>
      <c r="AC928" t="s">
        <v>310</v>
      </c>
      <c r="AD928" t="s">
        <v>1276</v>
      </c>
      <c r="AG928" t="s">
        <v>1298</v>
      </c>
      <c r="AH928">
        <v>0</v>
      </c>
      <c r="AI928">
        <v>255</v>
      </c>
    </row>
    <row r="929" spans="1:35" x14ac:dyDescent="0.3">
      <c r="A929" t="s">
        <v>1272</v>
      </c>
      <c r="B929">
        <v>107297</v>
      </c>
      <c r="C929">
        <v>6</v>
      </c>
      <c r="D929" t="s">
        <v>1294</v>
      </c>
      <c r="E929" t="s">
        <v>1295</v>
      </c>
      <c r="F929">
        <v>19</v>
      </c>
      <c r="G929">
        <v>29.18</v>
      </c>
      <c r="H929">
        <v>96.49</v>
      </c>
      <c r="I929">
        <v>24.29</v>
      </c>
      <c r="J929">
        <v>80.319999999999993</v>
      </c>
      <c r="K929">
        <v>1</v>
      </c>
      <c r="T929">
        <v>3</v>
      </c>
      <c r="U929">
        <v>2</v>
      </c>
      <c r="V929" t="s">
        <v>306</v>
      </c>
      <c r="W929" t="s">
        <v>1299</v>
      </c>
      <c r="X929">
        <v>7</v>
      </c>
      <c r="Y929">
        <v>7</v>
      </c>
      <c r="Z929" t="s">
        <v>1296</v>
      </c>
      <c r="AA929" t="s">
        <v>1297</v>
      </c>
      <c r="AB929" t="s">
        <v>309</v>
      </c>
      <c r="AC929" t="s">
        <v>310</v>
      </c>
      <c r="AD929" t="s">
        <v>1276</v>
      </c>
      <c r="AG929" t="s">
        <v>1298</v>
      </c>
      <c r="AH929">
        <v>0</v>
      </c>
      <c r="AI929">
        <v>255</v>
      </c>
    </row>
    <row r="930" spans="1:35" x14ac:dyDescent="0.3">
      <c r="A930" t="s">
        <v>1272</v>
      </c>
      <c r="B930">
        <v>107297</v>
      </c>
      <c r="C930">
        <v>7</v>
      </c>
      <c r="D930" t="s">
        <v>1294</v>
      </c>
      <c r="E930" t="s">
        <v>1295</v>
      </c>
      <c r="F930">
        <v>19</v>
      </c>
      <c r="G930">
        <v>30.5</v>
      </c>
      <c r="H930">
        <v>100.83</v>
      </c>
      <c r="I930">
        <v>25.38</v>
      </c>
      <c r="J930">
        <v>83.93</v>
      </c>
      <c r="K930">
        <v>3</v>
      </c>
      <c r="T930">
        <v>3</v>
      </c>
      <c r="U930">
        <v>2</v>
      </c>
      <c r="V930" t="s">
        <v>306</v>
      </c>
      <c r="W930" t="s">
        <v>831</v>
      </c>
      <c r="X930">
        <v>7</v>
      </c>
      <c r="Y930">
        <v>7</v>
      </c>
      <c r="Z930" t="s">
        <v>1296</v>
      </c>
      <c r="AA930" t="s">
        <v>1297</v>
      </c>
      <c r="AB930" t="s">
        <v>309</v>
      </c>
      <c r="AC930" t="s">
        <v>310</v>
      </c>
      <c r="AD930" t="s">
        <v>1276</v>
      </c>
      <c r="AG930" t="s">
        <v>1298</v>
      </c>
      <c r="AH930">
        <v>0</v>
      </c>
      <c r="AI930">
        <v>255</v>
      </c>
    </row>
    <row r="931" spans="1:35" x14ac:dyDescent="0.3">
      <c r="A931" t="s">
        <v>1272</v>
      </c>
      <c r="B931">
        <v>107297</v>
      </c>
      <c r="C931">
        <v>8</v>
      </c>
      <c r="D931" t="s">
        <v>1294</v>
      </c>
      <c r="E931" t="s">
        <v>1295</v>
      </c>
      <c r="F931">
        <v>19</v>
      </c>
      <c r="G931">
        <v>30.48</v>
      </c>
      <c r="H931">
        <v>100.77</v>
      </c>
      <c r="I931">
        <v>25.37</v>
      </c>
      <c r="J931">
        <v>83.88</v>
      </c>
      <c r="K931">
        <v>1</v>
      </c>
      <c r="T931">
        <v>3</v>
      </c>
      <c r="U931">
        <v>2</v>
      </c>
      <c r="V931" t="s">
        <v>306</v>
      </c>
      <c r="W931">
        <v>100</v>
      </c>
      <c r="X931">
        <v>7</v>
      </c>
      <c r="Y931">
        <v>7</v>
      </c>
      <c r="Z931" t="s">
        <v>1296</v>
      </c>
      <c r="AA931" t="s">
        <v>1297</v>
      </c>
      <c r="AB931" t="s">
        <v>309</v>
      </c>
      <c r="AC931" t="s">
        <v>310</v>
      </c>
      <c r="AD931" t="s">
        <v>1276</v>
      </c>
      <c r="AG931" t="s">
        <v>1298</v>
      </c>
      <c r="AH931">
        <v>0</v>
      </c>
      <c r="AI931">
        <v>255</v>
      </c>
    </row>
    <row r="932" spans="1:35" x14ac:dyDescent="0.3">
      <c r="A932" t="s">
        <v>1272</v>
      </c>
      <c r="B932">
        <v>107297</v>
      </c>
      <c r="C932">
        <v>9</v>
      </c>
      <c r="D932" t="s">
        <v>1294</v>
      </c>
      <c r="E932" t="s">
        <v>1295</v>
      </c>
      <c r="F932">
        <v>19</v>
      </c>
      <c r="G932">
        <v>30.58</v>
      </c>
      <c r="H932">
        <v>101.11</v>
      </c>
      <c r="I932">
        <v>25.46</v>
      </c>
      <c r="J932">
        <v>84.17</v>
      </c>
      <c r="K932">
        <v>6</v>
      </c>
      <c r="T932">
        <v>3</v>
      </c>
      <c r="U932">
        <v>2</v>
      </c>
      <c r="V932" t="s">
        <v>306</v>
      </c>
      <c r="W932" t="s">
        <v>221</v>
      </c>
      <c r="X932">
        <v>7</v>
      </c>
      <c r="Y932">
        <v>7</v>
      </c>
      <c r="Z932" t="s">
        <v>1296</v>
      </c>
      <c r="AA932" t="s">
        <v>1297</v>
      </c>
      <c r="AB932" t="s">
        <v>309</v>
      </c>
      <c r="AC932" t="s">
        <v>310</v>
      </c>
      <c r="AD932" t="s">
        <v>1276</v>
      </c>
      <c r="AG932" t="s">
        <v>1298</v>
      </c>
      <c r="AH932">
        <v>0</v>
      </c>
      <c r="AI932">
        <v>255</v>
      </c>
    </row>
    <row r="933" spans="1:35" x14ac:dyDescent="0.3">
      <c r="A933" t="s">
        <v>1272</v>
      </c>
      <c r="B933">
        <v>107297</v>
      </c>
      <c r="C933">
        <v>10</v>
      </c>
      <c r="D933" t="s">
        <v>1294</v>
      </c>
      <c r="E933" t="s">
        <v>1295</v>
      </c>
      <c r="F933">
        <v>19</v>
      </c>
      <c r="G933">
        <v>30.68</v>
      </c>
      <c r="H933">
        <v>101.45</v>
      </c>
      <c r="I933">
        <v>25.54</v>
      </c>
      <c r="J933">
        <v>84.45</v>
      </c>
      <c r="K933">
        <v>3</v>
      </c>
      <c r="T933">
        <v>3</v>
      </c>
      <c r="U933">
        <v>2</v>
      </c>
      <c r="V933" t="s">
        <v>306</v>
      </c>
      <c r="W933" t="s">
        <v>1300</v>
      </c>
      <c r="X933">
        <v>7</v>
      </c>
      <c r="Y933">
        <v>7</v>
      </c>
      <c r="Z933" t="s">
        <v>1296</v>
      </c>
      <c r="AA933" t="s">
        <v>1297</v>
      </c>
      <c r="AB933" t="s">
        <v>309</v>
      </c>
      <c r="AC933" t="s">
        <v>310</v>
      </c>
      <c r="AD933" t="s">
        <v>1276</v>
      </c>
      <c r="AG933" t="s">
        <v>1298</v>
      </c>
      <c r="AH933">
        <v>0</v>
      </c>
      <c r="AI933">
        <v>255</v>
      </c>
    </row>
    <row r="934" spans="1:35" x14ac:dyDescent="0.3">
      <c r="A934" t="s">
        <v>1272</v>
      </c>
      <c r="B934">
        <v>107473</v>
      </c>
      <c r="C934">
        <v>1</v>
      </c>
      <c r="D934" t="s">
        <v>1301</v>
      </c>
      <c r="E934" t="s">
        <v>470</v>
      </c>
      <c r="F934">
        <v>19</v>
      </c>
      <c r="G934">
        <v>6.95</v>
      </c>
      <c r="H934">
        <v>22.98</v>
      </c>
      <c r="I934">
        <v>4.24</v>
      </c>
      <c r="J934">
        <v>14.04</v>
      </c>
      <c r="K934">
        <v>3</v>
      </c>
      <c r="T934">
        <v>1</v>
      </c>
      <c r="U934">
        <v>1</v>
      </c>
      <c r="V934" t="s">
        <v>333</v>
      </c>
      <c r="W934" t="s">
        <v>376</v>
      </c>
      <c r="X934">
        <v>9</v>
      </c>
      <c r="Y934">
        <v>9</v>
      </c>
      <c r="Z934" t="s">
        <v>1302</v>
      </c>
      <c r="AA934" t="s">
        <v>1303</v>
      </c>
      <c r="AB934" t="s">
        <v>309</v>
      </c>
      <c r="AC934" t="s">
        <v>310</v>
      </c>
      <c r="AD934" t="s">
        <v>1276</v>
      </c>
      <c r="AG934" t="s">
        <v>1304</v>
      </c>
      <c r="AH934">
        <v>0</v>
      </c>
      <c r="AI934">
        <v>330</v>
      </c>
    </row>
    <row r="935" spans="1:35" x14ac:dyDescent="0.3">
      <c r="A935" t="s">
        <v>1272</v>
      </c>
      <c r="B935">
        <v>107473</v>
      </c>
      <c r="C935">
        <v>2</v>
      </c>
      <c r="D935" t="s">
        <v>1301</v>
      </c>
      <c r="E935" t="s">
        <v>470</v>
      </c>
      <c r="F935">
        <v>19</v>
      </c>
      <c r="G935">
        <v>7.16</v>
      </c>
      <c r="H935">
        <v>23.7</v>
      </c>
      <c r="I935">
        <v>4.38</v>
      </c>
      <c r="J935">
        <v>14.48</v>
      </c>
      <c r="K935">
        <v>5</v>
      </c>
      <c r="T935">
        <v>1</v>
      </c>
      <c r="U935">
        <v>1</v>
      </c>
      <c r="V935" t="s">
        <v>333</v>
      </c>
      <c r="W935" t="s">
        <v>547</v>
      </c>
      <c r="X935">
        <v>9</v>
      </c>
      <c r="Y935">
        <v>9</v>
      </c>
      <c r="Z935" t="s">
        <v>1302</v>
      </c>
      <c r="AA935" t="s">
        <v>1303</v>
      </c>
      <c r="AB935" t="s">
        <v>309</v>
      </c>
      <c r="AC935" t="s">
        <v>310</v>
      </c>
      <c r="AD935" t="s">
        <v>1276</v>
      </c>
      <c r="AG935" t="s">
        <v>1304</v>
      </c>
      <c r="AH935">
        <v>0</v>
      </c>
      <c r="AI935">
        <v>330</v>
      </c>
    </row>
    <row r="936" spans="1:35" x14ac:dyDescent="0.3">
      <c r="A936" t="s">
        <v>1272</v>
      </c>
      <c r="B936">
        <v>107473</v>
      </c>
      <c r="C936">
        <v>3</v>
      </c>
      <c r="D936" t="s">
        <v>1301</v>
      </c>
      <c r="E936" t="s">
        <v>470</v>
      </c>
      <c r="F936">
        <v>19</v>
      </c>
      <c r="G936">
        <v>7.59</v>
      </c>
      <c r="H936">
        <v>25.1</v>
      </c>
      <c r="I936">
        <v>4.6399999999999997</v>
      </c>
      <c r="J936">
        <v>15.34</v>
      </c>
      <c r="K936">
        <v>3</v>
      </c>
      <c r="T936">
        <v>1</v>
      </c>
      <c r="U936">
        <v>1</v>
      </c>
      <c r="V936" t="s">
        <v>333</v>
      </c>
      <c r="W936" t="s">
        <v>476</v>
      </c>
      <c r="X936">
        <v>9</v>
      </c>
      <c r="Y936">
        <v>9</v>
      </c>
      <c r="Z936" t="s">
        <v>1302</v>
      </c>
      <c r="AA936" t="s">
        <v>1303</v>
      </c>
      <c r="AB936" t="s">
        <v>309</v>
      </c>
      <c r="AC936" t="s">
        <v>310</v>
      </c>
      <c r="AD936" t="s">
        <v>1276</v>
      </c>
      <c r="AG936" t="s">
        <v>1304</v>
      </c>
      <c r="AH936">
        <v>0</v>
      </c>
      <c r="AI936">
        <v>330</v>
      </c>
    </row>
    <row r="937" spans="1:35" x14ac:dyDescent="0.3">
      <c r="A937" t="s">
        <v>1272</v>
      </c>
      <c r="B937">
        <v>107473</v>
      </c>
      <c r="C937">
        <v>4</v>
      </c>
      <c r="D937" t="s">
        <v>1301</v>
      </c>
      <c r="E937" t="s">
        <v>470</v>
      </c>
      <c r="F937">
        <v>19</v>
      </c>
      <c r="G937">
        <v>7.6</v>
      </c>
      <c r="H937">
        <v>25.14</v>
      </c>
      <c r="I937">
        <v>4.6399999999999997</v>
      </c>
      <c r="J937">
        <v>15.36</v>
      </c>
      <c r="K937">
        <v>2</v>
      </c>
      <c r="T937">
        <v>1</v>
      </c>
      <c r="U937">
        <v>1</v>
      </c>
      <c r="V937" t="s">
        <v>333</v>
      </c>
      <c r="W937" t="s">
        <v>380</v>
      </c>
      <c r="X937">
        <v>9</v>
      </c>
      <c r="Y937">
        <v>9</v>
      </c>
      <c r="Z937" t="s">
        <v>1302</v>
      </c>
      <c r="AA937" t="s">
        <v>1303</v>
      </c>
      <c r="AB937" t="s">
        <v>309</v>
      </c>
      <c r="AC937" t="s">
        <v>310</v>
      </c>
      <c r="AD937" t="s">
        <v>1276</v>
      </c>
      <c r="AG937" t="s">
        <v>1304</v>
      </c>
      <c r="AH937">
        <v>0</v>
      </c>
      <c r="AI937">
        <v>330</v>
      </c>
    </row>
    <row r="938" spans="1:35" x14ac:dyDescent="0.3">
      <c r="A938" t="s">
        <v>1272</v>
      </c>
      <c r="B938">
        <v>107473</v>
      </c>
      <c r="C938">
        <v>5</v>
      </c>
      <c r="D938" t="s">
        <v>1301</v>
      </c>
      <c r="E938" t="s">
        <v>470</v>
      </c>
      <c r="F938">
        <v>19</v>
      </c>
      <c r="G938">
        <v>8.3000000000000007</v>
      </c>
      <c r="H938">
        <v>27.46</v>
      </c>
      <c r="I938">
        <v>5.07</v>
      </c>
      <c r="J938">
        <v>16.78</v>
      </c>
      <c r="K938">
        <v>3</v>
      </c>
      <c r="T938">
        <v>1</v>
      </c>
      <c r="U938">
        <v>1</v>
      </c>
      <c r="V938" t="s">
        <v>333</v>
      </c>
      <c r="W938" t="s">
        <v>570</v>
      </c>
      <c r="X938">
        <v>9</v>
      </c>
      <c r="Y938">
        <v>9</v>
      </c>
      <c r="Z938" t="s">
        <v>1302</v>
      </c>
      <c r="AA938" t="s">
        <v>1303</v>
      </c>
      <c r="AB938" t="s">
        <v>309</v>
      </c>
      <c r="AC938" t="s">
        <v>310</v>
      </c>
      <c r="AD938" t="s">
        <v>1276</v>
      </c>
      <c r="AG938" t="s">
        <v>1304</v>
      </c>
      <c r="AH938">
        <v>0</v>
      </c>
      <c r="AI938">
        <v>330</v>
      </c>
    </row>
    <row r="939" spans="1:35" x14ac:dyDescent="0.3">
      <c r="A939" t="s">
        <v>1272</v>
      </c>
      <c r="B939">
        <v>107473</v>
      </c>
      <c r="C939">
        <v>6</v>
      </c>
      <c r="D939" t="s">
        <v>1301</v>
      </c>
      <c r="E939" t="s">
        <v>470</v>
      </c>
      <c r="F939">
        <v>19</v>
      </c>
      <c r="G939">
        <v>10.53</v>
      </c>
      <c r="H939">
        <v>34.82</v>
      </c>
      <c r="I939">
        <v>6.43</v>
      </c>
      <c r="J939">
        <v>21.28</v>
      </c>
      <c r="K939">
        <v>1</v>
      </c>
      <c r="T939">
        <v>1</v>
      </c>
      <c r="U939">
        <v>1</v>
      </c>
      <c r="V939" t="s">
        <v>333</v>
      </c>
      <c r="W939" t="s">
        <v>449</v>
      </c>
      <c r="X939">
        <v>9</v>
      </c>
      <c r="Y939">
        <v>9</v>
      </c>
      <c r="Z939" t="s">
        <v>1302</v>
      </c>
      <c r="AA939" t="s">
        <v>1303</v>
      </c>
      <c r="AB939" t="s">
        <v>309</v>
      </c>
      <c r="AC939" t="s">
        <v>310</v>
      </c>
      <c r="AD939" t="s">
        <v>1276</v>
      </c>
      <c r="AG939" t="s">
        <v>1304</v>
      </c>
      <c r="AH939">
        <v>0</v>
      </c>
      <c r="AI939">
        <v>330</v>
      </c>
    </row>
    <row r="940" spans="1:35" x14ac:dyDescent="0.3">
      <c r="A940" t="s">
        <v>1272</v>
      </c>
      <c r="B940">
        <v>107473</v>
      </c>
      <c r="C940">
        <v>7</v>
      </c>
      <c r="D940" t="s">
        <v>1301</v>
      </c>
      <c r="E940" t="s">
        <v>470</v>
      </c>
      <c r="F940">
        <v>19</v>
      </c>
      <c r="G940">
        <v>11.16</v>
      </c>
      <c r="H940">
        <v>36.92</v>
      </c>
      <c r="I940">
        <v>6.82</v>
      </c>
      <c r="J940">
        <v>22.56</v>
      </c>
      <c r="K940">
        <v>2</v>
      </c>
      <c r="T940">
        <v>1</v>
      </c>
      <c r="U940">
        <v>1</v>
      </c>
      <c r="V940" t="s">
        <v>333</v>
      </c>
      <c r="W940" t="s">
        <v>678</v>
      </c>
      <c r="X940">
        <v>9</v>
      </c>
      <c r="Y940">
        <v>9</v>
      </c>
      <c r="Z940" t="s">
        <v>1302</v>
      </c>
      <c r="AA940" t="s">
        <v>1303</v>
      </c>
      <c r="AB940" t="s">
        <v>309</v>
      </c>
      <c r="AC940" t="s">
        <v>310</v>
      </c>
      <c r="AD940" t="s">
        <v>1276</v>
      </c>
      <c r="AG940" t="s">
        <v>1304</v>
      </c>
      <c r="AH940">
        <v>0</v>
      </c>
      <c r="AI940">
        <v>330</v>
      </c>
    </row>
    <row r="941" spans="1:35" x14ac:dyDescent="0.3">
      <c r="A941" t="s">
        <v>1272</v>
      </c>
      <c r="B941">
        <v>22189</v>
      </c>
      <c r="C941">
        <v>1</v>
      </c>
      <c r="D941" t="s">
        <v>1305</v>
      </c>
      <c r="E941" t="s">
        <v>733</v>
      </c>
      <c r="F941">
        <v>136</v>
      </c>
      <c r="G941">
        <v>35.020000000000003</v>
      </c>
      <c r="H941">
        <v>115.8</v>
      </c>
      <c r="I941">
        <v>27.96</v>
      </c>
      <c r="J941">
        <v>92.44</v>
      </c>
      <c r="K941">
        <v>119</v>
      </c>
      <c r="T941">
        <v>3</v>
      </c>
      <c r="U941">
        <v>2</v>
      </c>
      <c r="V941" t="s">
        <v>306</v>
      </c>
      <c r="W941" t="s">
        <v>211</v>
      </c>
      <c r="X941">
        <v>19</v>
      </c>
      <c r="Y941">
        <v>7</v>
      </c>
      <c r="Z941" t="s">
        <v>1306</v>
      </c>
      <c r="AA941" t="s">
        <v>1307</v>
      </c>
      <c r="AB941" t="s">
        <v>309</v>
      </c>
      <c r="AC941" t="s">
        <v>310</v>
      </c>
      <c r="AD941" t="s">
        <v>1276</v>
      </c>
      <c r="AG941" t="s">
        <v>1308</v>
      </c>
      <c r="AH941">
        <v>0</v>
      </c>
      <c r="AI941">
        <v>346</v>
      </c>
    </row>
    <row r="942" spans="1:35" x14ac:dyDescent="0.3">
      <c r="A942" t="s">
        <v>1272</v>
      </c>
      <c r="B942">
        <v>22189</v>
      </c>
      <c r="C942">
        <v>2</v>
      </c>
      <c r="D942" t="s">
        <v>1305</v>
      </c>
      <c r="E942" t="s">
        <v>733</v>
      </c>
      <c r="F942">
        <v>136</v>
      </c>
      <c r="G942">
        <v>35.049999999999997</v>
      </c>
      <c r="H942">
        <v>115.88</v>
      </c>
      <c r="I942">
        <v>27.99</v>
      </c>
      <c r="J942">
        <v>92.56</v>
      </c>
      <c r="K942">
        <v>17</v>
      </c>
      <c r="T942">
        <v>3</v>
      </c>
      <c r="U942">
        <v>2</v>
      </c>
      <c r="V942" t="s">
        <v>306</v>
      </c>
      <c r="W942" t="s">
        <v>158</v>
      </c>
      <c r="X942">
        <v>19</v>
      </c>
      <c r="Y942">
        <v>7</v>
      </c>
      <c r="Z942" t="s">
        <v>1306</v>
      </c>
      <c r="AA942" t="s">
        <v>1307</v>
      </c>
      <c r="AB942" t="s">
        <v>309</v>
      </c>
      <c r="AC942" t="s">
        <v>310</v>
      </c>
      <c r="AD942" t="s">
        <v>1276</v>
      </c>
      <c r="AG942" t="s">
        <v>1308</v>
      </c>
      <c r="AH942">
        <v>0</v>
      </c>
      <c r="AI942">
        <v>346</v>
      </c>
    </row>
    <row r="943" spans="1:35" x14ac:dyDescent="0.3">
      <c r="A943" t="s">
        <v>1272</v>
      </c>
      <c r="B943">
        <v>121566</v>
      </c>
      <c r="C943">
        <v>1</v>
      </c>
      <c r="D943" t="s">
        <v>1309</v>
      </c>
      <c r="E943" t="s">
        <v>1310</v>
      </c>
      <c r="F943">
        <v>15</v>
      </c>
      <c r="G943">
        <v>13.22</v>
      </c>
      <c r="H943">
        <v>43.71</v>
      </c>
      <c r="I943">
        <v>11.92</v>
      </c>
      <c r="J943">
        <v>39.42</v>
      </c>
      <c r="K943">
        <v>1</v>
      </c>
      <c r="T943">
        <v>1</v>
      </c>
      <c r="U943">
        <v>1</v>
      </c>
      <c r="V943" t="s">
        <v>306</v>
      </c>
      <c r="W943">
        <v>43</v>
      </c>
      <c r="X943">
        <v>5</v>
      </c>
      <c r="Y943">
        <v>5</v>
      </c>
      <c r="Z943" t="s">
        <v>1311</v>
      </c>
      <c r="AA943" t="s">
        <v>1312</v>
      </c>
      <c r="AB943" t="s">
        <v>309</v>
      </c>
      <c r="AC943" t="s">
        <v>310</v>
      </c>
      <c r="AD943" t="s">
        <v>1276</v>
      </c>
      <c r="AG943" t="s">
        <v>1313</v>
      </c>
      <c r="AH943">
        <v>0</v>
      </c>
      <c r="AI943">
        <v>224</v>
      </c>
    </row>
    <row r="944" spans="1:35" x14ac:dyDescent="0.3">
      <c r="A944" t="s">
        <v>1272</v>
      </c>
      <c r="B944">
        <v>121566</v>
      </c>
      <c r="C944">
        <v>2</v>
      </c>
      <c r="D944" t="s">
        <v>1309</v>
      </c>
      <c r="E944" t="s">
        <v>1310</v>
      </c>
      <c r="F944">
        <v>15</v>
      </c>
      <c r="G944">
        <v>13.72</v>
      </c>
      <c r="H944">
        <v>45.36</v>
      </c>
      <c r="I944">
        <v>12.37</v>
      </c>
      <c r="J944">
        <v>40.909999999999997</v>
      </c>
      <c r="K944">
        <v>1</v>
      </c>
      <c r="T944">
        <v>1</v>
      </c>
      <c r="U944">
        <v>1</v>
      </c>
      <c r="V944" t="s">
        <v>306</v>
      </c>
      <c r="W944" t="s">
        <v>189</v>
      </c>
      <c r="X944">
        <v>5</v>
      </c>
      <c r="Y944">
        <v>5</v>
      </c>
      <c r="Z944" t="s">
        <v>1311</v>
      </c>
      <c r="AA944" t="s">
        <v>1312</v>
      </c>
      <c r="AB944" t="s">
        <v>309</v>
      </c>
      <c r="AC944" t="s">
        <v>310</v>
      </c>
      <c r="AD944" t="s">
        <v>1276</v>
      </c>
      <c r="AG944" t="s">
        <v>1313</v>
      </c>
      <c r="AH944">
        <v>0</v>
      </c>
      <c r="AI944">
        <v>224</v>
      </c>
    </row>
    <row r="945" spans="1:35" x14ac:dyDescent="0.3">
      <c r="A945" t="s">
        <v>1272</v>
      </c>
      <c r="B945">
        <v>121566</v>
      </c>
      <c r="C945">
        <v>3</v>
      </c>
      <c r="D945" t="s">
        <v>1309</v>
      </c>
      <c r="E945" t="s">
        <v>1310</v>
      </c>
      <c r="F945">
        <v>15</v>
      </c>
      <c r="G945">
        <v>13.88</v>
      </c>
      <c r="H945">
        <v>45.89</v>
      </c>
      <c r="I945">
        <v>12.51</v>
      </c>
      <c r="J945">
        <v>41.37</v>
      </c>
      <c r="K945">
        <v>1</v>
      </c>
      <c r="T945">
        <v>1</v>
      </c>
      <c r="U945">
        <v>1</v>
      </c>
      <c r="V945" t="s">
        <v>306</v>
      </c>
      <c r="W945" t="s">
        <v>748</v>
      </c>
      <c r="X945">
        <v>5</v>
      </c>
      <c r="Y945">
        <v>5</v>
      </c>
      <c r="Z945" t="s">
        <v>1311</v>
      </c>
      <c r="AA945" t="s">
        <v>1312</v>
      </c>
      <c r="AB945" t="s">
        <v>309</v>
      </c>
      <c r="AC945" t="s">
        <v>310</v>
      </c>
      <c r="AD945" t="s">
        <v>1276</v>
      </c>
      <c r="AG945" t="s">
        <v>1313</v>
      </c>
      <c r="AH945">
        <v>0</v>
      </c>
      <c r="AI945">
        <v>224</v>
      </c>
    </row>
    <row r="946" spans="1:35" x14ac:dyDescent="0.3">
      <c r="A946" t="s">
        <v>1272</v>
      </c>
      <c r="B946">
        <v>121566</v>
      </c>
      <c r="C946">
        <v>4</v>
      </c>
      <c r="D946" t="s">
        <v>1309</v>
      </c>
      <c r="E946" t="s">
        <v>1310</v>
      </c>
      <c r="F946">
        <v>15</v>
      </c>
      <c r="G946">
        <v>18.82</v>
      </c>
      <c r="H946">
        <v>62.22</v>
      </c>
      <c r="I946">
        <v>16.97</v>
      </c>
      <c r="J946">
        <v>56.11</v>
      </c>
      <c r="K946">
        <v>1</v>
      </c>
      <c r="T946">
        <v>2</v>
      </c>
      <c r="U946">
        <v>1</v>
      </c>
      <c r="V946" t="s">
        <v>306</v>
      </c>
      <c r="W946">
        <v>62</v>
      </c>
      <c r="X946">
        <v>5</v>
      </c>
      <c r="Y946">
        <v>5</v>
      </c>
      <c r="Z946" t="s">
        <v>1311</v>
      </c>
      <c r="AA946" t="s">
        <v>1312</v>
      </c>
      <c r="AB946" t="s">
        <v>309</v>
      </c>
      <c r="AC946" t="s">
        <v>310</v>
      </c>
      <c r="AD946" t="s">
        <v>1276</v>
      </c>
      <c r="AG946" t="s">
        <v>1313</v>
      </c>
      <c r="AH946">
        <v>0</v>
      </c>
      <c r="AI946">
        <v>224</v>
      </c>
    </row>
    <row r="947" spans="1:35" x14ac:dyDescent="0.3">
      <c r="A947" t="s">
        <v>1272</v>
      </c>
      <c r="B947">
        <v>121566</v>
      </c>
      <c r="C947">
        <v>5</v>
      </c>
      <c r="D947" t="s">
        <v>1309</v>
      </c>
      <c r="E947" t="s">
        <v>1310</v>
      </c>
      <c r="F947">
        <v>15</v>
      </c>
      <c r="G947">
        <v>20.8</v>
      </c>
      <c r="H947">
        <v>68.78</v>
      </c>
      <c r="I947">
        <v>18.760000000000002</v>
      </c>
      <c r="J947">
        <v>62.02</v>
      </c>
      <c r="K947">
        <v>1</v>
      </c>
      <c r="T947">
        <v>3</v>
      </c>
      <c r="U947">
        <v>1</v>
      </c>
      <c r="V947" t="s">
        <v>306</v>
      </c>
      <c r="W947">
        <v>68</v>
      </c>
      <c r="X947">
        <v>5</v>
      </c>
      <c r="Y947">
        <v>5</v>
      </c>
      <c r="Z947" t="s">
        <v>1311</v>
      </c>
      <c r="AA947" t="s">
        <v>1312</v>
      </c>
      <c r="AB947" t="s">
        <v>309</v>
      </c>
      <c r="AC947" t="s">
        <v>310</v>
      </c>
      <c r="AD947" t="s">
        <v>1276</v>
      </c>
      <c r="AG947" t="s">
        <v>1313</v>
      </c>
      <c r="AH947">
        <v>0</v>
      </c>
      <c r="AI947">
        <v>224</v>
      </c>
    </row>
    <row r="948" spans="1:35" x14ac:dyDescent="0.3">
      <c r="A948" t="s">
        <v>1272</v>
      </c>
      <c r="B948">
        <v>121566</v>
      </c>
      <c r="C948">
        <v>6</v>
      </c>
      <c r="D948" t="s">
        <v>1309</v>
      </c>
      <c r="E948" t="s">
        <v>1310</v>
      </c>
      <c r="F948">
        <v>15</v>
      </c>
      <c r="G948">
        <v>22.31</v>
      </c>
      <c r="H948">
        <v>73.78</v>
      </c>
      <c r="I948">
        <v>20.12</v>
      </c>
      <c r="J948">
        <v>66.53</v>
      </c>
      <c r="K948">
        <v>1</v>
      </c>
      <c r="T948">
        <v>3</v>
      </c>
      <c r="U948">
        <v>1</v>
      </c>
      <c r="V948" t="s">
        <v>306</v>
      </c>
      <c r="W948">
        <v>73</v>
      </c>
      <c r="X948">
        <v>5</v>
      </c>
      <c r="Y948">
        <v>5</v>
      </c>
      <c r="Z948" t="s">
        <v>1311</v>
      </c>
      <c r="AA948" t="s">
        <v>1312</v>
      </c>
      <c r="AB948" t="s">
        <v>309</v>
      </c>
      <c r="AC948" t="s">
        <v>310</v>
      </c>
      <c r="AD948" t="s">
        <v>1276</v>
      </c>
      <c r="AG948" t="s">
        <v>1313</v>
      </c>
      <c r="AH948">
        <v>0</v>
      </c>
      <c r="AI948">
        <v>224</v>
      </c>
    </row>
    <row r="949" spans="1:35" x14ac:dyDescent="0.3">
      <c r="A949" t="s">
        <v>1272</v>
      </c>
      <c r="B949">
        <v>121566</v>
      </c>
      <c r="C949">
        <v>7</v>
      </c>
      <c r="D949" t="s">
        <v>1309</v>
      </c>
      <c r="E949" t="s">
        <v>1310</v>
      </c>
      <c r="F949">
        <v>15</v>
      </c>
      <c r="G949">
        <v>22.88</v>
      </c>
      <c r="H949">
        <v>75.650000000000006</v>
      </c>
      <c r="I949">
        <v>20.63</v>
      </c>
      <c r="J949">
        <v>68.22</v>
      </c>
      <c r="K949">
        <v>1</v>
      </c>
      <c r="T949">
        <v>3</v>
      </c>
      <c r="U949">
        <v>1</v>
      </c>
      <c r="V949" t="s">
        <v>306</v>
      </c>
      <c r="W949">
        <v>75</v>
      </c>
      <c r="X949">
        <v>5</v>
      </c>
      <c r="Y949">
        <v>5</v>
      </c>
      <c r="Z949" t="s">
        <v>1311</v>
      </c>
      <c r="AA949" t="s">
        <v>1312</v>
      </c>
      <c r="AB949" t="s">
        <v>309</v>
      </c>
      <c r="AC949" t="s">
        <v>310</v>
      </c>
      <c r="AD949" t="s">
        <v>1276</v>
      </c>
      <c r="AG949" t="s">
        <v>1313</v>
      </c>
      <c r="AH949">
        <v>0</v>
      </c>
      <c r="AI949">
        <v>224</v>
      </c>
    </row>
    <row r="950" spans="1:35" x14ac:dyDescent="0.3">
      <c r="A950" t="s">
        <v>1272</v>
      </c>
      <c r="B950">
        <v>121566</v>
      </c>
      <c r="C950">
        <v>8</v>
      </c>
      <c r="D950" t="s">
        <v>1309</v>
      </c>
      <c r="E950" t="s">
        <v>1310</v>
      </c>
      <c r="F950">
        <v>15</v>
      </c>
      <c r="G950">
        <v>24.56</v>
      </c>
      <c r="H950">
        <v>81.2</v>
      </c>
      <c r="I950">
        <v>22.15</v>
      </c>
      <c r="J950">
        <v>73.23</v>
      </c>
      <c r="K950">
        <v>3</v>
      </c>
      <c r="T950">
        <v>3</v>
      </c>
      <c r="U950">
        <v>2</v>
      </c>
      <c r="V950" t="s">
        <v>306</v>
      </c>
      <c r="W950" t="s">
        <v>175</v>
      </c>
      <c r="X950">
        <v>5</v>
      </c>
      <c r="Y950">
        <v>5</v>
      </c>
      <c r="Z950" t="s">
        <v>1311</v>
      </c>
      <c r="AA950" t="s">
        <v>1312</v>
      </c>
      <c r="AB950" t="s">
        <v>309</v>
      </c>
      <c r="AC950" t="s">
        <v>310</v>
      </c>
      <c r="AD950" t="s">
        <v>1276</v>
      </c>
      <c r="AG950" t="s">
        <v>1313</v>
      </c>
      <c r="AH950">
        <v>0</v>
      </c>
      <c r="AI950">
        <v>224</v>
      </c>
    </row>
    <row r="951" spans="1:35" x14ac:dyDescent="0.3">
      <c r="A951" t="s">
        <v>1272</v>
      </c>
      <c r="B951">
        <v>121566</v>
      </c>
      <c r="C951">
        <v>9</v>
      </c>
      <c r="D951" t="s">
        <v>1309</v>
      </c>
      <c r="E951" t="s">
        <v>1310</v>
      </c>
      <c r="F951">
        <v>15</v>
      </c>
      <c r="G951">
        <v>24.65</v>
      </c>
      <c r="H951">
        <v>81.510000000000005</v>
      </c>
      <c r="I951">
        <v>22.23</v>
      </c>
      <c r="J951">
        <v>73.5</v>
      </c>
      <c r="K951">
        <v>3</v>
      </c>
      <c r="T951">
        <v>3</v>
      </c>
      <c r="U951">
        <v>2</v>
      </c>
      <c r="V951" t="s">
        <v>306</v>
      </c>
      <c r="W951" t="s">
        <v>245</v>
      </c>
      <c r="X951">
        <v>5</v>
      </c>
      <c r="Y951">
        <v>5</v>
      </c>
      <c r="Z951" t="s">
        <v>1311</v>
      </c>
      <c r="AA951" t="s">
        <v>1312</v>
      </c>
      <c r="AB951" t="s">
        <v>309</v>
      </c>
      <c r="AC951" t="s">
        <v>310</v>
      </c>
      <c r="AD951" t="s">
        <v>1276</v>
      </c>
      <c r="AG951" t="s">
        <v>1313</v>
      </c>
      <c r="AH951">
        <v>0</v>
      </c>
      <c r="AI951">
        <v>224</v>
      </c>
    </row>
    <row r="952" spans="1:35" x14ac:dyDescent="0.3">
      <c r="A952" t="s">
        <v>1272</v>
      </c>
      <c r="B952">
        <v>121566</v>
      </c>
      <c r="C952">
        <v>10</v>
      </c>
      <c r="D952" t="s">
        <v>1309</v>
      </c>
      <c r="E952" t="s">
        <v>1310</v>
      </c>
      <c r="F952">
        <v>15</v>
      </c>
      <c r="G952">
        <v>27.17</v>
      </c>
      <c r="H952">
        <v>89.85</v>
      </c>
      <c r="I952">
        <v>24.5</v>
      </c>
      <c r="J952">
        <v>81.02</v>
      </c>
      <c r="K952">
        <v>2</v>
      </c>
      <c r="T952">
        <v>3</v>
      </c>
      <c r="U952">
        <v>2</v>
      </c>
      <c r="V952" t="s">
        <v>306</v>
      </c>
      <c r="W952">
        <v>89</v>
      </c>
      <c r="X952">
        <v>5</v>
      </c>
      <c r="Y952">
        <v>5</v>
      </c>
      <c r="Z952" t="s">
        <v>1311</v>
      </c>
      <c r="AA952" t="s">
        <v>1312</v>
      </c>
      <c r="AB952" t="s">
        <v>309</v>
      </c>
      <c r="AC952" t="s">
        <v>310</v>
      </c>
      <c r="AD952" t="s">
        <v>1276</v>
      </c>
      <c r="AG952" t="s">
        <v>1313</v>
      </c>
      <c r="AH952">
        <v>0</v>
      </c>
      <c r="AI952">
        <v>224</v>
      </c>
    </row>
    <row r="953" spans="1:35" x14ac:dyDescent="0.3">
      <c r="A953" t="s">
        <v>1272</v>
      </c>
      <c r="B953">
        <v>103831</v>
      </c>
      <c r="C953">
        <v>1</v>
      </c>
      <c r="D953" t="s">
        <v>1314</v>
      </c>
      <c r="E953" t="s">
        <v>1315</v>
      </c>
      <c r="F953">
        <v>617</v>
      </c>
      <c r="G953">
        <v>49.36</v>
      </c>
      <c r="H953">
        <v>163.19999999999999</v>
      </c>
      <c r="I953">
        <v>37.159999999999997</v>
      </c>
      <c r="J953">
        <v>122.86</v>
      </c>
      <c r="K953">
        <v>178</v>
      </c>
      <c r="T953">
        <v>3</v>
      </c>
      <c r="U953">
        <v>2</v>
      </c>
      <c r="V953" t="s">
        <v>306</v>
      </c>
      <c r="W953">
        <v>163</v>
      </c>
      <c r="X953">
        <v>39</v>
      </c>
      <c r="Y953">
        <v>29</v>
      </c>
      <c r="Z953" t="s">
        <v>1316</v>
      </c>
      <c r="AA953" t="s">
        <v>1317</v>
      </c>
      <c r="AB953" t="s">
        <v>309</v>
      </c>
      <c r="AC953" t="s">
        <v>310</v>
      </c>
      <c r="AD953" t="s">
        <v>1276</v>
      </c>
      <c r="AG953" t="s">
        <v>1318</v>
      </c>
      <c r="AH953">
        <v>77</v>
      </c>
      <c r="AI953">
        <v>593</v>
      </c>
    </row>
    <row r="954" spans="1:35" x14ac:dyDescent="0.3">
      <c r="A954" t="s">
        <v>1272</v>
      </c>
      <c r="B954">
        <v>103831</v>
      </c>
      <c r="C954">
        <v>2</v>
      </c>
      <c r="D954" t="s">
        <v>1314</v>
      </c>
      <c r="E954" t="s">
        <v>1315</v>
      </c>
      <c r="F954">
        <v>617</v>
      </c>
      <c r="G954">
        <v>57.53</v>
      </c>
      <c r="H954">
        <v>190.2</v>
      </c>
      <c r="I954">
        <v>42.96</v>
      </c>
      <c r="J954">
        <v>142.03</v>
      </c>
      <c r="K954">
        <v>178</v>
      </c>
      <c r="T954">
        <v>3</v>
      </c>
      <c r="U954">
        <v>2</v>
      </c>
      <c r="V954" t="s">
        <v>306</v>
      </c>
      <c r="W954">
        <v>190</v>
      </c>
      <c r="X954">
        <v>39</v>
      </c>
      <c r="Y954">
        <v>29</v>
      </c>
      <c r="Z954" t="s">
        <v>1316</v>
      </c>
      <c r="AA954" t="s">
        <v>1317</v>
      </c>
      <c r="AB954" t="s">
        <v>309</v>
      </c>
      <c r="AC954" t="s">
        <v>310</v>
      </c>
      <c r="AD954" t="s">
        <v>1276</v>
      </c>
      <c r="AG954" t="s">
        <v>1318</v>
      </c>
      <c r="AH954">
        <v>77</v>
      </c>
      <c r="AI954">
        <v>593</v>
      </c>
    </row>
    <row r="955" spans="1:35" x14ac:dyDescent="0.3">
      <c r="A955" t="s">
        <v>1272</v>
      </c>
      <c r="B955">
        <v>103831</v>
      </c>
      <c r="C955">
        <v>3</v>
      </c>
      <c r="D955" t="s">
        <v>1314</v>
      </c>
      <c r="E955" t="s">
        <v>1315</v>
      </c>
      <c r="F955">
        <v>617</v>
      </c>
      <c r="G955">
        <v>59.95</v>
      </c>
      <c r="H955">
        <v>198.2</v>
      </c>
      <c r="I955">
        <v>45.06</v>
      </c>
      <c r="J955">
        <v>148.97999999999999</v>
      </c>
      <c r="K955">
        <v>178</v>
      </c>
      <c r="T955">
        <v>4</v>
      </c>
      <c r="U955">
        <v>2</v>
      </c>
      <c r="V955" t="s">
        <v>306</v>
      </c>
      <c r="W955">
        <v>198</v>
      </c>
      <c r="X955">
        <v>39</v>
      </c>
      <c r="Y955">
        <v>29</v>
      </c>
      <c r="Z955" t="s">
        <v>1316</v>
      </c>
      <c r="AA955" t="s">
        <v>1317</v>
      </c>
      <c r="AB955" t="s">
        <v>309</v>
      </c>
      <c r="AC955" t="s">
        <v>310</v>
      </c>
      <c r="AD955" t="s">
        <v>1276</v>
      </c>
      <c r="AG955" t="s">
        <v>1318</v>
      </c>
      <c r="AH955">
        <v>77</v>
      </c>
      <c r="AI955">
        <v>593</v>
      </c>
    </row>
    <row r="956" spans="1:35" x14ac:dyDescent="0.3">
      <c r="A956" t="s">
        <v>1272</v>
      </c>
      <c r="B956">
        <v>103831</v>
      </c>
      <c r="C956">
        <v>4</v>
      </c>
      <c r="D956" t="s">
        <v>1314</v>
      </c>
      <c r="E956" t="s">
        <v>1315</v>
      </c>
      <c r="F956">
        <v>617</v>
      </c>
      <c r="G956">
        <v>89.14</v>
      </c>
      <c r="H956">
        <v>294.70999999999998</v>
      </c>
      <c r="I956">
        <v>67.55</v>
      </c>
      <c r="J956">
        <v>223.31</v>
      </c>
      <c r="K956">
        <v>4</v>
      </c>
      <c r="T956">
        <v>4</v>
      </c>
      <c r="U956">
        <v>4</v>
      </c>
      <c r="V956" t="s">
        <v>306</v>
      </c>
      <c r="W956">
        <v>294</v>
      </c>
      <c r="X956">
        <v>39</v>
      </c>
      <c r="Y956">
        <v>29</v>
      </c>
      <c r="Z956" t="s">
        <v>1316</v>
      </c>
      <c r="AA956" t="s">
        <v>1317</v>
      </c>
      <c r="AB956" t="s">
        <v>309</v>
      </c>
      <c r="AC956" t="s">
        <v>310</v>
      </c>
      <c r="AD956" t="s">
        <v>1276</v>
      </c>
      <c r="AG956" t="s">
        <v>1318</v>
      </c>
      <c r="AH956">
        <v>77</v>
      </c>
      <c r="AI956">
        <v>593</v>
      </c>
    </row>
    <row r="957" spans="1:35" x14ac:dyDescent="0.3">
      <c r="A957" t="s">
        <v>1272</v>
      </c>
      <c r="B957">
        <v>103831</v>
      </c>
      <c r="C957">
        <v>5</v>
      </c>
      <c r="D957" t="s">
        <v>1314</v>
      </c>
      <c r="E957" t="s">
        <v>1315</v>
      </c>
      <c r="F957">
        <v>617</v>
      </c>
      <c r="G957">
        <v>97.43</v>
      </c>
      <c r="H957">
        <v>322.11</v>
      </c>
      <c r="I957">
        <v>74.010000000000005</v>
      </c>
      <c r="J957">
        <v>244.67</v>
      </c>
      <c r="K957">
        <v>2</v>
      </c>
      <c r="T957">
        <v>4</v>
      </c>
      <c r="U957">
        <v>4</v>
      </c>
      <c r="V957" t="s">
        <v>306</v>
      </c>
      <c r="W957">
        <v>322</v>
      </c>
      <c r="X957">
        <v>39</v>
      </c>
      <c r="Y957">
        <v>29</v>
      </c>
      <c r="Z957" t="s">
        <v>1316</v>
      </c>
      <c r="AA957" t="s">
        <v>1317</v>
      </c>
      <c r="AB957" t="s">
        <v>309</v>
      </c>
      <c r="AC957" t="s">
        <v>310</v>
      </c>
      <c r="AD957" t="s">
        <v>1276</v>
      </c>
      <c r="AG957" t="s">
        <v>1318</v>
      </c>
      <c r="AH957">
        <v>77</v>
      </c>
      <c r="AI957">
        <v>593</v>
      </c>
    </row>
    <row r="958" spans="1:35" x14ac:dyDescent="0.3">
      <c r="A958" t="s">
        <v>1272</v>
      </c>
      <c r="B958">
        <v>117284</v>
      </c>
      <c r="C958">
        <v>1</v>
      </c>
      <c r="D958" t="s">
        <v>1319</v>
      </c>
      <c r="E958" t="s">
        <v>980</v>
      </c>
      <c r="F958">
        <v>20</v>
      </c>
      <c r="G958">
        <v>18.68</v>
      </c>
      <c r="H958">
        <v>61.76</v>
      </c>
      <c r="I958">
        <v>15.42</v>
      </c>
      <c r="J958">
        <v>51</v>
      </c>
      <c r="K958">
        <v>1</v>
      </c>
      <c r="T958">
        <v>2</v>
      </c>
      <c r="U958">
        <v>1</v>
      </c>
      <c r="V958" t="s">
        <v>306</v>
      </c>
      <c r="W958" t="s">
        <v>518</v>
      </c>
      <c r="X958">
        <v>6</v>
      </c>
      <c r="Y958">
        <v>6</v>
      </c>
      <c r="Z958" t="s">
        <v>1320</v>
      </c>
      <c r="AA958" t="s">
        <v>1321</v>
      </c>
      <c r="AB958" t="s">
        <v>309</v>
      </c>
      <c r="AC958" t="s">
        <v>310</v>
      </c>
      <c r="AD958" t="s">
        <v>1276</v>
      </c>
      <c r="AG958" t="s">
        <v>1322</v>
      </c>
      <c r="AH958">
        <v>0</v>
      </c>
      <c r="AI958">
        <v>186</v>
      </c>
    </row>
    <row r="959" spans="1:35" x14ac:dyDescent="0.3">
      <c r="A959" t="s">
        <v>1272</v>
      </c>
      <c r="B959">
        <v>117284</v>
      </c>
      <c r="C959">
        <v>2</v>
      </c>
      <c r="D959" t="s">
        <v>1319</v>
      </c>
      <c r="E959" t="s">
        <v>980</v>
      </c>
      <c r="F959">
        <v>20</v>
      </c>
      <c r="G959">
        <v>18.88</v>
      </c>
      <c r="H959">
        <v>62.44</v>
      </c>
      <c r="I959">
        <v>15.66</v>
      </c>
      <c r="J959">
        <v>51.8</v>
      </c>
      <c r="K959">
        <v>1</v>
      </c>
      <c r="T959">
        <v>2</v>
      </c>
      <c r="U959">
        <v>1</v>
      </c>
      <c r="V959" t="s">
        <v>306</v>
      </c>
      <c r="W959" t="s">
        <v>1323</v>
      </c>
      <c r="X959">
        <v>6</v>
      </c>
      <c r="Y959">
        <v>6</v>
      </c>
      <c r="Z959" t="s">
        <v>1320</v>
      </c>
      <c r="AA959" t="s">
        <v>1321</v>
      </c>
      <c r="AB959" t="s">
        <v>309</v>
      </c>
      <c r="AC959" t="s">
        <v>310</v>
      </c>
      <c r="AD959" t="s">
        <v>1276</v>
      </c>
      <c r="AG959" t="s">
        <v>1322</v>
      </c>
      <c r="AH959">
        <v>0</v>
      </c>
      <c r="AI959">
        <v>186</v>
      </c>
    </row>
    <row r="960" spans="1:35" x14ac:dyDescent="0.3">
      <c r="A960" t="s">
        <v>1272</v>
      </c>
      <c r="B960">
        <v>117284</v>
      </c>
      <c r="C960">
        <v>3</v>
      </c>
      <c r="D960" t="s">
        <v>1319</v>
      </c>
      <c r="E960" t="s">
        <v>980</v>
      </c>
      <c r="F960">
        <v>20</v>
      </c>
      <c r="G960">
        <v>19.309999999999999</v>
      </c>
      <c r="H960">
        <v>63.84</v>
      </c>
      <c r="I960">
        <v>15.94</v>
      </c>
      <c r="J960">
        <v>52.72</v>
      </c>
      <c r="K960">
        <v>4</v>
      </c>
      <c r="T960">
        <v>2</v>
      </c>
      <c r="U960">
        <v>1</v>
      </c>
      <c r="V960" t="s">
        <v>306</v>
      </c>
      <c r="W960" t="s">
        <v>1324</v>
      </c>
      <c r="X960">
        <v>6</v>
      </c>
      <c r="Y960">
        <v>6</v>
      </c>
      <c r="Z960" t="s">
        <v>1320</v>
      </c>
      <c r="AA960" t="s">
        <v>1321</v>
      </c>
      <c r="AB960" t="s">
        <v>309</v>
      </c>
      <c r="AC960" t="s">
        <v>310</v>
      </c>
      <c r="AD960" t="s">
        <v>1276</v>
      </c>
      <c r="AG960" t="s">
        <v>1322</v>
      </c>
      <c r="AH960">
        <v>0</v>
      </c>
      <c r="AI960">
        <v>186</v>
      </c>
    </row>
    <row r="961" spans="1:35" x14ac:dyDescent="0.3">
      <c r="A961" t="s">
        <v>1272</v>
      </c>
      <c r="B961">
        <v>117284</v>
      </c>
      <c r="C961">
        <v>4</v>
      </c>
      <c r="D961" t="s">
        <v>1319</v>
      </c>
      <c r="E961" t="s">
        <v>980</v>
      </c>
      <c r="F961">
        <v>20</v>
      </c>
      <c r="G961">
        <v>19.5</v>
      </c>
      <c r="H961">
        <v>64.489999999999995</v>
      </c>
      <c r="I961">
        <v>16.11</v>
      </c>
      <c r="J961">
        <v>53.26</v>
      </c>
      <c r="K961">
        <v>1</v>
      </c>
      <c r="T961">
        <v>2</v>
      </c>
      <c r="U961">
        <v>1</v>
      </c>
      <c r="V961" t="s">
        <v>306</v>
      </c>
      <c r="W961" t="s">
        <v>534</v>
      </c>
      <c r="X961">
        <v>6</v>
      </c>
      <c r="Y961">
        <v>6</v>
      </c>
      <c r="Z961" t="s">
        <v>1320</v>
      </c>
      <c r="AA961" t="s">
        <v>1321</v>
      </c>
      <c r="AB961" t="s">
        <v>309</v>
      </c>
      <c r="AC961" t="s">
        <v>310</v>
      </c>
      <c r="AD961" t="s">
        <v>1276</v>
      </c>
      <c r="AG961" t="s">
        <v>1322</v>
      </c>
      <c r="AH961">
        <v>0</v>
      </c>
      <c r="AI961">
        <v>186</v>
      </c>
    </row>
    <row r="962" spans="1:35" x14ac:dyDescent="0.3">
      <c r="A962" t="s">
        <v>1272</v>
      </c>
      <c r="B962">
        <v>117284</v>
      </c>
      <c r="C962">
        <v>5</v>
      </c>
      <c r="D962" t="s">
        <v>1319</v>
      </c>
      <c r="E962" t="s">
        <v>980</v>
      </c>
      <c r="F962">
        <v>20</v>
      </c>
      <c r="G962">
        <v>19.66</v>
      </c>
      <c r="H962">
        <v>65.010000000000005</v>
      </c>
      <c r="I962">
        <v>16.309999999999999</v>
      </c>
      <c r="J962">
        <v>53.93</v>
      </c>
      <c r="K962">
        <v>4</v>
      </c>
      <c r="T962">
        <v>2</v>
      </c>
      <c r="U962">
        <v>1</v>
      </c>
      <c r="V962" t="s">
        <v>306</v>
      </c>
      <c r="W962" t="s">
        <v>535</v>
      </c>
      <c r="X962">
        <v>6</v>
      </c>
      <c r="Y962">
        <v>6</v>
      </c>
      <c r="Z962" t="s">
        <v>1320</v>
      </c>
      <c r="AA962" t="s">
        <v>1321</v>
      </c>
      <c r="AB962" t="s">
        <v>309</v>
      </c>
      <c r="AC962" t="s">
        <v>310</v>
      </c>
      <c r="AD962" t="s">
        <v>1276</v>
      </c>
      <c r="AG962" t="s">
        <v>1322</v>
      </c>
      <c r="AH962">
        <v>0</v>
      </c>
      <c r="AI962">
        <v>186</v>
      </c>
    </row>
    <row r="963" spans="1:35" x14ac:dyDescent="0.3">
      <c r="A963" t="s">
        <v>1272</v>
      </c>
      <c r="B963">
        <v>117284</v>
      </c>
      <c r="C963">
        <v>6</v>
      </c>
      <c r="D963" t="s">
        <v>1319</v>
      </c>
      <c r="E963" t="s">
        <v>980</v>
      </c>
      <c r="F963">
        <v>20</v>
      </c>
      <c r="G963">
        <v>19.809999999999999</v>
      </c>
      <c r="H963">
        <v>65.489999999999995</v>
      </c>
      <c r="I963">
        <v>16.350000000000001</v>
      </c>
      <c r="J963">
        <v>54.08</v>
      </c>
      <c r="K963">
        <v>3</v>
      </c>
      <c r="T963">
        <v>2</v>
      </c>
      <c r="U963">
        <v>1</v>
      </c>
      <c r="V963" t="s">
        <v>306</v>
      </c>
      <c r="W963" t="s">
        <v>1325</v>
      </c>
      <c r="X963">
        <v>6</v>
      </c>
      <c r="Y963">
        <v>6</v>
      </c>
      <c r="Z963" t="s">
        <v>1320</v>
      </c>
      <c r="AA963" t="s">
        <v>1321</v>
      </c>
      <c r="AB963" t="s">
        <v>309</v>
      </c>
      <c r="AC963" t="s">
        <v>310</v>
      </c>
      <c r="AD963" t="s">
        <v>1276</v>
      </c>
      <c r="AG963" t="s">
        <v>1322</v>
      </c>
      <c r="AH963">
        <v>0</v>
      </c>
      <c r="AI963">
        <v>186</v>
      </c>
    </row>
    <row r="964" spans="1:35" x14ac:dyDescent="0.3">
      <c r="A964" t="s">
        <v>1272</v>
      </c>
      <c r="B964">
        <v>117284</v>
      </c>
      <c r="C964">
        <v>7</v>
      </c>
      <c r="D964" t="s">
        <v>1319</v>
      </c>
      <c r="E964" t="s">
        <v>980</v>
      </c>
      <c r="F964">
        <v>20</v>
      </c>
      <c r="G964">
        <v>19.850000000000001</v>
      </c>
      <c r="H964">
        <v>65.650000000000006</v>
      </c>
      <c r="I964">
        <v>16.47</v>
      </c>
      <c r="J964">
        <v>54.47</v>
      </c>
      <c r="K964">
        <v>1</v>
      </c>
      <c r="T964">
        <v>2</v>
      </c>
      <c r="U964">
        <v>1</v>
      </c>
      <c r="V964" t="s">
        <v>306</v>
      </c>
      <c r="W964" t="s">
        <v>1326</v>
      </c>
      <c r="X964">
        <v>6</v>
      </c>
      <c r="Y964">
        <v>6</v>
      </c>
      <c r="Z964" t="s">
        <v>1320</v>
      </c>
      <c r="AA964" t="s">
        <v>1321</v>
      </c>
      <c r="AB964" t="s">
        <v>309</v>
      </c>
      <c r="AC964" t="s">
        <v>310</v>
      </c>
      <c r="AD964" t="s">
        <v>1276</v>
      </c>
      <c r="AG964" t="s">
        <v>1322</v>
      </c>
      <c r="AH964">
        <v>0</v>
      </c>
      <c r="AI964">
        <v>186</v>
      </c>
    </row>
    <row r="965" spans="1:35" x14ac:dyDescent="0.3">
      <c r="A965" t="s">
        <v>1272</v>
      </c>
      <c r="B965">
        <v>117284</v>
      </c>
      <c r="C965">
        <v>8</v>
      </c>
      <c r="D965" t="s">
        <v>1319</v>
      </c>
      <c r="E965" t="s">
        <v>980</v>
      </c>
      <c r="F965">
        <v>20</v>
      </c>
      <c r="G965">
        <v>20.43</v>
      </c>
      <c r="H965">
        <v>67.56</v>
      </c>
      <c r="I965">
        <v>16.95</v>
      </c>
      <c r="J965">
        <v>56.05</v>
      </c>
      <c r="K965">
        <v>3</v>
      </c>
      <c r="T965">
        <v>2</v>
      </c>
      <c r="U965">
        <v>1</v>
      </c>
      <c r="V965" t="s">
        <v>306</v>
      </c>
      <c r="W965" t="s">
        <v>1327</v>
      </c>
      <c r="X965">
        <v>6</v>
      </c>
      <c r="Y965">
        <v>6</v>
      </c>
      <c r="Z965" t="s">
        <v>1320</v>
      </c>
      <c r="AA965" t="s">
        <v>1321</v>
      </c>
      <c r="AB965" t="s">
        <v>309</v>
      </c>
      <c r="AC965" t="s">
        <v>310</v>
      </c>
      <c r="AD965" t="s">
        <v>1276</v>
      </c>
      <c r="AG965" t="s">
        <v>1322</v>
      </c>
      <c r="AH965">
        <v>0</v>
      </c>
      <c r="AI965">
        <v>186</v>
      </c>
    </row>
    <row r="966" spans="1:35" x14ac:dyDescent="0.3">
      <c r="A966" t="s">
        <v>1272</v>
      </c>
      <c r="B966">
        <v>117284</v>
      </c>
      <c r="C966">
        <v>9</v>
      </c>
      <c r="D966" t="s">
        <v>1319</v>
      </c>
      <c r="E966" t="s">
        <v>980</v>
      </c>
      <c r="F966">
        <v>20</v>
      </c>
      <c r="G966">
        <v>20.38</v>
      </c>
      <c r="H966">
        <v>67.38</v>
      </c>
      <c r="I966">
        <v>16.829999999999998</v>
      </c>
      <c r="J966">
        <v>55.64</v>
      </c>
      <c r="K966">
        <v>1</v>
      </c>
      <c r="T966">
        <v>2</v>
      </c>
      <c r="U966">
        <v>1</v>
      </c>
      <c r="V966" t="s">
        <v>306</v>
      </c>
      <c r="W966" t="s">
        <v>1328</v>
      </c>
      <c r="X966">
        <v>6</v>
      </c>
      <c r="Y966">
        <v>6</v>
      </c>
      <c r="Z966" t="s">
        <v>1320</v>
      </c>
      <c r="AA966" t="s">
        <v>1321</v>
      </c>
      <c r="AB966" t="s">
        <v>309</v>
      </c>
      <c r="AC966" t="s">
        <v>310</v>
      </c>
      <c r="AD966" t="s">
        <v>1276</v>
      </c>
      <c r="AG966" t="s">
        <v>1322</v>
      </c>
      <c r="AH966">
        <v>0</v>
      </c>
      <c r="AI966">
        <v>186</v>
      </c>
    </row>
    <row r="967" spans="1:35" x14ac:dyDescent="0.3">
      <c r="A967" t="s">
        <v>1272</v>
      </c>
      <c r="B967">
        <v>117284</v>
      </c>
      <c r="C967">
        <v>10</v>
      </c>
      <c r="D967" t="s">
        <v>1319</v>
      </c>
      <c r="E967" t="s">
        <v>980</v>
      </c>
      <c r="F967">
        <v>20</v>
      </c>
      <c r="G967">
        <v>20.9</v>
      </c>
      <c r="H967">
        <v>69.12</v>
      </c>
      <c r="I967">
        <v>17.34</v>
      </c>
      <c r="J967">
        <v>57.35</v>
      </c>
      <c r="K967">
        <v>1</v>
      </c>
      <c r="T967">
        <v>2</v>
      </c>
      <c r="U967">
        <v>1</v>
      </c>
      <c r="V967" t="s">
        <v>306</v>
      </c>
      <c r="W967">
        <v>69</v>
      </c>
      <c r="X967">
        <v>6</v>
      </c>
      <c r="Y967">
        <v>6</v>
      </c>
      <c r="Z967" t="s">
        <v>1320</v>
      </c>
      <c r="AA967" t="s">
        <v>1321</v>
      </c>
      <c r="AB967" t="s">
        <v>309</v>
      </c>
      <c r="AC967" t="s">
        <v>310</v>
      </c>
      <c r="AD967" t="s">
        <v>1276</v>
      </c>
      <c r="AG967" t="s">
        <v>1322</v>
      </c>
      <c r="AH967">
        <v>0</v>
      </c>
      <c r="AI967">
        <v>186</v>
      </c>
    </row>
    <row r="968" spans="1:35" x14ac:dyDescent="0.3">
      <c r="A968" t="s">
        <v>1272</v>
      </c>
      <c r="B968">
        <v>107258</v>
      </c>
      <c r="C968">
        <v>1</v>
      </c>
      <c r="D968" t="s">
        <v>1329</v>
      </c>
      <c r="E968" t="s">
        <v>1109</v>
      </c>
      <c r="F968">
        <v>12</v>
      </c>
      <c r="G968">
        <v>22.29</v>
      </c>
      <c r="H968">
        <v>73.69</v>
      </c>
      <c r="I968">
        <v>19.91</v>
      </c>
      <c r="J968">
        <v>65.849999999999994</v>
      </c>
      <c r="K968">
        <v>1</v>
      </c>
      <c r="T968">
        <v>2</v>
      </c>
      <c r="U968">
        <v>1</v>
      </c>
      <c r="V968" t="s">
        <v>333</v>
      </c>
      <c r="W968">
        <v>73</v>
      </c>
      <c r="X968">
        <v>7</v>
      </c>
      <c r="Y968">
        <v>7</v>
      </c>
      <c r="Z968" t="s">
        <v>1330</v>
      </c>
      <c r="AA968" t="s">
        <v>1331</v>
      </c>
      <c r="AB968" t="s">
        <v>309</v>
      </c>
      <c r="AC968" t="s">
        <v>310</v>
      </c>
      <c r="AD968" t="s">
        <v>1276</v>
      </c>
      <c r="AG968" t="s">
        <v>1332</v>
      </c>
      <c r="AH968">
        <v>0</v>
      </c>
      <c r="AI968">
        <v>266</v>
      </c>
    </row>
    <row r="969" spans="1:35" x14ac:dyDescent="0.3">
      <c r="A969" t="s">
        <v>1272</v>
      </c>
      <c r="B969">
        <v>107258</v>
      </c>
      <c r="C969">
        <v>2</v>
      </c>
      <c r="D969" t="s">
        <v>1329</v>
      </c>
      <c r="E969" t="s">
        <v>1109</v>
      </c>
      <c r="F969">
        <v>12</v>
      </c>
      <c r="G969">
        <v>23.41</v>
      </c>
      <c r="H969">
        <v>77.39</v>
      </c>
      <c r="I969">
        <v>20.91</v>
      </c>
      <c r="J969">
        <v>69.150000000000006</v>
      </c>
      <c r="K969">
        <v>1</v>
      </c>
      <c r="T969">
        <v>3</v>
      </c>
      <c r="U969">
        <v>2</v>
      </c>
      <c r="V969" t="s">
        <v>333</v>
      </c>
      <c r="W969">
        <v>77</v>
      </c>
      <c r="X969">
        <v>7</v>
      </c>
      <c r="Y969">
        <v>7</v>
      </c>
      <c r="Z969" t="s">
        <v>1330</v>
      </c>
      <c r="AA969" t="s">
        <v>1331</v>
      </c>
      <c r="AB969" t="s">
        <v>309</v>
      </c>
      <c r="AC969" t="s">
        <v>310</v>
      </c>
      <c r="AD969" t="s">
        <v>1276</v>
      </c>
      <c r="AG969" t="s">
        <v>1332</v>
      </c>
      <c r="AH969">
        <v>0</v>
      </c>
      <c r="AI969">
        <v>266</v>
      </c>
    </row>
    <row r="970" spans="1:35" x14ac:dyDescent="0.3">
      <c r="A970" t="s">
        <v>1272</v>
      </c>
      <c r="B970">
        <v>107258</v>
      </c>
      <c r="C970">
        <v>3</v>
      </c>
      <c r="D970" t="s">
        <v>1329</v>
      </c>
      <c r="E970" t="s">
        <v>1109</v>
      </c>
      <c r="F970">
        <v>12</v>
      </c>
      <c r="G970">
        <v>26.97</v>
      </c>
      <c r="H970">
        <v>89.18</v>
      </c>
      <c r="I970">
        <v>24.1</v>
      </c>
      <c r="J970">
        <v>79.7</v>
      </c>
      <c r="K970">
        <v>1</v>
      </c>
      <c r="T970">
        <v>3</v>
      </c>
      <c r="U970">
        <v>2</v>
      </c>
      <c r="V970" t="s">
        <v>333</v>
      </c>
      <c r="W970">
        <v>89</v>
      </c>
      <c r="X970">
        <v>7</v>
      </c>
      <c r="Y970">
        <v>7</v>
      </c>
      <c r="Z970" t="s">
        <v>1330</v>
      </c>
      <c r="AA970" t="s">
        <v>1331</v>
      </c>
      <c r="AB970" t="s">
        <v>309</v>
      </c>
      <c r="AC970" t="s">
        <v>310</v>
      </c>
      <c r="AD970" t="s">
        <v>1276</v>
      </c>
      <c r="AG970" t="s">
        <v>1332</v>
      </c>
      <c r="AH970">
        <v>0</v>
      </c>
      <c r="AI970">
        <v>266</v>
      </c>
    </row>
    <row r="971" spans="1:35" x14ac:dyDescent="0.3">
      <c r="A971" t="s">
        <v>1272</v>
      </c>
      <c r="B971">
        <v>107258</v>
      </c>
      <c r="C971">
        <v>4</v>
      </c>
      <c r="D971" t="s">
        <v>1329</v>
      </c>
      <c r="E971" t="s">
        <v>1109</v>
      </c>
      <c r="F971">
        <v>12</v>
      </c>
      <c r="G971">
        <v>27.53</v>
      </c>
      <c r="H971">
        <v>91.03</v>
      </c>
      <c r="I971">
        <v>24.6</v>
      </c>
      <c r="J971">
        <v>81.349999999999994</v>
      </c>
      <c r="K971">
        <v>9</v>
      </c>
      <c r="T971">
        <v>3</v>
      </c>
      <c r="U971">
        <v>2</v>
      </c>
      <c r="V971" t="s">
        <v>333</v>
      </c>
      <c r="W971">
        <v>91</v>
      </c>
      <c r="X971">
        <v>7</v>
      </c>
      <c r="Y971">
        <v>7</v>
      </c>
      <c r="Z971" t="s">
        <v>1330</v>
      </c>
      <c r="AA971" t="s">
        <v>1331</v>
      </c>
      <c r="AB971" t="s">
        <v>309</v>
      </c>
      <c r="AC971" t="s">
        <v>310</v>
      </c>
      <c r="AD971" t="s">
        <v>1276</v>
      </c>
      <c r="AG971" t="s">
        <v>1332</v>
      </c>
      <c r="AH971">
        <v>0</v>
      </c>
      <c r="AI971">
        <v>266</v>
      </c>
    </row>
    <row r="972" spans="1:35" x14ac:dyDescent="0.3">
      <c r="A972" t="s">
        <v>1272</v>
      </c>
      <c r="B972">
        <v>13479</v>
      </c>
      <c r="C972">
        <v>1</v>
      </c>
      <c r="D972" t="s">
        <v>1333</v>
      </c>
      <c r="E972" t="s">
        <v>1334</v>
      </c>
      <c r="F972">
        <v>366</v>
      </c>
      <c r="G972">
        <v>10.06</v>
      </c>
      <c r="H972">
        <v>33.28</v>
      </c>
      <c r="I972">
        <v>7.61</v>
      </c>
      <c r="J972">
        <v>25.17</v>
      </c>
      <c r="K972">
        <v>1</v>
      </c>
      <c r="T972">
        <v>1</v>
      </c>
      <c r="U972">
        <v>1</v>
      </c>
      <c r="V972" t="s">
        <v>333</v>
      </c>
      <c r="W972" t="s">
        <v>185</v>
      </c>
      <c r="X972">
        <v>12</v>
      </c>
      <c r="Y972">
        <v>8</v>
      </c>
      <c r="Z972" t="s">
        <v>1335</v>
      </c>
      <c r="AA972" t="s">
        <v>1336</v>
      </c>
      <c r="AB972" t="s">
        <v>309</v>
      </c>
      <c r="AC972" t="s">
        <v>310</v>
      </c>
      <c r="AD972" t="s">
        <v>1276</v>
      </c>
      <c r="AG972" t="s">
        <v>1337</v>
      </c>
      <c r="AH972">
        <v>0</v>
      </c>
      <c r="AI972">
        <v>399</v>
      </c>
    </row>
    <row r="973" spans="1:35" x14ac:dyDescent="0.3">
      <c r="A973" t="s">
        <v>1272</v>
      </c>
      <c r="B973">
        <v>13479</v>
      </c>
      <c r="C973">
        <v>2</v>
      </c>
      <c r="D973" t="s">
        <v>1333</v>
      </c>
      <c r="E973" t="s">
        <v>1334</v>
      </c>
      <c r="F973">
        <v>366</v>
      </c>
      <c r="G973">
        <v>11.43</v>
      </c>
      <c r="H973">
        <v>37.81</v>
      </c>
      <c r="I973">
        <v>8.64</v>
      </c>
      <c r="J973">
        <v>28.59</v>
      </c>
      <c r="K973">
        <v>1</v>
      </c>
      <c r="T973">
        <v>1</v>
      </c>
      <c r="U973">
        <v>1</v>
      </c>
      <c r="V973" t="s">
        <v>333</v>
      </c>
      <c r="W973" t="s">
        <v>186</v>
      </c>
      <c r="X973">
        <v>12</v>
      </c>
      <c r="Y973">
        <v>8</v>
      </c>
      <c r="Z973" t="s">
        <v>1335</v>
      </c>
      <c r="AA973" t="s">
        <v>1336</v>
      </c>
      <c r="AB973" t="s">
        <v>309</v>
      </c>
      <c r="AC973" t="s">
        <v>310</v>
      </c>
      <c r="AD973" t="s">
        <v>1276</v>
      </c>
      <c r="AG973" t="s">
        <v>1337</v>
      </c>
      <c r="AH973">
        <v>0</v>
      </c>
      <c r="AI973">
        <v>399</v>
      </c>
    </row>
    <row r="974" spans="1:35" x14ac:dyDescent="0.3">
      <c r="A974" t="s">
        <v>1272</v>
      </c>
      <c r="B974">
        <v>13479</v>
      </c>
      <c r="C974">
        <v>3</v>
      </c>
      <c r="D974" t="s">
        <v>1333</v>
      </c>
      <c r="E974" t="s">
        <v>1334</v>
      </c>
      <c r="F974">
        <v>366</v>
      </c>
      <c r="G974">
        <v>11.74</v>
      </c>
      <c r="H974">
        <v>38.81</v>
      </c>
      <c r="I974">
        <v>8.8699999999999992</v>
      </c>
      <c r="J974">
        <v>29.35</v>
      </c>
      <c r="K974">
        <v>12</v>
      </c>
      <c r="T974">
        <v>1</v>
      </c>
      <c r="U974">
        <v>1</v>
      </c>
      <c r="V974" t="s">
        <v>333</v>
      </c>
      <c r="W974">
        <v>38</v>
      </c>
      <c r="X974">
        <v>12</v>
      </c>
      <c r="Y974">
        <v>8</v>
      </c>
      <c r="Z974" t="s">
        <v>1335</v>
      </c>
      <c r="AA974" t="s">
        <v>1336</v>
      </c>
      <c r="AB974" t="s">
        <v>309</v>
      </c>
      <c r="AC974" t="s">
        <v>310</v>
      </c>
      <c r="AD974" t="s">
        <v>1276</v>
      </c>
      <c r="AG974" t="s">
        <v>1337</v>
      </c>
      <c r="AH974">
        <v>0</v>
      </c>
      <c r="AI974">
        <v>399</v>
      </c>
    </row>
    <row r="975" spans="1:35" x14ac:dyDescent="0.3">
      <c r="A975" t="s">
        <v>1272</v>
      </c>
      <c r="B975">
        <v>13479</v>
      </c>
      <c r="C975">
        <v>4</v>
      </c>
      <c r="D975" t="s">
        <v>1333</v>
      </c>
      <c r="E975" t="s">
        <v>1334</v>
      </c>
      <c r="F975">
        <v>366</v>
      </c>
      <c r="G975">
        <v>12.95</v>
      </c>
      <c r="H975">
        <v>42.83</v>
      </c>
      <c r="I975">
        <v>9.7899999999999991</v>
      </c>
      <c r="J975">
        <v>32.39</v>
      </c>
      <c r="K975">
        <v>5</v>
      </c>
      <c r="T975">
        <v>1</v>
      </c>
      <c r="U975">
        <v>1</v>
      </c>
      <c r="V975" t="s">
        <v>333</v>
      </c>
      <c r="W975" t="s">
        <v>187</v>
      </c>
      <c r="X975">
        <v>12</v>
      </c>
      <c r="Y975">
        <v>8</v>
      </c>
      <c r="Z975" t="s">
        <v>1335</v>
      </c>
      <c r="AA975" t="s">
        <v>1336</v>
      </c>
      <c r="AB975" t="s">
        <v>309</v>
      </c>
      <c r="AC975" t="s">
        <v>310</v>
      </c>
      <c r="AD975" t="s">
        <v>1276</v>
      </c>
      <c r="AG975" t="s">
        <v>1337</v>
      </c>
      <c r="AH975">
        <v>0</v>
      </c>
      <c r="AI975">
        <v>399</v>
      </c>
    </row>
    <row r="976" spans="1:35" x14ac:dyDescent="0.3">
      <c r="A976" t="s">
        <v>1272</v>
      </c>
      <c r="B976">
        <v>13479</v>
      </c>
      <c r="C976">
        <v>5</v>
      </c>
      <c r="D976" t="s">
        <v>1333</v>
      </c>
      <c r="E976" t="s">
        <v>1334</v>
      </c>
      <c r="F976">
        <v>366</v>
      </c>
      <c r="G976">
        <v>13.52</v>
      </c>
      <c r="H976">
        <v>44.7</v>
      </c>
      <c r="I976">
        <v>10.220000000000001</v>
      </c>
      <c r="J976">
        <v>33.799999999999997</v>
      </c>
      <c r="K976">
        <v>4</v>
      </c>
      <c r="T976">
        <v>1</v>
      </c>
      <c r="U976">
        <v>1</v>
      </c>
      <c r="V976" t="s">
        <v>333</v>
      </c>
      <c r="W976" t="s">
        <v>188</v>
      </c>
      <c r="X976">
        <v>12</v>
      </c>
      <c r="Y976">
        <v>8</v>
      </c>
      <c r="Z976" t="s">
        <v>1335</v>
      </c>
      <c r="AA976" t="s">
        <v>1336</v>
      </c>
      <c r="AB976" t="s">
        <v>309</v>
      </c>
      <c r="AC976" t="s">
        <v>310</v>
      </c>
      <c r="AD976" t="s">
        <v>1276</v>
      </c>
      <c r="AG976" t="s">
        <v>1337</v>
      </c>
      <c r="AH976">
        <v>0</v>
      </c>
      <c r="AI976">
        <v>399</v>
      </c>
    </row>
    <row r="977" spans="1:35" x14ac:dyDescent="0.3">
      <c r="A977" t="s">
        <v>1272</v>
      </c>
      <c r="B977">
        <v>13479</v>
      </c>
      <c r="C977">
        <v>6</v>
      </c>
      <c r="D977" t="s">
        <v>1333</v>
      </c>
      <c r="E977" t="s">
        <v>1334</v>
      </c>
      <c r="F977">
        <v>366</v>
      </c>
      <c r="G977">
        <v>13.71</v>
      </c>
      <c r="H977">
        <v>45.35</v>
      </c>
      <c r="I977">
        <v>10.37</v>
      </c>
      <c r="J977">
        <v>34.29</v>
      </c>
      <c r="K977">
        <v>189</v>
      </c>
      <c r="T977">
        <v>1</v>
      </c>
      <c r="U977">
        <v>1</v>
      </c>
      <c r="V977" t="s">
        <v>333</v>
      </c>
      <c r="W977" t="s">
        <v>189</v>
      </c>
      <c r="X977">
        <v>12</v>
      </c>
      <c r="Y977">
        <v>8</v>
      </c>
      <c r="Z977" t="s">
        <v>1335</v>
      </c>
      <c r="AA977" t="s">
        <v>1336</v>
      </c>
      <c r="AB977" t="s">
        <v>309</v>
      </c>
      <c r="AC977" t="s">
        <v>310</v>
      </c>
      <c r="AD977" t="s">
        <v>1276</v>
      </c>
      <c r="AG977" t="s">
        <v>1337</v>
      </c>
      <c r="AH977">
        <v>0</v>
      </c>
      <c r="AI977">
        <v>399</v>
      </c>
    </row>
    <row r="978" spans="1:35" x14ac:dyDescent="0.3">
      <c r="A978" t="s">
        <v>1272</v>
      </c>
      <c r="B978">
        <v>13479</v>
      </c>
      <c r="C978">
        <v>7</v>
      </c>
      <c r="D978" t="s">
        <v>1333</v>
      </c>
      <c r="E978" t="s">
        <v>1334</v>
      </c>
      <c r="F978">
        <v>366</v>
      </c>
      <c r="G978">
        <v>16.09</v>
      </c>
      <c r="H978">
        <v>53.2</v>
      </c>
      <c r="I978">
        <v>12.36</v>
      </c>
      <c r="J978">
        <v>40.869999999999997</v>
      </c>
      <c r="K978">
        <v>1</v>
      </c>
      <c r="T978">
        <v>1</v>
      </c>
      <c r="U978">
        <v>1</v>
      </c>
      <c r="V978" t="s">
        <v>333</v>
      </c>
      <c r="W978" s="73">
        <v>5300</v>
      </c>
      <c r="X978">
        <v>12</v>
      </c>
      <c r="Y978">
        <v>8</v>
      </c>
      <c r="Z978" t="s">
        <v>1335</v>
      </c>
      <c r="AA978" t="s">
        <v>1336</v>
      </c>
      <c r="AB978" t="s">
        <v>309</v>
      </c>
      <c r="AC978" t="s">
        <v>310</v>
      </c>
      <c r="AD978" t="s">
        <v>1276</v>
      </c>
      <c r="AG978" t="s">
        <v>1337</v>
      </c>
      <c r="AH978">
        <v>0</v>
      </c>
      <c r="AI978">
        <v>399</v>
      </c>
    </row>
    <row r="979" spans="1:35" x14ac:dyDescent="0.3">
      <c r="A979" t="s">
        <v>1272</v>
      </c>
      <c r="B979">
        <v>13479</v>
      </c>
      <c r="C979">
        <v>8</v>
      </c>
      <c r="D979" t="s">
        <v>1333</v>
      </c>
      <c r="E979" t="s">
        <v>1334</v>
      </c>
      <c r="F979">
        <v>366</v>
      </c>
      <c r="G979">
        <v>16.600000000000001</v>
      </c>
      <c r="H979">
        <v>54.9</v>
      </c>
      <c r="I979">
        <v>12.55</v>
      </c>
      <c r="J979">
        <v>41.51</v>
      </c>
      <c r="K979">
        <v>1</v>
      </c>
      <c r="T979">
        <v>1</v>
      </c>
      <c r="U979">
        <v>1</v>
      </c>
      <c r="V979" t="s">
        <v>333</v>
      </c>
      <c r="W979" t="s">
        <v>190</v>
      </c>
      <c r="X979">
        <v>12</v>
      </c>
      <c r="Y979">
        <v>8</v>
      </c>
      <c r="Z979" t="s">
        <v>1335</v>
      </c>
      <c r="AA979" t="s">
        <v>1336</v>
      </c>
      <c r="AB979" t="s">
        <v>309</v>
      </c>
      <c r="AC979" t="s">
        <v>310</v>
      </c>
      <c r="AD979" t="s">
        <v>1276</v>
      </c>
      <c r="AG979" t="s">
        <v>1337</v>
      </c>
      <c r="AH979">
        <v>0</v>
      </c>
      <c r="AI979">
        <v>399</v>
      </c>
    </row>
    <row r="980" spans="1:35" x14ac:dyDescent="0.3">
      <c r="A980" t="s">
        <v>1272</v>
      </c>
      <c r="B980">
        <v>13479</v>
      </c>
      <c r="C980">
        <v>9</v>
      </c>
      <c r="D980" t="s">
        <v>1333</v>
      </c>
      <c r="E980" t="s">
        <v>1334</v>
      </c>
      <c r="F980">
        <v>366</v>
      </c>
      <c r="G980">
        <v>17.47</v>
      </c>
      <c r="H980">
        <v>57.77</v>
      </c>
      <c r="I980">
        <v>13.21</v>
      </c>
      <c r="J980">
        <v>43.68</v>
      </c>
      <c r="K980">
        <v>6</v>
      </c>
      <c r="T980">
        <v>1</v>
      </c>
      <c r="U980">
        <v>1</v>
      </c>
      <c r="V980" t="s">
        <v>333</v>
      </c>
      <c r="W980" t="s">
        <v>191</v>
      </c>
      <c r="X980">
        <v>12</v>
      </c>
      <c r="Y980">
        <v>8</v>
      </c>
      <c r="Z980" t="s">
        <v>1335</v>
      </c>
      <c r="AA980" t="s">
        <v>1336</v>
      </c>
      <c r="AB980" t="s">
        <v>309</v>
      </c>
      <c r="AC980" t="s">
        <v>310</v>
      </c>
      <c r="AD980" t="s">
        <v>1276</v>
      </c>
      <c r="AG980" t="s">
        <v>1337</v>
      </c>
      <c r="AH980">
        <v>0</v>
      </c>
      <c r="AI980">
        <v>399</v>
      </c>
    </row>
    <row r="981" spans="1:35" x14ac:dyDescent="0.3">
      <c r="A981" t="s">
        <v>1272</v>
      </c>
      <c r="B981">
        <v>13479</v>
      </c>
      <c r="C981">
        <v>10</v>
      </c>
      <c r="D981" t="s">
        <v>1333</v>
      </c>
      <c r="E981" t="s">
        <v>1334</v>
      </c>
      <c r="F981">
        <v>366</v>
      </c>
      <c r="G981">
        <v>18.079999999999998</v>
      </c>
      <c r="H981">
        <v>59.78</v>
      </c>
      <c r="I981">
        <v>13.67</v>
      </c>
      <c r="J981">
        <v>45.21</v>
      </c>
      <c r="K981">
        <v>11</v>
      </c>
      <c r="T981">
        <v>1</v>
      </c>
      <c r="U981">
        <v>1</v>
      </c>
      <c r="V981" t="s">
        <v>333</v>
      </c>
      <c r="W981" t="s">
        <v>192</v>
      </c>
      <c r="X981">
        <v>12</v>
      </c>
      <c r="Y981">
        <v>8</v>
      </c>
      <c r="Z981" t="s">
        <v>1335</v>
      </c>
      <c r="AA981" t="s">
        <v>1336</v>
      </c>
      <c r="AB981" t="s">
        <v>309</v>
      </c>
      <c r="AC981" t="s">
        <v>310</v>
      </c>
      <c r="AD981" t="s">
        <v>1276</v>
      </c>
      <c r="AG981" t="s">
        <v>1337</v>
      </c>
      <c r="AH981">
        <v>0</v>
      </c>
      <c r="AI981">
        <v>399</v>
      </c>
    </row>
    <row r="982" spans="1:35" x14ac:dyDescent="0.3">
      <c r="A982" t="s">
        <v>1272</v>
      </c>
      <c r="B982">
        <v>13479</v>
      </c>
      <c r="C982">
        <v>11</v>
      </c>
      <c r="D982" t="s">
        <v>1333</v>
      </c>
      <c r="E982" t="s">
        <v>1334</v>
      </c>
      <c r="F982">
        <v>366</v>
      </c>
      <c r="G982">
        <v>18.989999999999998</v>
      </c>
      <c r="H982">
        <v>62.79</v>
      </c>
      <c r="I982">
        <v>14.36</v>
      </c>
      <c r="J982">
        <v>47.48</v>
      </c>
      <c r="K982">
        <v>5</v>
      </c>
      <c r="T982">
        <v>1</v>
      </c>
      <c r="U982">
        <v>1</v>
      </c>
      <c r="V982" t="s">
        <v>333</v>
      </c>
      <c r="W982" t="s">
        <v>193</v>
      </c>
      <c r="X982">
        <v>12</v>
      </c>
      <c r="Y982">
        <v>8</v>
      </c>
      <c r="Z982" t="s">
        <v>1335</v>
      </c>
      <c r="AA982" t="s">
        <v>1336</v>
      </c>
      <c r="AB982" t="s">
        <v>309</v>
      </c>
      <c r="AC982" t="s">
        <v>310</v>
      </c>
      <c r="AD982" t="s">
        <v>1276</v>
      </c>
      <c r="AG982" t="s">
        <v>1337</v>
      </c>
      <c r="AH982">
        <v>0</v>
      </c>
      <c r="AI982">
        <v>399</v>
      </c>
    </row>
    <row r="983" spans="1:35" x14ac:dyDescent="0.3">
      <c r="A983" t="s">
        <v>1272</v>
      </c>
      <c r="B983">
        <v>13479</v>
      </c>
      <c r="C983">
        <v>12</v>
      </c>
      <c r="D983" t="s">
        <v>1333</v>
      </c>
      <c r="E983" t="s">
        <v>1334</v>
      </c>
      <c r="F983">
        <v>366</v>
      </c>
      <c r="G983">
        <v>21.34</v>
      </c>
      <c r="H983">
        <v>70.569999999999993</v>
      </c>
      <c r="I983">
        <v>16.14</v>
      </c>
      <c r="J983">
        <v>53.36</v>
      </c>
      <c r="K983">
        <v>1</v>
      </c>
      <c r="T983">
        <v>2</v>
      </c>
      <c r="U983">
        <v>1</v>
      </c>
      <c r="V983" t="s">
        <v>333</v>
      </c>
      <c r="W983" t="s">
        <v>194</v>
      </c>
      <c r="X983">
        <v>12</v>
      </c>
      <c r="Y983">
        <v>8</v>
      </c>
      <c r="Z983" t="s">
        <v>1335</v>
      </c>
      <c r="AA983" t="s">
        <v>1336</v>
      </c>
      <c r="AB983" t="s">
        <v>309</v>
      </c>
      <c r="AC983" t="s">
        <v>310</v>
      </c>
      <c r="AD983" t="s">
        <v>1276</v>
      </c>
      <c r="AG983" t="s">
        <v>1337</v>
      </c>
      <c r="AH983">
        <v>0</v>
      </c>
      <c r="AI983">
        <v>399</v>
      </c>
    </row>
    <row r="984" spans="1:35" x14ac:dyDescent="0.3">
      <c r="A984" t="s">
        <v>1272</v>
      </c>
      <c r="B984">
        <v>13479</v>
      </c>
      <c r="C984">
        <v>13</v>
      </c>
      <c r="D984" t="s">
        <v>1333</v>
      </c>
      <c r="E984" t="s">
        <v>1334</v>
      </c>
      <c r="F984">
        <v>366</v>
      </c>
      <c r="G984">
        <v>22.68</v>
      </c>
      <c r="H984">
        <v>74.989999999999995</v>
      </c>
      <c r="I984">
        <v>17.149999999999999</v>
      </c>
      <c r="J984">
        <v>56.71</v>
      </c>
      <c r="K984">
        <v>1</v>
      </c>
      <c r="T984">
        <v>1</v>
      </c>
      <c r="U984">
        <v>1</v>
      </c>
      <c r="V984" t="s">
        <v>333</v>
      </c>
      <c r="W984" t="s">
        <v>195</v>
      </c>
      <c r="X984">
        <v>12</v>
      </c>
      <c r="Y984">
        <v>8</v>
      </c>
      <c r="Z984" t="s">
        <v>1335</v>
      </c>
      <c r="AA984" t="s">
        <v>1336</v>
      </c>
      <c r="AB984" t="s">
        <v>309</v>
      </c>
      <c r="AC984" t="s">
        <v>310</v>
      </c>
      <c r="AD984" t="s">
        <v>1276</v>
      </c>
      <c r="AG984" t="s">
        <v>1337</v>
      </c>
      <c r="AH984">
        <v>0</v>
      </c>
      <c r="AI984">
        <v>399</v>
      </c>
    </row>
    <row r="985" spans="1:35" x14ac:dyDescent="0.3">
      <c r="A985" t="s">
        <v>1272</v>
      </c>
      <c r="B985">
        <v>13479</v>
      </c>
      <c r="C985">
        <v>14</v>
      </c>
      <c r="D985" t="s">
        <v>1333</v>
      </c>
      <c r="E985" t="s">
        <v>1334</v>
      </c>
      <c r="F985">
        <v>366</v>
      </c>
      <c r="G985">
        <v>22.94</v>
      </c>
      <c r="H985">
        <v>75.849999999999994</v>
      </c>
      <c r="I985">
        <v>17.350000000000001</v>
      </c>
      <c r="J985">
        <v>57.36</v>
      </c>
      <c r="K985">
        <v>46</v>
      </c>
      <c r="T985">
        <v>2</v>
      </c>
      <c r="U985">
        <v>1</v>
      </c>
      <c r="V985" t="s">
        <v>333</v>
      </c>
      <c r="W985" t="s">
        <v>196</v>
      </c>
      <c r="X985">
        <v>12</v>
      </c>
      <c r="Y985">
        <v>8</v>
      </c>
      <c r="Z985" t="s">
        <v>1335</v>
      </c>
      <c r="AA985" t="s">
        <v>1336</v>
      </c>
      <c r="AB985" t="s">
        <v>309</v>
      </c>
      <c r="AC985" t="s">
        <v>310</v>
      </c>
      <c r="AD985" t="s">
        <v>1276</v>
      </c>
      <c r="AG985" t="s">
        <v>1337</v>
      </c>
      <c r="AH985">
        <v>0</v>
      </c>
      <c r="AI985">
        <v>399</v>
      </c>
    </row>
    <row r="986" spans="1:35" x14ac:dyDescent="0.3">
      <c r="A986" t="s">
        <v>1272</v>
      </c>
      <c r="B986">
        <v>13479</v>
      </c>
      <c r="C986">
        <v>15</v>
      </c>
      <c r="D986" t="s">
        <v>1333</v>
      </c>
      <c r="E986" t="s">
        <v>1334</v>
      </c>
      <c r="F986">
        <v>366</v>
      </c>
      <c r="G986">
        <v>23.01</v>
      </c>
      <c r="H986">
        <v>76.09</v>
      </c>
      <c r="I986">
        <v>17.399999999999999</v>
      </c>
      <c r="J986">
        <v>57.54</v>
      </c>
      <c r="K986">
        <v>1</v>
      </c>
      <c r="T986">
        <v>2</v>
      </c>
      <c r="U986">
        <v>1</v>
      </c>
      <c r="V986" t="s">
        <v>333</v>
      </c>
      <c r="W986" t="s">
        <v>149</v>
      </c>
      <c r="X986">
        <v>12</v>
      </c>
      <c r="Y986">
        <v>8</v>
      </c>
      <c r="Z986" t="s">
        <v>1335</v>
      </c>
      <c r="AA986" t="s">
        <v>1336</v>
      </c>
      <c r="AB986" t="s">
        <v>309</v>
      </c>
      <c r="AC986" t="s">
        <v>310</v>
      </c>
      <c r="AD986" t="s">
        <v>1276</v>
      </c>
      <c r="AG986" t="s">
        <v>1337</v>
      </c>
      <c r="AH986">
        <v>0</v>
      </c>
      <c r="AI986">
        <v>399</v>
      </c>
    </row>
    <row r="987" spans="1:35" x14ac:dyDescent="0.3">
      <c r="A987" t="s">
        <v>1272</v>
      </c>
      <c r="B987">
        <v>13479</v>
      </c>
      <c r="C987">
        <v>16</v>
      </c>
      <c r="D987" t="s">
        <v>1333</v>
      </c>
      <c r="E987" t="s">
        <v>1334</v>
      </c>
      <c r="F987">
        <v>366</v>
      </c>
      <c r="G987">
        <v>26.05</v>
      </c>
      <c r="H987">
        <v>86.14</v>
      </c>
      <c r="I987">
        <v>19.7</v>
      </c>
      <c r="J987">
        <v>65.14</v>
      </c>
      <c r="K987">
        <v>1</v>
      </c>
      <c r="T987">
        <v>2</v>
      </c>
      <c r="U987">
        <v>1</v>
      </c>
      <c r="V987" t="s">
        <v>333</v>
      </c>
      <c r="W987" t="s">
        <v>197</v>
      </c>
      <c r="X987">
        <v>12</v>
      </c>
      <c r="Y987">
        <v>8</v>
      </c>
      <c r="Z987" t="s">
        <v>1335</v>
      </c>
      <c r="AA987" t="s">
        <v>1336</v>
      </c>
      <c r="AB987" t="s">
        <v>309</v>
      </c>
      <c r="AC987" t="s">
        <v>310</v>
      </c>
      <c r="AD987" t="s">
        <v>1276</v>
      </c>
      <c r="AG987" t="s">
        <v>1337</v>
      </c>
      <c r="AH987">
        <v>0</v>
      </c>
      <c r="AI987">
        <v>399</v>
      </c>
    </row>
    <row r="988" spans="1:35" x14ac:dyDescent="0.3">
      <c r="A988" t="s">
        <v>1272</v>
      </c>
      <c r="B988">
        <v>13479</v>
      </c>
      <c r="C988">
        <v>17</v>
      </c>
      <c r="D988" t="s">
        <v>1333</v>
      </c>
      <c r="E988" t="s">
        <v>1334</v>
      </c>
      <c r="F988">
        <v>366</v>
      </c>
      <c r="G988">
        <v>27.21</v>
      </c>
      <c r="H988">
        <v>89.97</v>
      </c>
      <c r="I988">
        <v>20.57</v>
      </c>
      <c r="J988">
        <v>68.03</v>
      </c>
      <c r="K988">
        <v>44</v>
      </c>
      <c r="T988">
        <v>2</v>
      </c>
      <c r="U988">
        <v>1</v>
      </c>
      <c r="V988" t="s">
        <v>333</v>
      </c>
      <c r="W988" t="s">
        <v>198</v>
      </c>
      <c r="X988">
        <v>12</v>
      </c>
      <c r="Y988">
        <v>8</v>
      </c>
      <c r="Z988" t="s">
        <v>1335</v>
      </c>
      <c r="AA988" t="s">
        <v>1336</v>
      </c>
      <c r="AB988" t="s">
        <v>309</v>
      </c>
      <c r="AC988" t="s">
        <v>310</v>
      </c>
      <c r="AD988" t="s">
        <v>1276</v>
      </c>
      <c r="AG988" t="s">
        <v>1337</v>
      </c>
      <c r="AH988">
        <v>0</v>
      </c>
      <c r="AI988">
        <v>399</v>
      </c>
    </row>
    <row r="989" spans="1:35" x14ac:dyDescent="0.3">
      <c r="A989" t="s">
        <v>1272</v>
      </c>
      <c r="B989">
        <v>13479</v>
      </c>
      <c r="C989">
        <v>18</v>
      </c>
      <c r="D989" t="s">
        <v>1333</v>
      </c>
      <c r="E989" t="s">
        <v>1334</v>
      </c>
      <c r="F989">
        <v>366</v>
      </c>
      <c r="G989">
        <v>26.97</v>
      </c>
      <c r="H989">
        <v>89.16</v>
      </c>
      <c r="I989">
        <v>20.39</v>
      </c>
      <c r="J989">
        <v>67.42</v>
      </c>
      <c r="K989">
        <v>1</v>
      </c>
      <c r="T989">
        <v>2</v>
      </c>
      <c r="U989">
        <v>1</v>
      </c>
      <c r="V989" t="s">
        <v>333</v>
      </c>
      <c r="W989" t="s">
        <v>199</v>
      </c>
      <c r="X989">
        <v>12</v>
      </c>
      <c r="Y989">
        <v>8</v>
      </c>
      <c r="Z989" t="s">
        <v>1335</v>
      </c>
      <c r="AA989" t="s">
        <v>1336</v>
      </c>
      <c r="AB989" t="s">
        <v>309</v>
      </c>
      <c r="AC989" t="s">
        <v>310</v>
      </c>
      <c r="AD989" t="s">
        <v>1276</v>
      </c>
      <c r="AG989" t="s">
        <v>1337</v>
      </c>
      <c r="AH989">
        <v>0</v>
      </c>
      <c r="AI989">
        <v>399</v>
      </c>
    </row>
    <row r="990" spans="1:35" x14ac:dyDescent="0.3">
      <c r="A990" t="s">
        <v>1272</v>
      </c>
      <c r="B990">
        <v>13479</v>
      </c>
      <c r="C990">
        <v>19</v>
      </c>
      <c r="D990" t="s">
        <v>1333</v>
      </c>
      <c r="E990" t="s">
        <v>1334</v>
      </c>
      <c r="F990">
        <v>366</v>
      </c>
      <c r="G990">
        <v>27.24</v>
      </c>
      <c r="H990">
        <v>90.07</v>
      </c>
      <c r="I990">
        <v>20.6</v>
      </c>
      <c r="J990">
        <v>68.11</v>
      </c>
      <c r="K990">
        <v>23</v>
      </c>
      <c r="T990">
        <v>2</v>
      </c>
      <c r="U990">
        <v>1</v>
      </c>
      <c r="V990" t="s">
        <v>333</v>
      </c>
      <c r="W990" t="s">
        <v>200</v>
      </c>
      <c r="X990">
        <v>12</v>
      </c>
      <c r="Y990">
        <v>8</v>
      </c>
      <c r="Z990" t="s">
        <v>1335</v>
      </c>
      <c r="AA990" t="s">
        <v>1336</v>
      </c>
      <c r="AB990" t="s">
        <v>309</v>
      </c>
      <c r="AC990" t="s">
        <v>310</v>
      </c>
      <c r="AD990" t="s">
        <v>1276</v>
      </c>
      <c r="AG990" t="s">
        <v>1337</v>
      </c>
      <c r="AH990">
        <v>0</v>
      </c>
      <c r="AI990">
        <v>399</v>
      </c>
    </row>
    <row r="991" spans="1:35" x14ac:dyDescent="0.3">
      <c r="A991" t="s">
        <v>1272</v>
      </c>
      <c r="B991">
        <v>13479</v>
      </c>
      <c r="C991">
        <v>20</v>
      </c>
      <c r="D991" t="s">
        <v>1333</v>
      </c>
      <c r="E991" t="s">
        <v>1334</v>
      </c>
      <c r="F991">
        <v>366</v>
      </c>
      <c r="G991">
        <v>33.729999999999997</v>
      </c>
      <c r="H991">
        <v>111.52</v>
      </c>
      <c r="I991">
        <v>25.5</v>
      </c>
      <c r="J991">
        <v>84.33</v>
      </c>
      <c r="K991">
        <v>2</v>
      </c>
      <c r="T991">
        <v>3</v>
      </c>
      <c r="U991">
        <v>2</v>
      </c>
      <c r="V991" t="s">
        <v>333</v>
      </c>
      <c r="W991" t="s">
        <v>201</v>
      </c>
      <c r="X991">
        <v>12</v>
      </c>
      <c r="Y991">
        <v>8</v>
      </c>
      <c r="Z991" t="s">
        <v>1335</v>
      </c>
      <c r="AA991" t="s">
        <v>1336</v>
      </c>
      <c r="AB991" t="s">
        <v>309</v>
      </c>
      <c r="AC991" t="s">
        <v>310</v>
      </c>
      <c r="AD991" t="s">
        <v>1276</v>
      </c>
      <c r="AG991" t="s">
        <v>1337</v>
      </c>
      <c r="AH991">
        <v>0</v>
      </c>
      <c r="AI991">
        <v>399</v>
      </c>
    </row>
    <row r="992" spans="1:35" x14ac:dyDescent="0.3">
      <c r="A992" t="s">
        <v>1272</v>
      </c>
      <c r="B992">
        <v>13479</v>
      </c>
      <c r="C992">
        <v>21</v>
      </c>
      <c r="D992" t="s">
        <v>1333</v>
      </c>
      <c r="E992" t="s">
        <v>1334</v>
      </c>
      <c r="F992">
        <v>366</v>
      </c>
      <c r="G992">
        <v>33.979999999999997</v>
      </c>
      <c r="H992">
        <v>112.34</v>
      </c>
      <c r="I992">
        <v>25.7</v>
      </c>
      <c r="J992">
        <v>84.96</v>
      </c>
      <c r="K992">
        <v>10</v>
      </c>
      <c r="T992">
        <v>3</v>
      </c>
      <c r="U992">
        <v>2</v>
      </c>
      <c r="V992" t="s">
        <v>333</v>
      </c>
      <c r="W992" t="s">
        <v>103</v>
      </c>
      <c r="X992">
        <v>12</v>
      </c>
      <c r="Y992">
        <v>8</v>
      </c>
      <c r="Z992" t="s">
        <v>1335</v>
      </c>
      <c r="AA992" t="s">
        <v>1336</v>
      </c>
      <c r="AB992" t="s">
        <v>309</v>
      </c>
      <c r="AC992" t="s">
        <v>310</v>
      </c>
      <c r="AD992" t="s">
        <v>1276</v>
      </c>
      <c r="AG992" t="s">
        <v>1337</v>
      </c>
      <c r="AH992">
        <v>0</v>
      </c>
      <c r="AI992">
        <v>399</v>
      </c>
    </row>
    <row r="993" spans="1:35" x14ac:dyDescent="0.3">
      <c r="A993" t="s">
        <v>1272</v>
      </c>
      <c r="B993">
        <v>15978</v>
      </c>
      <c r="C993">
        <v>1</v>
      </c>
      <c r="D993" t="s">
        <v>1338</v>
      </c>
      <c r="E993" t="s">
        <v>1339</v>
      </c>
      <c r="F993">
        <v>16</v>
      </c>
      <c r="G993">
        <v>20.67</v>
      </c>
      <c r="H993">
        <v>68.349999999999994</v>
      </c>
      <c r="I993">
        <v>19.14</v>
      </c>
      <c r="J993">
        <v>63.3</v>
      </c>
      <c r="K993">
        <v>1</v>
      </c>
      <c r="T993">
        <v>3</v>
      </c>
      <c r="U993">
        <v>2</v>
      </c>
      <c r="V993" t="s">
        <v>306</v>
      </c>
      <c r="W993">
        <v>68</v>
      </c>
      <c r="X993">
        <v>5</v>
      </c>
      <c r="Y993">
        <v>5</v>
      </c>
      <c r="Z993" t="s">
        <v>1340</v>
      </c>
      <c r="AA993" t="s">
        <v>1341</v>
      </c>
      <c r="AB993" t="s">
        <v>309</v>
      </c>
      <c r="AC993" t="s">
        <v>310</v>
      </c>
      <c r="AD993" t="s">
        <v>1276</v>
      </c>
      <c r="AG993" t="s">
        <v>1342</v>
      </c>
      <c r="AH993">
        <v>0</v>
      </c>
      <c r="AI993">
        <v>286</v>
      </c>
    </row>
    <row r="994" spans="1:35" x14ac:dyDescent="0.3">
      <c r="A994" t="s">
        <v>1272</v>
      </c>
      <c r="B994">
        <v>15978</v>
      </c>
      <c r="C994">
        <v>2</v>
      </c>
      <c r="D994" t="s">
        <v>1338</v>
      </c>
      <c r="E994" t="s">
        <v>1339</v>
      </c>
      <c r="F994">
        <v>16</v>
      </c>
      <c r="G994">
        <v>22.46</v>
      </c>
      <c r="H994">
        <v>74.28</v>
      </c>
      <c r="I994">
        <v>20.8</v>
      </c>
      <c r="J994">
        <v>68.790000000000006</v>
      </c>
      <c r="K994">
        <v>1</v>
      </c>
      <c r="T994">
        <v>3</v>
      </c>
      <c r="U994">
        <v>2</v>
      </c>
      <c r="V994" t="s">
        <v>306</v>
      </c>
      <c r="W994">
        <v>74</v>
      </c>
      <c r="X994">
        <v>5</v>
      </c>
      <c r="Y994">
        <v>5</v>
      </c>
      <c r="Z994" t="s">
        <v>1340</v>
      </c>
      <c r="AA994" t="s">
        <v>1341</v>
      </c>
      <c r="AB994" t="s">
        <v>309</v>
      </c>
      <c r="AC994" t="s">
        <v>310</v>
      </c>
      <c r="AD994" t="s">
        <v>1276</v>
      </c>
      <c r="AG994" t="s">
        <v>1342</v>
      </c>
      <c r="AH994">
        <v>0</v>
      </c>
      <c r="AI994">
        <v>286</v>
      </c>
    </row>
    <row r="995" spans="1:35" x14ac:dyDescent="0.3">
      <c r="A995" t="s">
        <v>1272</v>
      </c>
      <c r="B995">
        <v>15978</v>
      </c>
      <c r="C995">
        <v>3</v>
      </c>
      <c r="D995" t="s">
        <v>1338</v>
      </c>
      <c r="E995" t="s">
        <v>1339</v>
      </c>
      <c r="F995">
        <v>16</v>
      </c>
      <c r="G995">
        <v>22.71</v>
      </c>
      <c r="H995">
        <v>75.09</v>
      </c>
      <c r="I995">
        <v>21.03</v>
      </c>
      <c r="J995">
        <v>69.53</v>
      </c>
      <c r="K995">
        <v>3</v>
      </c>
      <c r="T995">
        <v>3</v>
      </c>
      <c r="U995">
        <v>2</v>
      </c>
      <c r="V995" t="s">
        <v>306</v>
      </c>
      <c r="W995" t="s">
        <v>196</v>
      </c>
      <c r="X995">
        <v>5</v>
      </c>
      <c r="Y995">
        <v>5</v>
      </c>
      <c r="Z995" t="s">
        <v>1340</v>
      </c>
      <c r="AA995" t="s">
        <v>1341</v>
      </c>
      <c r="AB995" t="s">
        <v>309</v>
      </c>
      <c r="AC995" t="s">
        <v>310</v>
      </c>
      <c r="AD995" t="s">
        <v>1276</v>
      </c>
      <c r="AG995" t="s">
        <v>1342</v>
      </c>
      <c r="AH995">
        <v>0</v>
      </c>
      <c r="AI995">
        <v>286</v>
      </c>
    </row>
    <row r="996" spans="1:35" x14ac:dyDescent="0.3">
      <c r="A996" t="s">
        <v>1272</v>
      </c>
      <c r="B996">
        <v>15978</v>
      </c>
      <c r="C996">
        <v>4</v>
      </c>
      <c r="D996" t="s">
        <v>1338</v>
      </c>
      <c r="E996" t="s">
        <v>1339</v>
      </c>
      <c r="F996">
        <v>16</v>
      </c>
      <c r="G996">
        <v>23.02</v>
      </c>
      <c r="H996">
        <v>76.12</v>
      </c>
      <c r="I996">
        <v>21.32</v>
      </c>
      <c r="J996">
        <v>70.489999999999995</v>
      </c>
      <c r="K996">
        <v>7</v>
      </c>
      <c r="T996">
        <v>3</v>
      </c>
      <c r="U996">
        <v>2</v>
      </c>
      <c r="V996" t="s">
        <v>306</v>
      </c>
      <c r="W996" t="s">
        <v>149</v>
      </c>
      <c r="X996">
        <v>5</v>
      </c>
      <c r="Y996">
        <v>5</v>
      </c>
      <c r="Z996" t="s">
        <v>1340</v>
      </c>
      <c r="AA996" t="s">
        <v>1341</v>
      </c>
      <c r="AB996" t="s">
        <v>309</v>
      </c>
      <c r="AC996" t="s">
        <v>310</v>
      </c>
      <c r="AD996" t="s">
        <v>1276</v>
      </c>
      <c r="AG996" t="s">
        <v>1342</v>
      </c>
      <c r="AH996">
        <v>0</v>
      </c>
      <c r="AI996">
        <v>286</v>
      </c>
    </row>
    <row r="997" spans="1:35" x14ac:dyDescent="0.3">
      <c r="A997" t="s">
        <v>1272</v>
      </c>
      <c r="B997">
        <v>15978</v>
      </c>
      <c r="C997">
        <v>5</v>
      </c>
      <c r="D997" t="s">
        <v>1338</v>
      </c>
      <c r="E997" t="s">
        <v>1339</v>
      </c>
      <c r="F997">
        <v>16</v>
      </c>
      <c r="G997">
        <v>23.35</v>
      </c>
      <c r="H997">
        <v>77.2</v>
      </c>
      <c r="I997">
        <v>21.62</v>
      </c>
      <c r="J997">
        <v>71.489999999999995</v>
      </c>
      <c r="K997">
        <v>1</v>
      </c>
      <c r="T997">
        <v>3</v>
      </c>
      <c r="U997">
        <v>2</v>
      </c>
      <c r="V997" t="s">
        <v>306</v>
      </c>
      <c r="W997" t="s">
        <v>805</v>
      </c>
      <c r="X997">
        <v>5</v>
      </c>
      <c r="Y997">
        <v>5</v>
      </c>
      <c r="Z997" t="s">
        <v>1340</v>
      </c>
      <c r="AA997" t="s">
        <v>1341</v>
      </c>
      <c r="AB997" t="s">
        <v>309</v>
      </c>
      <c r="AC997" t="s">
        <v>310</v>
      </c>
      <c r="AD997" t="s">
        <v>1276</v>
      </c>
      <c r="AG997" t="s">
        <v>1342</v>
      </c>
      <c r="AH997">
        <v>0</v>
      </c>
      <c r="AI997">
        <v>286</v>
      </c>
    </row>
    <row r="998" spans="1:35" x14ac:dyDescent="0.3">
      <c r="A998" t="s">
        <v>1272</v>
      </c>
      <c r="B998">
        <v>15978</v>
      </c>
      <c r="C998">
        <v>6</v>
      </c>
      <c r="D998" t="s">
        <v>1338</v>
      </c>
      <c r="E998" t="s">
        <v>1339</v>
      </c>
      <c r="F998">
        <v>16</v>
      </c>
      <c r="G998">
        <v>23.6</v>
      </c>
      <c r="H998">
        <v>78.02</v>
      </c>
      <c r="I998">
        <v>21.84</v>
      </c>
      <c r="J998">
        <v>72.23</v>
      </c>
      <c r="K998">
        <v>3</v>
      </c>
      <c r="T998">
        <v>3</v>
      </c>
      <c r="U998">
        <v>2</v>
      </c>
      <c r="V998" t="s">
        <v>306</v>
      </c>
      <c r="W998">
        <v>78</v>
      </c>
      <c r="X998">
        <v>5</v>
      </c>
      <c r="Y998">
        <v>5</v>
      </c>
      <c r="Z998" t="s">
        <v>1340</v>
      </c>
      <c r="AA998" t="s">
        <v>1341</v>
      </c>
      <c r="AB998" t="s">
        <v>309</v>
      </c>
      <c r="AC998" t="s">
        <v>310</v>
      </c>
      <c r="AD998" t="s">
        <v>1276</v>
      </c>
      <c r="AG998" t="s">
        <v>1342</v>
      </c>
      <c r="AH998">
        <v>0</v>
      </c>
      <c r="AI998">
        <v>286</v>
      </c>
    </row>
    <row r="999" spans="1:35" x14ac:dyDescent="0.3">
      <c r="A999" t="s">
        <v>1272</v>
      </c>
      <c r="B999">
        <v>12897</v>
      </c>
      <c r="C999">
        <v>1</v>
      </c>
      <c r="D999" t="s">
        <v>1343</v>
      </c>
      <c r="E999" t="s">
        <v>1344</v>
      </c>
      <c r="F999">
        <v>48</v>
      </c>
      <c r="G999">
        <v>12.59</v>
      </c>
      <c r="H999">
        <v>41.65</v>
      </c>
      <c r="I999">
        <v>12.59</v>
      </c>
      <c r="J999">
        <v>41.65</v>
      </c>
      <c r="K999">
        <v>24</v>
      </c>
      <c r="T999">
        <v>2</v>
      </c>
      <c r="U999">
        <v>1</v>
      </c>
      <c r="V999" t="s">
        <v>333</v>
      </c>
      <c r="W999" t="s">
        <v>651</v>
      </c>
      <c r="X999">
        <v>3</v>
      </c>
      <c r="Y999">
        <v>3</v>
      </c>
      <c r="Z999" t="s">
        <v>1345</v>
      </c>
      <c r="AA999" t="s">
        <v>1346</v>
      </c>
      <c r="AB999" t="s">
        <v>309</v>
      </c>
      <c r="AC999" t="s">
        <v>310</v>
      </c>
      <c r="AD999" t="s">
        <v>1276</v>
      </c>
      <c r="AG999" t="s">
        <v>1347</v>
      </c>
      <c r="AH999">
        <v>0</v>
      </c>
      <c r="AI999">
        <v>0</v>
      </c>
    </row>
    <row r="1000" spans="1:35" x14ac:dyDescent="0.3">
      <c r="A1000" t="s">
        <v>1272</v>
      </c>
      <c r="B1000">
        <v>12897</v>
      </c>
      <c r="C1000">
        <v>2</v>
      </c>
      <c r="D1000" t="s">
        <v>1343</v>
      </c>
      <c r="E1000" t="s">
        <v>1344</v>
      </c>
      <c r="F1000">
        <v>48</v>
      </c>
      <c r="G1000">
        <v>12.71</v>
      </c>
      <c r="H1000">
        <v>42.02</v>
      </c>
      <c r="I1000">
        <v>12.71</v>
      </c>
      <c r="J1000">
        <v>42.02</v>
      </c>
      <c r="K1000">
        <v>1</v>
      </c>
      <c r="T1000">
        <v>2</v>
      </c>
      <c r="U1000">
        <v>1</v>
      </c>
      <c r="V1000" t="s">
        <v>333</v>
      </c>
      <c r="W1000" t="s">
        <v>210</v>
      </c>
      <c r="X1000">
        <v>3</v>
      </c>
      <c r="Y1000">
        <v>3</v>
      </c>
      <c r="Z1000" t="s">
        <v>1345</v>
      </c>
      <c r="AA1000" t="s">
        <v>1346</v>
      </c>
      <c r="AB1000" t="s">
        <v>309</v>
      </c>
      <c r="AC1000" t="s">
        <v>310</v>
      </c>
      <c r="AD1000" t="s">
        <v>1276</v>
      </c>
      <c r="AG1000" t="s">
        <v>1347</v>
      </c>
      <c r="AH1000">
        <v>0</v>
      </c>
      <c r="AI1000">
        <v>0</v>
      </c>
    </row>
    <row r="1001" spans="1:35" x14ac:dyDescent="0.3">
      <c r="A1001" t="s">
        <v>1272</v>
      </c>
      <c r="B1001">
        <v>12897</v>
      </c>
      <c r="C1001">
        <v>3</v>
      </c>
      <c r="D1001" t="s">
        <v>1343</v>
      </c>
      <c r="E1001" t="s">
        <v>1344</v>
      </c>
      <c r="F1001">
        <v>48</v>
      </c>
      <c r="G1001">
        <v>13.8</v>
      </c>
      <c r="H1001">
        <v>45.62</v>
      </c>
      <c r="I1001">
        <v>13.8</v>
      </c>
      <c r="J1001">
        <v>45.62</v>
      </c>
      <c r="K1001">
        <v>20</v>
      </c>
      <c r="T1001">
        <v>2</v>
      </c>
      <c r="U1001">
        <v>1</v>
      </c>
      <c r="V1001" t="s">
        <v>333</v>
      </c>
      <c r="W1001" t="s">
        <v>189</v>
      </c>
      <c r="X1001">
        <v>3</v>
      </c>
      <c r="Y1001">
        <v>3</v>
      </c>
      <c r="Z1001" t="s">
        <v>1345</v>
      </c>
      <c r="AA1001" t="s">
        <v>1346</v>
      </c>
      <c r="AB1001" t="s">
        <v>309</v>
      </c>
      <c r="AC1001" t="s">
        <v>310</v>
      </c>
      <c r="AD1001" t="s">
        <v>1276</v>
      </c>
      <c r="AG1001" t="s">
        <v>1347</v>
      </c>
      <c r="AH1001">
        <v>0</v>
      </c>
      <c r="AI1001">
        <v>0</v>
      </c>
    </row>
    <row r="1002" spans="1:35" x14ac:dyDescent="0.3">
      <c r="A1002" t="s">
        <v>1272</v>
      </c>
      <c r="B1002">
        <v>12897</v>
      </c>
      <c r="C1002">
        <v>4</v>
      </c>
      <c r="D1002" t="s">
        <v>1343</v>
      </c>
      <c r="E1002" t="s">
        <v>1344</v>
      </c>
      <c r="F1002">
        <v>48</v>
      </c>
      <c r="G1002">
        <v>20.79</v>
      </c>
      <c r="H1002">
        <v>68.760000000000005</v>
      </c>
      <c r="I1002">
        <v>20.79</v>
      </c>
      <c r="J1002">
        <v>68.760000000000005</v>
      </c>
      <c r="K1002">
        <v>1</v>
      </c>
      <c r="T1002">
        <v>3</v>
      </c>
      <c r="U1002">
        <v>1</v>
      </c>
      <c r="V1002" t="s">
        <v>333</v>
      </c>
      <c r="W1002" t="s">
        <v>1035</v>
      </c>
      <c r="X1002">
        <v>3</v>
      </c>
      <c r="Y1002">
        <v>3</v>
      </c>
      <c r="Z1002" t="s">
        <v>1345</v>
      </c>
      <c r="AA1002" t="s">
        <v>1346</v>
      </c>
      <c r="AB1002" t="s">
        <v>309</v>
      </c>
      <c r="AC1002" t="s">
        <v>310</v>
      </c>
      <c r="AD1002" t="s">
        <v>1276</v>
      </c>
      <c r="AG1002" t="s">
        <v>1347</v>
      </c>
      <c r="AH1002">
        <v>0</v>
      </c>
      <c r="AI1002">
        <v>0</v>
      </c>
    </row>
    <row r="1003" spans="1:35" x14ac:dyDescent="0.3">
      <c r="A1003" t="s">
        <v>1272</v>
      </c>
      <c r="B1003">
        <v>12897</v>
      </c>
      <c r="C1003">
        <v>5</v>
      </c>
      <c r="D1003" t="s">
        <v>1343</v>
      </c>
      <c r="E1003" t="s">
        <v>1344</v>
      </c>
      <c r="F1003">
        <v>48</v>
      </c>
      <c r="G1003">
        <v>21.8</v>
      </c>
      <c r="H1003">
        <v>72.069999999999993</v>
      </c>
      <c r="I1003">
        <v>21.8</v>
      </c>
      <c r="J1003">
        <v>72.069999999999993</v>
      </c>
      <c r="K1003">
        <v>1</v>
      </c>
      <c r="T1003">
        <v>3</v>
      </c>
      <c r="U1003">
        <v>1</v>
      </c>
      <c r="V1003" t="s">
        <v>333</v>
      </c>
      <c r="W1003" t="s">
        <v>79</v>
      </c>
      <c r="X1003">
        <v>3</v>
      </c>
      <c r="Y1003">
        <v>3</v>
      </c>
      <c r="Z1003" t="s">
        <v>1345</v>
      </c>
      <c r="AA1003" t="s">
        <v>1346</v>
      </c>
      <c r="AB1003" t="s">
        <v>309</v>
      </c>
      <c r="AC1003" t="s">
        <v>310</v>
      </c>
      <c r="AD1003" t="s">
        <v>1276</v>
      </c>
      <c r="AG1003" t="s">
        <v>1347</v>
      </c>
      <c r="AH1003">
        <v>0</v>
      </c>
      <c r="AI1003">
        <v>0</v>
      </c>
    </row>
    <row r="1004" spans="1:35" x14ac:dyDescent="0.3">
      <c r="A1004" t="s">
        <v>1272</v>
      </c>
      <c r="B1004">
        <v>12897</v>
      </c>
      <c r="C1004">
        <v>6</v>
      </c>
      <c r="D1004" t="s">
        <v>1343</v>
      </c>
      <c r="E1004" t="s">
        <v>1344</v>
      </c>
      <c r="F1004">
        <v>48</v>
      </c>
      <c r="G1004">
        <v>22.79</v>
      </c>
      <c r="H1004">
        <v>75.37</v>
      </c>
      <c r="I1004">
        <v>22.79</v>
      </c>
      <c r="J1004">
        <v>75.37</v>
      </c>
      <c r="K1004">
        <v>1</v>
      </c>
      <c r="T1004">
        <v>3</v>
      </c>
      <c r="U1004">
        <v>1</v>
      </c>
      <c r="V1004" t="s">
        <v>333</v>
      </c>
      <c r="W1004" t="s">
        <v>196</v>
      </c>
      <c r="X1004">
        <v>3</v>
      </c>
      <c r="Y1004">
        <v>3</v>
      </c>
      <c r="Z1004" t="s">
        <v>1345</v>
      </c>
      <c r="AA1004" t="s">
        <v>1346</v>
      </c>
      <c r="AB1004" t="s">
        <v>309</v>
      </c>
      <c r="AC1004" t="s">
        <v>310</v>
      </c>
      <c r="AD1004" t="s">
        <v>1276</v>
      </c>
      <c r="AG1004" t="s">
        <v>1347</v>
      </c>
      <c r="AH1004">
        <v>0</v>
      </c>
      <c r="AI1004">
        <v>0</v>
      </c>
    </row>
    <row r="1005" spans="1:35" x14ac:dyDescent="0.3">
      <c r="A1005" t="s">
        <v>1272</v>
      </c>
      <c r="B1005">
        <v>9002</v>
      </c>
      <c r="C1005">
        <v>1</v>
      </c>
      <c r="D1005" t="s">
        <v>1348</v>
      </c>
      <c r="E1005" t="s">
        <v>1349</v>
      </c>
      <c r="F1005">
        <v>44</v>
      </c>
      <c r="G1005">
        <v>16.309999999999999</v>
      </c>
      <c r="H1005">
        <v>53.92</v>
      </c>
      <c r="I1005">
        <v>12.98</v>
      </c>
      <c r="J1005">
        <v>42.93</v>
      </c>
      <c r="K1005">
        <v>1</v>
      </c>
      <c r="T1005">
        <v>2</v>
      </c>
      <c r="U1005">
        <v>1</v>
      </c>
      <c r="V1005" t="s">
        <v>306</v>
      </c>
      <c r="W1005">
        <v>53</v>
      </c>
      <c r="X1005">
        <v>9</v>
      </c>
      <c r="Y1005">
        <v>8</v>
      </c>
      <c r="Z1005" t="s">
        <v>1350</v>
      </c>
      <c r="AA1005" t="s">
        <v>1351</v>
      </c>
      <c r="AB1005" t="s">
        <v>309</v>
      </c>
      <c r="AC1005" t="s">
        <v>310</v>
      </c>
      <c r="AD1005" t="s">
        <v>1276</v>
      </c>
      <c r="AG1005" t="s">
        <v>1352</v>
      </c>
      <c r="AH1005">
        <v>0</v>
      </c>
      <c r="AI1005">
        <v>217</v>
      </c>
    </row>
    <row r="1006" spans="1:35" x14ac:dyDescent="0.3">
      <c r="A1006" t="s">
        <v>1272</v>
      </c>
      <c r="B1006">
        <v>9002</v>
      </c>
      <c r="C1006">
        <v>2</v>
      </c>
      <c r="D1006" t="s">
        <v>1348</v>
      </c>
      <c r="E1006" t="s">
        <v>1349</v>
      </c>
      <c r="F1006">
        <v>44</v>
      </c>
      <c r="G1006">
        <v>20.04</v>
      </c>
      <c r="H1006">
        <v>66.27</v>
      </c>
      <c r="I1006">
        <v>16.2</v>
      </c>
      <c r="J1006">
        <v>53.58</v>
      </c>
      <c r="K1006">
        <v>7</v>
      </c>
      <c r="T1006">
        <v>2</v>
      </c>
      <c r="U1006">
        <v>1</v>
      </c>
      <c r="V1006" t="s">
        <v>306</v>
      </c>
      <c r="W1006">
        <v>66</v>
      </c>
      <c r="X1006">
        <v>9</v>
      </c>
      <c r="Y1006">
        <v>8</v>
      </c>
      <c r="Z1006" t="s">
        <v>1350</v>
      </c>
      <c r="AA1006" t="s">
        <v>1351</v>
      </c>
      <c r="AB1006" t="s">
        <v>309</v>
      </c>
      <c r="AC1006" t="s">
        <v>310</v>
      </c>
      <c r="AD1006" t="s">
        <v>1276</v>
      </c>
      <c r="AG1006" t="s">
        <v>1352</v>
      </c>
      <c r="AH1006">
        <v>0</v>
      </c>
      <c r="AI1006">
        <v>217</v>
      </c>
    </row>
    <row r="1007" spans="1:35" x14ac:dyDescent="0.3">
      <c r="A1007" t="s">
        <v>1272</v>
      </c>
      <c r="B1007">
        <v>9002</v>
      </c>
      <c r="C1007">
        <v>3</v>
      </c>
      <c r="D1007" t="s">
        <v>1348</v>
      </c>
      <c r="E1007" t="s">
        <v>1349</v>
      </c>
      <c r="F1007">
        <v>44</v>
      </c>
      <c r="G1007">
        <v>20.43</v>
      </c>
      <c r="H1007">
        <v>67.55</v>
      </c>
      <c r="I1007">
        <v>16.52</v>
      </c>
      <c r="J1007">
        <v>54.62</v>
      </c>
      <c r="K1007">
        <v>8</v>
      </c>
      <c r="T1007">
        <v>2</v>
      </c>
      <c r="U1007">
        <v>1</v>
      </c>
      <c r="V1007" t="s">
        <v>306</v>
      </c>
      <c r="W1007">
        <v>67</v>
      </c>
      <c r="X1007">
        <v>9</v>
      </c>
      <c r="Y1007">
        <v>8</v>
      </c>
      <c r="Z1007" t="s">
        <v>1350</v>
      </c>
      <c r="AA1007" t="s">
        <v>1351</v>
      </c>
      <c r="AB1007" t="s">
        <v>309</v>
      </c>
      <c r="AC1007" t="s">
        <v>310</v>
      </c>
      <c r="AD1007" t="s">
        <v>1276</v>
      </c>
      <c r="AG1007" t="s">
        <v>1352</v>
      </c>
      <c r="AH1007">
        <v>0</v>
      </c>
      <c r="AI1007">
        <v>217</v>
      </c>
    </row>
    <row r="1008" spans="1:35" x14ac:dyDescent="0.3">
      <c r="A1008" t="s">
        <v>1272</v>
      </c>
      <c r="B1008">
        <v>9002</v>
      </c>
      <c r="C1008">
        <v>4</v>
      </c>
      <c r="D1008" t="s">
        <v>1348</v>
      </c>
      <c r="E1008" t="s">
        <v>1349</v>
      </c>
      <c r="F1008">
        <v>44</v>
      </c>
      <c r="G1008">
        <v>20.7</v>
      </c>
      <c r="H1008">
        <v>68.45</v>
      </c>
      <c r="I1008">
        <v>16.739999999999998</v>
      </c>
      <c r="J1008">
        <v>55.34</v>
      </c>
      <c r="K1008">
        <v>1</v>
      </c>
      <c r="T1008">
        <v>2</v>
      </c>
      <c r="U1008">
        <v>1</v>
      </c>
      <c r="V1008" t="s">
        <v>306</v>
      </c>
      <c r="W1008">
        <v>68</v>
      </c>
      <c r="X1008">
        <v>9</v>
      </c>
      <c r="Y1008">
        <v>8</v>
      </c>
      <c r="Z1008" t="s">
        <v>1350</v>
      </c>
      <c r="AA1008" t="s">
        <v>1351</v>
      </c>
      <c r="AB1008" t="s">
        <v>309</v>
      </c>
      <c r="AC1008" t="s">
        <v>310</v>
      </c>
      <c r="AD1008" t="s">
        <v>1276</v>
      </c>
      <c r="AG1008" t="s">
        <v>1352</v>
      </c>
      <c r="AH1008">
        <v>0</v>
      </c>
      <c r="AI1008">
        <v>217</v>
      </c>
    </row>
    <row r="1009" spans="1:35" x14ac:dyDescent="0.3">
      <c r="A1009" t="s">
        <v>1272</v>
      </c>
      <c r="B1009">
        <v>9002</v>
      </c>
      <c r="C1009">
        <v>5</v>
      </c>
      <c r="D1009" t="s">
        <v>1348</v>
      </c>
      <c r="E1009" t="s">
        <v>1349</v>
      </c>
      <c r="F1009">
        <v>44</v>
      </c>
      <c r="G1009">
        <v>22.39</v>
      </c>
      <c r="H1009">
        <v>74.03</v>
      </c>
      <c r="I1009">
        <v>18.100000000000001</v>
      </c>
      <c r="J1009">
        <v>59.85</v>
      </c>
      <c r="K1009">
        <v>1</v>
      </c>
      <c r="T1009">
        <v>2</v>
      </c>
      <c r="U1009">
        <v>1</v>
      </c>
      <c r="V1009" t="s">
        <v>306</v>
      </c>
      <c r="W1009">
        <v>74</v>
      </c>
      <c r="X1009">
        <v>9</v>
      </c>
      <c r="Y1009">
        <v>8</v>
      </c>
      <c r="Z1009" t="s">
        <v>1350</v>
      </c>
      <c r="AA1009" t="s">
        <v>1351</v>
      </c>
      <c r="AB1009" t="s">
        <v>309</v>
      </c>
      <c r="AC1009" t="s">
        <v>310</v>
      </c>
      <c r="AD1009" t="s">
        <v>1276</v>
      </c>
      <c r="AG1009" t="s">
        <v>1352</v>
      </c>
      <c r="AH1009">
        <v>0</v>
      </c>
      <c r="AI1009">
        <v>217</v>
      </c>
    </row>
    <row r="1010" spans="1:35" x14ac:dyDescent="0.3">
      <c r="A1010" t="s">
        <v>1272</v>
      </c>
      <c r="B1010">
        <v>9002</v>
      </c>
      <c r="C1010">
        <v>6</v>
      </c>
      <c r="D1010" t="s">
        <v>1348</v>
      </c>
      <c r="E1010" t="s">
        <v>1349</v>
      </c>
      <c r="F1010">
        <v>44</v>
      </c>
      <c r="G1010">
        <v>31.51</v>
      </c>
      <c r="H1010">
        <v>104.19</v>
      </c>
      <c r="I1010">
        <v>25.68</v>
      </c>
      <c r="J1010">
        <v>84.9</v>
      </c>
      <c r="K1010">
        <v>1</v>
      </c>
      <c r="T1010">
        <v>3</v>
      </c>
      <c r="U1010">
        <v>2</v>
      </c>
      <c r="V1010" t="s">
        <v>306</v>
      </c>
      <c r="W1010">
        <v>104</v>
      </c>
      <c r="X1010">
        <v>9</v>
      </c>
      <c r="Y1010">
        <v>8</v>
      </c>
      <c r="Z1010" t="s">
        <v>1350</v>
      </c>
      <c r="AA1010" t="s">
        <v>1351</v>
      </c>
      <c r="AB1010" t="s">
        <v>309</v>
      </c>
      <c r="AC1010" t="s">
        <v>310</v>
      </c>
      <c r="AD1010" t="s">
        <v>1276</v>
      </c>
      <c r="AG1010" t="s">
        <v>1352</v>
      </c>
      <c r="AH1010">
        <v>0</v>
      </c>
      <c r="AI1010">
        <v>217</v>
      </c>
    </row>
    <row r="1011" spans="1:35" x14ac:dyDescent="0.3">
      <c r="A1011" t="s">
        <v>1272</v>
      </c>
      <c r="B1011">
        <v>9002</v>
      </c>
      <c r="C1011">
        <v>7</v>
      </c>
      <c r="D1011" t="s">
        <v>1348</v>
      </c>
      <c r="E1011" t="s">
        <v>1349</v>
      </c>
      <c r="F1011">
        <v>44</v>
      </c>
      <c r="G1011">
        <v>31.79</v>
      </c>
      <c r="H1011">
        <v>105.11</v>
      </c>
      <c r="I1011">
        <v>25.7</v>
      </c>
      <c r="J1011">
        <v>84.98</v>
      </c>
      <c r="K1011">
        <v>17</v>
      </c>
      <c r="T1011">
        <v>3</v>
      </c>
      <c r="U1011">
        <v>2</v>
      </c>
      <c r="V1011" t="s">
        <v>333</v>
      </c>
      <c r="W1011">
        <v>105</v>
      </c>
      <c r="X1011">
        <v>9</v>
      </c>
      <c r="Y1011">
        <v>8</v>
      </c>
      <c r="Z1011" t="s">
        <v>1350</v>
      </c>
      <c r="AA1011" t="s">
        <v>1351</v>
      </c>
      <c r="AB1011" t="s">
        <v>309</v>
      </c>
      <c r="AC1011" t="s">
        <v>310</v>
      </c>
      <c r="AD1011" t="s">
        <v>1276</v>
      </c>
      <c r="AG1011" t="s">
        <v>1352</v>
      </c>
      <c r="AH1011">
        <v>0</v>
      </c>
      <c r="AI1011">
        <v>217</v>
      </c>
    </row>
    <row r="1012" spans="1:35" x14ac:dyDescent="0.3">
      <c r="A1012" t="s">
        <v>1272</v>
      </c>
      <c r="B1012">
        <v>9002</v>
      </c>
      <c r="C1012">
        <v>8</v>
      </c>
      <c r="D1012" t="s">
        <v>1348</v>
      </c>
      <c r="E1012" t="s">
        <v>1349</v>
      </c>
      <c r="F1012">
        <v>44</v>
      </c>
      <c r="G1012">
        <v>37.96</v>
      </c>
      <c r="H1012">
        <v>125.52</v>
      </c>
      <c r="I1012">
        <v>30.7</v>
      </c>
      <c r="J1012">
        <v>101.49</v>
      </c>
      <c r="K1012">
        <v>8</v>
      </c>
      <c r="T1012">
        <v>3</v>
      </c>
      <c r="U1012">
        <v>2</v>
      </c>
      <c r="V1012" t="s">
        <v>306</v>
      </c>
      <c r="W1012">
        <v>125</v>
      </c>
      <c r="X1012">
        <v>9</v>
      </c>
      <c r="Y1012">
        <v>8</v>
      </c>
      <c r="Z1012" t="s">
        <v>1350</v>
      </c>
      <c r="AA1012" t="s">
        <v>1351</v>
      </c>
      <c r="AB1012" t="s">
        <v>309</v>
      </c>
      <c r="AC1012" t="s">
        <v>310</v>
      </c>
      <c r="AD1012" t="s">
        <v>1276</v>
      </c>
      <c r="AG1012" t="s">
        <v>1352</v>
      </c>
      <c r="AH1012">
        <v>0</v>
      </c>
      <c r="AI1012">
        <v>217</v>
      </c>
    </row>
    <row r="1013" spans="1:35" x14ac:dyDescent="0.3">
      <c r="A1013" t="s">
        <v>1272</v>
      </c>
      <c r="B1013">
        <v>27865</v>
      </c>
      <c r="C1013">
        <v>1</v>
      </c>
      <c r="D1013" t="s">
        <v>1353</v>
      </c>
      <c r="E1013" t="s">
        <v>1354</v>
      </c>
      <c r="F1013">
        <v>48</v>
      </c>
      <c r="G1013">
        <v>28.55</v>
      </c>
      <c r="H1013">
        <v>94.41</v>
      </c>
      <c r="I1013">
        <v>23.39</v>
      </c>
      <c r="J1013">
        <v>77.33</v>
      </c>
      <c r="K1013">
        <v>2</v>
      </c>
      <c r="T1013">
        <v>3</v>
      </c>
      <c r="U1013">
        <v>2</v>
      </c>
      <c r="V1013" t="s">
        <v>306</v>
      </c>
      <c r="W1013">
        <v>94</v>
      </c>
      <c r="X1013">
        <v>10</v>
      </c>
      <c r="Y1013">
        <v>10</v>
      </c>
      <c r="Z1013" t="s">
        <v>1355</v>
      </c>
      <c r="AA1013" t="s">
        <v>1356</v>
      </c>
      <c r="AB1013" t="s">
        <v>309</v>
      </c>
      <c r="AC1013" t="s">
        <v>310</v>
      </c>
      <c r="AD1013" t="s">
        <v>1276</v>
      </c>
      <c r="AG1013" t="s">
        <v>1357</v>
      </c>
      <c r="AH1013">
        <v>0</v>
      </c>
      <c r="AI1013">
        <v>247</v>
      </c>
    </row>
    <row r="1014" spans="1:35" x14ac:dyDescent="0.3">
      <c r="A1014" t="s">
        <v>1272</v>
      </c>
      <c r="B1014">
        <v>27865</v>
      </c>
      <c r="C1014">
        <v>2</v>
      </c>
      <c r="D1014" t="s">
        <v>1353</v>
      </c>
      <c r="E1014" t="s">
        <v>1354</v>
      </c>
      <c r="F1014">
        <v>48</v>
      </c>
      <c r="G1014">
        <v>29.05</v>
      </c>
      <c r="H1014">
        <v>96.06</v>
      </c>
      <c r="I1014">
        <v>24.04</v>
      </c>
      <c r="J1014">
        <v>79.5</v>
      </c>
      <c r="K1014">
        <v>1</v>
      </c>
      <c r="T1014">
        <v>3</v>
      </c>
      <c r="U1014">
        <v>2</v>
      </c>
      <c r="V1014" t="s">
        <v>306</v>
      </c>
      <c r="W1014">
        <v>96</v>
      </c>
      <c r="X1014">
        <v>10</v>
      </c>
      <c r="Y1014">
        <v>10</v>
      </c>
      <c r="Z1014" t="s">
        <v>1355</v>
      </c>
      <c r="AA1014" t="s">
        <v>1356</v>
      </c>
      <c r="AB1014" t="s">
        <v>309</v>
      </c>
      <c r="AC1014" t="s">
        <v>310</v>
      </c>
      <c r="AD1014" t="s">
        <v>1276</v>
      </c>
      <c r="AG1014" t="s">
        <v>1357</v>
      </c>
      <c r="AH1014">
        <v>0</v>
      </c>
      <c r="AI1014">
        <v>247</v>
      </c>
    </row>
    <row r="1015" spans="1:35" x14ac:dyDescent="0.3">
      <c r="A1015" t="s">
        <v>1272</v>
      </c>
      <c r="B1015">
        <v>27865</v>
      </c>
      <c r="C1015">
        <v>3</v>
      </c>
      <c r="D1015" t="s">
        <v>1353</v>
      </c>
      <c r="E1015" t="s">
        <v>1354</v>
      </c>
      <c r="F1015">
        <v>48</v>
      </c>
      <c r="G1015">
        <v>30.47</v>
      </c>
      <c r="H1015">
        <v>100.75</v>
      </c>
      <c r="I1015">
        <v>25.02</v>
      </c>
      <c r="J1015">
        <v>82.72</v>
      </c>
      <c r="K1015">
        <v>26</v>
      </c>
      <c r="T1015">
        <v>3</v>
      </c>
      <c r="U1015">
        <v>2</v>
      </c>
      <c r="V1015" t="s">
        <v>306</v>
      </c>
      <c r="W1015" t="s">
        <v>831</v>
      </c>
      <c r="X1015">
        <v>10</v>
      </c>
      <c r="Y1015">
        <v>10</v>
      </c>
      <c r="Z1015" t="s">
        <v>1355</v>
      </c>
      <c r="AA1015" t="s">
        <v>1356</v>
      </c>
      <c r="AB1015" t="s">
        <v>309</v>
      </c>
      <c r="AC1015" t="s">
        <v>310</v>
      </c>
      <c r="AD1015" t="s">
        <v>1276</v>
      </c>
      <c r="AG1015" t="s">
        <v>1357</v>
      </c>
      <c r="AH1015">
        <v>0</v>
      </c>
      <c r="AI1015">
        <v>247</v>
      </c>
    </row>
    <row r="1016" spans="1:35" x14ac:dyDescent="0.3">
      <c r="A1016" t="s">
        <v>1272</v>
      </c>
      <c r="B1016">
        <v>27865</v>
      </c>
      <c r="C1016">
        <v>4</v>
      </c>
      <c r="D1016" t="s">
        <v>1353</v>
      </c>
      <c r="E1016" t="s">
        <v>1354</v>
      </c>
      <c r="F1016">
        <v>48</v>
      </c>
      <c r="G1016">
        <v>30.83</v>
      </c>
      <c r="H1016">
        <v>101.93</v>
      </c>
      <c r="I1016">
        <v>25.56</v>
      </c>
      <c r="J1016">
        <v>84.52</v>
      </c>
      <c r="K1016">
        <v>9</v>
      </c>
      <c r="T1016">
        <v>3</v>
      </c>
      <c r="U1016">
        <v>2</v>
      </c>
      <c r="V1016" t="s">
        <v>306</v>
      </c>
      <c r="W1016" t="s">
        <v>221</v>
      </c>
      <c r="X1016">
        <v>10</v>
      </c>
      <c r="Y1016">
        <v>10</v>
      </c>
      <c r="Z1016" t="s">
        <v>1355</v>
      </c>
      <c r="AA1016" t="s">
        <v>1356</v>
      </c>
      <c r="AB1016" t="s">
        <v>309</v>
      </c>
      <c r="AC1016" t="s">
        <v>310</v>
      </c>
      <c r="AD1016" t="s">
        <v>1276</v>
      </c>
      <c r="AG1016" t="s">
        <v>1357</v>
      </c>
      <c r="AH1016">
        <v>0</v>
      </c>
      <c r="AI1016">
        <v>247</v>
      </c>
    </row>
    <row r="1017" spans="1:35" x14ac:dyDescent="0.3">
      <c r="A1017" t="s">
        <v>1272</v>
      </c>
      <c r="B1017">
        <v>27865</v>
      </c>
      <c r="C1017">
        <v>5</v>
      </c>
      <c r="D1017" t="s">
        <v>1353</v>
      </c>
      <c r="E1017" t="s">
        <v>1354</v>
      </c>
      <c r="F1017">
        <v>48</v>
      </c>
      <c r="G1017">
        <v>31.18</v>
      </c>
      <c r="H1017">
        <v>103.08</v>
      </c>
      <c r="I1017">
        <v>25.66</v>
      </c>
      <c r="J1017">
        <v>84.84</v>
      </c>
      <c r="K1017">
        <v>10</v>
      </c>
      <c r="T1017">
        <v>3</v>
      </c>
      <c r="U1017">
        <v>2</v>
      </c>
      <c r="V1017" t="s">
        <v>306</v>
      </c>
      <c r="W1017">
        <v>103</v>
      </c>
      <c r="X1017">
        <v>10</v>
      </c>
      <c r="Y1017">
        <v>10</v>
      </c>
      <c r="Z1017" t="s">
        <v>1355</v>
      </c>
      <c r="AA1017" t="s">
        <v>1356</v>
      </c>
      <c r="AB1017" t="s">
        <v>309</v>
      </c>
      <c r="AC1017" t="s">
        <v>310</v>
      </c>
      <c r="AD1017" t="s">
        <v>1276</v>
      </c>
      <c r="AG1017" t="s">
        <v>1357</v>
      </c>
      <c r="AH1017">
        <v>0</v>
      </c>
      <c r="AI1017">
        <v>247</v>
      </c>
    </row>
    <row r="1018" spans="1:35" x14ac:dyDescent="0.3">
      <c r="A1018" t="s">
        <v>1272</v>
      </c>
      <c r="B1018">
        <v>101769</v>
      </c>
      <c r="C1018">
        <v>1</v>
      </c>
      <c r="D1018" t="s">
        <v>1358</v>
      </c>
      <c r="E1018" t="s">
        <v>1359</v>
      </c>
      <c r="F1018">
        <v>12</v>
      </c>
      <c r="G1018">
        <v>22.04</v>
      </c>
      <c r="H1018">
        <v>72.87</v>
      </c>
      <c r="I1018">
        <v>19.71</v>
      </c>
      <c r="J1018">
        <v>65.17</v>
      </c>
      <c r="K1018">
        <v>1</v>
      </c>
      <c r="T1018">
        <v>2</v>
      </c>
      <c r="U1018">
        <v>1</v>
      </c>
      <c r="V1018" t="s">
        <v>306</v>
      </c>
      <c r="W1018">
        <v>72</v>
      </c>
      <c r="X1018">
        <v>7</v>
      </c>
      <c r="Y1018">
        <v>7</v>
      </c>
      <c r="Z1018" t="s">
        <v>1360</v>
      </c>
      <c r="AA1018" t="s">
        <v>1361</v>
      </c>
      <c r="AB1018" t="s">
        <v>309</v>
      </c>
      <c r="AC1018" t="s">
        <v>310</v>
      </c>
      <c r="AD1018" t="s">
        <v>1276</v>
      </c>
      <c r="AG1018" t="s">
        <v>1362</v>
      </c>
      <c r="AH1018">
        <v>0</v>
      </c>
      <c r="AI1018">
        <v>271</v>
      </c>
    </row>
    <row r="1019" spans="1:35" x14ac:dyDescent="0.3">
      <c r="A1019" t="s">
        <v>1272</v>
      </c>
      <c r="B1019">
        <v>101769</v>
      </c>
      <c r="C1019">
        <v>2</v>
      </c>
      <c r="D1019" t="s">
        <v>1358</v>
      </c>
      <c r="E1019" t="s">
        <v>1359</v>
      </c>
      <c r="F1019">
        <v>12</v>
      </c>
      <c r="G1019">
        <v>24.77</v>
      </c>
      <c r="H1019">
        <v>81.900000000000006</v>
      </c>
      <c r="I1019">
        <v>22.14</v>
      </c>
      <c r="J1019">
        <v>73.209999999999994</v>
      </c>
      <c r="K1019">
        <v>1</v>
      </c>
      <c r="T1019">
        <v>2</v>
      </c>
      <c r="U1019">
        <v>1</v>
      </c>
      <c r="V1019" t="s">
        <v>306</v>
      </c>
      <c r="W1019">
        <v>81</v>
      </c>
      <c r="X1019">
        <v>7</v>
      </c>
      <c r="Y1019">
        <v>7</v>
      </c>
      <c r="Z1019" t="s">
        <v>1360</v>
      </c>
      <c r="AA1019" t="s">
        <v>1361</v>
      </c>
      <c r="AB1019" t="s">
        <v>309</v>
      </c>
      <c r="AC1019" t="s">
        <v>310</v>
      </c>
      <c r="AD1019" t="s">
        <v>1276</v>
      </c>
      <c r="AG1019" t="s">
        <v>1362</v>
      </c>
      <c r="AH1019">
        <v>0</v>
      </c>
      <c r="AI1019">
        <v>271</v>
      </c>
    </row>
    <row r="1020" spans="1:35" x14ac:dyDescent="0.3">
      <c r="A1020" t="s">
        <v>1272</v>
      </c>
      <c r="B1020">
        <v>101769</v>
      </c>
      <c r="C1020">
        <v>3</v>
      </c>
      <c r="D1020" t="s">
        <v>1358</v>
      </c>
      <c r="E1020" t="s">
        <v>1359</v>
      </c>
      <c r="F1020">
        <v>12</v>
      </c>
      <c r="G1020">
        <v>26.31</v>
      </c>
      <c r="H1020">
        <v>86.98</v>
      </c>
      <c r="I1020">
        <v>23.51</v>
      </c>
      <c r="J1020">
        <v>77.75</v>
      </c>
      <c r="K1020">
        <v>1</v>
      </c>
      <c r="T1020">
        <v>3</v>
      </c>
      <c r="U1020">
        <v>2</v>
      </c>
      <c r="V1020" t="s">
        <v>306</v>
      </c>
      <c r="W1020">
        <v>86</v>
      </c>
      <c r="X1020">
        <v>7</v>
      </c>
      <c r="Y1020">
        <v>7</v>
      </c>
      <c r="Z1020" t="s">
        <v>1360</v>
      </c>
      <c r="AA1020" t="s">
        <v>1361</v>
      </c>
      <c r="AB1020" t="s">
        <v>309</v>
      </c>
      <c r="AC1020" t="s">
        <v>310</v>
      </c>
      <c r="AD1020" t="s">
        <v>1276</v>
      </c>
      <c r="AG1020" t="s">
        <v>1362</v>
      </c>
      <c r="AH1020">
        <v>0</v>
      </c>
      <c r="AI1020">
        <v>271</v>
      </c>
    </row>
    <row r="1021" spans="1:35" x14ac:dyDescent="0.3">
      <c r="A1021" t="s">
        <v>1272</v>
      </c>
      <c r="B1021">
        <v>101769</v>
      </c>
      <c r="C1021">
        <v>4</v>
      </c>
      <c r="D1021" t="s">
        <v>1358</v>
      </c>
      <c r="E1021" t="s">
        <v>1359</v>
      </c>
      <c r="F1021">
        <v>12</v>
      </c>
      <c r="G1021">
        <v>27.53</v>
      </c>
      <c r="H1021">
        <v>91.01</v>
      </c>
      <c r="I1021">
        <v>24.6</v>
      </c>
      <c r="J1021">
        <v>81.349999999999994</v>
      </c>
      <c r="K1021">
        <v>9</v>
      </c>
      <c r="T1021">
        <v>3</v>
      </c>
      <c r="U1021">
        <v>2</v>
      </c>
      <c r="V1021" t="s">
        <v>306</v>
      </c>
      <c r="W1021">
        <v>91</v>
      </c>
      <c r="X1021">
        <v>7</v>
      </c>
      <c r="Y1021">
        <v>7</v>
      </c>
      <c r="Z1021" t="s">
        <v>1360</v>
      </c>
      <c r="AA1021" t="s">
        <v>1361</v>
      </c>
      <c r="AB1021" t="s">
        <v>309</v>
      </c>
      <c r="AC1021" t="s">
        <v>310</v>
      </c>
      <c r="AD1021" t="s">
        <v>1276</v>
      </c>
      <c r="AG1021" t="s">
        <v>1362</v>
      </c>
      <c r="AH1021">
        <v>0</v>
      </c>
      <c r="AI1021">
        <v>271</v>
      </c>
    </row>
    <row r="1022" spans="1:35" x14ac:dyDescent="0.3">
      <c r="A1022" t="s">
        <v>1272</v>
      </c>
      <c r="B1022">
        <v>26110</v>
      </c>
      <c r="C1022">
        <v>1</v>
      </c>
      <c r="D1022" t="s">
        <v>654</v>
      </c>
      <c r="E1022" t="s">
        <v>453</v>
      </c>
      <c r="F1022">
        <v>18</v>
      </c>
      <c r="G1022">
        <v>29.32</v>
      </c>
      <c r="H1022">
        <v>96.93</v>
      </c>
      <c r="I1022">
        <v>25.54</v>
      </c>
      <c r="J1022">
        <v>84.46</v>
      </c>
      <c r="K1022">
        <v>6</v>
      </c>
      <c r="T1022">
        <v>3</v>
      </c>
      <c r="U1022">
        <v>2</v>
      </c>
      <c r="V1022" t="s">
        <v>306</v>
      </c>
      <c r="W1022">
        <v>96</v>
      </c>
      <c r="X1022">
        <v>7</v>
      </c>
      <c r="Y1022">
        <v>7</v>
      </c>
      <c r="Z1022" t="s">
        <v>1363</v>
      </c>
      <c r="AA1022" t="s">
        <v>1364</v>
      </c>
      <c r="AB1022" t="s">
        <v>309</v>
      </c>
      <c r="AC1022" t="s">
        <v>310</v>
      </c>
      <c r="AD1022" t="s">
        <v>1276</v>
      </c>
      <c r="AG1022" t="s">
        <v>1365</v>
      </c>
      <c r="AH1022">
        <v>0</v>
      </c>
      <c r="AI1022">
        <v>296</v>
      </c>
    </row>
    <row r="1023" spans="1:35" x14ac:dyDescent="0.3">
      <c r="A1023" t="s">
        <v>1272</v>
      </c>
      <c r="B1023">
        <v>26110</v>
      </c>
      <c r="C1023">
        <v>2</v>
      </c>
      <c r="D1023" t="s">
        <v>654</v>
      </c>
      <c r="E1023" t="s">
        <v>453</v>
      </c>
      <c r="F1023">
        <v>18</v>
      </c>
      <c r="G1023">
        <v>41.74</v>
      </c>
      <c r="H1023">
        <v>137.99</v>
      </c>
      <c r="I1023">
        <v>36.36</v>
      </c>
      <c r="J1023">
        <v>120.23</v>
      </c>
      <c r="K1023">
        <v>1</v>
      </c>
      <c r="T1023">
        <v>4</v>
      </c>
      <c r="U1023">
        <v>2</v>
      </c>
      <c r="V1023" t="s">
        <v>306</v>
      </c>
      <c r="W1023" t="s">
        <v>661</v>
      </c>
      <c r="X1023">
        <v>7</v>
      </c>
      <c r="Y1023">
        <v>7</v>
      </c>
      <c r="Z1023" t="s">
        <v>1363</v>
      </c>
      <c r="AA1023" t="s">
        <v>1364</v>
      </c>
      <c r="AB1023" t="s">
        <v>309</v>
      </c>
      <c r="AC1023" t="s">
        <v>310</v>
      </c>
      <c r="AD1023" t="s">
        <v>1276</v>
      </c>
      <c r="AG1023" t="s">
        <v>1365</v>
      </c>
      <c r="AH1023">
        <v>0</v>
      </c>
      <c r="AI1023">
        <v>296</v>
      </c>
    </row>
    <row r="1024" spans="1:35" x14ac:dyDescent="0.3">
      <c r="A1024" t="s">
        <v>1272</v>
      </c>
      <c r="B1024">
        <v>26110</v>
      </c>
      <c r="C1024">
        <v>3</v>
      </c>
      <c r="D1024" t="s">
        <v>654</v>
      </c>
      <c r="E1024" t="s">
        <v>453</v>
      </c>
      <c r="F1024">
        <v>18</v>
      </c>
      <c r="G1024">
        <v>42.12</v>
      </c>
      <c r="H1024">
        <v>139.27000000000001</v>
      </c>
      <c r="I1024">
        <v>36.700000000000003</v>
      </c>
      <c r="J1024">
        <v>121.34</v>
      </c>
      <c r="K1024">
        <v>5</v>
      </c>
      <c r="T1024">
        <v>4</v>
      </c>
      <c r="U1024">
        <v>2</v>
      </c>
      <c r="V1024" t="s">
        <v>306</v>
      </c>
      <c r="W1024" t="s">
        <v>1366</v>
      </c>
      <c r="X1024">
        <v>7</v>
      </c>
      <c r="Y1024">
        <v>7</v>
      </c>
      <c r="Z1024" t="s">
        <v>1363</v>
      </c>
      <c r="AA1024" t="s">
        <v>1364</v>
      </c>
      <c r="AB1024" t="s">
        <v>309</v>
      </c>
      <c r="AC1024" t="s">
        <v>310</v>
      </c>
      <c r="AD1024" t="s">
        <v>1276</v>
      </c>
      <c r="AG1024" t="s">
        <v>1365</v>
      </c>
      <c r="AH1024">
        <v>0</v>
      </c>
      <c r="AI1024">
        <v>296</v>
      </c>
    </row>
    <row r="1025" spans="1:35" x14ac:dyDescent="0.3">
      <c r="A1025" t="s">
        <v>1272</v>
      </c>
      <c r="B1025">
        <v>26110</v>
      </c>
      <c r="C1025">
        <v>4</v>
      </c>
      <c r="D1025" t="s">
        <v>654</v>
      </c>
      <c r="E1025" t="s">
        <v>453</v>
      </c>
      <c r="F1025">
        <v>18</v>
      </c>
      <c r="G1025">
        <v>44.8</v>
      </c>
      <c r="H1025">
        <v>148.11000000000001</v>
      </c>
      <c r="I1025">
        <v>39.03</v>
      </c>
      <c r="J1025">
        <v>129.05000000000001</v>
      </c>
      <c r="K1025">
        <v>6</v>
      </c>
      <c r="T1025">
        <v>4</v>
      </c>
      <c r="U1025">
        <v>2</v>
      </c>
      <c r="V1025" t="s">
        <v>306</v>
      </c>
      <c r="W1025">
        <v>148</v>
      </c>
      <c r="X1025">
        <v>7</v>
      </c>
      <c r="Y1025">
        <v>7</v>
      </c>
      <c r="Z1025" t="s">
        <v>1363</v>
      </c>
      <c r="AA1025" t="s">
        <v>1364</v>
      </c>
      <c r="AB1025" t="s">
        <v>309</v>
      </c>
      <c r="AC1025" t="s">
        <v>310</v>
      </c>
      <c r="AD1025" t="s">
        <v>1276</v>
      </c>
      <c r="AG1025" t="s">
        <v>1365</v>
      </c>
      <c r="AH1025">
        <v>0</v>
      </c>
      <c r="AI1025">
        <v>296</v>
      </c>
    </row>
    <row r="1026" spans="1:35" x14ac:dyDescent="0.3">
      <c r="A1026" t="s">
        <v>1272</v>
      </c>
      <c r="B1026">
        <v>103772</v>
      </c>
      <c r="C1026">
        <v>1</v>
      </c>
      <c r="D1026" t="s">
        <v>1367</v>
      </c>
      <c r="E1026" t="s">
        <v>370</v>
      </c>
      <c r="F1026">
        <v>19</v>
      </c>
      <c r="G1026">
        <v>32.24</v>
      </c>
      <c r="H1026">
        <v>106.58</v>
      </c>
      <c r="I1026">
        <v>28.9</v>
      </c>
      <c r="J1026">
        <v>95.54</v>
      </c>
      <c r="K1026">
        <v>18</v>
      </c>
      <c r="T1026">
        <v>3</v>
      </c>
      <c r="U1026">
        <v>2</v>
      </c>
      <c r="V1026" t="s">
        <v>306</v>
      </c>
      <c r="W1026">
        <v>106</v>
      </c>
      <c r="X1026">
        <v>6</v>
      </c>
      <c r="Y1026">
        <v>5</v>
      </c>
      <c r="Z1026" t="s">
        <v>1368</v>
      </c>
      <c r="AA1026" t="s">
        <v>1369</v>
      </c>
      <c r="AB1026" t="s">
        <v>309</v>
      </c>
      <c r="AC1026" t="s">
        <v>310</v>
      </c>
      <c r="AD1026" t="s">
        <v>1276</v>
      </c>
      <c r="AG1026" t="s">
        <v>1370</v>
      </c>
      <c r="AH1026">
        <v>0</v>
      </c>
      <c r="AI1026">
        <v>224</v>
      </c>
    </row>
    <row r="1027" spans="1:35" x14ac:dyDescent="0.3">
      <c r="A1027" t="s">
        <v>1272</v>
      </c>
      <c r="B1027">
        <v>103772</v>
      </c>
      <c r="C1027">
        <v>2</v>
      </c>
      <c r="D1027" t="s">
        <v>1367</v>
      </c>
      <c r="E1027" t="s">
        <v>370</v>
      </c>
      <c r="F1027">
        <v>19</v>
      </c>
      <c r="G1027">
        <v>58.06</v>
      </c>
      <c r="H1027">
        <v>191.96</v>
      </c>
      <c r="I1027">
        <v>52.03</v>
      </c>
      <c r="J1027">
        <v>172.02</v>
      </c>
      <c r="K1027">
        <v>1</v>
      </c>
      <c r="T1027">
        <v>4</v>
      </c>
      <c r="U1027">
        <v>2</v>
      </c>
      <c r="V1027" t="s">
        <v>306</v>
      </c>
      <c r="W1027">
        <v>191</v>
      </c>
      <c r="X1027">
        <v>6</v>
      </c>
      <c r="Y1027">
        <v>5</v>
      </c>
      <c r="Z1027" t="s">
        <v>1368</v>
      </c>
      <c r="AA1027" t="s">
        <v>1369</v>
      </c>
      <c r="AB1027" t="s">
        <v>309</v>
      </c>
      <c r="AC1027" t="s">
        <v>310</v>
      </c>
      <c r="AD1027" t="s">
        <v>1276</v>
      </c>
      <c r="AG1027" t="s">
        <v>1370</v>
      </c>
      <c r="AH1027">
        <v>0</v>
      </c>
      <c r="AI1027">
        <v>224</v>
      </c>
    </row>
    <row r="1028" spans="1:35" x14ac:dyDescent="0.3">
      <c r="A1028" t="s">
        <v>1272</v>
      </c>
      <c r="B1028">
        <v>105534</v>
      </c>
      <c r="C1028">
        <v>1</v>
      </c>
      <c r="D1028" t="s">
        <v>1371</v>
      </c>
      <c r="E1028" t="s">
        <v>1372</v>
      </c>
      <c r="F1028">
        <v>12</v>
      </c>
      <c r="G1028">
        <v>19.36</v>
      </c>
      <c r="H1028">
        <v>64.03</v>
      </c>
      <c r="I1028">
        <v>17.47</v>
      </c>
      <c r="J1028">
        <v>57.76</v>
      </c>
      <c r="K1028">
        <v>1</v>
      </c>
      <c r="T1028">
        <v>2</v>
      </c>
      <c r="U1028">
        <v>1</v>
      </c>
      <c r="V1028" t="s">
        <v>333</v>
      </c>
      <c r="W1028">
        <v>64</v>
      </c>
      <c r="X1028">
        <v>7</v>
      </c>
      <c r="Y1028">
        <v>7</v>
      </c>
      <c r="Z1028" t="s">
        <v>1373</v>
      </c>
      <c r="AA1028" t="s">
        <v>1374</v>
      </c>
      <c r="AB1028" t="s">
        <v>309</v>
      </c>
      <c r="AC1028" t="s">
        <v>310</v>
      </c>
      <c r="AD1028" t="s">
        <v>1276</v>
      </c>
      <c r="AG1028" t="s">
        <v>1375</v>
      </c>
      <c r="AH1028">
        <v>0</v>
      </c>
      <c r="AI1028">
        <v>260</v>
      </c>
    </row>
    <row r="1029" spans="1:35" x14ac:dyDescent="0.3">
      <c r="A1029" t="s">
        <v>1272</v>
      </c>
      <c r="B1029">
        <v>105534</v>
      </c>
      <c r="C1029">
        <v>2</v>
      </c>
      <c r="D1029" t="s">
        <v>1371</v>
      </c>
      <c r="E1029" t="s">
        <v>1372</v>
      </c>
      <c r="F1029">
        <v>12</v>
      </c>
      <c r="G1029">
        <v>19.71</v>
      </c>
      <c r="H1029">
        <v>65.16</v>
      </c>
      <c r="I1029">
        <v>17.77</v>
      </c>
      <c r="J1029">
        <v>58.76</v>
      </c>
      <c r="K1029">
        <v>1</v>
      </c>
      <c r="T1029">
        <v>2</v>
      </c>
      <c r="U1029">
        <v>1</v>
      </c>
      <c r="V1029" t="s">
        <v>333</v>
      </c>
      <c r="W1029">
        <v>65</v>
      </c>
      <c r="X1029">
        <v>7</v>
      </c>
      <c r="Y1029">
        <v>7</v>
      </c>
      <c r="Z1029" t="s">
        <v>1373</v>
      </c>
      <c r="AA1029" t="s">
        <v>1374</v>
      </c>
      <c r="AB1029" t="s">
        <v>309</v>
      </c>
      <c r="AC1029" t="s">
        <v>310</v>
      </c>
      <c r="AD1029" t="s">
        <v>1276</v>
      </c>
      <c r="AG1029" t="s">
        <v>1375</v>
      </c>
      <c r="AH1029">
        <v>0</v>
      </c>
      <c r="AI1029">
        <v>260</v>
      </c>
    </row>
    <row r="1030" spans="1:35" x14ac:dyDescent="0.3">
      <c r="A1030" t="s">
        <v>1272</v>
      </c>
      <c r="B1030">
        <v>105534</v>
      </c>
      <c r="C1030">
        <v>3</v>
      </c>
      <c r="D1030" t="s">
        <v>1371</v>
      </c>
      <c r="E1030" t="s">
        <v>1372</v>
      </c>
      <c r="F1030">
        <v>12</v>
      </c>
      <c r="G1030">
        <v>25.61</v>
      </c>
      <c r="H1030">
        <v>84.67</v>
      </c>
      <c r="I1030">
        <v>23.09</v>
      </c>
      <c r="J1030">
        <v>76.349999999999994</v>
      </c>
      <c r="K1030">
        <v>1</v>
      </c>
      <c r="T1030">
        <v>3</v>
      </c>
      <c r="U1030">
        <v>2</v>
      </c>
      <c r="V1030" t="s">
        <v>333</v>
      </c>
      <c r="W1030">
        <v>84</v>
      </c>
      <c r="X1030">
        <v>7</v>
      </c>
      <c r="Y1030">
        <v>7</v>
      </c>
      <c r="Z1030" t="s">
        <v>1373</v>
      </c>
      <c r="AA1030" t="s">
        <v>1374</v>
      </c>
      <c r="AB1030" t="s">
        <v>309</v>
      </c>
      <c r="AC1030" t="s">
        <v>310</v>
      </c>
      <c r="AD1030" t="s">
        <v>1276</v>
      </c>
      <c r="AG1030" t="s">
        <v>1375</v>
      </c>
      <c r="AH1030">
        <v>0</v>
      </c>
      <c r="AI1030">
        <v>260</v>
      </c>
    </row>
    <row r="1031" spans="1:35" x14ac:dyDescent="0.3">
      <c r="A1031" t="s">
        <v>1272</v>
      </c>
      <c r="B1031">
        <v>105534</v>
      </c>
      <c r="C1031">
        <v>4</v>
      </c>
      <c r="D1031" t="s">
        <v>1371</v>
      </c>
      <c r="E1031" t="s">
        <v>1372</v>
      </c>
      <c r="F1031">
        <v>12</v>
      </c>
      <c r="G1031">
        <v>27.37</v>
      </c>
      <c r="H1031">
        <v>90.48</v>
      </c>
      <c r="I1031">
        <v>24.68</v>
      </c>
      <c r="J1031">
        <v>81.59</v>
      </c>
      <c r="K1031">
        <v>1</v>
      </c>
      <c r="T1031">
        <v>3</v>
      </c>
      <c r="U1031">
        <v>2</v>
      </c>
      <c r="V1031" t="s">
        <v>333</v>
      </c>
      <c r="W1031">
        <v>90</v>
      </c>
      <c r="X1031">
        <v>7</v>
      </c>
      <c r="Y1031">
        <v>7</v>
      </c>
      <c r="Z1031" t="s">
        <v>1373</v>
      </c>
      <c r="AA1031" t="s">
        <v>1374</v>
      </c>
      <c r="AB1031" t="s">
        <v>309</v>
      </c>
      <c r="AC1031" t="s">
        <v>310</v>
      </c>
      <c r="AD1031" t="s">
        <v>1276</v>
      </c>
      <c r="AG1031" t="s">
        <v>1375</v>
      </c>
      <c r="AH1031">
        <v>0</v>
      </c>
      <c r="AI1031">
        <v>260</v>
      </c>
    </row>
    <row r="1032" spans="1:35" x14ac:dyDescent="0.3">
      <c r="A1032" t="s">
        <v>1272</v>
      </c>
      <c r="B1032">
        <v>105534</v>
      </c>
      <c r="C1032">
        <v>5</v>
      </c>
      <c r="D1032" t="s">
        <v>1371</v>
      </c>
      <c r="E1032" t="s">
        <v>1372</v>
      </c>
      <c r="F1032">
        <v>12</v>
      </c>
      <c r="G1032">
        <v>30.1</v>
      </c>
      <c r="H1032">
        <v>99.52</v>
      </c>
      <c r="I1032">
        <v>27.14</v>
      </c>
      <c r="J1032">
        <v>89.74</v>
      </c>
      <c r="K1032">
        <v>4</v>
      </c>
      <c r="T1032">
        <v>3</v>
      </c>
      <c r="U1032">
        <v>2</v>
      </c>
      <c r="V1032" t="s">
        <v>333</v>
      </c>
      <c r="W1032">
        <v>99</v>
      </c>
      <c r="X1032">
        <v>7</v>
      </c>
      <c r="Y1032">
        <v>7</v>
      </c>
      <c r="Z1032" t="s">
        <v>1373</v>
      </c>
      <c r="AA1032" t="s">
        <v>1374</v>
      </c>
      <c r="AB1032" t="s">
        <v>309</v>
      </c>
      <c r="AC1032" t="s">
        <v>310</v>
      </c>
      <c r="AD1032" t="s">
        <v>1276</v>
      </c>
      <c r="AG1032" t="s">
        <v>1375</v>
      </c>
      <c r="AH1032">
        <v>0</v>
      </c>
      <c r="AI1032">
        <v>260</v>
      </c>
    </row>
    <row r="1033" spans="1:35" x14ac:dyDescent="0.3">
      <c r="A1033" t="s">
        <v>1272</v>
      </c>
      <c r="B1033">
        <v>105534</v>
      </c>
      <c r="C1033">
        <v>6</v>
      </c>
      <c r="D1033" t="s">
        <v>1371</v>
      </c>
      <c r="E1033" t="s">
        <v>1372</v>
      </c>
      <c r="F1033">
        <v>12</v>
      </c>
      <c r="G1033">
        <v>32.17</v>
      </c>
      <c r="H1033">
        <v>106.35</v>
      </c>
      <c r="I1033">
        <v>29</v>
      </c>
      <c r="J1033">
        <v>95.9</v>
      </c>
      <c r="K1033">
        <v>4</v>
      </c>
      <c r="T1033">
        <v>3</v>
      </c>
      <c r="U1033">
        <v>2</v>
      </c>
      <c r="V1033" t="s">
        <v>333</v>
      </c>
      <c r="W1033">
        <v>106</v>
      </c>
      <c r="X1033">
        <v>7</v>
      </c>
      <c r="Y1033">
        <v>7</v>
      </c>
      <c r="Z1033" t="s">
        <v>1373</v>
      </c>
      <c r="AA1033" t="s">
        <v>1374</v>
      </c>
      <c r="AB1033" t="s">
        <v>309</v>
      </c>
      <c r="AC1033" t="s">
        <v>310</v>
      </c>
      <c r="AD1033" t="s">
        <v>1276</v>
      </c>
      <c r="AG1033" t="s">
        <v>1375</v>
      </c>
      <c r="AH1033">
        <v>0</v>
      </c>
      <c r="AI1033">
        <v>260</v>
      </c>
    </row>
    <row r="1034" spans="1:35" x14ac:dyDescent="0.3">
      <c r="A1034" t="s">
        <v>1376</v>
      </c>
      <c r="B1034">
        <v>102792</v>
      </c>
      <c r="C1034">
        <v>1</v>
      </c>
      <c r="D1034" t="s">
        <v>1377</v>
      </c>
      <c r="E1034" t="s">
        <v>860</v>
      </c>
      <c r="F1034">
        <v>9</v>
      </c>
      <c r="G1034">
        <v>28.12</v>
      </c>
      <c r="H1034">
        <v>92.98</v>
      </c>
      <c r="I1034">
        <v>25.22</v>
      </c>
      <c r="J1034">
        <v>83.4</v>
      </c>
      <c r="K1034">
        <v>3</v>
      </c>
      <c r="T1034">
        <v>3</v>
      </c>
      <c r="U1034">
        <v>2</v>
      </c>
      <c r="V1034" t="s">
        <v>306</v>
      </c>
      <c r="W1034">
        <v>92</v>
      </c>
      <c r="X1034">
        <v>5</v>
      </c>
      <c r="Y1034">
        <v>5</v>
      </c>
      <c r="Z1034" t="s">
        <v>1378</v>
      </c>
      <c r="AA1034" t="s">
        <v>1379</v>
      </c>
      <c r="AB1034" t="s">
        <v>309</v>
      </c>
      <c r="AC1034" t="s">
        <v>310</v>
      </c>
      <c r="AD1034" t="s">
        <v>1380</v>
      </c>
      <c r="AG1034" t="s">
        <v>1381</v>
      </c>
      <c r="AH1034">
        <v>0</v>
      </c>
      <c r="AI1034">
        <v>199</v>
      </c>
    </row>
    <row r="1035" spans="1:35" x14ac:dyDescent="0.3">
      <c r="A1035" t="s">
        <v>1376</v>
      </c>
      <c r="B1035">
        <v>102792</v>
      </c>
      <c r="C1035">
        <v>2</v>
      </c>
      <c r="D1035" t="s">
        <v>1377</v>
      </c>
      <c r="E1035" t="s">
        <v>860</v>
      </c>
      <c r="F1035">
        <v>9</v>
      </c>
      <c r="G1035">
        <v>28.52</v>
      </c>
      <c r="H1035">
        <v>94.29</v>
      </c>
      <c r="I1035">
        <v>25.58</v>
      </c>
      <c r="J1035">
        <v>84.57</v>
      </c>
      <c r="K1035">
        <v>3</v>
      </c>
      <c r="T1035">
        <v>1</v>
      </c>
      <c r="U1035">
        <v>1</v>
      </c>
      <c r="V1035" t="s">
        <v>306</v>
      </c>
      <c r="W1035">
        <v>94</v>
      </c>
      <c r="X1035">
        <v>5</v>
      </c>
      <c r="Y1035">
        <v>5</v>
      </c>
      <c r="Z1035" t="s">
        <v>1378</v>
      </c>
      <c r="AA1035" t="s">
        <v>1379</v>
      </c>
      <c r="AB1035" t="s">
        <v>309</v>
      </c>
      <c r="AC1035" t="s">
        <v>310</v>
      </c>
      <c r="AD1035" t="s">
        <v>1380</v>
      </c>
      <c r="AG1035" t="s">
        <v>1381</v>
      </c>
      <c r="AH1035">
        <v>0</v>
      </c>
      <c r="AI1035">
        <v>199</v>
      </c>
    </row>
    <row r="1036" spans="1:35" x14ac:dyDescent="0.3">
      <c r="A1036" t="s">
        <v>1376</v>
      </c>
      <c r="B1036">
        <v>102792</v>
      </c>
      <c r="C1036">
        <v>3</v>
      </c>
      <c r="D1036" t="s">
        <v>1377</v>
      </c>
      <c r="E1036" t="s">
        <v>860</v>
      </c>
      <c r="F1036">
        <v>9</v>
      </c>
      <c r="G1036">
        <v>34.03</v>
      </c>
      <c r="H1036">
        <v>112.52</v>
      </c>
      <c r="I1036">
        <v>30.52</v>
      </c>
      <c r="J1036">
        <v>100.92</v>
      </c>
      <c r="K1036">
        <v>2</v>
      </c>
      <c r="T1036">
        <v>3</v>
      </c>
      <c r="U1036">
        <v>2</v>
      </c>
      <c r="V1036" t="s">
        <v>306</v>
      </c>
      <c r="W1036">
        <v>112</v>
      </c>
      <c r="X1036">
        <v>5</v>
      </c>
      <c r="Y1036">
        <v>5</v>
      </c>
      <c r="Z1036" t="s">
        <v>1378</v>
      </c>
      <c r="AA1036" t="s">
        <v>1379</v>
      </c>
      <c r="AB1036" t="s">
        <v>309</v>
      </c>
      <c r="AC1036" t="s">
        <v>310</v>
      </c>
      <c r="AD1036" t="s">
        <v>1380</v>
      </c>
      <c r="AG1036" t="s">
        <v>1381</v>
      </c>
      <c r="AH1036">
        <v>0</v>
      </c>
      <c r="AI1036">
        <v>199</v>
      </c>
    </row>
    <row r="1037" spans="1:35" x14ac:dyDescent="0.3">
      <c r="A1037" t="s">
        <v>1376</v>
      </c>
      <c r="B1037">
        <v>102792</v>
      </c>
      <c r="C1037">
        <v>4</v>
      </c>
      <c r="D1037" t="s">
        <v>1377</v>
      </c>
      <c r="E1037" t="s">
        <v>860</v>
      </c>
      <c r="F1037">
        <v>9</v>
      </c>
      <c r="G1037">
        <v>65.37</v>
      </c>
      <c r="H1037">
        <v>216.12</v>
      </c>
      <c r="I1037">
        <v>58.63</v>
      </c>
      <c r="J1037">
        <v>193.84</v>
      </c>
      <c r="K1037">
        <v>1</v>
      </c>
      <c r="T1037">
        <v>3</v>
      </c>
      <c r="U1037">
        <v>2</v>
      </c>
      <c r="V1037" t="s">
        <v>306</v>
      </c>
      <c r="W1037">
        <v>216</v>
      </c>
      <c r="X1037">
        <v>5</v>
      </c>
      <c r="Y1037">
        <v>5</v>
      </c>
      <c r="Z1037" t="s">
        <v>1378</v>
      </c>
      <c r="AA1037" t="s">
        <v>1379</v>
      </c>
      <c r="AB1037" t="s">
        <v>309</v>
      </c>
      <c r="AC1037" t="s">
        <v>310</v>
      </c>
      <c r="AD1037" t="s">
        <v>1380</v>
      </c>
      <c r="AG1037" t="s">
        <v>1381</v>
      </c>
      <c r="AH1037">
        <v>0</v>
      </c>
      <c r="AI1037">
        <v>199</v>
      </c>
    </row>
    <row r="1038" spans="1:35" x14ac:dyDescent="0.3">
      <c r="A1038" t="s">
        <v>1376</v>
      </c>
      <c r="B1038">
        <v>410</v>
      </c>
      <c r="C1038">
        <v>1</v>
      </c>
      <c r="D1038" t="s">
        <v>1382</v>
      </c>
      <c r="E1038" t="s">
        <v>1383</v>
      </c>
      <c r="F1038">
        <v>3710</v>
      </c>
      <c r="G1038">
        <v>20.03</v>
      </c>
      <c r="H1038">
        <v>66.239999999999995</v>
      </c>
      <c r="I1038">
        <v>15.13</v>
      </c>
      <c r="J1038">
        <v>50.03</v>
      </c>
      <c r="K1038">
        <v>1330</v>
      </c>
      <c r="T1038">
        <v>2</v>
      </c>
      <c r="U1038">
        <v>1</v>
      </c>
      <c r="V1038" t="s">
        <v>333</v>
      </c>
      <c r="W1038">
        <v>66</v>
      </c>
      <c r="X1038">
        <v>14</v>
      </c>
      <c r="Y1038">
        <v>14</v>
      </c>
      <c r="Z1038" t="s">
        <v>1384</v>
      </c>
      <c r="AA1038" t="s">
        <v>1385</v>
      </c>
      <c r="AB1038" t="s">
        <v>309</v>
      </c>
      <c r="AC1038" t="s">
        <v>310</v>
      </c>
      <c r="AD1038" t="s">
        <v>1380</v>
      </c>
      <c r="AG1038" t="s">
        <v>1386</v>
      </c>
      <c r="AH1038">
        <v>0</v>
      </c>
      <c r="AI1038">
        <v>148</v>
      </c>
    </row>
    <row r="1039" spans="1:35" x14ac:dyDescent="0.3">
      <c r="A1039" t="s">
        <v>1376</v>
      </c>
      <c r="B1039">
        <v>410</v>
      </c>
      <c r="C1039">
        <v>2</v>
      </c>
      <c r="D1039" t="s">
        <v>1382</v>
      </c>
      <c r="E1039" t="s">
        <v>1383</v>
      </c>
      <c r="F1039">
        <v>3710</v>
      </c>
      <c r="G1039">
        <v>21.72</v>
      </c>
      <c r="H1039">
        <v>71.83</v>
      </c>
      <c r="I1039">
        <v>15.28</v>
      </c>
      <c r="J1039">
        <v>50.54</v>
      </c>
      <c r="K1039">
        <v>1120</v>
      </c>
      <c r="T1039">
        <v>3</v>
      </c>
      <c r="U1039">
        <v>1</v>
      </c>
      <c r="V1039" t="s">
        <v>333</v>
      </c>
      <c r="W1039">
        <v>71</v>
      </c>
      <c r="X1039">
        <v>14</v>
      </c>
      <c r="Y1039">
        <v>14</v>
      </c>
      <c r="Z1039" t="s">
        <v>1384</v>
      </c>
      <c r="AA1039" t="s">
        <v>1385</v>
      </c>
      <c r="AB1039" t="s">
        <v>309</v>
      </c>
      <c r="AC1039" t="s">
        <v>310</v>
      </c>
      <c r="AD1039" t="s">
        <v>1380</v>
      </c>
      <c r="AG1039" t="s">
        <v>1386</v>
      </c>
      <c r="AH1039">
        <v>0</v>
      </c>
      <c r="AI1039">
        <v>148</v>
      </c>
    </row>
    <row r="1040" spans="1:35" x14ac:dyDescent="0.3">
      <c r="A1040" t="s">
        <v>1376</v>
      </c>
      <c r="B1040">
        <v>410</v>
      </c>
      <c r="C1040">
        <v>3</v>
      </c>
      <c r="D1040" t="s">
        <v>1382</v>
      </c>
      <c r="E1040" t="s">
        <v>1383</v>
      </c>
      <c r="F1040">
        <v>3710</v>
      </c>
      <c r="G1040">
        <v>23.57</v>
      </c>
      <c r="H1040">
        <v>77.92</v>
      </c>
      <c r="I1040">
        <v>17.97</v>
      </c>
      <c r="J1040">
        <v>59.43</v>
      </c>
      <c r="K1040">
        <v>1260</v>
      </c>
      <c r="T1040">
        <v>3</v>
      </c>
      <c r="U1040">
        <v>1</v>
      </c>
      <c r="V1040" t="s">
        <v>333</v>
      </c>
      <c r="W1040">
        <v>77</v>
      </c>
      <c r="X1040">
        <v>14</v>
      </c>
      <c r="Y1040">
        <v>14</v>
      </c>
      <c r="Z1040" t="s">
        <v>1384</v>
      </c>
      <c r="AA1040" t="s">
        <v>1385</v>
      </c>
      <c r="AB1040" t="s">
        <v>309</v>
      </c>
      <c r="AC1040" t="s">
        <v>310</v>
      </c>
      <c r="AD1040" t="s">
        <v>1380</v>
      </c>
      <c r="AG1040" t="s">
        <v>1386</v>
      </c>
      <c r="AH1040">
        <v>0</v>
      </c>
      <c r="AI1040">
        <v>148</v>
      </c>
    </row>
    <row r="1041" spans="1:35" x14ac:dyDescent="0.3">
      <c r="A1041" t="s">
        <v>1376</v>
      </c>
      <c r="B1041">
        <v>27020</v>
      </c>
      <c r="C1041">
        <v>1</v>
      </c>
      <c r="D1041" t="s">
        <v>1387</v>
      </c>
      <c r="E1041" t="s">
        <v>1388</v>
      </c>
      <c r="F1041">
        <v>320</v>
      </c>
      <c r="G1041">
        <v>23.71</v>
      </c>
      <c r="H1041">
        <v>78.41</v>
      </c>
      <c r="I1041">
        <v>18.059999999999999</v>
      </c>
      <c r="J1041">
        <v>59.73</v>
      </c>
      <c r="K1041">
        <v>132</v>
      </c>
      <c r="T1041">
        <v>3</v>
      </c>
      <c r="U1041">
        <v>2</v>
      </c>
      <c r="V1041" t="s">
        <v>306</v>
      </c>
      <c r="W1041">
        <v>78</v>
      </c>
      <c r="X1041">
        <v>25</v>
      </c>
      <c r="Y1041">
        <v>18</v>
      </c>
      <c r="Z1041" t="s">
        <v>1389</v>
      </c>
      <c r="AA1041" t="s">
        <v>1390</v>
      </c>
      <c r="AB1041" t="s">
        <v>309</v>
      </c>
      <c r="AC1041" t="s">
        <v>310</v>
      </c>
      <c r="AD1041" t="s">
        <v>1380</v>
      </c>
      <c r="AG1041" t="s">
        <v>1391</v>
      </c>
      <c r="AH1041">
        <v>12</v>
      </c>
      <c r="AI1041">
        <v>249</v>
      </c>
    </row>
    <row r="1042" spans="1:35" x14ac:dyDescent="0.3">
      <c r="A1042" t="s">
        <v>1376</v>
      </c>
      <c r="B1042">
        <v>27020</v>
      </c>
      <c r="C1042">
        <v>2</v>
      </c>
      <c r="D1042" t="s">
        <v>1387</v>
      </c>
      <c r="E1042" t="s">
        <v>1388</v>
      </c>
      <c r="F1042">
        <v>320</v>
      </c>
      <c r="G1042">
        <v>32.630000000000003</v>
      </c>
      <c r="H1042">
        <v>107.9</v>
      </c>
      <c r="I1042">
        <v>25.62</v>
      </c>
      <c r="J1042">
        <v>84.7</v>
      </c>
      <c r="K1042">
        <v>142</v>
      </c>
      <c r="T1042">
        <v>3</v>
      </c>
      <c r="U1042">
        <v>2</v>
      </c>
      <c r="V1042" t="s">
        <v>306</v>
      </c>
      <c r="W1042">
        <v>107</v>
      </c>
      <c r="X1042">
        <v>25</v>
      </c>
      <c r="Y1042">
        <v>18</v>
      </c>
      <c r="Z1042" t="s">
        <v>1389</v>
      </c>
      <c r="AA1042" t="s">
        <v>1390</v>
      </c>
      <c r="AB1042" t="s">
        <v>309</v>
      </c>
      <c r="AC1042" t="s">
        <v>310</v>
      </c>
      <c r="AD1042" t="s">
        <v>1380</v>
      </c>
      <c r="AG1042" t="s">
        <v>1391</v>
      </c>
      <c r="AH1042">
        <v>12</v>
      </c>
      <c r="AI1042">
        <v>249</v>
      </c>
    </row>
    <row r="1043" spans="1:35" x14ac:dyDescent="0.3">
      <c r="A1043" t="s">
        <v>1376</v>
      </c>
      <c r="B1043">
        <v>27020</v>
      </c>
      <c r="C1043">
        <v>3</v>
      </c>
      <c r="D1043" t="s">
        <v>1387</v>
      </c>
      <c r="E1043" t="s">
        <v>1388</v>
      </c>
      <c r="F1043">
        <v>320</v>
      </c>
      <c r="G1043">
        <v>42.54</v>
      </c>
      <c r="H1043">
        <v>140.66</v>
      </c>
      <c r="I1043">
        <v>35.67</v>
      </c>
      <c r="J1043">
        <v>117.95</v>
      </c>
      <c r="K1043">
        <v>34</v>
      </c>
      <c r="T1043">
        <v>4</v>
      </c>
      <c r="U1043">
        <v>2</v>
      </c>
      <c r="V1043" t="s">
        <v>306</v>
      </c>
      <c r="W1043">
        <v>140</v>
      </c>
      <c r="X1043">
        <v>25</v>
      </c>
      <c r="Y1043">
        <v>18</v>
      </c>
      <c r="Z1043" t="s">
        <v>1389</v>
      </c>
      <c r="AA1043" t="s">
        <v>1390</v>
      </c>
      <c r="AB1043" t="s">
        <v>309</v>
      </c>
      <c r="AC1043" t="s">
        <v>310</v>
      </c>
      <c r="AD1043" t="s">
        <v>1380</v>
      </c>
      <c r="AG1043" t="s">
        <v>1391</v>
      </c>
      <c r="AH1043">
        <v>12</v>
      </c>
      <c r="AI1043">
        <v>249</v>
      </c>
    </row>
    <row r="1044" spans="1:35" x14ac:dyDescent="0.3">
      <c r="A1044" t="s">
        <v>1376</v>
      </c>
      <c r="B1044">
        <v>110770</v>
      </c>
      <c r="C1044">
        <v>1</v>
      </c>
      <c r="D1044" t="s">
        <v>1392</v>
      </c>
      <c r="E1044" t="s">
        <v>1393</v>
      </c>
      <c r="F1044">
        <v>10</v>
      </c>
      <c r="G1044">
        <v>22.29</v>
      </c>
      <c r="H1044">
        <v>73.7</v>
      </c>
      <c r="I1044">
        <v>19.34</v>
      </c>
      <c r="J1044">
        <v>63.95</v>
      </c>
      <c r="K1044">
        <v>1</v>
      </c>
      <c r="T1044">
        <v>3</v>
      </c>
      <c r="U1044">
        <v>2</v>
      </c>
      <c r="V1044" t="s">
        <v>306</v>
      </c>
      <c r="W1044">
        <v>73</v>
      </c>
      <c r="X1044">
        <v>6</v>
      </c>
      <c r="Y1044">
        <v>6</v>
      </c>
      <c r="Z1044" t="s">
        <v>1394</v>
      </c>
      <c r="AA1044" t="s">
        <v>1395</v>
      </c>
      <c r="AB1044" t="s">
        <v>309</v>
      </c>
      <c r="AC1044" t="s">
        <v>310</v>
      </c>
      <c r="AD1044" t="s">
        <v>1380</v>
      </c>
      <c r="AG1044" t="s">
        <v>1396</v>
      </c>
      <c r="AH1044">
        <v>0</v>
      </c>
      <c r="AI1044">
        <v>264</v>
      </c>
    </row>
    <row r="1045" spans="1:35" x14ac:dyDescent="0.3">
      <c r="A1045" t="s">
        <v>1376</v>
      </c>
      <c r="B1045">
        <v>110770</v>
      </c>
      <c r="C1045">
        <v>2</v>
      </c>
      <c r="D1045" t="s">
        <v>1392</v>
      </c>
      <c r="E1045" t="s">
        <v>1393</v>
      </c>
      <c r="F1045">
        <v>10</v>
      </c>
      <c r="G1045">
        <v>24.95</v>
      </c>
      <c r="H1045">
        <v>82.49</v>
      </c>
      <c r="I1045">
        <v>21.65</v>
      </c>
      <c r="J1045">
        <v>71.59</v>
      </c>
      <c r="K1045">
        <v>1</v>
      </c>
      <c r="T1045">
        <v>3</v>
      </c>
      <c r="U1045">
        <v>2</v>
      </c>
      <c r="V1045" t="s">
        <v>306</v>
      </c>
      <c r="W1045">
        <v>82</v>
      </c>
      <c r="X1045">
        <v>6</v>
      </c>
      <c r="Y1045">
        <v>6</v>
      </c>
      <c r="Z1045" t="s">
        <v>1394</v>
      </c>
      <c r="AA1045" t="s">
        <v>1395</v>
      </c>
      <c r="AB1045" t="s">
        <v>309</v>
      </c>
      <c r="AC1045" t="s">
        <v>310</v>
      </c>
      <c r="AD1045" t="s">
        <v>1380</v>
      </c>
      <c r="AG1045" t="s">
        <v>1396</v>
      </c>
      <c r="AH1045">
        <v>0</v>
      </c>
      <c r="AI1045">
        <v>264</v>
      </c>
    </row>
    <row r="1046" spans="1:35" x14ac:dyDescent="0.3">
      <c r="A1046" t="s">
        <v>1376</v>
      </c>
      <c r="B1046">
        <v>110770</v>
      </c>
      <c r="C1046">
        <v>3</v>
      </c>
      <c r="D1046" t="s">
        <v>1392</v>
      </c>
      <c r="E1046" t="s">
        <v>1393</v>
      </c>
      <c r="F1046">
        <v>10</v>
      </c>
      <c r="G1046">
        <v>27.21</v>
      </c>
      <c r="H1046">
        <v>89.98</v>
      </c>
      <c r="I1046">
        <v>23.62</v>
      </c>
      <c r="J1046">
        <v>78.09</v>
      </c>
      <c r="K1046">
        <v>8</v>
      </c>
      <c r="T1046">
        <v>3</v>
      </c>
      <c r="U1046">
        <v>2</v>
      </c>
      <c r="V1046" t="s">
        <v>306</v>
      </c>
      <c r="W1046">
        <v>89</v>
      </c>
      <c r="X1046">
        <v>6</v>
      </c>
      <c r="Y1046">
        <v>6</v>
      </c>
      <c r="Z1046" t="s">
        <v>1394</v>
      </c>
      <c r="AA1046" t="s">
        <v>1395</v>
      </c>
      <c r="AB1046" t="s">
        <v>309</v>
      </c>
      <c r="AC1046" t="s">
        <v>310</v>
      </c>
      <c r="AD1046" t="s">
        <v>1380</v>
      </c>
      <c r="AG1046" t="s">
        <v>1396</v>
      </c>
      <c r="AH1046">
        <v>0</v>
      </c>
      <c r="AI1046">
        <v>264</v>
      </c>
    </row>
    <row r="1047" spans="1:35" x14ac:dyDescent="0.3">
      <c r="A1047" t="s">
        <v>1376</v>
      </c>
      <c r="B1047">
        <v>101601</v>
      </c>
      <c r="C1047">
        <v>1</v>
      </c>
      <c r="D1047" t="s">
        <v>1397</v>
      </c>
      <c r="E1047" t="s">
        <v>365</v>
      </c>
      <c r="F1047">
        <v>10</v>
      </c>
      <c r="G1047">
        <v>18.079999999999998</v>
      </c>
      <c r="H1047">
        <v>59.79</v>
      </c>
      <c r="I1047">
        <v>14.76</v>
      </c>
      <c r="J1047">
        <v>48.81</v>
      </c>
      <c r="K1047">
        <v>3</v>
      </c>
      <c r="T1047">
        <v>3</v>
      </c>
      <c r="U1047">
        <v>1</v>
      </c>
      <c r="V1047" t="s">
        <v>306</v>
      </c>
      <c r="W1047">
        <v>59</v>
      </c>
      <c r="X1047">
        <v>6</v>
      </c>
      <c r="Y1047">
        <v>6</v>
      </c>
      <c r="Z1047" t="s">
        <v>1398</v>
      </c>
      <c r="AA1047" t="s">
        <v>1399</v>
      </c>
      <c r="AB1047" t="s">
        <v>309</v>
      </c>
      <c r="AC1047" t="s">
        <v>310</v>
      </c>
      <c r="AD1047" t="s">
        <v>1380</v>
      </c>
      <c r="AG1047" t="s">
        <v>1400</v>
      </c>
      <c r="AH1047">
        <v>0</v>
      </c>
      <c r="AI1047">
        <v>288</v>
      </c>
    </row>
    <row r="1048" spans="1:35" x14ac:dyDescent="0.3">
      <c r="A1048" t="s">
        <v>1376</v>
      </c>
      <c r="B1048">
        <v>101601</v>
      </c>
      <c r="C1048">
        <v>2</v>
      </c>
      <c r="D1048" t="s">
        <v>1397</v>
      </c>
      <c r="E1048" t="s">
        <v>365</v>
      </c>
      <c r="F1048">
        <v>10</v>
      </c>
      <c r="G1048">
        <v>20.170000000000002</v>
      </c>
      <c r="H1048">
        <v>66.69</v>
      </c>
      <c r="I1048">
        <v>16.47</v>
      </c>
      <c r="J1048">
        <v>54.45</v>
      </c>
      <c r="K1048">
        <v>2</v>
      </c>
      <c r="T1048">
        <v>3</v>
      </c>
      <c r="U1048">
        <v>2</v>
      </c>
      <c r="V1048" t="s">
        <v>306</v>
      </c>
      <c r="W1048" t="s">
        <v>1401</v>
      </c>
      <c r="X1048">
        <v>6</v>
      </c>
      <c r="Y1048">
        <v>6</v>
      </c>
      <c r="Z1048" t="s">
        <v>1398</v>
      </c>
      <c r="AA1048" t="s">
        <v>1399</v>
      </c>
      <c r="AB1048" t="s">
        <v>309</v>
      </c>
      <c r="AC1048" t="s">
        <v>310</v>
      </c>
      <c r="AD1048" t="s">
        <v>1380</v>
      </c>
      <c r="AG1048" t="s">
        <v>1400</v>
      </c>
      <c r="AH1048">
        <v>0</v>
      </c>
      <c r="AI1048">
        <v>288</v>
      </c>
    </row>
    <row r="1049" spans="1:35" x14ac:dyDescent="0.3">
      <c r="A1049" t="s">
        <v>1376</v>
      </c>
      <c r="B1049">
        <v>101601</v>
      </c>
      <c r="C1049">
        <v>3</v>
      </c>
      <c r="D1049" t="s">
        <v>1397</v>
      </c>
      <c r="E1049" t="s">
        <v>365</v>
      </c>
      <c r="F1049">
        <v>10</v>
      </c>
      <c r="G1049">
        <v>20.28</v>
      </c>
      <c r="H1049">
        <v>67.069999999999993</v>
      </c>
      <c r="I1049">
        <v>16.559999999999999</v>
      </c>
      <c r="J1049">
        <v>54.75</v>
      </c>
      <c r="K1049">
        <v>5</v>
      </c>
      <c r="T1049">
        <v>3</v>
      </c>
      <c r="U1049">
        <v>2</v>
      </c>
      <c r="V1049" t="s">
        <v>306</v>
      </c>
      <c r="W1049" t="s">
        <v>1033</v>
      </c>
      <c r="X1049">
        <v>6</v>
      </c>
      <c r="Y1049">
        <v>6</v>
      </c>
      <c r="Z1049" t="s">
        <v>1398</v>
      </c>
      <c r="AA1049" t="s">
        <v>1399</v>
      </c>
      <c r="AB1049" t="s">
        <v>309</v>
      </c>
      <c r="AC1049" t="s">
        <v>310</v>
      </c>
      <c r="AD1049" t="s">
        <v>1380</v>
      </c>
      <c r="AG1049" t="s">
        <v>1400</v>
      </c>
      <c r="AH1049">
        <v>0</v>
      </c>
      <c r="AI1049">
        <v>288</v>
      </c>
    </row>
    <row r="1050" spans="1:35" x14ac:dyDescent="0.3">
      <c r="A1050" t="s">
        <v>1376</v>
      </c>
      <c r="B1050">
        <v>13838</v>
      </c>
      <c r="C1050">
        <v>1</v>
      </c>
      <c r="D1050" t="s">
        <v>1402</v>
      </c>
      <c r="E1050" t="s">
        <v>1250</v>
      </c>
      <c r="F1050">
        <v>189</v>
      </c>
      <c r="G1050">
        <v>24.69</v>
      </c>
      <c r="H1050">
        <v>81.63</v>
      </c>
      <c r="I1050">
        <v>18.07</v>
      </c>
      <c r="J1050">
        <v>59.76</v>
      </c>
      <c r="K1050">
        <v>14</v>
      </c>
      <c r="T1050">
        <v>2</v>
      </c>
      <c r="U1050">
        <v>2</v>
      </c>
      <c r="V1050" t="s">
        <v>306</v>
      </c>
      <c r="W1050">
        <v>81</v>
      </c>
      <c r="X1050">
        <v>15</v>
      </c>
      <c r="Y1050">
        <v>12</v>
      </c>
      <c r="Z1050" t="s">
        <v>1403</v>
      </c>
      <c r="AA1050" t="s">
        <v>1404</v>
      </c>
      <c r="AB1050" t="s">
        <v>309</v>
      </c>
      <c r="AC1050" t="s">
        <v>310</v>
      </c>
      <c r="AD1050" t="s">
        <v>1380</v>
      </c>
      <c r="AG1050" t="s">
        <v>1405</v>
      </c>
      <c r="AH1050">
        <v>0</v>
      </c>
      <c r="AI1050">
        <v>244</v>
      </c>
    </row>
    <row r="1051" spans="1:35" x14ac:dyDescent="0.3">
      <c r="A1051" t="s">
        <v>1376</v>
      </c>
      <c r="B1051">
        <v>13838</v>
      </c>
      <c r="C1051">
        <v>2</v>
      </c>
      <c r="D1051" t="s">
        <v>1402</v>
      </c>
      <c r="E1051" t="s">
        <v>1250</v>
      </c>
      <c r="F1051">
        <v>189</v>
      </c>
      <c r="G1051">
        <v>26.15</v>
      </c>
      <c r="H1051">
        <v>86.45</v>
      </c>
      <c r="I1051">
        <v>18.079999999999998</v>
      </c>
      <c r="J1051">
        <v>59.78</v>
      </c>
      <c r="K1051">
        <v>24</v>
      </c>
      <c r="T1051">
        <v>3</v>
      </c>
      <c r="U1051">
        <v>2</v>
      </c>
      <c r="V1051" t="s">
        <v>306</v>
      </c>
      <c r="W1051">
        <v>86</v>
      </c>
      <c r="X1051">
        <v>15</v>
      </c>
      <c r="Y1051">
        <v>12</v>
      </c>
      <c r="Z1051" t="s">
        <v>1403</v>
      </c>
      <c r="AA1051" t="s">
        <v>1404</v>
      </c>
      <c r="AB1051" t="s">
        <v>309</v>
      </c>
      <c r="AC1051" t="s">
        <v>310</v>
      </c>
      <c r="AD1051" t="s">
        <v>1380</v>
      </c>
      <c r="AG1051" t="s">
        <v>1405</v>
      </c>
      <c r="AH1051">
        <v>0</v>
      </c>
      <c r="AI1051">
        <v>244</v>
      </c>
    </row>
    <row r="1052" spans="1:35" x14ac:dyDescent="0.3">
      <c r="A1052" t="s">
        <v>1376</v>
      </c>
      <c r="B1052">
        <v>13838</v>
      </c>
      <c r="C1052">
        <v>3</v>
      </c>
      <c r="D1052" t="s">
        <v>1402</v>
      </c>
      <c r="E1052" t="s">
        <v>1250</v>
      </c>
      <c r="F1052">
        <v>189</v>
      </c>
      <c r="G1052">
        <v>33.020000000000003</v>
      </c>
      <c r="H1052">
        <v>109.19</v>
      </c>
      <c r="I1052">
        <v>25.69</v>
      </c>
      <c r="J1052">
        <v>84.95</v>
      </c>
      <c r="K1052">
        <v>151</v>
      </c>
      <c r="T1052">
        <v>3</v>
      </c>
      <c r="U1052">
        <v>2</v>
      </c>
      <c r="V1052" t="s">
        <v>306</v>
      </c>
      <c r="W1052">
        <v>109</v>
      </c>
      <c r="X1052">
        <v>15</v>
      </c>
      <c r="Y1052">
        <v>12</v>
      </c>
      <c r="Z1052" t="s">
        <v>1403</v>
      </c>
      <c r="AA1052" t="s">
        <v>1404</v>
      </c>
      <c r="AB1052" t="s">
        <v>309</v>
      </c>
      <c r="AC1052" t="s">
        <v>310</v>
      </c>
      <c r="AD1052" t="s">
        <v>1380</v>
      </c>
      <c r="AG1052" t="s">
        <v>1405</v>
      </c>
      <c r="AH1052">
        <v>0</v>
      </c>
      <c r="AI1052">
        <v>244</v>
      </c>
    </row>
    <row r="1053" spans="1:35" x14ac:dyDescent="0.3">
      <c r="A1053" t="s">
        <v>1376</v>
      </c>
      <c r="B1053">
        <v>8421</v>
      </c>
      <c r="C1053">
        <v>1</v>
      </c>
      <c r="D1053" t="s">
        <v>1406</v>
      </c>
      <c r="E1053" t="s">
        <v>1407</v>
      </c>
      <c r="F1053">
        <v>127</v>
      </c>
      <c r="G1053">
        <v>24.34</v>
      </c>
      <c r="H1053">
        <v>80.489999999999995</v>
      </c>
      <c r="I1053">
        <v>18.149999999999999</v>
      </c>
      <c r="J1053">
        <v>60</v>
      </c>
      <c r="K1053">
        <v>41</v>
      </c>
      <c r="T1053">
        <v>3</v>
      </c>
      <c r="U1053">
        <v>1</v>
      </c>
      <c r="V1053" t="s">
        <v>306</v>
      </c>
      <c r="W1053">
        <v>80</v>
      </c>
      <c r="X1053">
        <v>18</v>
      </c>
      <c r="Y1053">
        <v>12</v>
      </c>
      <c r="Z1053" t="s">
        <v>1408</v>
      </c>
      <c r="AA1053" t="s">
        <v>1409</v>
      </c>
      <c r="AB1053" t="s">
        <v>309</v>
      </c>
      <c r="AC1053" t="s">
        <v>310</v>
      </c>
      <c r="AD1053" t="s">
        <v>1380</v>
      </c>
      <c r="AG1053" t="s">
        <v>1410</v>
      </c>
      <c r="AH1053">
        <v>0</v>
      </c>
      <c r="AI1053">
        <v>0</v>
      </c>
    </row>
    <row r="1054" spans="1:35" x14ac:dyDescent="0.3">
      <c r="A1054" t="s">
        <v>1376</v>
      </c>
      <c r="B1054">
        <v>8421</v>
      </c>
      <c r="C1054">
        <v>2</v>
      </c>
      <c r="D1054" t="s">
        <v>1406</v>
      </c>
      <c r="E1054" t="s">
        <v>1407</v>
      </c>
      <c r="F1054">
        <v>127</v>
      </c>
      <c r="G1054">
        <v>32.869999999999997</v>
      </c>
      <c r="H1054">
        <v>108.69</v>
      </c>
      <c r="I1054">
        <v>25.7</v>
      </c>
      <c r="J1054">
        <v>84.97</v>
      </c>
      <c r="K1054">
        <v>68</v>
      </c>
      <c r="T1054">
        <v>3</v>
      </c>
      <c r="U1054">
        <v>2</v>
      </c>
      <c r="V1054" t="s">
        <v>306</v>
      </c>
      <c r="W1054" t="s">
        <v>151</v>
      </c>
      <c r="X1054">
        <v>18</v>
      </c>
      <c r="Y1054">
        <v>12</v>
      </c>
      <c r="Z1054" t="s">
        <v>1408</v>
      </c>
      <c r="AA1054" t="s">
        <v>1409</v>
      </c>
      <c r="AB1054" t="s">
        <v>309</v>
      </c>
      <c r="AC1054" t="s">
        <v>310</v>
      </c>
      <c r="AD1054" t="s">
        <v>1380</v>
      </c>
      <c r="AG1054" t="s">
        <v>1410</v>
      </c>
      <c r="AH1054">
        <v>0</v>
      </c>
      <c r="AI1054">
        <v>0</v>
      </c>
    </row>
    <row r="1055" spans="1:35" x14ac:dyDescent="0.3">
      <c r="A1055" t="s">
        <v>1376</v>
      </c>
      <c r="B1055">
        <v>8421</v>
      </c>
      <c r="C1055">
        <v>3</v>
      </c>
      <c r="D1055" t="s">
        <v>1406</v>
      </c>
      <c r="E1055" t="s">
        <v>1407</v>
      </c>
      <c r="F1055">
        <v>127</v>
      </c>
      <c r="G1055">
        <v>32.81</v>
      </c>
      <c r="H1055">
        <v>108.49</v>
      </c>
      <c r="I1055">
        <v>25.65</v>
      </c>
      <c r="J1055">
        <v>84.81</v>
      </c>
      <c r="K1055">
        <v>18</v>
      </c>
      <c r="T1055">
        <v>3</v>
      </c>
      <c r="U1055">
        <v>2</v>
      </c>
      <c r="V1055" t="s">
        <v>306</v>
      </c>
      <c r="W1055" t="s">
        <v>152</v>
      </c>
      <c r="X1055">
        <v>18</v>
      </c>
      <c r="Y1055">
        <v>12</v>
      </c>
      <c r="Z1055" t="s">
        <v>1408</v>
      </c>
      <c r="AA1055" t="s">
        <v>1409</v>
      </c>
      <c r="AB1055" t="s">
        <v>309</v>
      </c>
      <c r="AC1055" t="s">
        <v>310</v>
      </c>
      <c r="AD1055" t="s">
        <v>1380</v>
      </c>
      <c r="AG1055" t="s">
        <v>1410</v>
      </c>
      <c r="AH1055">
        <v>0</v>
      </c>
      <c r="AI1055">
        <v>0</v>
      </c>
    </row>
    <row r="1056" spans="1:35" x14ac:dyDescent="0.3">
      <c r="A1056" t="s">
        <v>1376</v>
      </c>
      <c r="B1056">
        <v>103748</v>
      </c>
      <c r="C1056">
        <v>1</v>
      </c>
      <c r="D1056" t="s">
        <v>1411</v>
      </c>
      <c r="E1056" t="s">
        <v>1062</v>
      </c>
      <c r="F1056">
        <v>18</v>
      </c>
      <c r="G1056">
        <v>36.35</v>
      </c>
      <c r="H1056">
        <v>120.18</v>
      </c>
      <c r="I1056">
        <v>32.57</v>
      </c>
      <c r="J1056">
        <v>107.7</v>
      </c>
      <c r="K1056">
        <v>1</v>
      </c>
      <c r="T1056">
        <v>4</v>
      </c>
      <c r="U1056">
        <v>2</v>
      </c>
      <c r="V1056" t="s">
        <v>306</v>
      </c>
      <c r="W1056">
        <v>120</v>
      </c>
      <c r="X1056">
        <v>7</v>
      </c>
      <c r="Y1056">
        <v>7</v>
      </c>
      <c r="Z1056" t="s">
        <v>1412</v>
      </c>
      <c r="AA1056" t="s">
        <v>1413</v>
      </c>
      <c r="AB1056" t="s">
        <v>309</v>
      </c>
      <c r="AC1056" t="s">
        <v>310</v>
      </c>
      <c r="AD1056" t="s">
        <v>1380</v>
      </c>
      <c r="AG1056" t="s">
        <v>1414</v>
      </c>
      <c r="AH1056">
        <v>0</v>
      </c>
      <c r="AI1056">
        <v>266</v>
      </c>
    </row>
    <row r="1057" spans="1:35" x14ac:dyDescent="0.3">
      <c r="A1057" t="s">
        <v>1376</v>
      </c>
      <c r="B1057">
        <v>103748</v>
      </c>
      <c r="C1057">
        <v>2</v>
      </c>
      <c r="D1057" t="s">
        <v>1411</v>
      </c>
      <c r="E1057" t="s">
        <v>1062</v>
      </c>
      <c r="F1057">
        <v>18</v>
      </c>
      <c r="G1057">
        <v>36.86</v>
      </c>
      <c r="H1057">
        <v>121.87</v>
      </c>
      <c r="I1057">
        <v>33.03</v>
      </c>
      <c r="J1057">
        <v>109.22</v>
      </c>
      <c r="K1057">
        <v>1</v>
      </c>
      <c r="T1057">
        <v>4</v>
      </c>
      <c r="U1057">
        <v>2</v>
      </c>
      <c r="V1057" t="s">
        <v>306</v>
      </c>
      <c r="W1057" t="s">
        <v>995</v>
      </c>
      <c r="X1057">
        <v>7</v>
      </c>
      <c r="Y1057">
        <v>7</v>
      </c>
      <c r="Z1057" t="s">
        <v>1412</v>
      </c>
      <c r="AA1057" t="s">
        <v>1413</v>
      </c>
      <c r="AB1057" t="s">
        <v>309</v>
      </c>
      <c r="AC1057" t="s">
        <v>310</v>
      </c>
      <c r="AD1057" t="s">
        <v>1380</v>
      </c>
      <c r="AG1057" t="s">
        <v>1414</v>
      </c>
      <c r="AH1057">
        <v>0</v>
      </c>
      <c r="AI1057">
        <v>266</v>
      </c>
    </row>
    <row r="1058" spans="1:35" x14ac:dyDescent="0.3">
      <c r="A1058" t="s">
        <v>1376</v>
      </c>
      <c r="B1058">
        <v>103748</v>
      </c>
      <c r="C1058">
        <v>3</v>
      </c>
      <c r="D1058" t="s">
        <v>1411</v>
      </c>
      <c r="E1058" t="s">
        <v>1062</v>
      </c>
      <c r="F1058">
        <v>18</v>
      </c>
      <c r="G1058">
        <v>37.44</v>
      </c>
      <c r="H1058">
        <v>123.79</v>
      </c>
      <c r="I1058">
        <v>33.549999999999997</v>
      </c>
      <c r="J1058">
        <v>110.94</v>
      </c>
      <c r="K1058">
        <v>1</v>
      </c>
      <c r="T1058">
        <v>4</v>
      </c>
      <c r="U1058">
        <v>2</v>
      </c>
      <c r="V1058" t="s">
        <v>306</v>
      </c>
      <c r="W1058" t="s">
        <v>996</v>
      </c>
      <c r="X1058">
        <v>7</v>
      </c>
      <c r="Y1058">
        <v>7</v>
      </c>
      <c r="Z1058" t="s">
        <v>1412</v>
      </c>
      <c r="AA1058" t="s">
        <v>1413</v>
      </c>
      <c r="AB1058" t="s">
        <v>309</v>
      </c>
      <c r="AC1058" t="s">
        <v>310</v>
      </c>
      <c r="AD1058" t="s">
        <v>1380</v>
      </c>
      <c r="AG1058" t="s">
        <v>1414</v>
      </c>
      <c r="AH1058">
        <v>0</v>
      </c>
      <c r="AI1058">
        <v>266</v>
      </c>
    </row>
    <row r="1059" spans="1:35" x14ac:dyDescent="0.3">
      <c r="A1059" t="s">
        <v>1376</v>
      </c>
      <c r="B1059">
        <v>103748</v>
      </c>
      <c r="C1059">
        <v>4</v>
      </c>
      <c r="D1059" t="s">
        <v>1411</v>
      </c>
      <c r="E1059" t="s">
        <v>1062</v>
      </c>
      <c r="F1059">
        <v>18</v>
      </c>
      <c r="G1059">
        <v>39.270000000000003</v>
      </c>
      <c r="H1059">
        <v>129.84</v>
      </c>
      <c r="I1059">
        <v>35.19</v>
      </c>
      <c r="J1059">
        <v>116.36</v>
      </c>
      <c r="K1059">
        <v>1</v>
      </c>
      <c r="T1059">
        <v>4</v>
      </c>
      <c r="U1059">
        <v>2</v>
      </c>
      <c r="V1059" t="s">
        <v>306</v>
      </c>
      <c r="W1059">
        <v>129</v>
      </c>
      <c r="X1059">
        <v>7</v>
      </c>
      <c r="Y1059">
        <v>7</v>
      </c>
      <c r="Z1059" t="s">
        <v>1412</v>
      </c>
      <c r="AA1059" t="s">
        <v>1413</v>
      </c>
      <c r="AB1059" t="s">
        <v>309</v>
      </c>
      <c r="AC1059" t="s">
        <v>310</v>
      </c>
      <c r="AD1059" t="s">
        <v>1380</v>
      </c>
      <c r="AG1059" t="s">
        <v>1414</v>
      </c>
      <c r="AH1059">
        <v>0</v>
      </c>
      <c r="AI1059">
        <v>266</v>
      </c>
    </row>
    <row r="1060" spans="1:35" x14ac:dyDescent="0.3">
      <c r="A1060" t="s">
        <v>1376</v>
      </c>
      <c r="B1060">
        <v>103748</v>
      </c>
      <c r="C1060">
        <v>5</v>
      </c>
      <c r="D1060" t="s">
        <v>1411</v>
      </c>
      <c r="E1060" t="s">
        <v>1062</v>
      </c>
      <c r="F1060">
        <v>18</v>
      </c>
      <c r="G1060">
        <v>40.5</v>
      </c>
      <c r="H1060">
        <v>133.88999999999999</v>
      </c>
      <c r="I1060">
        <v>36.299999999999997</v>
      </c>
      <c r="J1060">
        <v>120</v>
      </c>
      <c r="K1060">
        <v>1</v>
      </c>
      <c r="T1060">
        <v>4</v>
      </c>
      <c r="U1060">
        <v>2</v>
      </c>
      <c r="V1060" t="s">
        <v>306</v>
      </c>
      <c r="W1060" t="s">
        <v>174</v>
      </c>
      <c r="X1060">
        <v>7</v>
      </c>
      <c r="Y1060">
        <v>7</v>
      </c>
      <c r="Z1060" t="s">
        <v>1412</v>
      </c>
      <c r="AA1060" t="s">
        <v>1413</v>
      </c>
      <c r="AB1060" t="s">
        <v>309</v>
      </c>
      <c r="AC1060" t="s">
        <v>310</v>
      </c>
      <c r="AD1060" t="s">
        <v>1380</v>
      </c>
      <c r="AG1060" t="s">
        <v>1414</v>
      </c>
      <c r="AH1060">
        <v>0</v>
      </c>
      <c r="AI1060">
        <v>266</v>
      </c>
    </row>
    <row r="1061" spans="1:35" x14ac:dyDescent="0.3">
      <c r="A1061" t="s">
        <v>1376</v>
      </c>
      <c r="B1061">
        <v>103748</v>
      </c>
      <c r="C1061">
        <v>6</v>
      </c>
      <c r="D1061" t="s">
        <v>1411</v>
      </c>
      <c r="E1061" t="s">
        <v>1062</v>
      </c>
      <c r="F1061">
        <v>18</v>
      </c>
      <c r="G1061">
        <v>41.02</v>
      </c>
      <c r="H1061">
        <v>135.63</v>
      </c>
      <c r="I1061">
        <v>36.76</v>
      </c>
      <c r="J1061">
        <v>121.55</v>
      </c>
      <c r="K1061">
        <v>1</v>
      </c>
      <c r="T1061">
        <v>4</v>
      </c>
      <c r="U1061">
        <v>2</v>
      </c>
      <c r="V1061" t="s">
        <v>306</v>
      </c>
      <c r="W1061" t="s">
        <v>1415</v>
      </c>
      <c r="X1061">
        <v>7</v>
      </c>
      <c r="Y1061">
        <v>7</v>
      </c>
      <c r="Z1061" t="s">
        <v>1412</v>
      </c>
      <c r="AA1061" t="s">
        <v>1413</v>
      </c>
      <c r="AB1061" t="s">
        <v>309</v>
      </c>
      <c r="AC1061" t="s">
        <v>310</v>
      </c>
      <c r="AD1061" t="s">
        <v>1380</v>
      </c>
      <c r="AG1061" t="s">
        <v>1414</v>
      </c>
      <c r="AH1061">
        <v>0</v>
      </c>
      <c r="AI1061">
        <v>266</v>
      </c>
    </row>
    <row r="1062" spans="1:35" x14ac:dyDescent="0.3">
      <c r="A1062" t="s">
        <v>1376</v>
      </c>
      <c r="B1062">
        <v>103748</v>
      </c>
      <c r="C1062">
        <v>7</v>
      </c>
      <c r="D1062" t="s">
        <v>1411</v>
      </c>
      <c r="E1062" t="s">
        <v>1062</v>
      </c>
      <c r="F1062">
        <v>18</v>
      </c>
      <c r="G1062">
        <v>43.37</v>
      </c>
      <c r="H1062">
        <v>143.38999999999999</v>
      </c>
      <c r="I1062">
        <v>38.869999999999997</v>
      </c>
      <c r="J1062">
        <v>128.5</v>
      </c>
      <c r="K1062">
        <v>4</v>
      </c>
      <c r="T1062">
        <v>4</v>
      </c>
      <c r="U1062">
        <v>2</v>
      </c>
      <c r="V1062" t="s">
        <v>306</v>
      </c>
      <c r="W1062">
        <v>143</v>
      </c>
      <c r="X1062">
        <v>7</v>
      </c>
      <c r="Y1062">
        <v>7</v>
      </c>
      <c r="Z1062" t="s">
        <v>1412</v>
      </c>
      <c r="AA1062" t="s">
        <v>1413</v>
      </c>
      <c r="AB1062" t="s">
        <v>309</v>
      </c>
      <c r="AC1062" t="s">
        <v>310</v>
      </c>
      <c r="AD1062" t="s">
        <v>1380</v>
      </c>
      <c r="AG1062" t="s">
        <v>1414</v>
      </c>
      <c r="AH1062">
        <v>0</v>
      </c>
      <c r="AI1062">
        <v>266</v>
      </c>
    </row>
    <row r="1063" spans="1:35" x14ac:dyDescent="0.3">
      <c r="A1063" t="s">
        <v>1376</v>
      </c>
      <c r="B1063">
        <v>103748</v>
      </c>
      <c r="C1063">
        <v>8</v>
      </c>
      <c r="D1063" t="s">
        <v>1411</v>
      </c>
      <c r="E1063" t="s">
        <v>1062</v>
      </c>
      <c r="F1063">
        <v>18</v>
      </c>
      <c r="G1063">
        <v>44.1</v>
      </c>
      <c r="H1063">
        <v>145.80000000000001</v>
      </c>
      <c r="I1063">
        <v>39.520000000000003</v>
      </c>
      <c r="J1063">
        <v>130.66</v>
      </c>
      <c r="K1063">
        <v>4</v>
      </c>
      <c r="T1063">
        <v>4</v>
      </c>
      <c r="U1063">
        <v>2</v>
      </c>
      <c r="V1063" t="s">
        <v>333</v>
      </c>
      <c r="W1063">
        <v>145</v>
      </c>
      <c r="X1063">
        <v>7</v>
      </c>
      <c r="Y1063">
        <v>7</v>
      </c>
      <c r="Z1063" t="s">
        <v>1412</v>
      </c>
      <c r="AA1063" t="s">
        <v>1413</v>
      </c>
      <c r="AB1063" t="s">
        <v>309</v>
      </c>
      <c r="AC1063" t="s">
        <v>310</v>
      </c>
      <c r="AD1063" t="s">
        <v>1380</v>
      </c>
      <c r="AG1063" t="s">
        <v>1414</v>
      </c>
      <c r="AH1063">
        <v>0</v>
      </c>
      <c r="AI1063">
        <v>266</v>
      </c>
    </row>
    <row r="1064" spans="1:35" x14ac:dyDescent="0.3">
      <c r="A1064" t="s">
        <v>1376</v>
      </c>
      <c r="B1064">
        <v>103748</v>
      </c>
      <c r="C1064">
        <v>9</v>
      </c>
      <c r="D1064" t="s">
        <v>1411</v>
      </c>
      <c r="E1064" t="s">
        <v>1062</v>
      </c>
      <c r="F1064">
        <v>18</v>
      </c>
      <c r="G1064">
        <v>45.22</v>
      </c>
      <c r="H1064">
        <v>149.49</v>
      </c>
      <c r="I1064">
        <v>40.520000000000003</v>
      </c>
      <c r="J1064">
        <v>133.97</v>
      </c>
      <c r="K1064">
        <v>4</v>
      </c>
      <c r="T1064">
        <v>4</v>
      </c>
      <c r="U1064">
        <v>2</v>
      </c>
      <c r="V1064" t="s">
        <v>306</v>
      </c>
      <c r="W1064">
        <v>149</v>
      </c>
      <c r="X1064">
        <v>7</v>
      </c>
      <c r="Y1064">
        <v>7</v>
      </c>
      <c r="Z1064" t="s">
        <v>1412</v>
      </c>
      <c r="AA1064" t="s">
        <v>1413</v>
      </c>
      <c r="AB1064" t="s">
        <v>309</v>
      </c>
      <c r="AC1064" t="s">
        <v>310</v>
      </c>
      <c r="AD1064" t="s">
        <v>1380</v>
      </c>
      <c r="AG1064" t="s">
        <v>1414</v>
      </c>
      <c r="AH1064">
        <v>0</v>
      </c>
      <c r="AI1064">
        <v>266</v>
      </c>
    </row>
    <row r="1065" spans="1:35" x14ac:dyDescent="0.3">
      <c r="A1065" t="s">
        <v>1376</v>
      </c>
      <c r="B1065">
        <v>412</v>
      </c>
      <c r="C1065">
        <v>1</v>
      </c>
      <c r="D1065" t="s">
        <v>1416</v>
      </c>
      <c r="E1065" t="s">
        <v>753</v>
      </c>
      <c r="F1065">
        <v>172</v>
      </c>
      <c r="G1065">
        <v>19.87</v>
      </c>
      <c r="H1065">
        <v>65.7</v>
      </c>
      <c r="I1065">
        <v>14.15</v>
      </c>
      <c r="J1065">
        <v>46.8</v>
      </c>
      <c r="K1065">
        <v>16</v>
      </c>
      <c r="T1065">
        <v>2</v>
      </c>
      <c r="U1065">
        <v>1</v>
      </c>
      <c r="V1065" t="s">
        <v>333</v>
      </c>
      <c r="W1065" t="s">
        <v>1136</v>
      </c>
      <c r="X1065">
        <v>19</v>
      </c>
      <c r="Y1065">
        <v>6</v>
      </c>
      <c r="Z1065" t="s">
        <v>1417</v>
      </c>
      <c r="AA1065" t="s">
        <v>1418</v>
      </c>
      <c r="AB1065" t="s">
        <v>309</v>
      </c>
      <c r="AC1065" t="s">
        <v>310</v>
      </c>
      <c r="AD1065" t="s">
        <v>1380</v>
      </c>
      <c r="AG1065" t="s">
        <v>1419</v>
      </c>
      <c r="AH1065">
        <v>0</v>
      </c>
      <c r="AI1065">
        <v>322</v>
      </c>
    </row>
    <row r="1066" spans="1:35" x14ac:dyDescent="0.3">
      <c r="A1066" t="s">
        <v>1376</v>
      </c>
      <c r="B1066">
        <v>412</v>
      </c>
      <c r="C1066">
        <v>2</v>
      </c>
      <c r="D1066" t="s">
        <v>1416</v>
      </c>
      <c r="E1066" t="s">
        <v>753</v>
      </c>
      <c r="F1066">
        <v>172</v>
      </c>
      <c r="G1066">
        <v>19.88</v>
      </c>
      <c r="H1066">
        <v>65.75</v>
      </c>
      <c r="I1066">
        <v>14.17</v>
      </c>
      <c r="J1066">
        <v>46.85</v>
      </c>
      <c r="K1066">
        <v>2</v>
      </c>
      <c r="T1066">
        <v>3</v>
      </c>
      <c r="U1066">
        <v>2</v>
      </c>
      <c r="V1066" t="s">
        <v>306</v>
      </c>
      <c r="W1066" t="s">
        <v>535</v>
      </c>
      <c r="X1066">
        <v>19</v>
      </c>
      <c r="Y1066">
        <v>6</v>
      </c>
      <c r="Z1066" t="s">
        <v>1417</v>
      </c>
      <c r="AA1066" t="s">
        <v>1418</v>
      </c>
      <c r="AB1066" t="s">
        <v>309</v>
      </c>
      <c r="AC1066" t="s">
        <v>310</v>
      </c>
      <c r="AD1066" t="s">
        <v>1380</v>
      </c>
      <c r="AG1066" t="s">
        <v>1419</v>
      </c>
      <c r="AH1066">
        <v>0</v>
      </c>
      <c r="AI1066">
        <v>322</v>
      </c>
    </row>
    <row r="1067" spans="1:35" x14ac:dyDescent="0.3">
      <c r="A1067" t="s">
        <v>1376</v>
      </c>
      <c r="B1067">
        <v>412</v>
      </c>
      <c r="C1067">
        <v>3</v>
      </c>
      <c r="D1067" t="s">
        <v>1416</v>
      </c>
      <c r="E1067" t="s">
        <v>753</v>
      </c>
      <c r="F1067">
        <v>172</v>
      </c>
      <c r="G1067">
        <v>25.41</v>
      </c>
      <c r="H1067">
        <v>84.02</v>
      </c>
      <c r="I1067">
        <v>18.100000000000001</v>
      </c>
      <c r="J1067">
        <v>59.85</v>
      </c>
      <c r="K1067">
        <v>75</v>
      </c>
      <c r="T1067">
        <v>3</v>
      </c>
      <c r="U1067">
        <v>1</v>
      </c>
      <c r="V1067" t="s">
        <v>333</v>
      </c>
      <c r="W1067">
        <v>84</v>
      </c>
      <c r="X1067">
        <v>19</v>
      </c>
      <c r="Y1067">
        <v>6</v>
      </c>
      <c r="Z1067" t="s">
        <v>1417</v>
      </c>
      <c r="AA1067" t="s">
        <v>1418</v>
      </c>
      <c r="AB1067" t="s">
        <v>309</v>
      </c>
      <c r="AC1067" t="s">
        <v>310</v>
      </c>
      <c r="AD1067" t="s">
        <v>1380</v>
      </c>
      <c r="AG1067" t="s">
        <v>1419</v>
      </c>
      <c r="AH1067">
        <v>0</v>
      </c>
      <c r="AI1067">
        <v>322</v>
      </c>
    </row>
    <row r="1068" spans="1:35" x14ac:dyDescent="0.3">
      <c r="A1068" t="s">
        <v>1376</v>
      </c>
      <c r="B1068">
        <v>412</v>
      </c>
      <c r="C1068">
        <v>4</v>
      </c>
      <c r="D1068" t="s">
        <v>1416</v>
      </c>
      <c r="E1068" t="s">
        <v>753</v>
      </c>
      <c r="F1068">
        <v>172</v>
      </c>
      <c r="G1068">
        <v>33.590000000000003</v>
      </c>
      <c r="H1068">
        <v>111.06</v>
      </c>
      <c r="I1068">
        <v>25.7</v>
      </c>
      <c r="J1068">
        <v>84.99</v>
      </c>
      <c r="K1068">
        <v>41</v>
      </c>
      <c r="T1068">
        <v>3</v>
      </c>
      <c r="U1068">
        <v>2</v>
      </c>
      <c r="V1068" t="s">
        <v>306</v>
      </c>
      <c r="W1068">
        <v>111</v>
      </c>
      <c r="X1068">
        <v>19</v>
      </c>
      <c r="Y1068">
        <v>6</v>
      </c>
      <c r="Z1068" t="s">
        <v>1417</v>
      </c>
      <c r="AA1068" t="s">
        <v>1418</v>
      </c>
      <c r="AB1068" t="s">
        <v>309</v>
      </c>
      <c r="AC1068" t="s">
        <v>310</v>
      </c>
      <c r="AD1068" t="s">
        <v>1380</v>
      </c>
      <c r="AG1068" t="s">
        <v>1419</v>
      </c>
      <c r="AH1068">
        <v>0</v>
      </c>
      <c r="AI1068">
        <v>322</v>
      </c>
    </row>
    <row r="1069" spans="1:35" x14ac:dyDescent="0.3">
      <c r="A1069" t="s">
        <v>1376</v>
      </c>
      <c r="B1069">
        <v>412</v>
      </c>
      <c r="C1069">
        <v>5</v>
      </c>
      <c r="D1069" t="s">
        <v>1416</v>
      </c>
      <c r="E1069" t="s">
        <v>753</v>
      </c>
      <c r="F1069">
        <v>172</v>
      </c>
      <c r="G1069">
        <v>42.96</v>
      </c>
      <c r="H1069">
        <v>142.04</v>
      </c>
      <c r="I1069">
        <v>34.74</v>
      </c>
      <c r="J1069">
        <v>114.87</v>
      </c>
      <c r="K1069">
        <v>38</v>
      </c>
      <c r="T1069">
        <v>4</v>
      </c>
      <c r="U1069">
        <v>2</v>
      </c>
      <c r="V1069" t="s">
        <v>306</v>
      </c>
      <c r="W1069">
        <v>142</v>
      </c>
      <c r="X1069">
        <v>19</v>
      </c>
      <c r="Y1069">
        <v>6</v>
      </c>
      <c r="Z1069" t="s">
        <v>1417</v>
      </c>
      <c r="AA1069" t="s">
        <v>1418</v>
      </c>
      <c r="AB1069" t="s">
        <v>309</v>
      </c>
      <c r="AC1069" t="s">
        <v>310</v>
      </c>
      <c r="AD1069" t="s">
        <v>1380</v>
      </c>
      <c r="AG1069" t="s">
        <v>1419</v>
      </c>
      <c r="AH1069">
        <v>0</v>
      </c>
      <c r="AI1069">
        <v>322</v>
      </c>
    </row>
    <row r="1070" spans="1:35" x14ac:dyDescent="0.3">
      <c r="A1070" t="s">
        <v>1376</v>
      </c>
      <c r="B1070">
        <v>100758</v>
      </c>
      <c r="C1070">
        <v>1</v>
      </c>
      <c r="D1070" t="s">
        <v>1420</v>
      </c>
      <c r="E1070" t="s">
        <v>1421</v>
      </c>
      <c r="F1070">
        <v>17</v>
      </c>
      <c r="G1070">
        <v>9.57</v>
      </c>
      <c r="H1070">
        <v>31.65</v>
      </c>
      <c r="I1070">
        <v>8.1</v>
      </c>
      <c r="J1070">
        <v>26.79</v>
      </c>
      <c r="K1070">
        <v>1</v>
      </c>
      <c r="T1070">
        <v>1</v>
      </c>
      <c r="U1070">
        <v>1</v>
      </c>
      <c r="V1070" t="s">
        <v>306</v>
      </c>
      <c r="W1070">
        <v>31</v>
      </c>
      <c r="X1070">
        <v>7</v>
      </c>
      <c r="Y1070">
        <v>6</v>
      </c>
      <c r="Z1070" t="s">
        <v>1422</v>
      </c>
      <c r="AA1070" t="s">
        <v>1423</v>
      </c>
      <c r="AB1070" t="s">
        <v>309</v>
      </c>
      <c r="AC1070" t="s">
        <v>310</v>
      </c>
      <c r="AD1070" t="s">
        <v>1380</v>
      </c>
      <c r="AG1070" t="s">
        <v>1424</v>
      </c>
      <c r="AH1070">
        <v>0</v>
      </c>
      <c r="AI1070">
        <v>279</v>
      </c>
    </row>
    <row r="1071" spans="1:35" x14ac:dyDescent="0.3">
      <c r="A1071" t="s">
        <v>1376</v>
      </c>
      <c r="B1071">
        <v>100758</v>
      </c>
      <c r="C1071">
        <v>2</v>
      </c>
      <c r="D1071" t="s">
        <v>1420</v>
      </c>
      <c r="E1071" t="s">
        <v>1421</v>
      </c>
      <c r="F1071">
        <v>17</v>
      </c>
      <c r="G1071">
        <v>14.53</v>
      </c>
      <c r="H1071">
        <v>48.06</v>
      </c>
      <c r="I1071">
        <v>12.3</v>
      </c>
      <c r="J1071">
        <v>40.68</v>
      </c>
      <c r="K1071">
        <v>1</v>
      </c>
      <c r="T1071">
        <v>2</v>
      </c>
      <c r="U1071">
        <v>1</v>
      </c>
      <c r="V1071" t="s">
        <v>333</v>
      </c>
      <c r="W1071">
        <v>48</v>
      </c>
      <c r="X1071">
        <v>7</v>
      </c>
      <c r="Y1071">
        <v>6</v>
      </c>
      <c r="Z1071" t="s">
        <v>1422</v>
      </c>
      <c r="AA1071" t="s">
        <v>1423</v>
      </c>
      <c r="AB1071" t="s">
        <v>309</v>
      </c>
      <c r="AC1071" t="s">
        <v>310</v>
      </c>
      <c r="AD1071" t="s">
        <v>1380</v>
      </c>
      <c r="AG1071" t="s">
        <v>1424</v>
      </c>
      <c r="AH1071">
        <v>0</v>
      </c>
      <c r="AI1071">
        <v>279</v>
      </c>
    </row>
    <row r="1072" spans="1:35" x14ac:dyDescent="0.3">
      <c r="A1072" t="s">
        <v>1376</v>
      </c>
      <c r="B1072">
        <v>100758</v>
      </c>
      <c r="C1072">
        <v>3</v>
      </c>
      <c r="D1072" t="s">
        <v>1420</v>
      </c>
      <c r="E1072" t="s">
        <v>1421</v>
      </c>
      <c r="F1072">
        <v>17</v>
      </c>
      <c r="G1072">
        <v>16.559999999999999</v>
      </c>
      <c r="H1072">
        <v>54.76</v>
      </c>
      <c r="I1072">
        <v>14.02</v>
      </c>
      <c r="J1072">
        <v>46.35</v>
      </c>
      <c r="K1072">
        <v>1</v>
      </c>
      <c r="T1072">
        <v>2</v>
      </c>
      <c r="U1072">
        <v>1</v>
      </c>
      <c r="V1072" t="s">
        <v>333</v>
      </c>
      <c r="W1072">
        <v>54</v>
      </c>
      <c r="X1072">
        <v>7</v>
      </c>
      <c r="Y1072">
        <v>6</v>
      </c>
      <c r="Z1072" t="s">
        <v>1422</v>
      </c>
      <c r="AA1072" t="s">
        <v>1423</v>
      </c>
      <c r="AB1072" t="s">
        <v>309</v>
      </c>
      <c r="AC1072" t="s">
        <v>310</v>
      </c>
      <c r="AD1072" t="s">
        <v>1380</v>
      </c>
      <c r="AG1072" t="s">
        <v>1424</v>
      </c>
      <c r="AH1072">
        <v>0</v>
      </c>
      <c r="AI1072">
        <v>279</v>
      </c>
    </row>
    <row r="1073" spans="1:35" x14ac:dyDescent="0.3">
      <c r="A1073" t="s">
        <v>1376</v>
      </c>
      <c r="B1073">
        <v>100758</v>
      </c>
      <c r="C1073">
        <v>4</v>
      </c>
      <c r="D1073" t="s">
        <v>1420</v>
      </c>
      <c r="E1073" t="s">
        <v>1421</v>
      </c>
      <c r="F1073">
        <v>17</v>
      </c>
      <c r="G1073">
        <v>22.77</v>
      </c>
      <c r="H1073">
        <v>75.28</v>
      </c>
      <c r="I1073">
        <v>19.27</v>
      </c>
      <c r="J1073">
        <v>63.72</v>
      </c>
      <c r="K1073">
        <v>1</v>
      </c>
      <c r="T1073">
        <v>2</v>
      </c>
      <c r="U1073">
        <v>1</v>
      </c>
      <c r="V1073" t="s">
        <v>333</v>
      </c>
      <c r="W1073" t="s">
        <v>196</v>
      </c>
      <c r="X1073">
        <v>7</v>
      </c>
      <c r="Y1073">
        <v>6</v>
      </c>
      <c r="Z1073" t="s">
        <v>1422</v>
      </c>
      <c r="AA1073" t="s">
        <v>1423</v>
      </c>
      <c r="AB1073" t="s">
        <v>309</v>
      </c>
      <c r="AC1073" t="s">
        <v>310</v>
      </c>
      <c r="AD1073" t="s">
        <v>1380</v>
      </c>
      <c r="AG1073" t="s">
        <v>1424</v>
      </c>
      <c r="AH1073">
        <v>0</v>
      </c>
      <c r="AI1073">
        <v>279</v>
      </c>
    </row>
    <row r="1074" spans="1:35" x14ac:dyDescent="0.3">
      <c r="A1074" t="s">
        <v>1376</v>
      </c>
      <c r="B1074">
        <v>100758</v>
      </c>
      <c r="C1074">
        <v>5</v>
      </c>
      <c r="D1074" t="s">
        <v>1420</v>
      </c>
      <c r="E1074" t="s">
        <v>1421</v>
      </c>
      <c r="F1074">
        <v>17</v>
      </c>
      <c r="G1074">
        <v>23.12</v>
      </c>
      <c r="H1074">
        <v>76.45</v>
      </c>
      <c r="I1074">
        <v>19.57</v>
      </c>
      <c r="J1074">
        <v>64.709999999999994</v>
      </c>
      <c r="K1074">
        <v>1</v>
      </c>
      <c r="T1074">
        <v>3</v>
      </c>
      <c r="U1074">
        <v>2</v>
      </c>
      <c r="V1074" t="s">
        <v>306</v>
      </c>
      <c r="W1074" t="s">
        <v>149</v>
      </c>
      <c r="X1074">
        <v>7</v>
      </c>
      <c r="Y1074">
        <v>6</v>
      </c>
      <c r="Z1074" t="s">
        <v>1422</v>
      </c>
      <c r="AA1074" t="s">
        <v>1423</v>
      </c>
      <c r="AB1074" t="s">
        <v>309</v>
      </c>
      <c r="AC1074" t="s">
        <v>310</v>
      </c>
      <c r="AD1074" t="s">
        <v>1380</v>
      </c>
      <c r="AG1074" t="s">
        <v>1424</v>
      </c>
      <c r="AH1074">
        <v>0</v>
      </c>
      <c r="AI1074">
        <v>279</v>
      </c>
    </row>
    <row r="1075" spans="1:35" x14ac:dyDescent="0.3">
      <c r="A1075" t="s">
        <v>1376</v>
      </c>
      <c r="B1075">
        <v>100758</v>
      </c>
      <c r="C1075">
        <v>6</v>
      </c>
      <c r="D1075" t="s">
        <v>1420</v>
      </c>
      <c r="E1075" t="s">
        <v>1421</v>
      </c>
      <c r="F1075">
        <v>17</v>
      </c>
      <c r="G1075">
        <v>29.46</v>
      </c>
      <c r="H1075">
        <v>97.41</v>
      </c>
      <c r="I1075">
        <v>24.93</v>
      </c>
      <c r="J1075">
        <v>82.44</v>
      </c>
      <c r="K1075">
        <v>4</v>
      </c>
      <c r="T1075">
        <v>3</v>
      </c>
      <c r="U1075">
        <v>2</v>
      </c>
      <c r="V1075" t="s">
        <v>333</v>
      </c>
      <c r="W1075">
        <v>97</v>
      </c>
      <c r="X1075">
        <v>7</v>
      </c>
      <c r="Y1075">
        <v>6</v>
      </c>
      <c r="Z1075" t="s">
        <v>1422</v>
      </c>
      <c r="AA1075" t="s">
        <v>1423</v>
      </c>
      <c r="AB1075" t="s">
        <v>309</v>
      </c>
      <c r="AC1075" t="s">
        <v>310</v>
      </c>
      <c r="AD1075" t="s">
        <v>1380</v>
      </c>
      <c r="AG1075" t="s">
        <v>1424</v>
      </c>
      <c r="AH1075">
        <v>0</v>
      </c>
      <c r="AI1075">
        <v>279</v>
      </c>
    </row>
    <row r="1076" spans="1:35" x14ac:dyDescent="0.3">
      <c r="A1076" t="s">
        <v>1376</v>
      </c>
      <c r="B1076">
        <v>100758</v>
      </c>
      <c r="C1076">
        <v>7</v>
      </c>
      <c r="D1076" t="s">
        <v>1420</v>
      </c>
      <c r="E1076" t="s">
        <v>1421</v>
      </c>
      <c r="F1076">
        <v>17</v>
      </c>
      <c r="G1076">
        <v>30.07</v>
      </c>
      <c r="H1076">
        <v>99.43</v>
      </c>
      <c r="I1076">
        <v>25.45</v>
      </c>
      <c r="J1076">
        <v>84.15</v>
      </c>
      <c r="K1076">
        <v>2</v>
      </c>
      <c r="T1076">
        <v>3</v>
      </c>
      <c r="U1076">
        <v>2</v>
      </c>
      <c r="V1076" t="s">
        <v>333</v>
      </c>
      <c r="W1076" t="s">
        <v>266</v>
      </c>
      <c r="X1076">
        <v>7</v>
      </c>
      <c r="Y1076">
        <v>6</v>
      </c>
      <c r="Z1076" t="s">
        <v>1422</v>
      </c>
      <c r="AA1076" t="s">
        <v>1423</v>
      </c>
      <c r="AB1076" t="s">
        <v>309</v>
      </c>
      <c r="AC1076" t="s">
        <v>310</v>
      </c>
      <c r="AD1076" t="s">
        <v>1380</v>
      </c>
      <c r="AG1076" t="s">
        <v>1424</v>
      </c>
      <c r="AH1076">
        <v>0</v>
      </c>
      <c r="AI1076">
        <v>279</v>
      </c>
    </row>
    <row r="1077" spans="1:35" x14ac:dyDescent="0.3">
      <c r="A1077" t="s">
        <v>1376</v>
      </c>
      <c r="B1077">
        <v>100758</v>
      </c>
      <c r="C1077">
        <v>8</v>
      </c>
      <c r="D1077" t="s">
        <v>1420</v>
      </c>
      <c r="E1077" t="s">
        <v>1421</v>
      </c>
      <c r="F1077">
        <v>17</v>
      </c>
      <c r="G1077">
        <v>30.32</v>
      </c>
      <c r="H1077">
        <v>100.24</v>
      </c>
      <c r="I1077">
        <v>25.66</v>
      </c>
      <c r="J1077">
        <v>84.84</v>
      </c>
      <c r="K1077">
        <v>6</v>
      </c>
      <c r="T1077">
        <v>3</v>
      </c>
      <c r="U1077">
        <v>2</v>
      </c>
      <c r="V1077" t="s">
        <v>333</v>
      </c>
      <c r="W1077" t="s">
        <v>945</v>
      </c>
      <c r="X1077">
        <v>7</v>
      </c>
      <c r="Y1077">
        <v>6</v>
      </c>
      <c r="Z1077" t="s">
        <v>1422</v>
      </c>
      <c r="AA1077" t="s">
        <v>1423</v>
      </c>
      <c r="AB1077" t="s">
        <v>309</v>
      </c>
      <c r="AC1077" t="s">
        <v>310</v>
      </c>
      <c r="AD1077" t="s">
        <v>1380</v>
      </c>
      <c r="AG1077" t="s">
        <v>1424</v>
      </c>
      <c r="AH1077">
        <v>0</v>
      </c>
      <c r="AI1077">
        <v>279</v>
      </c>
    </row>
    <row r="1078" spans="1:35" x14ac:dyDescent="0.3">
      <c r="A1078" t="s">
        <v>1376</v>
      </c>
      <c r="B1078">
        <v>106576</v>
      </c>
      <c r="C1078">
        <v>1</v>
      </c>
      <c r="D1078" t="s">
        <v>1425</v>
      </c>
      <c r="E1078" t="s">
        <v>1426</v>
      </c>
      <c r="F1078">
        <v>49</v>
      </c>
      <c r="G1078">
        <v>25.97</v>
      </c>
      <c r="H1078">
        <v>85.88</v>
      </c>
      <c r="I1078">
        <v>21.19</v>
      </c>
      <c r="J1078">
        <v>70.08</v>
      </c>
      <c r="K1078">
        <v>1</v>
      </c>
      <c r="T1078">
        <v>3</v>
      </c>
      <c r="U1078">
        <v>2</v>
      </c>
      <c r="V1078" t="s">
        <v>333</v>
      </c>
      <c r="W1078">
        <v>85</v>
      </c>
      <c r="X1078">
        <v>9</v>
      </c>
      <c r="Y1078">
        <v>7</v>
      </c>
      <c r="Z1078" t="s">
        <v>1427</v>
      </c>
      <c r="AA1078" t="s">
        <v>1428</v>
      </c>
      <c r="AB1078" t="s">
        <v>309</v>
      </c>
      <c r="AC1078" t="s">
        <v>310</v>
      </c>
      <c r="AD1078" t="s">
        <v>1380</v>
      </c>
      <c r="AG1078" t="s">
        <v>1429</v>
      </c>
      <c r="AH1078">
        <v>0</v>
      </c>
      <c r="AI1078">
        <v>248</v>
      </c>
    </row>
    <row r="1079" spans="1:35" x14ac:dyDescent="0.3">
      <c r="A1079" t="s">
        <v>1376</v>
      </c>
      <c r="B1079">
        <v>106576</v>
      </c>
      <c r="C1079">
        <v>2</v>
      </c>
      <c r="D1079" t="s">
        <v>1425</v>
      </c>
      <c r="E1079" t="s">
        <v>1426</v>
      </c>
      <c r="F1079">
        <v>49</v>
      </c>
      <c r="G1079">
        <v>29.26</v>
      </c>
      <c r="H1079">
        <v>96.73</v>
      </c>
      <c r="I1079">
        <v>23.93</v>
      </c>
      <c r="J1079">
        <v>79.13</v>
      </c>
      <c r="K1079">
        <v>1</v>
      </c>
      <c r="T1079">
        <v>3</v>
      </c>
      <c r="U1079">
        <v>2</v>
      </c>
      <c r="V1079" t="s">
        <v>333</v>
      </c>
      <c r="W1079">
        <v>96</v>
      </c>
      <c r="X1079">
        <v>9</v>
      </c>
      <c r="Y1079">
        <v>7</v>
      </c>
      <c r="Z1079" t="s">
        <v>1427</v>
      </c>
      <c r="AA1079" t="s">
        <v>1428</v>
      </c>
      <c r="AB1079" t="s">
        <v>309</v>
      </c>
      <c r="AC1079" t="s">
        <v>310</v>
      </c>
      <c r="AD1079" t="s">
        <v>1380</v>
      </c>
      <c r="AG1079" t="s">
        <v>1429</v>
      </c>
      <c r="AH1079">
        <v>0</v>
      </c>
      <c r="AI1079">
        <v>248</v>
      </c>
    </row>
    <row r="1080" spans="1:35" x14ac:dyDescent="0.3">
      <c r="A1080" t="s">
        <v>1376</v>
      </c>
      <c r="B1080">
        <v>106576</v>
      </c>
      <c r="C1080">
        <v>3</v>
      </c>
      <c r="D1080" t="s">
        <v>1425</v>
      </c>
      <c r="E1080" t="s">
        <v>1426</v>
      </c>
      <c r="F1080">
        <v>49</v>
      </c>
      <c r="G1080">
        <v>31.11</v>
      </c>
      <c r="H1080">
        <v>102.87</v>
      </c>
      <c r="I1080">
        <v>25.65</v>
      </c>
      <c r="J1080">
        <v>84.82</v>
      </c>
      <c r="K1080">
        <v>7</v>
      </c>
      <c r="T1080">
        <v>3</v>
      </c>
      <c r="U1080">
        <v>2</v>
      </c>
      <c r="V1080" t="s">
        <v>333</v>
      </c>
      <c r="W1080" t="s">
        <v>83</v>
      </c>
      <c r="X1080">
        <v>9</v>
      </c>
      <c r="Y1080">
        <v>7</v>
      </c>
      <c r="Z1080" t="s">
        <v>1427</v>
      </c>
      <c r="AA1080" t="s">
        <v>1428</v>
      </c>
      <c r="AB1080" t="s">
        <v>309</v>
      </c>
      <c r="AC1080" t="s">
        <v>310</v>
      </c>
      <c r="AD1080" t="s">
        <v>1380</v>
      </c>
      <c r="AG1080" t="s">
        <v>1429</v>
      </c>
      <c r="AH1080">
        <v>0</v>
      </c>
      <c r="AI1080">
        <v>248</v>
      </c>
    </row>
    <row r="1081" spans="1:35" x14ac:dyDescent="0.3">
      <c r="A1081" t="s">
        <v>1376</v>
      </c>
      <c r="B1081">
        <v>106576</v>
      </c>
      <c r="C1081">
        <v>4</v>
      </c>
      <c r="D1081" t="s">
        <v>1425</v>
      </c>
      <c r="E1081" t="s">
        <v>1426</v>
      </c>
      <c r="F1081">
        <v>49</v>
      </c>
      <c r="G1081">
        <v>31.08</v>
      </c>
      <c r="H1081">
        <v>102.77</v>
      </c>
      <c r="I1081">
        <v>25.63</v>
      </c>
      <c r="J1081">
        <v>84.75</v>
      </c>
      <c r="K1081">
        <v>7</v>
      </c>
      <c r="T1081">
        <v>3</v>
      </c>
      <c r="U1081">
        <v>2</v>
      </c>
      <c r="V1081" t="s">
        <v>333</v>
      </c>
      <c r="W1081" t="s">
        <v>353</v>
      </c>
      <c r="X1081">
        <v>9</v>
      </c>
      <c r="Y1081">
        <v>7</v>
      </c>
      <c r="Z1081" t="s">
        <v>1427</v>
      </c>
      <c r="AA1081" t="s">
        <v>1428</v>
      </c>
      <c r="AB1081" t="s">
        <v>309</v>
      </c>
      <c r="AC1081" t="s">
        <v>310</v>
      </c>
      <c r="AD1081" t="s">
        <v>1380</v>
      </c>
      <c r="AG1081" t="s">
        <v>1429</v>
      </c>
      <c r="AH1081">
        <v>0</v>
      </c>
      <c r="AI1081">
        <v>248</v>
      </c>
    </row>
    <row r="1082" spans="1:35" x14ac:dyDescent="0.3">
      <c r="A1082" t="s">
        <v>1376</v>
      </c>
      <c r="B1082">
        <v>106576</v>
      </c>
      <c r="C1082">
        <v>5</v>
      </c>
      <c r="D1082" t="s">
        <v>1425</v>
      </c>
      <c r="E1082" t="s">
        <v>1426</v>
      </c>
      <c r="F1082">
        <v>49</v>
      </c>
      <c r="G1082">
        <v>31.36</v>
      </c>
      <c r="H1082">
        <v>103.7</v>
      </c>
      <c r="I1082">
        <v>25.7</v>
      </c>
      <c r="J1082">
        <v>84.98</v>
      </c>
      <c r="K1082">
        <v>6</v>
      </c>
      <c r="T1082">
        <v>3</v>
      </c>
      <c r="U1082">
        <v>2</v>
      </c>
      <c r="V1082" t="s">
        <v>306</v>
      </c>
      <c r="W1082" t="s">
        <v>1430</v>
      </c>
      <c r="X1082">
        <v>9</v>
      </c>
      <c r="Y1082">
        <v>7</v>
      </c>
      <c r="Z1082" t="s">
        <v>1427</v>
      </c>
      <c r="AA1082" t="s">
        <v>1428</v>
      </c>
      <c r="AB1082" t="s">
        <v>309</v>
      </c>
      <c r="AC1082" t="s">
        <v>310</v>
      </c>
      <c r="AD1082" t="s">
        <v>1380</v>
      </c>
      <c r="AG1082" t="s">
        <v>1429</v>
      </c>
      <c r="AH1082">
        <v>0</v>
      </c>
      <c r="AI1082">
        <v>248</v>
      </c>
    </row>
    <row r="1083" spans="1:35" x14ac:dyDescent="0.3">
      <c r="A1083" t="s">
        <v>1376</v>
      </c>
      <c r="B1083">
        <v>106576</v>
      </c>
      <c r="C1083">
        <v>6</v>
      </c>
      <c r="D1083" t="s">
        <v>1425</v>
      </c>
      <c r="E1083" t="s">
        <v>1426</v>
      </c>
      <c r="F1083">
        <v>49</v>
      </c>
      <c r="G1083">
        <v>31.67</v>
      </c>
      <c r="H1083">
        <v>104.72</v>
      </c>
      <c r="I1083">
        <v>25.78</v>
      </c>
      <c r="J1083">
        <v>85.24</v>
      </c>
      <c r="K1083">
        <v>1</v>
      </c>
      <c r="T1083">
        <v>3</v>
      </c>
      <c r="U1083">
        <v>2</v>
      </c>
      <c r="V1083" t="s">
        <v>333</v>
      </c>
      <c r="W1083">
        <v>104</v>
      </c>
      <c r="X1083">
        <v>9</v>
      </c>
      <c r="Y1083">
        <v>7</v>
      </c>
      <c r="Z1083" t="s">
        <v>1427</v>
      </c>
      <c r="AA1083" t="s">
        <v>1428</v>
      </c>
      <c r="AB1083" t="s">
        <v>309</v>
      </c>
      <c r="AC1083" t="s">
        <v>310</v>
      </c>
      <c r="AD1083" t="s">
        <v>1380</v>
      </c>
      <c r="AG1083" t="s">
        <v>1429</v>
      </c>
      <c r="AH1083">
        <v>0</v>
      </c>
      <c r="AI1083">
        <v>248</v>
      </c>
    </row>
    <row r="1084" spans="1:35" x14ac:dyDescent="0.3">
      <c r="A1084" t="s">
        <v>1376</v>
      </c>
      <c r="B1084">
        <v>106576</v>
      </c>
      <c r="C1084">
        <v>7</v>
      </c>
      <c r="D1084" t="s">
        <v>1425</v>
      </c>
      <c r="E1084" t="s">
        <v>1426</v>
      </c>
      <c r="F1084">
        <v>49</v>
      </c>
      <c r="G1084">
        <v>31.48</v>
      </c>
      <c r="H1084">
        <v>104.09</v>
      </c>
      <c r="I1084">
        <v>25.45</v>
      </c>
      <c r="J1084">
        <v>84.14</v>
      </c>
      <c r="K1084">
        <v>1</v>
      </c>
      <c r="T1084">
        <v>3</v>
      </c>
      <c r="U1084">
        <v>2</v>
      </c>
      <c r="V1084" t="s">
        <v>333</v>
      </c>
      <c r="W1084" t="s">
        <v>1431</v>
      </c>
      <c r="X1084">
        <v>9</v>
      </c>
      <c r="Y1084">
        <v>7</v>
      </c>
      <c r="Z1084" t="s">
        <v>1427</v>
      </c>
      <c r="AA1084" t="s">
        <v>1428</v>
      </c>
      <c r="AB1084" t="s">
        <v>309</v>
      </c>
      <c r="AC1084" t="s">
        <v>310</v>
      </c>
      <c r="AD1084" t="s">
        <v>1380</v>
      </c>
      <c r="AG1084" t="s">
        <v>1429</v>
      </c>
      <c r="AH1084">
        <v>0</v>
      </c>
      <c r="AI1084">
        <v>248</v>
      </c>
    </row>
    <row r="1085" spans="1:35" x14ac:dyDescent="0.3">
      <c r="A1085" t="s">
        <v>1376</v>
      </c>
      <c r="B1085">
        <v>106576</v>
      </c>
      <c r="C1085">
        <v>8</v>
      </c>
      <c r="D1085" t="s">
        <v>1425</v>
      </c>
      <c r="E1085" t="s">
        <v>1426</v>
      </c>
      <c r="F1085">
        <v>49</v>
      </c>
      <c r="G1085">
        <v>32.86</v>
      </c>
      <c r="H1085">
        <v>108.63</v>
      </c>
      <c r="I1085">
        <v>25.7</v>
      </c>
      <c r="J1085">
        <v>84.97</v>
      </c>
      <c r="K1085">
        <v>16</v>
      </c>
      <c r="T1085">
        <v>3</v>
      </c>
      <c r="U1085">
        <v>2</v>
      </c>
      <c r="V1085" t="s">
        <v>306</v>
      </c>
      <c r="W1085" t="s">
        <v>151</v>
      </c>
      <c r="X1085">
        <v>9</v>
      </c>
      <c r="Y1085">
        <v>7</v>
      </c>
      <c r="Z1085" t="s">
        <v>1427</v>
      </c>
      <c r="AA1085" t="s">
        <v>1428</v>
      </c>
      <c r="AB1085" t="s">
        <v>309</v>
      </c>
      <c r="AC1085" t="s">
        <v>310</v>
      </c>
      <c r="AD1085" t="s">
        <v>1380</v>
      </c>
      <c r="AG1085" t="s">
        <v>1429</v>
      </c>
      <c r="AH1085">
        <v>0</v>
      </c>
      <c r="AI1085">
        <v>248</v>
      </c>
    </row>
    <row r="1086" spans="1:35" x14ac:dyDescent="0.3">
      <c r="A1086" t="s">
        <v>1376</v>
      </c>
      <c r="B1086">
        <v>106576</v>
      </c>
      <c r="C1086">
        <v>9</v>
      </c>
      <c r="D1086" t="s">
        <v>1425</v>
      </c>
      <c r="E1086" t="s">
        <v>1426</v>
      </c>
      <c r="F1086">
        <v>49</v>
      </c>
      <c r="G1086">
        <v>32.83</v>
      </c>
      <c r="H1086">
        <v>108.55</v>
      </c>
      <c r="I1086">
        <v>25.7</v>
      </c>
      <c r="J1086">
        <v>84.99</v>
      </c>
      <c r="K1086">
        <v>8</v>
      </c>
      <c r="T1086">
        <v>3</v>
      </c>
      <c r="U1086">
        <v>2</v>
      </c>
      <c r="V1086" t="s">
        <v>306</v>
      </c>
      <c r="W1086" t="s">
        <v>152</v>
      </c>
      <c r="X1086">
        <v>9</v>
      </c>
      <c r="Y1086">
        <v>7</v>
      </c>
      <c r="Z1086" t="s">
        <v>1427</v>
      </c>
      <c r="AA1086" t="s">
        <v>1428</v>
      </c>
      <c r="AB1086" t="s">
        <v>309</v>
      </c>
      <c r="AC1086" t="s">
        <v>310</v>
      </c>
      <c r="AD1086" t="s">
        <v>1380</v>
      </c>
      <c r="AG1086" t="s">
        <v>1429</v>
      </c>
      <c r="AH1086">
        <v>0</v>
      </c>
      <c r="AI1086">
        <v>248</v>
      </c>
    </row>
    <row r="1087" spans="1:35" x14ac:dyDescent="0.3">
      <c r="A1087" t="s">
        <v>1376</v>
      </c>
      <c r="B1087">
        <v>106576</v>
      </c>
      <c r="C1087">
        <v>10</v>
      </c>
      <c r="D1087" t="s">
        <v>1425</v>
      </c>
      <c r="E1087" t="s">
        <v>1426</v>
      </c>
      <c r="F1087">
        <v>49</v>
      </c>
      <c r="G1087">
        <v>50.28</v>
      </c>
      <c r="H1087">
        <v>166.24</v>
      </c>
      <c r="I1087">
        <v>41.52</v>
      </c>
      <c r="J1087">
        <v>137.27000000000001</v>
      </c>
      <c r="K1087">
        <v>1</v>
      </c>
      <c r="T1087">
        <v>4</v>
      </c>
      <c r="U1087">
        <v>2</v>
      </c>
      <c r="V1087" t="s">
        <v>333</v>
      </c>
      <c r="W1087">
        <v>166</v>
      </c>
      <c r="X1087">
        <v>9</v>
      </c>
      <c r="Y1087">
        <v>7</v>
      </c>
      <c r="Z1087" t="s">
        <v>1427</v>
      </c>
      <c r="AA1087" t="s">
        <v>1428</v>
      </c>
      <c r="AB1087" t="s">
        <v>309</v>
      </c>
      <c r="AC1087" t="s">
        <v>310</v>
      </c>
      <c r="AD1087" t="s">
        <v>1380</v>
      </c>
      <c r="AG1087" t="s">
        <v>1429</v>
      </c>
      <c r="AH1087">
        <v>0</v>
      </c>
      <c r="AI1087">
        <v>248</v>
      </c>
    </row>
    <row r="1088" spans="1:35" x14ac:dyDescent="0.3">
      <c r="A1088" t="s">
        <v>1376</v>
      </c>
      <c r="B1088">
        <v>8015</v>
      </c>
      <c r="C1088">
        <v>1</v>
      </c>
      <c r="D1088" t="s">
        <v>1432</v>
      </c>
      <c r="E1088" t="s">
        <v>322</v>
      </c>
      <c r="F1088">
        <v>795</v>
      </c>
      <c r="G1088">
        <v>25.41</v>
      </c>
      <c r="H1088">
        <v>84.01</v>
      </c>
      <c r="I1088">
        <v>18.11</v>
      </c>
      <c r="J1088">
        <v>59.88</v>
      </c>
      <c r="K1088">
        <v>73</v>
      </c>
      <c r="T1088">
        <v>3</v>
      </c>
      <c r="U1088">
        <v>2</v>
      </c>
      <c r="V1088" t="s">
        <v>333</v>
      </c>
      <c r="W1088">
        <v>84</v>
      </c>
      <c r="X1088">
        <v>24</v>
      </c>
      <c r="Y1088">
        <v>13</v>
      </c>
      <c r="Z1088" t="s">
        <v>1433</v>
      </c>
      <c r="AA1088" t="s">
        <v>1434</v>
      </c>
      <c r="AB1088" t="s">
        <v>309</v>
      </c>
      <c r="AC1088" t="s">
        <v>310</v>
      </c>
      <c r="AD1088" t="s">
        <v>1380</v>
      </c>
      <c r="AG1088" t="s">
        <v>1435</v>
      </c>
      <c r="AH1088">
        <v>0</v>
      </c>
      <c r="AI1088">
        <v>341</v>
      </c>
    </row>
    <row r="1089" spans="1:35" x14ac:dyDescent="0.3">
      <c r="A1089" t="s">
        <v>1376</v>
      </c>
      <c r="B1089">
        <v>8015</v>
      </c>
      <c r="C1089">
        <v>2</v>
      </c>
      <c r="D1089" t="s">
        <v>1432</v>
      </c>
      <c r="E1089" t="s">
        <v>322</v>
      </c>
      <c r="F1089">
        <v>795</v>
      </c>
      <c r="G1089">
        <v>32.630000000000003</v>
      </c>
      <c r="H1089">
        <v>107.9</v>
      </c>
      <c r="I1089">
        <v>25.61</v>
      </c>
      <c r="J1089">
        <v>84.68</v>
      </c>
      <c r="K1089">
        <v>337</v>
      </c>
      <c r="T1089">
        <v>3</v>
      </c>
      <c r="U1089">
        <v>2</v>
      </c>
      <c r="V1089" t="s">
        <v>306</v>
      </c>
      <c r="W1089" t="s">
        <v>160</v>
      </c>
      <c r="X1089">
        <v>24</v>
      </c>
      <c r="Y1089">
        <v>13</v>
      </c>
      <c r="Z1089" t="s">
        <v>1433</v>
      </c>
      <c r="AA1089" t="s">
        <v>1434</v>
      </c>
      <c r="AB1089" t="s">
        <v>309</v>
      </c>
      <c r="AC1089" t="s">
        <v>310</v>
      </c>
      <c r="AD1089" t="s">
        <v>1380</v>
      </c>
      <c r="AG1089" t="s">
        <v>1435</v>
      </c>
      <c r="AH1089">
        <v>0</v>
      </c>
      <c r="AI1089">
        <v>341</v>
      </c>
    </row>
    <row r="1090" spans="1:35" x14ac:dyDescent="0.3">
      <c r="A1090" t="s">
        <v>1376</v>
      </c>
      <c r="B1090">
        <v>8015</v>
      </c>
      <c r="C1090">
        <v>3</v>
      </c>
      <c r="D1090" t="s">
        <v>1432</v>
      </c>
      <c r="E1090" t="s">
        <v>322</v>
      </c>
      <c r="F1090">
        <v>795</v>
      </c>
      <c r="G1090">
        <v>35.33</v>
      </c>
      <c r="H1090">
        <v>116.82</v>
      </c>
      <c r="I1090">
        <v>25.61</v>
      </c>
      <c r="J1090">
        <v>84.68</v>
      </c>
      <c r="K1090">
        <v>68</v>
      </c>
      <c r="T1090">
        <v>3</v>
      </c>
      <c r="U1090">
        <v>2</v>
      </c>
      <c r="V1090" t="s">
        <v>306</v>
      </c>
      <c r="W1090" t="s">
        <v>184</v>
      </c>
      <c r="X1090">
        <v>24</v>
      </c>
      <c r="Y1090">
        <v>13</v>
      </c>
      <c r="Z1090" t="s">
        <v>1433</v>
      </c>
      <c r="AA1090" t="s">
        <v>1434</v>
      </c>
      <c r="AB1090" t="s">
        <v>309</v>
      </c>
      <c r="AC1090" t="s">
        <v>310</v>
      </c>
      <c r="AD1090" t="s">
        <v>1380</v>
      </c>
      <c r="AG1090" t="s">
        <v>1435</v>
      </c>
      <c r="AH1090">
        <v>0</v>
      </c>
      <c r="AI1090">
        <v>341</v>
      </c>
    </row>
    <row r="1091" spans="1:35" x14ac:dyDescent="0.3">
      <c r="A1091" t="s">
        <v>1376</v>
      </c>
      <c r="B1091">
        <v>8015</v>
      </c>
      <c r="C1091">
        <v>4</v>
      </c>
      <c r="D1091" t="s">
        <v>1432</v>
      </c>
      <c r="E1091" t="s">
        <v>322</v>
      </c>
      <c r="F1091">
        <v>795</v>
      </c>
      <c r="G1091">
        <v>35.64</v>
      </c>
      <c r="H1091">
        <v>117.84</v>
      </c>
      <c r="I1091">
        <v>25.57</v>
      </c>
      <c r="J1091">
        <v>84.54</v>
      </c>
      <c r="K1091">
        <v>161</v>
      </c>
      <c r="T1091">
        <v>3</v>
      </c>
      <c r="U1091">
        <v>2</v>
      </c>
      <c r="V1091" t="s">
        <v>306</v>
      </c>
      <c r="W1091" t="s">
        <v>203</v>
      </c>
      <c r="X1091">
        <v>24</v>
      </c>
      <c r="Y1091">
        <v>13</v>
      </c>
      <c r="Z1091" t="s">
        <v>1433</v>
      </c>
      <c r="AA1091" t="s">
        <v>1434</v>
      </c>
      <c r="AB1091" t="s">
        <v>309</v>
      </c>
      <c r="AC1091" t="s">
        <v>310</v>
      </c>
      <c r="AD1091" t="s">
        <v>1380</v>
      </c>
      <c r="AG1091" t="s">
        <v>1435</v>
      </c>
      <c r="AH1091">
        <v>0</v>
      </c>
      <c r="AI1091">
        <v>341</v>
      </c>
    </row>
    <row r="1092" spans="1:35" x14ac:dyDescent="0.3">
      <c r="A1092" t="s">
        <v>1376</v>
      </c>
      <c r="B1092">
        <v>8015</v>
      </c>
      <c r="C1092">
        <v>5</v>
      </c>
      <c r="D1092" t="s">
        <v>1432</v>
      </c>
      <c r="E1092" t="s">
        <v>322</v>
      </c>
      <c r="F1092">
        <v>795</v>
      </c>
      <c r="G1092">
        <v>43.61</v>
      </c>
      <c r="H1092">
        <v>144.16999999999999</v>
      </c>
      <c r="I1092">
        <v>33.46</v>
      </c>
      <c r="J1092">
        <v>110.63</v>
      </c>
      <c r="K1092">
        <v>8</v>
      </c>
      <c r="T1092">
        <v>4</v>
      </c>
      <c r="U1092">
        <v>2</v>
      </c>
      <c r="V1092" t="s">
        <v>306</v>
      </c>
      <c r="W1092">
        <v>144</v>
      </c>
      <c r="X1092">
        <v>24</v>
      </c>
      <c r="Y1092">
        <v>13</v>
      </c>
      <c r="Z1092" t="s">
        <v>1433</v>
      </c>
      <c r="AA1092" t="s">
        <v>1434</v>
      </c>
      <c r="AB1092" t="s">
        <v>309</v>
      </c>
      <c r="AC1092" t="s">
        <v>310</v>
      </c>
      <c r="AD1092" t="s">
        <v>1380</v>
      </c>
      <c r="AG1092" t="s">
        <v>1435</v>
      </c>
      <c r="AH1092">
        <v>0</v>
      </c>
      <c r="AI1092">
        <v>341</v>
      </c>
    </row>
    <row r="1093" spans="1:35" x14ac:dyDescent="0.3">
      <c r="A1093" t="s">
        <v>1376</v>
      </c>
      <c r="B1093">
        <v>8015</v>
      </c>
      <c r="C1093">
        <v>6</v>
      </c>
      <c r="D1093" t="s">
        <v>1432</v>
      </c>
      <c r="E1093" t="s">
        <v>322</v>
      </c>
      <c r="F1093">
        <v>795</v>
      </c>
      <c r="G1093">
        <v>46.39</v>
      </c>
      <c r="H1093">
        <v>153.38</v>
      </c>
      <c r="I1093">
        <v>35.659999999999997</v>
      </c>
      <c r="J1093">
        <v>117.89</v>
      </c>
      <c r="K1093">
        <v>144</v>
      </c>
      <c r="T1093">
        <v>4</v>
      </c>
      <c r="U1093">
        <v>2</v>
      </c>
      <c r="V1093" t="s">
        <v>306</v>
      </c>
      <c r="W1093">
        <v>153</v>
      </c>
      <c r="X1093">
        <v>24</v>
      </c>
      <c r="Y1093">
        <v>13</v>
      </c>
      <c r="Z1093" t="s">
        <v>1433</v>
      </c>
      <c r="AA1093" t="s">
        <v>1434</v>
      </c>
      <c r="AB1093" t="s">
        <v>309</v>
      </c>
      <c r="AC1093" t="s">
        <v>310</v>
      </c>
      <c r="AD1093" t="s">
        <v>1380</v>
      </c>
      <c r="AG1093" t="s">
        <v>1435</v>
      </c>
      <c r="AH1093">
        <v>0</v>
      </c>
      <c r="AI1093">
        <v>341</v>
      </c>
    </row>
    <row r="1094" spans="1:35" x14ac:dyDescent="0.3">
      <c r="A1094" t="s">
        <v>1376</v>
      </c>
      <c r="B1094">
        <v>8015</v>
      </c>
      <c r="C1094">
        <v>7</v>
      </c>
      <c r="D1094" t="s">
        <v>1432</v>
      </c>
      <c r="E1094" t="s">
        <v>322</v>
      </c>
      <c r="F1094">
        <v>795</v>
      </c>
      <c r="G1094">
        <v>57.03</v>
      </c>
      <c r="H1094">
        <v>188.56</v>
      </c>
      <c r="I1094">
        <v>41.27</v>
      </c>
      <c r="J1094">
        <v>136.46</v>
      </c>
      <c r="K1094">
        <v>4</v>
      </c>
      <c r="T1094">
        <v>5</v>
      </c>
      <c r="U1094">
        <v>2</v>
      </c>
      <c r="V1094" t="s">
        <v>306</v>
      </c>
      <c r="W1094">
        <v>188</v>
      </c>
      <c r="X1094">
        <v>24</v>
      </c>
      <c r="Y1094">
        <v>13</v>
      </c>
      <c r="Z1094" t="s">
        <v>1433</v>
      </c>
      <c r="AA1094" t="s">
        <v>1434</v>
      </c>
      <c r="AB1094" t="s">
        <v>309</v>
      </c>
      <c r="AC1094" t="s">
        <v>310</v>
      </c>
      <c r="AD1094" t="s">
        <v>1380</v>
      </c>
      <c r="AG1094" t="s">
        <v>1435</v>
      </c>
      <c r="AH1094">
        <v>0</v>
      </c>
      <c r="AI1094">
        <v>341</v>
      </c>
    </row>
    <row r="1095" spans="1:35" x14ac:dyDescent="0.3">
      <c r="A1095" t="s">
        <v>1376</v>
      </c>
      <c r="B1095">
        <v>142140</v>
      </c>
      <c r="C1095">
        <v>1</v>
      </c>
      <c r="D1095" t="s">
        <v>1436</v>
      </c>
      <c r="E1095" t="s">
        <v>1279</v>
      </c>
      <c r="F1095">
        <v>28</v>
      </c>
      <c r="G1095">
        <v>9.9499999999999993</v>
      </c>
      <c r="H1095">
        <v>32.92</v>
      </c>
      <c r="I1095">
        <v>8.6199999999999992</v>
      </c>
      <c r="J1095">
        <v>28.51</v>
      </c>
      <c r="K1095">
        <v>2</v>
      </c>
      <c r="T1095">
        <v>1</v>
      </c>
      <c r="U1095">
        <v>1</v>
      </c>
      <c r="V1095" t="s">
        <v>306</v>
      </c>
      <c r="W1095" t="s">
        <v>984</v>
      </c>
      <c r="X1095">
        <v>6</v>
      </c>
      <c r="Y1095">
        <v>5</v>
      </c>
      <c r="Z1095" t="s">
        <v>1437</v>
      </c>
      <c r="AA1095" t="s">
        <v>1438</v>
      </c>
      <c r="AB1095" t="s">
        <v>309</v>
      </c>
      <c r="AC1095" t="s">
        <v>310</v>
      </c>
      <c r="AD1095" t="s">
        <v>1380</v>
      </c>
      <c r="AG1095" t="s">
        <v>1439</v>
      </c>
      <c r="AH1095">
        <v>0</v>
      </c>
      <c r="AI1095">
        <v>199</v>
      </c>
    </row>
    <row r="1096" spans="1:35" x14ac:dyDescent="0.3">
      <c r="A1096" t="s">
        <v>1376</v>
      </c>
      <c r="B1096">
        <v>142140</v>
      </c>
      <c r="C1096">
        <v>2</v>
      </c>
      <c r="D1096" t="s">
        <v>1436</v>
      </c>
      <c r="E1096" t="s">
        <v>1279</v>
      </c>
      <c r="F1096">
        <v>28</v>
      </c>
      <c r="G1096">
        <v>10.199999999999999</v>
      </c>
      <c r="H1096">
        <v>33.74</v>
      </c>
      <c r="I1096">
        <v>8.8800000000000008</v>
      </c>
      <c r="J1096">
        <v>29.36</v>
      </c>
      <c r="K1096">
        <v>2</v>
      </c>
      <c r="T1096">
        <v>1</v>
      </c>
      <c r="U1096">
        <v>1</v>
      </c>
      <c r="V1096" t="s">
        <v>306</v>
      </c>
      <c r="W1096" t="s">
        <v>320</v>
      </c>
      <c r="X1096">
        <v>6</v>
      </c>
      <c r="Y1096">
        <v>5</v>
      </c>
      <c r="Z1096" t="s">
        <v>1437</v>
      </c>
      <c r="AA1096" t="s">
        <v>1438</v>
      </c>
      <c r="AB1096" t="s">
        <v>309</v>
      </c>
      <c r="AC1096" t="s">
        <v>310</v>
      </c>
      <c r="AD1096" t="s">
        <v>1380</v>
      </c>
      <c r="AG1096" t="s">
        <v>1439</v>
      </c>
      <c r="AH1096">
        <v>0</v>
      </c>
      <c r="AI1096">
        <v>199</v>
      </c>
    </row>
    <row r="1097" spans="1:35" x14ac:dyDescent="0.3">
      <c r="A1097" t="s">
        <v>1376</v>
      </c>
      <c r="B1097">
        <v>142140</v>
      </c>
      <c r="C1097">
        <v>3</v>
      </c>
      <c r="D1097" t="s">
        <v>1436</v>
      </c>
      <c r="E1097" t="s">
        <v>1279</v>
      </c>
      <c r="F1097">
        <v>28</v>
      </c>
      <c r="G1097">
        <v>10.41</v>
      </c>
      <c r="H1097">
        <v>34.44</v>
      </c>
      <c r="I1097">
        <v>9.06</v>
      </c>
      <c r="J1097">
        <v>29.97</v>
      </c>
      <c r="K1097">
        <v>2</v>
      </c>
      <c r="T1097">
        <v>1</v>
      </c>
      <c r="U1097">
        <v>1</v>
      </c>
      <c r="V1097" t="s">
        <v>306</v>
      </c>
      <c r="W1097" t="s">
        <v>1026</v>
      </c>
      <c r="X1097">
        <v>6</v>
      </c>
      <c r="Y1097">
        <v>5</v>
      </c>
      <c r="Z1097" t="s">
        <v>1437</v>
      </c>
      <c r="AA1097" t="s">
        <v>1438</v>
      </c>
      <c r="AB1097" t="s">
        <v>309</v>
      </c>
      <c r="AC1097" t="s">
        <v>310</v>
      </c>
      <c r="AD1097" t="s">
        <v>1380</v>
      </c>
      <c r="AG1097" t="s">
        <v>1439</v>
      </c>
      <c r="AH1097">
        <v>0</v>
      </c>
      <c r="AI1097">
        <v>199</v>
      </c>
    </row>
    <row r="1098" spans="1:35" x14ac:dyDescent="0.3">
      <c r="A1098" t="s">
        <v>1376</v>
      </c>
      <c r="B1098">
        <v>142140</v>
      </c>
      <c r="C1098">
        <v>4</v>
      </c>
      <c r="D1098" t="s">
        <v>1436</v>
      </c>
      <c r="E1098" t="s">
        <v>1279</v>
      </c>
      <c r="F1098">
        <v>28</v>
      </c>
      <c r="G1098">
        <v>11.81</v>
      </c>
      <c r="H1098">
        <v>39.049999999999997</v>
      </c>
      <c r="I1098">
        <v>10.23</v>
      </c>
      <c r="J1098">
        <v>33.82</v>
      </c>
      <c r="K1098">
        <v>2</v>
      </c>
      <c r="T1098">
        <v>1</v>
      </c>
      <c r="U1098">
        <v>1</v>
      </c>
      <c r="V1098" t="s">
        <v>306</v>
      </c>
      <c r="W1098" t="s">
        <v>989</v>
      </c>
      <c r="X1098">
        <v>6</v>
      </c>
      <c r="Y1098">
        <v>5</v>
      </c>
      <c r="Z1098" t="s">
        <v>1437</v>
      </c>
      <c r="AA1098" t="s">
        <v>1438</v>
      </c>
      <c r="AB1098" t="s">
        <v>309</v>
      </c>
      <c r="AC1098" t="s">
        <v>310</v>
      </c>
      <c r="AD1098" t="s">
        <v>1380</v>
      </c>
      <c r="AG1098" t="s">
        <v>1439</v>
      </c>
      <c r="AH1098">
        <v>0</v>
      </c>
      <c r="AI1098">
        <v>199</v>
      </c>
    </row>
    <row r="1099" spans="1:35" x14ac:dyDescent="0.3">
      <c r="A1099" t="s">
        <v>1376</v>
      </c>
      <c r="B1099">
        <v>142140</v>
      </c>
      <c r="C1099">
        <v>5</v>
      </c>
      <c r="D1099" t="s">
        <v>1436</v>
      </c>
      <c r="E1099" t="s">
        <v>1279</v>
      </c>
      <c r="F1099">
        <v>28</v>
      </c>
      <c r="G1099">
        <v>11.84</v>
      </c>
      <c r="H1099">
        <v>39.15</v>
      </c>
      <c r="I1099">
        <v>10.25</v>
      </c>
      <c r="J1099">
        <v>33.9</v>
      </c>
      <c r="K1099">
        <v>1</v>
      </c>
      <c r="T1099">
        <v>1</v>
      </c>
      <c r="U1099">
        <v>1</v>
      </c>
      <c r="V1099" t="s">
        <v>306</v>
      </c>
      <c r="W1099" t="s">
        <v>988</v>
      </c>
      <c r="X1099">
        <v>6</v>
      </c>
      <c r="Y1099">
        <v>5</v>
      </c>
      <c r="Z1099" t="s">
        <v>1437</v>
      </c>
      <c r="AA1099" t="s">
        <v>1438</v>
      </c>
      <c r="AB1099" t="s">
        <v>309</v>
      </c>
      <c r="AC1099" t="s">
        <v>310</v>
      </c>
      <c r="AD1099" t="s">
        <v>1380</v>
      </c>
      <c r="AG1099" t="s">
        <v>1439</v>
      </c>
      <c r="AH1099">
        <v>0</v>
      </c>
      <c r="AI1099">
        <v>199</v>
      </c>
    </row>
    <row r="1100" spans="1:35" x14ac:dyDescent="0.3">
      <c r="A1100" t="s">
        <v>1376</v>
      </c>
      <c r="B1100">
        <v>142140</v>
      </c>
      <c r="C1100">
        <v>6</v>
      </c>
      <c r="D1100" t="s">
        <v>1436</v>
      </c>
      <c r="E1100" t="s">
        <v>1279</v>
      </c>
      <c r="F1100">
        <v>28</v>
      </c>
      <c r="G1100">
        <v>12.16</v>
      </c>
      <c r="H1100">
        <v>40.22</v>
      </c>
      <c r="I1100">
        <v>10.53</v>
      </c>
      <c r="J1100">
        <v>34.83</v>
      </c>
      <c r="K1100">
        <v>1</v>
      </c>
      <c r="T1100">
        <v>1</v>
      </c>
      <c r="U1100">
        <v>1</v>
      </c>
      <c r="V1100" t="s">
        <v>306</v>
      </c>
      <c r="W1100" t="s">
        <v>990</v>
      </c>
      <c r="X1100">
        <v>6</v>
      </c>
      <c r="Y1100">
        <v>5</v>
      </c>
      <c r="Z1100" t="s">
        <v>1437</v>
      </c>
      <c r="AA1100" t="s">
        <v>1438</v>
      </c>
      <c r="AB1100" t="s">
        <v>309</v>
      </c>
      <c r="AC1100" t="s">
        <v>310</v>
      </c>
      <c r="AD1100" t="s">
        <v>1380</v>
      </c>
      <c r="AG1100" t="s">
        <v>1439</v>
      </c>
      <c r="AH1100">
        <v>0</v>
      </c>
      <c r="AI1100">
        <v>199</v>
      </c>
    </row>
    <row r="1101" spans="1:35" x14ac:dyDescent="0.3">
      <c r="A1101" t="s">
        <v>1376</v>
      </c>
      <c r="B1101">
        <v>142140</v>
      </c>
      <c r="C1101">
        <v>7</v>
      </c>
      <c r="D1101" t="s">
        <v>1436</v>
      </c>
      <c r="E1101" t="s">
        <v>1279</v>
      </c>
      <c r="F1101">
        <v>28</v>
      </c>
      <c r="G1101">
        <v>12.78</v>
      </c>
      <c r="H1101">
        <v>42.26</v>
      </c>
      <c r="I1101">
        <v>11.11</v>
      </c>
      <c r="J1101">
        <v>36.76</v>
      </c>
      <c r="K1101">
        <v>1</v>
      </c>
      <c r="T1101">
        <v>1</v>
      </c>
      <c r="U1101">
        <v>1</v>
      </c>
      <c r="V1101" t="s">
        <v>306</v>
      </c>
      <c r="W1101" t="s">
        <v>105</v>
      </c>
      <c r="X1101">
        <v>6</v>
      </c>
      <c r="Y1101">
        <v>5</v>
      </c>
      <c r="Z1101" t="s">
        <v>1437</v>
      </c>
      <c r="AA1101" t="s">
        <v>1438</v>
      </c>
      <c r="AB1101" t="s">
        <v>309</v>
      </c>
      <c r="AC1101" t="s">
        <v>310</v>
      </c>
      <c r="AD1101" t="s">
        <v>1380</v>
      </c>
      <c r="AG1101" t="s">
        <v>1439</v>
      </c>
      <c r="AH1101">
        <v>0</v>
      </c>
      <c r="AI1101">
        <v>199</v>
      </c>
    </row>
    <row r="1102" spans="1:35" x14ac:dyDescent="0.3">
      <c r="A1102" t="s">
        <v>1376</v>
      </c>
      <c r="B1102">
        <v>142140</v>
      </c>
      <c r="C1102">
        <v>8</v>
      </c>
      <c r="D1102" t="s">
        <v>1436</v>
      </c>
      <c r="E1102" t="s">
        <v>1279</v>
      </c>
      <c r="F1102">
        <v>28</v>
      </c>
      <c r="G1102">
        <v>13.11</v>
      </c>
      <c r="H1102">
        <v>43.36</v>
      </c>
      <c r="I1102">
        <v>11.41</v>
      </c>
      <c r="J1102">
        <v>37.729999999999997</v>
      </c>
      <c r="K1102">
        <v>2</v>
      </c>
      <c r="T1102">
        <v>1</v>
      </c>
      <c r="U1102">
        <v>1</v>
      </c>
      <c r="V1102" t="s">
        <v>306</v>
      </c>
      <c r="W1102" t="s">
        <v>652</v>
      </c>
      <c r="X1102">
        <v>6</v>
      </c>
      <c r="Y1102">
        <v>5</v>
      </c>
      <c r="Z1102" t="s">
        <v>1437</v>
      </c>
      <c r="AA1102" t="s">
        <v>1438</v>
      </c>
      <c r="AB1102" t="s">
        <v>309</v>
      </c>
      <c r="AC1102" t="s">
        <v>310</v>
      </c>
      <c r="AD1102" t="s">
        <v>1380</v>
      </c>
      <c r="AG1102" t="s">
        <v>1439</v>
      </c>
      <c r="AH1102">
        <v>0</v>
      </c>
      <c r="AI1102">
        <v>199</v>
      </c>
    </row>
    <row r="1103" spans="1:35" x14ac:dyDescent="0.3">
      <c r="A1103" t="s">
        <v>1376</v>
      </c>
      <c r="B1103">
        <v>142140</v>
      </c>
      <c r="C1103">
        <v>9</v>
      </c>
      <c r="D1103" t="s">
        <v>1436</v>
      </c>
      <c r="E1103" t="s">
        <v>1279</v>
      </c>
      <c r="F1103">
        <v>28</v>
      </c>
      <c r="G1103">
        <v>13.57</v>
      </c>
      <c r="H1103">
        <v>44.88</v>
      </c>
      <c r="I1103">
        <v>11.75</v>
      </c>
      <c r="J1103">
        <v>38.86</v>
      </c>
      <c r="K1103">
        <v>1</v>
      </c>
      <c r="T1103">
        <v>1</v>
      </c>
      <c r="U1103">
        <v>1</v>
      </c>
      <c r="V1103" t="s">
        <v>306</v>
      </c>
      <c r="W1103" t="s">
        <v>1124</v>
      </c>
      <c r="X1103">
        <v>6</v>
      </c>
      <c r="Y1103">
        <v>5</v>
      </c>
      <c r="Z1103" t="s">
        <v>1437</v>
      </c>
      <c r="AA1103" t="s">
        <v>1438</v>
      </c>
      <c r="AB1103" t="s">
        <v>309</v>
      </c>
      <c r="AC1103" t="s">
        <v>310</v>
      </c>
      <c r="AD1103" t="s">
        <v>1380</v>
      </c>
      <c r="AG1103" t="s">
        <v>1439</v>
      </c>
      <c r="AH1103">
        <v>0</v>
      </c>
      <c r="AI1103">
        <v>199</v>
      </c>
    </row>
    <row r="1104" spans="1:35" x14ac:dyDescent="0.3">
      <c r="A1104" t="s">
        <v>1376</v>
      </c>
      <c r="B1104">
        <v>142140</v>
      </c>
      <c r="C1104">
        <v>10</v>
      </c>
      <c r="D1104" t="s">
        <v>1436</v>
      </c>
      <c r="E1104" t="s">
        <v>1279</v>
      </c>
      <c r="F1104">
        <v>28</v>
      </c>
      <c r="G1104">
        <v>14.06</v>
      </c>
      <c r="H1104">
        <v>46.5</v>
      </c>
      <c r="I1104">
        <v>12.23</v>
      </c>
      <c r="J1104">
        <v>40.46</v>
      </c>
      <c r="K1104">
        <v>1</v>
      </c>
      <c r="T1104">
        <v>1</v>
      </c>
      <c r="U1104">
        <v>1</v>
      </c>
      <c r="V1104" t="s">
        <v>306</v>
      </c>
      <c r="W1104" t="s">
        <v>1440</v>
      </c>
      <c r="X1104">
        <v>6</v>
      </c>
      <c r="Y1104">
        <v>5</v>
      </c>
      <c r="Z1104" t="s">
        <v>1437</v>
      </c>
      <c r="AA1104" t="s">
        <v>1438</v>
      </c>
      <c r="AB1104" t="s">
        <v>309</v>
      </c>
      <c r="AC1104" t="s">
        <v>310</v>
      </c>
      <c r="AD1104" t="s">
        <v>1380</v>
      </c>
      <c r="AG1104" t="s">
        <v>1439</v>
      </c>
      <c r="AH1104">
        <v>0</v>
      </c>
      <c r="AI1104">
        <v>199</v>
      </c>
    </row>
    <row r="1105" spans="1:35" x14ac:dyDescent="0.3">
      <c r="A1105" t="s">
        <v>1376</v>
      </c>
      <c r="B1105">
        <v>142140</v>
      </c>
      <c r="C1105">
        <v>11</v>
      </c>
      <c r="D1105" t="s">
        <v>1436</v>
      </c>
      <c r="E1105" t="s">
        <v>1279</v>
      </c>
      <c r="F1105">
        <v>28</v>
      </c>
      <c r="G1105">
        <v>14.2</v>
      </c>
      <c r="H1105">
        <v>46.95</v>
      </c>
      <c r="I1105">
        <v>12.29</v>
      </c>
      <c r="J1105">
        <v>40.659999999999997</v>
      </c>
      <c r="K1105">
        <v>1</v>
      </c>
      <c r="T1105">
        <v>1</v>
      </c>
      <c r="U1105">
        <v>1</v>
      </c>
      <c r="V1105" t="s">
        <v>306</v>
      </c>
      <c r="W1105" t="s">
        <v>1441</v>
      </c>
      <c r="X1105">
        <v>6</v>
      </c>
      <c r="Y1105">
        <v>5</v>
      </c>
      <c r="Z1105" t="s">
        <v>1437</v>
      </c>
      <c r="AA1105" t="s">
        <v>1438</v>
      </c>
      <c r="AB1105" t="s">
        <v>309</v>
      </c>
      <c r="AC1105" t="s">
        <v>310</v>
      </c>
      <c r="AD1105" t="s">
        <v>1380</v>
      </c>
      <c r="AG1105" t="s">
        <v>1439</v>
      </c>
      <c r="AH1105">
        <v>0</v>
      </c>
      <c r="AI1105">
        <v>199</v>
      </c>
    </row>
    <row r="1106" spans="1:35" x14ac:dyDescent="0.3">
      <c r="A1106" t="s">
        <v>1376</v>
      </c>
      <c r="B1106">
        <v>142140</v>
      </c>
      <c r="C1106">
        <v>12</v>
      </c>
      <c r="D1106" t="s">
        <v>1436</v>
      </c>
      <c r="E1106" t="s">
        <v>1279</v>
      </c>
      <c r="F1106">
        <v>28</v>
      </c>
      <c r="G1106">
        <v>15.7</v>
      </c>
      <c r="H1106">
        <v>51.91</v>
      </c>
      <c r="I1106">
        <v>13.66</v>
      </c>
      <c r="J1106">
        <v>45.17</v>
      </c>
      <c r="K1106">
        <v>2</v>
      </c>
      <c r="T1106">
        <v>2</v>
      </c>
      <c r="U1106">
        <v>1</v>
      </c>
      <c r="V1106" t="s">
        <v>306</v>
      </c>
      <c r="W1106" t="s">
        <v>1442</v>
      </c>
      <c r="X1106">
        <v>6</v>
      </c>
      <c r="Y1106">
        <v>5</v>
      </c>
      <c r="Z1106" t="s">
        <v>1437</v>
      </c>
      <c r="AA1106" t="s">
        <v>1438</v>
      </c>
      <c r="AB1106" t="s">
        <v>309</v>
      </c>
      <c r="AC1106" t="s">
        <v>310</v>
      </c>
      <c r="AD1106" t="s">
        <v>1380</v>
      </c>
      <c r="AG1106" t="s">
        <v>1439</v>
      </c>
      <c r="AH1106">
        <v>0</v>
      </c>
      <c r="AI1106">
        <v>199</v>
      </c>
    </row>
    <row r="1107" spans="1:35" x14ac:dyDescent="0.3">
      <c r="A1107" t="s">
        <v>1376</v>
      </c>
      <c r="B1107">
        <v>142140</v>
      </c>
      <c r="C1107">
        <v>13</v>
      </c>
      <c r="D1107" t="s">
        <v>1436</v>
      </c>
      <c r="E1107" t="s">
        <v>1279</v>
      </c>
      <c r="F1107">
        <v>28</v>
      </c>
      <c r="G1107">
        <v>15.79</v>
      </c>
      <c r="H1107">
        <v>52.21</v>
      </c>
      <c r="I1107">
        <v>13.67</v>
      </c>
      <c r="J1107">
        <v>45.21</v>
      </c>
      <c r="K1107">
        <v>2</v>
      </c>
      <c r="T1107">
        <v>2</v>
      </c>
      <c r="U1107">
        <v>1</v>
      </c>
      <c r="V1107" t="s">
        <v>306</v>
      </c>
      <c r="W1107" t="s">
        <v>1443</v>
      </c>
      <c r="X1107">
        <v>6</v>
      </c>
      <c r="Y1107">
        <v>5</v>
      </c>
      <c r="Z1107" t="s">
        <v>1437</v>
      </c>
      <c r="AA1107" t="s">
        <v>1438</v>
      </c>
      <c r="AB1107" t="s">
        <v>309</v>
      </c>
      <c r="AC1107" t="s">
        <v>310</v>
      </c>
      <c r="AD1107" t="s">
        <v>1380</v>
      </c>
      <c r="AG1107" t="s">
        <v>1439</v>
      </c>
      <c r="AH1107">
        <v>0</v>
      </c>
      <c r="AI1107">
        <v>199</v>
      </c>
    </row>
    <row r="1108" spans="1:35" x14ac:dyDescent="0.3">
      <c r="A1108" t="s">
        <v>1376</v>
      </c>
      <c r="B1108">
        <v>142140</v>
      </c>
      <c r="C1108">
        <v>14</v>
      </c>
      <c r="D1108" t="s">
        <v>1436</v>
      </c>
      <c r="E1108" t="s">
        <v>1279</v>
      </c>
      <c r="F1108">
        <v>28</v>
      </c>
      <c r="G1108">
        <v>16.079999999999998</v>
      </c>
      <c r="H1108">
        <v>53.16</v>
      </c>
      <c r="I1108">
        <v>13.92</v>
      </c>
      <c r="J1108">
        <v>46.03</v>
      </c>
      <c r="K1108">
        <v>1</v>
      </c>
      <c r="T1108">
        <v>2</v>
      </c>
      <c r="U1108">
        <v>1</v>
      </c>
      <c r="V1108" t="s">
        <v>306</v>
      </c>
      <c r="W1108" t="s">
        <v>1444</v>
      </c>
      <c r="X1108">
        <v>6</v>
      </c>
      <c r="Y1108">
        <v>5</v>
      </c>
      <c r="Z1108" t="s">
        <v>1437</v>
      </c>
      <c r="AA1108" t="s">
        <v>1438</v>
      </c>
      <c r="AB1108" t="s">
        <v>309</v>
      </c>
      <c r="AC1108" t="s">
        <v>310</v>
      </c>
      <c r="AD1108" t="s">
        <v>1380</v>
      </c>
      <c r="AG1108" t="s">
        <v>1439</v>
      </c>
      <c r="AH1108">
        <v>0</v>
      </c>
      <c r="AI1108">
        <v>199</v>
      </c>
    </row>
    <row r="1109" spans="1:35" x14ac:dyDescent="0.3">
      <c r="A1109" t="s">
        <v>1376</v>
      </c>
      <c r="B1109">
        <v>142140</v>
      </c>
      <c r="C1109">
        <v>15</v>
      </c>
      <c r="D1109" t="s">
        <v>1436</v>
      </c>
      <c r="E1109" t="s">
        <v>1279</v>
      </c>
      <c r="F1109">
        <v>28</v>
      </c>
      <c r="G1109">
        <v>16.440000000000001</v>
      </c>
      <c r="H1109">
        <v>54.36</v>
      </c>
      <c r="I1109">
        <v>14.3</v>
      </c>
      <c r="J1109">
        <v>47.29</v>
      </c>
      <c r="K1109">
        <v>1</v>
      </c>
      <c r="T1109">
        <v>2</v>
      </c>
      <c r="U1109">
        <v>1</v>
      </c>
      <c r="V1109" t="s">
        <v>306</v>
      </c>
      <c r="W1109" t="s">
        <v>1445</v>
      </c>
      <c r="X1109">
        <v>6</v>
      </c>
      <c r="Y1109">
        <v>5</v>
      </c>
      <c r="Z1109" t="s">
        <v>1437</v>
      </c>
      <c r="AA1109" t="s">
        <v>1438</v>
      </c>
      <c r="AB1109" t="s">
        <v>309</v>
      </c>
      <c r="AC1109" t="s">
        <v>310</v>
      </c>
      <c r="AD1109" t="s">
        <v>1380</v>
      </c>
      <c r="AG1109" t="s">
        <v>1439</v>
      </c>
      <c r="AH1109">
        <v>0</v>
      </c>
      <c r="AI1109">
        <v>199</v>
      </c>
    </row>
    <row r="1110" spans="1:35" x14ac:dyDescent="0.3">
      <c r="A1110" t="s">
        <v>1376</v>
      </c>
      <c r="B1110">
        <v>142140</v>
      </c>
      <c r="C1110">
        <v>16</v>
      </c>
      <c r="D1110" t="s">
        <v>1436</v>
      </c>
      <c r="E1110" t="s">
        <v>1279</v>
      </c>
      <c r="F1110">
        <v>28</v>
      </c>
      <c r="G1110">
        <v>17.13</v>
      </c>
      <c r="H1110">
        <v>56.64</v>
      </c>
      <c r="I1110">
        <v>14.83</v>
      </c>
      <c r="J1110">
        <v>49.05</v>
      </c>
      <c r="K1110">
        <v>2</v>
      </c>
      <c r="T1110">
        <v>2</v>
      </c>
      <c r="U1110">
        <v>1</v>
      </c>
      <c r="V1110" t="s">
        <v>306</v>
      </c>
      <c r="W1110" t="s">
        <v>1067</v>
      </c>
      <c r="X1110">
        <v>6</v>
      </c>
      <c r="Y1110">
        <v>5</v>
      </c>
      <c r="Z1110" t="s">
        <v>1437</v>
      </c>
      <c r="AA1110" t="s">
        <v>1438</v>
      </c>
      <c r="AB1110" t="s">
        <v>309</v>
      </c>
      <c r="AC1110" t="s">
        <v>310</v>
      </c>
      <c r="AD1110" t="s">
        <v>1380</v>
      </c>
      <c r="AG1110" t="s">
        <v>1439</v>
      </c>
      <c r="AH1110">
        <v>0</v>
      </c>
      <c r="AI1110">
        <v>199</v>
      </c>
    </row>
    <row r="1111" spans="1:35" x14ac:dyDescent="0.3">
      <c r="A1111" t="s">
        <v>1376</v>
      </c>
      <c r="B1111">
        <v>142140</v>
      </c>
      <c r="C1111">
        <v>17</v>
      </c>
      <c r="D1111" t="s">
        <v>1436</v>
      </c>
      <c r="E1111" t="s">
        <v>1279</v>
      </c>
      <c r="F1111">
        <v>28</v>
      </c>
      <c r="G1111">
        <v>16.97</v>
      </c>
      <c r="H1111">
        <v>56.12</v>
      </c>
      <c r="I1111">
        <v>14.69</v>
      </c>
      <c r="J1111">
        <v>48.59</v>
      </c>
      <c r="K1111">
        <v>1</v>
      </c>
      <c r="T1111">
        <v>2</v>
      </c>
      <c r="U1111">
        <v>1</v>
      </c>
      <c r="V1111" t="s">
        <v>306</v>
      </c>
      <c r="W1111" t="s">
        <v>1066</v>
      </c>
      <c r="X1111">
        <v>6</v>
      </c>
      <c r="Y1111">
        <v>5</v>
      </c>
      <c r="Z1111" t="s">
        <v>1437</v>
      </c>
      <c r="AA1111" t="s">
        <v>1438</v>
      </c>
      <c r="AB1111" t="s">
        <v>309</v>
      </c>
      <c r="AC1111" t="s">
        <v>310</v>
      </c>
      <c r="AD1111" t="s">
        <v>1380</v>
      </c>
      <c r="AG1111" t="s">
        <v>1439</v>
      </c>
      <c r="AH1111">
        <v>0</v>
      </c>
      <c r="AI1111">
        <v>199</v>
      </c>
    </row>
    <row r="1112" spans="1:35" x14ac:dyDescent="0.3">
      <c r="A1112" t="s">
        <v>1376</v>
      </c>
      <c r="B1112">
        <v>142140</v>
      </c>
      <c r="C1112">
        <v>18</v>
      </c>
      <c r="D1112" t="s">
        <v>1436</v>
      </c>
      <c r="E1112" t="s">
        <v>1279</v>
      </c>
      <c r="F1112">
        <v>28</v>
      </c>
      <c r="G1112">
        <v>17.559999999999999</v>
      </c>
      <c r="H1112">
        <v>58.06</v>
      </c>
      <c r="I1112">
        <v>15.28</v>
      </c>
      <c r="J1112">
        <v>50.52</v>
      </c>
      <c r="K1112">
        <v>2</v>
      </c>
      <c r="T1112">
        <v>2</v>
      </c>
      <c r="U1112">
        <v>1</v>
      </c>
      <c r="V1112" t="s">
        <v>306</v>
      </c>
      <c r="W1112" t="s">
        <v>110</v>
      </c>
      <c r="X1112">
        <v>6</v>
      </c>
      <c r="Y1112">
        <v>5</v>
      </c>
      <c r="Z1112" t="s">
        <v>1437</v>
      </c>
      <c r="AA1112" t="s">
        <v>1438</v>
      </c>
      <c r="AB1112" t="s">
        <v>309</v>
      </c>
      <c r="AC1112" t="s">
        <v>310</v>
      </c>
      <c r="AD1112" t="s">
        <v>1380</v>
      </c>
      <c r="AG1112" t="s">
        <v>1439</v>
      </c>
      <c r="AH1112">
        <v>0</v>
      </c>
      <c r="AI1112">
        <v>199</v>
      </c>
    </row>
    <row r="1113" spans="1:35" x14ac:dyDescent="0.3">
      <c r="A1113" t="s">
        <v>1376</v>
      </c>
      <c r="B1113">
        <v>142140</v>
      </c>
      <c r="C1113">
        <v>19</v>
      </c>
      <c r="D1113" t="s">
        <v>1436</v>
      </c>
      <c r="E1113" t="s">
        <v>1279</v>
      </c>
      <c r="F1113">
        <v>28</v>
      </c>
      <c r="G1113">
        <v>17.649999999999999</v>
      </c>
      <c r="H1113">
        <v>58.37</v>
      </c>
      <c r="I1113">
        <v>15.36</v>
      </c>
      <c r="J1113">
        <v>50.78</v>
      </c>
      <c r="K1113">
        <v>1</v>
      </c>
      <c r="T1113">
        <v>2</v>
      </c>
      <c r="U1113">
        <v>1</v>
      </c>
      <c r="V1113" t="s">
        <v>306</v>
      </c>
      <c r="W1113" t="s">
        <v>532</v>
      </c>
      <c r="X1113">
        <v>6</v>
      </c>
      <c r="Y1113">
        <v>5</v>
      </c>
      <c r="Z1113" t="s">
        <v>1437</v>
      </c>
      <c r="AA1113" t="s">
        <v>1438</v>
      </c>
      <c r="AB1113" t="s">
        <v>309</v>
      </c>
      <c r="AC1113" t="s">
        <v>310</v>
      </c>
      <c r="AD1113" t="s">
        <v>1380</v>
      </c>
      <c r="AG1113" t="s">
        <v>1439</v>
      </c>
      <c r="AH1113">
        <v>0</v>
      </c>
      <c r="AI1113">
        <v>199</v>
      </c>
    </row>
    <row r="1114" spans="1:35" x14ac:dyDescent="0.3">
      <c r="A1114" t="s">
        <v>1376</v>
      </c>
      <c r="B1114">
        <v>107087</v>
      </c>
      <c r="C1114">
        <v>1</v>
      </c>
      <c r="D1114" t="s">
        <v>1446</v>
      </c>
      <c r="E1114" t="s">
        <v>1447</v>
      </c>
      <c r="F1114">
        <v>19</v>
      </c>
      <c r="G1114">
        <v>24.83</v>
      </c>
      <c r="H1114">
        <v>82.1</v>
      </c>
      <c r="I1114">
        <v>22.15</v>
      </c>
      <c r="J1114">
        <v>73.23</v>
      </c>
      <c r="K1114">
        <v>12</v>
      </c>
      <c r="T1114">
        <v>3</v>
      </c>
      <c r="U1114">
        <v>2</v>
      </c>
      <c r="V1114" t="s">
        <v>333</v>
      </c>
      <c r="W1114" t="s">
        <v>120</v>
      </c>
      <c r="X1114">
        <v>7</v>
      </c>
      <c r="Y1114">
        <v>7</v>
      </c>
      <c r="Z1114" t="s">
        <v>1448</v>
      </c>
      <c r="AA1114" t="s">
        <v>1449</v>
      </c>
      <c r="AB1114" t="s">
        <v>309</v>
      </c>
      <c r="AC1114" t="s">
        <v>310</v>
      </c>
      <c r="AD1114" t="s">
        <v>1380</v>
      </c>
      <c r="AG1114" t="s">
        <v>1450</v>
      </c>
      <c r="AH1114">
        <v>0</v>
      </c>
      <c r="AI1114">
        <v>199</v>
      </c>
    </row>
    <row r="1115" spans="1:35" x14ac:dyDescent="0.3">
      <c r="A1115" t="s">
        <v>1376</v>
      </c>
      <c r="B1115">
        <v>107087</v>
      </c>
      <c r="C1115">
        <v>2</v>
      </c>
      <c r="D1115" t="s">
        <v>1446</v>
      </c>
      <c r="E1115" t="s">
        <v>1447</v>
      </c>
      <c r="F1115">
        <v>19</v>
      </c>
      <c r="G1115">
        <v>24.83</v>
      </c>
      <c r="H1115">
        <v>82.09</v>
      </c>
      <c r="I1115">
        <v>22.14</v>
      </c>
      <c r="J1115">
        <v>73.22</v>
      </c>
      <c r="K1115">
        <v>1</v>
      </c>
      <c r="T1115">
        <v>3</v>
      </c>
      <c r="U1115">
        <v>2</v>
      </c>
      <c r="V1115" t="s">
        <v>333</v>
      </c>
      <c r="W1115" t="s">
        <v>233</v>
      </c>
      <c r="X1115">
        <v>7</v>
      </c>
      <c r="Y1115">
        <v>7</v>
      </c>
      <c r="Z1115" t="s">
        <v>1448</v>
      </c>
      <c r="AA1115" t="s">
        <v>1449</v>
      </c>
      <c r="AB1115" t="s">
        <v>309</v>
      </c>
      <c r="AC1115" t="s">
        <v>310</v>
      </c>
      <c r="AD1115" t="s">
        <v>1380</v>
      </c>
      <c r="AG1115" t="s">
        <v>1450</v>
      </c>
      <c r="AH1115">
        <v>0</v>
      </c>
      <c r="AI1115">
        <v>199</v>
      </c>
    </row>
    <row r="1116" spans="1:35" x14ac:dyDescent="0.3">
      <c r="A1116" t="s">
        <v>1376</v>
      </c>
      <c r="B1116">
        <v>107087</v>
      </c>
      <c r="C1116">
        <v>3</v>
      </c>
      <c r="D1116" t="s">
        <v>1446</v>
      </c>
      <c r="E1116" t="s">
        <v>1447</v>
      </c>
      <c r="F1116">
        <v>19</v>
      </c>
      <c r="G1116">
        <v>25.25</v>
      </c>
      <c r="H1116">
        <v>83.48</v>
      </c>
      <c r="I1116">
        <v>22.52</v>
      </c>
      <c r="J1116">
        <v>74.459999999999994</v>
      </c>
      <c r="K1116">
        <v>5</v>
      </c>
      <c r="T1116">
        <v>3</v>
      </c>
      <c r="U1116">
        <v>2</v>
      </c>
      <c r="V1116" t="s">
        <v>333</v>
      </c>
      <c r="W1116" t="s">
        <v>234</v>
      </c>
      <c r="X1116">
        <v>7</v>
      </c>
      <c r="Y1116">
        <v>7</v>
      </c>
      <c r="Z1116" t="s">
        <v>1448</v>
      </c>
      <c r="AA1116" t="s">
        <v>1449</v>
      </c>
      <c r="AB1116" t="s">
        <v>309</v>
      </c>
      <c r="AC1116" t="s">
        <v>310</v>
      </c>
      <c r="AD1116" t="s">
        <v>1380</v>
      </c>
      <c r="AG1116" t="s">
        <v>1450</v>
      </c>
      <c r="AH1116">
        <v>0</v>
      </c>
      <c r="AI1116">
        <v>199</v>
      </c>
    </row>
    <row r="1117" spans="1:35" x14ac:dyDescent="0.3">
      <c r="A1117" t="s">
        <v>1376</v>
      </c>
      <c r="B1117">
        <v>107087</v>
      </c>
      <c r="C1117">
        <v>4</v>
      </c>
      <c r="D1117" t="s">
        <v>1446</v>
      </c>
      <c r="E1117" t="s">
        <v>1447</v>
      </c>
      <c r="F1117">
        <v>19</v>
      </c>
      <c r="G1117">
        <v>26.53</v>
      </c>
      <c r="H1117">
        <v>87.72</v>
      </c>
      <c r="I1117">
        <v>23.67</v>
      </c>
      <c r="J1117">
        <v>78.27</v>
      </c>
      <c r="K1117">
        <v>1</v>
      </c>
      <c r="T1117">
        <v>3</v>
      </c>
      <c r="U1117">
        <v>2</v>
      </c>
      <c r="V1117" t="s">
        <v>333</v>
      </c>
      <c r="W1117">
        <v>87</v>
      </c>
      <c r="X1117">
        <v>7</v>
      </c>
      <c r="Y1117">
        <v>7</v>
      </c>
      <c r="Z1117" t="s">
        <v>1448</v>
      </c>
      <c r="AA1117" t="s">
        <v>1449</v>
      </c>
      <c r="AB1117" t="s">
        <v>309</v>
      </c>
      <c r="AC1117" t="s">
        <v>310</v>
      </c>
      <c r="AD1117" t="s">
        <v>1380</v>
      </c>
      <c r="AG1117" t="s">
        <v>1450</v>
      </c>
      <c r="AH1117">
        <v>0</v>
      </c>
      <c r="AI1117">
        <v>199</v>
      </c>
    </row>
    <row r="1118" spans="1:35" x14ac:dyDescent="0.3">
      <c r="A1118" t="s">
        <v>1376</v>
      </c>
      <c r="B1118">
        <v>102048</v>
      </c>
      <c r="C1118">
        <v>1</v>
      </c>
      <c r="D1118" t="s">
        <v>1451</v>
      </c>
      <c r="E1118" t="s">
        <v>1354</v>
      </c>
      <c r="F1118">
        <v>18</v>
      </c>
      <c r="G1118">
        <v>21.54</v>
      </c>
      <c r="H1118">
        <v>71.22</v>
      </c>
      <c r="I1118">
        <v>18.079999999999998</v>
      </c>
      <c r="J1118">
        <v>59.77</v>
      </c>
      <c r="K1118">
        <v>1</v>
      </c>
      <c r="T1118">
        <v>2</v>
      </c>
      <c r="U1118">
        <v>1</v>
      </c>
      <c r="V1118" t="s">
        <v>306</v>
      </c>
      <c r="W1118">
        <v>71</v>
      </c>
      <c r="X1118">
        <v>7</v>
      </c>
      <c r="Y1118">
        <v>7</v>
      </c>
      <c r="Z1118" t="s">
        <v>1452</v>
      </c>
      <c r="AA1118" t="s">
        <v>1453</v>
      </c>
      <c r="AB1118" t="s">
        <v>309</v>
      </c>
      <c r="AC1118" t="s">
        <v>310</v>
      </c>
      <c r="AD1118" t="s">
        <v>1380</v>
      </c>
      <c r="AG1118" t="s">
        <v>1454</v>
      </c>
      <c r="AH1118">
        <v>0</v>
      </c>
      <c r="AI1118">
        <v>199</v>
      </c>
    </row>
    <row r="1119" spans="1:35" x14ac:dyDescent="0.3">
      <c r="A1119" t="s">
        <v>1376</v>
      </c>
      <c r="B1119">
        <v>102048</v>
      </c>
      <c r="C1119">
        <v>2</v>
      </c>
      <c r="D1119" t="s">
        <v>1451</v>
      </c>
      <c r="E1119" t="s">
        <v>1354</v>
      </c>
      <c r="F1119">
        <v>18</v>
      </c>
      <c r="G1119">
        <v>25.62</v>
      </c>
      <c r="H1119">
        <v>84.72</v>
      </c>
      <c r="I1119">
        <v>21.5</v>
      </c>
      <c r="J1119">
        <v>71.099999999999994</v>
      </c>
      <c r="K1119">
        <v>1</v>
      </c>
      <c r="T1119">
        <v>2</v>
      </c>
      <c r="U1119">
        <v>1</v>
      </c>
      <c r="V1119" t="s">
        <v>306</v>
      </c>
      <c r="W1119">
        <v>84</v>
      </c>
      <c r="X1119">
        <v>7</v>
      </c>
      <c r="Y1119">
        <v>7</v>
      </c>
      <c r="Z1119" t="s">
        <v>1452</v>
      </c>
      <c r="AA1119" t="s">
        <v>1453</v>
      </c>
      <c r="AB1119" t="s">
        <v>309</v>
      </c>
      <c r="AC1119" t="s">
        <v>310</v>
      </c>
      <c r="AD1119" t="s">
        <v>1380</v>
      </c>
      <c r="AG1119" t="s">
        <v>1454</v>
      </c>
      <c r="AH1119">
        <v>0</v>
      </c>
      <c r="AI1119">
        <v>199</v>
      </c>
    </row>
    <row r="1120" spans="1:35" x14ac:dyDescent="0.3">
      <c r="A1120" t="s">
        <v>1376</v>
      </c>
      <c r="B1120">
        <v>102048</v>
      </c>
      <c r="C1120">
        <v>3</v>
      </c>
      <c r="D1120" t="s">
        <v>1451</v>
      </c>
      <c r="E1120" t="s">
        <v>1354</v>
      </c>
      <c r="F1120">
        <v>18</v>
      </c>
      <c r="G1120">
        <v>27.63</v>
      </c>
      <c r="H1120">
        <v>91.36</v>
      </c>
      <c r="I1120">
        <v>23.19</v>
      </c>
      <c r="J1120">
        <v>76.67</v>
      </c>
      <c r="K1120">
        <v>1</v>
      </c>
      <c r="T1120">
        <v>3</v>
      </c>
      <c r="U1120">
        <v>2</v>
      </c>
      <c r="V1120" t="s">
        <v>306</v>
      </c>
      <c r="W1120">
        <v>91</v>
      </c>
      <c r="X1120">
        <v>7</v>
      </c>
      <c r="Y1120">
        <v>7</v>
      </c>
      <c r="Z1120" t="s">
        <v>1452</v>
      </c>
      <c r="AA1120" t="s">
        <v>1453</v>
      </c>
      <c r="AB1120" t="s">
        <v>309</v>
      </c>
      <c r="AC1120" t="s">
        <v>310</v>
      </c>
      <c r="AD1120" t="s">
        <v>1380</v>
      </c>
      <c r="AG1120" t="s">
        <v>1454</v>
      </c>
      <c r="AH1120">
        <v>0</v>
      </c>
      <c r="AI1120">
        <v>199</v>
      </c>
    </row>
    <row r="1121" spans="1:35" x14ac:dyDescent="0.3">
      <c r="A1121" t="s">
        <v>1376</v>
      </c>
      <c r="B1121">
        <v>102048</v>
      </c>
      <c r="C1121">
        <v>4</v>
      </c>
      <c r="D1121" t="s">
        <v>1451</v>
      </c>
      <c r="E1121" t="s">
        <v>1354</v>
      </c>
      <c r="F1121">
        <v>18</v>
      </c>
      <c r="G1121">
        <v>29.23</v>
      </c>
      <c r="H1121">
        <v>96.63</v>
      </c>
      <c r="I1121">
        <v>24.52</v>
      </c>
      <c r="J1121">
        <v>81.09</v>
      </c>
      <c r="K1121">
        <v>1</v>
      </c>
      <c r="T1121">
        <v>3</v>
      </c>
      <c r="U1121">
        <v>2</v>
      </c>
      <c r="V1121" t="s">
        <v>306</v>
      </c>
      <c r="W1121" t="s">
        <v>1455</v>
      </c>
      <c r="X1121">
        <v>7</v>
      </c>
      <c r="Y1121">
        <v>7</v>
      </c>
      <c r="Z1121" t="s">
        <v>1452</v>
      </c>
      <c r="AA1121" t="s">
        <v>1453</v>
      </c>
      <c r="AB1121" t="s">
        <v>309</v>
      </c>
      <c r="AC1121" t="s">
        <v>310</v>
      </c>
      <c r="AD1121" t="s">
        <v>1380</v>
      </c>
      <c r="AG1121" t="s">
        <v>1454</v>
      </c>
      <c r="AH1121">
        <v>0</v>
      </c>
      <c r="AI1121">
        <v>199</v>
      </c>
    </row>
    <row r="1122" spans="1:35" x14ac:dyDescent="0.3">
      <c r="A1122" t="s">
        <v>1376</v>
      </c>
      <c r="B1122">
        <v>102048</v>
      </c>
      <c r="C1122">
        <v>5</v>
      </c>
      <c r="D1122" t="s">
        <v>1451</v>
      </c>
      <c r="E1122" t="s">
        <v>1354</v>
      </c>
      <c r="F1122">
        <v>18</v>
      </c>
      <c r="G1122">
        <v>29.91</v>
      </c>
      <c r="H1122">
        <v>98.89</v>
      </c>
      <c r="I1122">
        <v>25.1</v>
      </c>
      <c r="J1122">
        <v>83</v>
      </c>
      <c r="K1122">
        <v>9</v>
      </c>
      <c r="T1122">
        <v>3</v>
      </c>
      <c r="U1122">
        <v>2</v>
      </c>
      <c r="V1122" t="s">
        <v>306</v>
      </c>
      <c r="W1122" t="s">
        <v>868</v>
      </c>
      <c r="X1122">
        <v>7</v>
      </c>
      <c r="Y1122">
        <v>7</v>
      </c>
      <c r="Z1122" t="s">
        <v>1452</v>
      </c>
      <c r="AA1122" t="s">
        <v>1453</v>
      </c>
      <c r="AB1122" t="s">
        <v>309</v>
      </c>
      <c r="AC1122" t="s">
        <v>310</v>
      </c>
      <c r="AD1122" t="s">
        <v>1380</v>
      </c>
      <c r="AG1122" t="s">
        <v>1454</v>
      </c>
      <c r="AH1122">
        <v>0</v>
      </c>
      <c r="AI1122">
        <v>199</v>
      </c>
    </row>
    <row r="1123" spans="1:35" x14ac:dyDescent="0.3">
      <c r="A1123" t="s">
        <v>1376</v>
      </c>
      <c r="B1123">
        <v>102048</v>
      </c>
      <c r="C1123">
        <v>6</v>
      </c>
      <c r="D1123" t="s">
        <v>1451</v>
      </c>
      <c r="E1123" t="s">
        <v>1354</v>
      </c>
      <c r="F1123">
        <v>18</v>
      </c>
      <c r="G1123">
        <v>29.79</v>
      </c>
      <c r="H1123">
        <v>98.48</v>
      </c>
      <c r="I1123">
        <v>25</v>
      </c>
      <c r="J1123">
        <v>82.65</v>
      </c>
      <c r="K1123">
        <v>5</v>
      </c>
      <c r="T1123">
        <v>3</v>
      </c>
      <c r="U1123">
        <v>2</v>
      </c>
      <c r="V1123" t="s">
        <v>306</v>
      </c>
      <c r="W1123" t="s">
        <v>142</v>
      </c>
      <c r="X1123">
        <v>7</v>
      </c>
      <c r="Y1123">
        <v>7</v>
      </c>
      <c r="Z1123" t="s">
        <v>1452</v>
      </c>
      <c r="AA1123" t="s">
        <v>1453</v>
      </c>
      <c r="AB1123" t="s">
        <v>309</v>
      </c>
      <c r="AC1123" t="s">
        <v>310</v>
      </c>
      <c r="AD1123" t="s">
        <v>1380</v>
      </c>
      <c r="AG1123" t="s">
        <v>1454</v>
      </c>
      <c r="AH1123">
        <v>0</v>
      </c>
      <c r="AI1123">
        <v>199</v>
      </c>
    </row>
    <row r="1124" spans="1:35" x14ac:dyDescent="0.3">
      <c r="A1124" t="s">
        <v>1376</v>
      </c>
      <c r="B1124">
        <v>25128</v>
      </c>
      <c r="C1124">
        <v>1</v>
      </c>
      <c r="D1124" t="s">
        <v>1456</v>
      </c>
      <c r="E1124" t="s">
        <v>458</v>
      </c>
      <c r="F1124">
        <v>15</v>
      </c>
      <c r="G1124">
        <v>23</v>
      </c>
      <c r="H1124">
        <v>76.06</v>
      </c>
      <c r="I1124">
        <v>20.37</v>
      </c>
      <c r="J1124">
        <v>67.36</v>
      </c>
      <c r="K1124">
        <v>1</v>
      </c>
      <c r="T1124">
        <v>3</v>
      </c>
      <c r="U1124">
        <v>1</v>
      </c>
      <c r="V1124" t="s">
        <v>333</v>
      </c>
      <c r="W1124">
        <v>76</v>
      </c>
      <c r="X1124">
        <v>6</v>
      </c>
      <c r="Y1124">
        <v>5</v>
      </c>
      <c r="Z1124" t="s">
        <v>1457</v>
      </c>
      <c r="AA1124" t="s">
        <v>1458</v>
      </c>
      <c r="AB1124" t="s">
        <v>309</v>
      </c>
      <c r="AC1124" t="s">
        <v>310</v>
      </c>
      <c r="AD1124" t="s">
        <v>1380</v>
      </c>
      <c r="AG1124" t="s">
        <v>1459</v>
      </c>
      <c r="AH1124">
        <v>0</v>
      </c>
      <c r="AI1124">
        <v>236</v>
      </c>
    </row>
    <row r="1125" spans="1:35" x14ac:dyDescent="0.3">
      <c r="A1125" t="s">
        <v>1376</v>
      </c>
      <c r="B1125">
        <v>25128</v>
      </c>
      <c r="C1125">
        <v>2</v>
      </c>
      <c r="D1125" t="s">
        <v>1456</v>
      </c>
      <c r="E1125" t="s">
        <v>458</v>
      </c>
      <c r="F1125">
        <v>15</v>
      </c>
      <c r="G1125">
        <v>23.97</v>
      </c>
      <c r="H1125">
        <v>79.25</v>
      </c>
      <c r="I1125">
        <v>21.23</v>
      </c>
      <c r="J1125">
        <v>70.19</v>
      </c>
      <c r="K1125">
        <v>1</v>
      </c>
      <c r="T1125">
        <v>3</v>
      </c>
      <c r="U1125">
        <v>1</v>
      </c>
      <c r="V1125" t="s">
        <v>306</v>
      </c>
      <c r="W1125">
        <v>79</v>
      </c>
      <c r="X1125">
        <v>6</v>
      </c>
      <c r="Y1125">
        <v>5</v>
      </c>
      <c r="Z1125" t="s">
        <v>1457</v>
      </c>
      <c r="AA1125" t="s">
        <v>1458</v>
      </c>
      <c r="AB1125" t="s">
        <v>309</v>
      </c>
      <c r="AC1125" t="s">
        <v>310</v>
      </c>
      <c r="AD1125" t="s">
        <v>1380</v>
      </c>
      <c r="AG1125" t="s">
        <v>1459</v>
      </c>
      <c r="AH1125">
        <v>0</v>
      </c>
      <c r="AI1125">
        <v>236</v>
      </c>
    </row>
    <row r="1126" spans="1:35" x14ac:dyDescent="0.3">
      <c r="A1126" t="s">
        <v>1376</v>
      </c>
      <c r="B1126">
        <v>25128</v>
      </c>
      <c r="C1126">
        <v>3</v>
      </c>
      <c r="D1126" t="s">
        <v>1456</v>
      </c>
      <c r="E1126" t="s">
        <v>458</v>
      </c>
      <c r="F1126">
        <v>15</v>
      </c>
      <c r="G1126">
        <v>27.79</v>
      </c>
      <c r="H1126">
        <v>91.9</v>
      </c>
      <c r="I1126">
        <v>24.61</v>
      </c>
      <c r="J1126">
        <v>81.38</v>
      </c>
      <c r="K1126">
        <v>1</v>
      </c>
      <c r="T1126">
        <v>3</v>
      </c>
      <c r="U1126">
        <v>1</v>
      </c>
      <c r="V1126" t="s">
        <v>306</v>
      </c>
      <c r="W1126" t="s">
        <v>819</v>
      </c>
      <c r="X1126">
        <v>6</v>
      </c>
      <c r="Y1126">
        <v>5</v>
      </c>
      <c r="Z1126" t="s">
        <v>1457</v>
      </c>
      <c r="AA1126" t="s">
        <v>1458</v>
      </c>
      <c r="AB1126" t="s">
        <v>309</v>
      </c>
      <c r="AC1126" t="s">
        <v>310</v>
      </c>
      <c r="AD1126" t="s">
        <v>1380</v>
      </c>
      <c r="AG1126" t="s">
        <v>1459</v>
      </c>
      <c r="AH1126">
        <v>0</v>
      </c>
      <c r="AI1126">
        <v>236</v>
      </c>
    </row>
    <row r="1127" spans="1:35" x14ac:dyDescent="0.3">
      <c r="A1127" t="s">
        <v>1376</v>
      </c>
      <c r="B1127">
        <v>25128</v>
      </c>
      <c r="C1127">
        <v>4</v>
      </c>
      <c r="D1127" t="s">
        <v>1456</v>
      </c>
      <c r="E1127" t="s">
        <v>458</v>
      </c>
      <c r="F1127">
        <v>15</v>
      </c>
      <c r="G1127">
        <v>27.92</v>
      </c>
      <c r="H1127">
        <v>92.32</v>
      </c>
      <c r="I1127">
        <v>24.73</v>
      </c>
      <c r="J1127">
        <v>81.760000000000005</v>
      </c>
      <c r="K1127">
        <v>1</v>
      </c>
      <c r="T1127">
        <v>3</v>
      </c>
      <c r="U1127">
        <v>1</v>
      </c>
      <c r="V1127" t="s">
        <v>306</v>
      </c>
      <c r="W1127" t="s">
        <v>1460</v>
      </c>
      <c r="X1127">
        <v>6</v>
      </c>
      <c r="Y1127">
        <v>5</v>
      </c>
      <c r="Z1127" t="s">
        <v>1457</v>
      </c>
      <c r="AA1127" t="s">
        <v>1458</v>
      </c>
      <c r="AB1127" t="s">
        <v>309</v>
      </c>
      <c r="AC1127" t="s">
        <v>310</v>
      </c>
      <c r="AD1127" t="s">
        <v>1380</v>
      </c>
      <c r="AG1127" t="s">
        <v>1459</v>
      </c>
      <c r="AH1127">
        <v>0</v>
      </c>
      <c r="AI1127">
        <v>236</v>
      </c>
    </row>
    <row r="1128" spans="1:35" x14ac:dyDescent="0.3">
      <c r="A1128" t="s">
        <v>1376</v>
      </c>
      <c r="B1128">
        <v>25128</v>
      </c>
      <c r="C1128">
        <v>5</v>
      </c>
      <c r="D1128" t="s">
        <v>1456</v>
      </c>
      <c r="E1128" t="s">
        <v>458</v>
      </c>
      <c r="F1128">
        <v>15</v>
      </c>
      <c r="G1128">
        <v>28.59</v>
      </c>
      <c r="H1128">
        <v>94.52</v>
      </c>
      <c r="I1128">
        <v>25.27</v>
      </c>
      <c r="J1128">
        <v>83.55</v>
      </c>
      <c r="K1128">
        <v>3</v>
      </c>
      <c r="T1128">
        <v>3</v>
      </c>
      <c r="U1128">
        <v>2</v>
      </c>
      <c r="V1128" t="s">
        <v>306</v>
      </c>
      <c r="W1128" t="s">
        <v>659</v>
      </c>
      <c r="X1128">
        <v>6</v>
      </c>
      <c r="Y1128">
        <v>5</v>
      </c>
      <c r="Z1128" t="s">
        <v>1457</v>
      </c>
      <c r="AA1128" t="s">
        <v>1458</v>
      </c>
      <c r="AB1128" t="s">
        <v>309</v>
      </c>
      <c r="AC1128" t="s">
        <v>310</v>
      </c>
      <c r="AD1128" t="s">
        <v>1380</v>
      </c>
      <c r="AG1128" t="s">
        <v>1459</v>
      </c>
      <c r="AH1128">
        <v>0</v>
      </c>
      <c r="AI1128">
        <v>236</v>
      </c>
    </row>
    <row r="1129" spans="1:35" x14ac:dyDescent="0.3">
      <c r="A1129" t="s">
        <v>1376</v>
      </c>
      <c r="B1129">
        <v>25128</v>
      </c>
      <c r="C1129">
        <v>6</v>
      </c>
      <c r="D1129" t="s">
        <v>1456</v>
      </c>
      <c r="E1129" t="s">
        <v>458</v>
      </c>
      <c r="F1129">
        <v>15</v>
      </c>
      <c r="G1129">
        <v>29.01</v>
      </c>
      <c r="H1129">
        <v>95.93</v>
      </c>
      <c r="I1129">
        <v>25.7</v>
      </c>
      <c r="J1129">
        <v>84.96</v>
      </c>
      <c r="K1129">
        <v>4</v>
      </c>
      <c r="T1129">
        <v>3</v>
      </c>
      <c r="U1129">
        <v>2</v>
      </c>
      <c r="V1129" t="s">
        <v>306</v>
      </c>
      <c r="W1129" t="s">
        <v>432</v>
      </c>
      <c r="X1129">
        <v>6</v>
      </c>
      <c r="Y1129">
        <v>5</v>
      </c>
      <c r="Z1129" t="s">
        <v>1457</v>
      </c>
      <c r="AA1129" t="s">
        <v>1458</v>
      </c>
      <c r="AB1129" t="s">
        <v>309</v>
      </c>
      <c r="AC1129" t="s">
        <v>310</v>
      </c>
      <c r="AD1129" t="s">
        <v>1380</v>
      </c>
      <c r="AG1129" t="s">
        <v>1459</v>
      </c>
      <c r="AH1129">
        <v>0</v>
      </c>
      <c r="AI1129">
        <v>236</v>
      </c>
    </row>
    <row r="1130" spans="1:35" x14ac:dyDescent="0.3">
      <c r="A1130" t="s">
        <v>1376</v>
      </c>
      <c r="B1130">
        <v>25128</v>
      </c>
      <c r="C1130">
        <v>7</v>
      </c>
      <c r="D1130" t="s">
        <v>1456</v>
      </c>
      <c r="E1130" t="s">
        <v>458</v>
      </c>
      <c r="F1130">
        <v>15</v>
      </c>
      <c r="G1130">
        <v>29.02</v>
      </c>
      <c r="H1130">
        <v>95.96</v>
      </c>
      <c r="I1130">
        <v>25.7</v>
      </c>
      <c r="J1130">
        <v>84.98</v>
      </c>
      <c r="K1130">
        <v>3</v>
      </c>
      <c r="T1130">
        <v>3</v>
      </c>
      <c r="U1130">
        <v>2</v>
      </c>
      <c r="V1130" t="s">
        <v>306</v>
      </c>
      <c r="W1130" t="s">
        <v>1461</v>
      </c>
      <c r="X1130">
        <v>6</v>
      </c>
      <c r="Y1130">
        <v>5</v>
      </c>
      <c r="Z1130" t="s">
        <v>1457</v>
      </c>
      <c r="AA1130" t="s">
        <v>1458</v>
      </c>
      <c r="AB1130" t="s">
        <v>309</v>
      </c>
      <c r="AC1130" t="s">
        <v>310</v>
      </c>
      <c r="AD1130" t="s">
        <v>1380</v>
      </c>
      <c r="AG1130" t="s">
        <v>1459</v>
      </c>
      <c r="AH1130">
        <v>0</v>
      </c>
      <c r="AI1130">
        <v>236</v>
      </c>
    </row>
    <row r="1131" spans="1:35" x14ac:dyDescent="0.3">
      <c r="A1131" t="s">
        <v>1376</v>
      </c>
      <c r="B1131">
        <v>25128</v>
      </c>
      <c r="C1131">
        <v>8</v>
      </c>
      <c r="D1131" t="s">
        <v>1456</v>
      </c>
      <c r="E1131" t="s">
        <v>458</v>
      </c>
      <c r="F1131">
        <v>15</v>
      </c>
      <c r="G1131">
        <v>29.01</v>
      </c>
      <c r="H1131">
        <v>95.92</v>
      </c>
      <c r="I1131">
        <v>25.69</v>
      </c>
      <c r="J1131">
        <v>84.95</v>
      </c>
      <c r="K1131">
        <v>1</v>
      </c>
      <c r="T1131">
        <v>3</v>
      </c>
      <c r="U1131">
        <v>2</v>
      </c>
      <c r="V1131" t="s">
        <v>306</v>
      </c>
      <c r="W1131" t="s">
        <v>434</v>
      </c>
      <c r="X1131">
        <v>6</v>
      </c>
      <c r="Y1131">
        <v>5</v>
      </c>
      <c r="Z1131" t="s">
        <v>1457</v>
      </c>
      <c r="AA1131" t="s">
        <v>1458</v>
      </c>
      <c r="AB1131" t="s">
        <v>309</v>
      </c>
      <c r="AC1131" t="s">
        <v>310</v>
      </c>
      <c r="AD1131" t="s">
        <v>1380</v>
      </c>
      <c r="AG1131" t="s">
        <v>1459</v>
      </c>
      <c r="AH1131">
        <v>0</v>
      </c>
      <c r="AI1131">
        <v>236</v>
      </c>
    </row>
    <row r="1132" spans="1:35" x14ac:dyDescent="0.3">
      <c r="A1132" t="s">
        <v>1376</v>
      </c>
      <c r="B1132">
        <v>113311</v>
      </c>
      <c r="C1132">
        <v>1</v>
      </c>
      <c r="D1132" t="s">
        <v>1462</v>
      </c>
      <c r="E1132" t="s">
        <v>1463</v>
      </c>
      <c r="F1132">
        <v>48</v>
      </c>
      <c r="G1132">
        <v>19.559999999999999</v>
      </c>
      <c r="H1132">
        <v>64.67</v>
      </c>
      <c r="I1132">
        <v>9.07</v>
      </c>
      <c r="J1132">
        <v>30</v>
      </c>
      <c r="K1132">
        <v>12</v>
      </c>
      <c r="T1132">
        <v>2</v>
      </c>
      <c r="U1132">
        <v>1</v>
      </c>
      <c r="V1132" t="s">
        <v>306</v>
      </c>
      <c r="W1132" t="s">
        <v>534</v>
      </c>
      <c r="X1132">
        <v>7</v>
      </c>
      <c r="Y1132">
        <v>7</v>
      </c>
      <c r="Z1132" t="s">
        <v>1464</v>
      </c>
      <c r="AA1132" t="s">
        <v>1465</v>
      </c>
      <c r="AB1132" t="s">
        <v>309</v>
      </c>
      <c r="AC1132" t="s">
        <v>310</v>
      </c>
      <c r="AD1132" t="s">
        <v>1380</v>
      </c>
      <c r="AG1132" t="s">
        <v>1466</v>
      </c>
      <c r="AH1132">
        <v>48</v>
      </c>
      <c r="AI1132">
        <v>199</v>
      </c>
    </row>
    <row r="1133" spans="1:35" x14ac:dyDescent="0.3">
      <c r="A1133" t="s">
        <v>1376</v>
      </c>
      <c r="B1133">
        <v>113311</v>
      </c>
      <c r="C1133">
        <v>2</v>
      </c>
      <c r="D1133" t="s">
        <v>1462</v>
      </c>
      <c r="E1133" t="s">
        <v>1463</v>
      </c>
      <c r="F1133">
        <v>48</v>
      </c>
      <c r="G1133">
        <v>19.72</v>
      </c>
      <c r="H1133">
        <v>65.209999999999994</v>
      </c>
      <c r="I1133">
        <v>9.15</v>
      </c>
      <c r="J1133">
        <v>30.25</v>
      </c>
      <c r="K1133">
        <v>12</v>
      </c>
      <c r="T1133">
        <v>2</v>
      </c>
      <c r="U1133">
        <v>1</v>
      </c>
      <c r="V1133" t="s">
        <v>306</v>
      </c>
      <c r="W1133" t="s">
        <v>535</v>
      </c>
      <c r="X1133">
        <v>7</v>
      </c>
      <c r="Y1133">
        <v>7</v>
      </c>
      <c r="Z1133" t="s">
        <v>1464</v>
      </c>
      <c r="AA1133" t="s">
        <v>1465</v>
      </c>
      <c r="AB1133" t="s">
        <v>309</v>
      </c>
      <c r="AC1133" t="s">
        <v>310</v>
      </c>
      <c r="AD1133" t="s">
        <v>1380</v>
      </c>
      <c r="AG1133" t="s">
        <v>1466</v>
      </c>
      <c r="AH1133">
        <v>48</v>
      </c>
      <c r="AI1133">
        <v>199</v>
      </c>
    </row>
    <row r="1134" spans="1:35" x14ac:dyDescent="0.3">
      <c r="A1134" t="s">
        <v>1376</v>
      </c>
      <c r="B1134">
        <v>113311</v>
      </c>
      <c r="C1134">
        <v>3</v>
      </c>
      <c r="D1134" t="s">
        <v>1462</v>
      </c>
      <c r="E1134" t="s">
        <v>1463</v>
      </c>
      <c r="F1134">
        <v>48</v>
      </c>
      <c r="G1134">
        <v>20.149999999999999</v>
      </c>
      <c r="H1134">
        <v>66.64</v>
      </c>
      <c r="I1134">
        <v>9.35</v>
      </c>
      <c r="J1134">
        <v>30.92</v>
      </c>
      <c r="K1134">
        <v>12</v>
      </c>
      <c r="T1134">
        <v>2</v>
      </c>
      <c r="U1134">
        <v>1</v>
      </c>
      <c r="V1134" t="s">
        <v>306</v>
      </c>
      <c r="W1134" t="s">
        <v>1467</v>
      </c>
      <c r="X1134">
        <v>7</v>
      </c>
      <c r="Y1134">
        <v>7</v>
      </c>
      <c r="Z1134" t="s">
        <v>1464</v>
      </c>
      <c r="AA1134" t="s">
        <v>1465</v>
      </c>
      <c r="AB1134" t="s">
        <v>309</v>
      </c>
      <c r="AC1134" t="s">
        <v>310</v>
      </c>
      <c r="AD1134" t="s">
        <v>1380</v>
      </c>
      <c r="AG1134" t="s">
        <v>1466</v>
      </c>
      <c r="AH1134">
        <v>48</v>
      </c>
      <c r="AI1134">
        <v>199</v>
      </c>
    </row>
    <row r="1135" spans="1:35" x14ac:dyDescent="0.3">
      <c r="A1135" t="s">
        <v>1376</v>
      </c>
      <c r="B1135">
        <v>113311</v>
      </c>
      <c r="C1135">
        <v>4</v>
      </c>
      <c r="D1135" t="s">
        <v>1462</v>
      </c>
      <c r="E1135" t="s">
        <v>1463</v>
      </c>
      <c r="F1135">
        <v>48</v>
      </c>
      <c r="G1135">
        <v>20.27</v>
      </c>
      <c r="H1135">
        <v>67.02</v>
      </c>
      <c r="I1135">
        <v>9.4</v>
      </c>
      <c r="J1135">
        <v>31.09</v>
      </c>
      <c r="K1135">
        <v>12</v>
      </c>
      <c r="T1135">
        <v>2</v>
      </c>
      <c r="U1135">
        <v>1</v>
      </c>
      <c r="V1135" t="s">
        <v>306</v>
      </c>
      <c r="W1135" t="s">
        <v>1468</v>
      </c>
      <c r="X1135">
        <v>7</v>
      </c>
      <c r="Y1135">
        <v>7</v>
      </c>
      <c r="Z1135" t="s">
        <v>1464</v>
      </c>
      <c r="AA1135" t="s">
        <v>1465</v>
      </c>
      <c r="AB1135" t="s">
        <v>309</v>
      </c>
      <c r="AC1135" t="s">
        <v>310</v>
      </c>
      <c r="AD1135" t="s">
        <v>1380</v>
      </c>
      <c r="AG1135" t="s">
        <v>1466</v>
      </c>
      <c r="AH1135">
        <v>48</v>
      </c>
      <c r="AI1135">
        <v>199</v>
      </c>
    </row>
    <row r="1136" spans="1:35" x14ac:dyDescent="0.3">
      <c r="A1136" t="s">
        <v>1376</v>
      </c>
      <c r="B1136">
        <v>107135</v>
      </c>
      <c r="C1136">
        <v>1</v>
      </c>
      <c r="D1136" t="s">
        <v>1469</v>
      </c>
      <c r="E1136" t="s">
        <v>1470</v>
      </c>
      <c r="F1136">
        <v>12</v>
      </c>
      <c r="G1136">
        <v>23.34</v>
      </c>
      <c r="H1136">
        <v>77.180000000000007</v>
      </c>
      <c r="I1136">
        <v>20.11</v>
      </c>
      <c r="J1136">
        <v>66.510000000000005</v>
      </c>
      <c r="K1136">
        <v>12</v>
      </c>
      <c r="T1136">
        <v>3</v>
      </c>
      <c r="U1136">
        <v>2</v>
      </c>
      <c r="V1136" t="s">
        <v>306</v>
      </c>
      <c r="W1136">
        <v>77</v>
      </c>
      <c r="X1136">
        <v>7</v>
      </c>
      <c r="Y1136">
        <v>7</v>
      </c>
      <c r="Z1136" t="s">
        <v>1471</v>
      </c>
      <c r="AA1136" t="s">
        <v>1472</v>
      </c>
      <c r="AB1136" t="s">
        <v>309</v>
      </c>
      <c r="AC1136" t="s">
        <v>310</v>
      </c>
      <c r="AD1136" t="s">
        <v>1380</v>
      </c>
      <c r="AG1136" t="s">
        <v>1473</v>
      </c>
      <c r="AH1136">
        <v>0</v>
      </c>
      <c r="AI1136">
        <v>199</v>
      </c>
    </row>
    <row r="1137" spans="1:35" x14ac:dyDescent="0.3">
      <c r="A1137" t="s">
        <v>1376</v>
      </c>
      <c r="B1137">
        <v>14381</v>
      </c>
      <c r="C1137">
        <v>1</v>
      </c>
      <c r="D1137" t="s">
        <v>1474</v>
      </c>
      <c r="E1137" t="s">
        <v>1475</v>
      </c>
      <c r="F1137">
        <v>16</v>
      </c>
      <c r="G1137">
        <v>26</v>
      </c>
      <c r="H1137">
        <v>85.98</v>
      </c>
      <c r="I1137">
        <v>22.16</v>
      </c>
      <c r="J1137">
        <v>73.260000000000005</v>
      </c>
      <c r="K1137">
        <v>1</v>
      </c>
      <c r="T1137">
        <v>3</v>
      </c>
      <c r="U1137">
        <v>2</v>
      </c>
      <c r="V1137" t="s">
        <v>333</v>
      </c>
      <c r="W1137">
        <v>85</v>
      </c>
      <c r="X1137">
        <v>9</v>
      </c>
      <c r="Y1137">
        <v>9</v>
      </c>
      <c r="Z1137" t="s">
        <v>1476</v>
      </c>
      <c r="AA1137" t="s">
        <v>1477</v>
      </c>
      <c r="AB1137" t="s">
        <v>309</v>
      </c>
      <c r="AC1137" t="s">
        <v>310</v>
      </c>
      <c r="AD1137" t="s">
        <v>1380</v>
      </c>
      <c r="AG1137" t="s">
        <v>1478</v>
      </c>
      <c r="AH1137">
        <v>0</v>
      </c>
      <c r="AI1137">
        <v>299</v>
      </c>
    </row>
    <row r="1138" spans="1:35" x14ac:dyDescent="0.3">
      <c r="A1138" t="s">
        <v>1376</v>
      </c>
      <c r="B1138">
        <v>14381</v>
      </c>
      <c r="C1138">
        <v>2</v>
      </c>
      <c r="D1138" t="s">
        <v>1474</v>
      </c>
      <c r="E1138" t="s">
        <v>1475</v>
      </c>
      <c r="F1138">
        <v>16</v>
      </c>
      <c r="G1138">
        <v>29.74</v>
      </c>
      <c r="H1138">
        <v>98.32</v>
      </c>
      <c r="I1138">
        <v>25.36</v>
      </c>
      <c r="J1138">
        <v>83.86</v>
      </c>
      <c r="K1138">
        <v>15</v>
      </c>
      <c r="T1138">
        <v>4</v>
      </c>
      <c r="U1138">
        <v>2</v>
      </c>
      <c r="V1138" t="s">
        <v>306</v>
      </c>
      <c r="W1138">
        <v>98</v>
      </c>
      <c r="X1138">
        <v>9</v>
      </c>
      <c r="Y1138">
        <v>9</v>
      </c>
      <c r="Z1138" t="s">
        <v>1476</v>
      </c>
      <c r="AA1138" t="s">
        <v>1477</v>
      </c>
      <c r="AB1138" t="s">
        <v>309</v>
      </c>
      <c r="AC1138" t="s">
        <v>310</v>
      </c>
      <c r="AD1138" t="s">
        <v>1380</v>
      </c>
      <c r="AG1138" t="s">
        <v>1478</v>
      </c>
      <c r="AH1138">
        <v>0</v>
      </c>
      <c r="AI1138">
        <v>299</v>
      </c>
    </row>
    <row r="1139" spans="1:35" x14ac:dyDescent="0.3">
      <c r="A1139" t="s">
        <v>1376</v>
      </c>
      <c r="B1139">
        <v>108972</v>
      </c>
      <c r="C1139">
        <v>1</v>
      </c>
      <c r="D1139" t="s">
        <v>1479</v>
      </c>
      <c r="E1139" t="s">
        <v>1057</v>
      </c>
      <c r="F1139">
        <v>12</v>
      </c>
      <c r="G1139">
        <v>28.83</v>
      </c>
      <c r="H1139">
        <v>95.31</v>
      </c>
      <c r="I1139">
        <v>25.42</v>
      </c>
      <c r="J1139">
        <v>84.05</v>
      </c>
      <c r="K1139">
        <v>6</v>
      </c>
      <c r="T1139">
        <v>3</v>
      </c>
      <c r="U1139">
        <v>2</v>
      </c>
      <c r="V1139" t="s">
        <v>306</v>
      </c>
      <c r="W1139" t="s">
        <v>433</v>
      </c>
      <c r="X1139">
        <v>7</v>
      </c>
      <c r="Y1139">
        <v>7</v>
      </c>
      <c r="Z1139" t="s">
        <v>1480</v>
      </c>
      <c r="AA1139" t="s">
        <v>1481</v>
      </c>
      <c r="AB1139" t="s">
        <v>309</v>
      </c>
      <c r="AC1139" t="s">
        <v>310</v>
      </c>
      <c r="AD1139" t="s">
        <v>1380</v>
      </c>
      <c r="AG1139" t="s">
        <v>1482</v>
      </c>
      <c r="AH1139">
        <v>0</v>
      </c>
      <c r="AI1139">
        <v>291</v>
      </c>
    </row>
    <row r="1140" spans="1:35" x14ac:dyDescent="0.3">
      <c r="A1140" t="s">
        <v>1376</v>
      </c>
      <c r="B1140">
        <v>108972</v>
      </c>
      <c r="C1140">
        <v>2</v>
      </c>
      <c r="D1140" t="s">
        <v>1479</v>
      </c>
      <c r="E1140" t="s">
        <v>1057</v>
      </c>
      <c r="F1140">
        <v>12</v>
      </c>
      <c r="G1140">
        <v>28.87</v>
      </c>
      <c r="H1140">
        <v>95.46</v>
      </c>
      <c r="I1140">
        <v>25.46</v>
      </c>
      <c r="J1140">
        <v>84.18</v>
      </c>
      <c r="K1140">
        <v>6</v>
      </c>
      <c r="T1140">
        <v>3</v>
      </c>
      <c r="U1140">
        <v>2</v>
      </c>
      <c r="V1140" t="s">
        <v>306</v>
      </c>
      <c r="W1140" t="s">
        <v>434</v>
      </c>
      <c r="X1140">
        <v>7</v>
      </c>
      <c r="Y1140">
        <v>7</v>
      </c>
      <c r="Z1140" t="s">
        <v>1480</v>
      </c>
      <c r="AA1140" t="s">
        <v>1481</v>
      </c>
      <c r="AB1140" t="s">
        <v>309</v>
      </c>
      <c r="AC1140" t="s">
        <v>310</v>
      </c>
      <c r="AD1140" t="s">
        <v>1380</v>
      </c>
      <c r="AG1140" t="s">
        <v>1482</v>
      </c>
      <c r="AH1140">
        <v>0</v>
      </c>
      <c r="AI1140">
        <v>291</v>
      </c>
    </row>
    <row r="1141" spans="1:35" x14ac:dyDescent="0.3">
      <c r="A1141" t="s">
        <v>1376</v>
      </c>
      <c r="B1141">
        <v>25260</v>
      </c>
      <c r="C1141">
        <v>1</v>
      </c>
      <c r="D1141" t="s">
        <v>1483</v>
      </c>
      <c r="E1141" t="s">
        <v>798</v>
      </c>
      <c r="F1141">
        <v>13</v>
      </c>
      <c r="G1141">
        <v>12.75</v>
      </c>
      <c r="H1141">
        <v>42.17</v>
      </c>
      <c r="I1141">
        <v>11.31</v>
      </c>
      <c r="J1141">
        <v>37.42</v>
      </c>
      <c r="K1141">
        <v>1</v>
      </c>
      <c r="T1141">
        <v>1</v>
      </c>
      <c r="U1141">
        <v>1</v>
      </c>
      <c r="V1141" t="s">
        <v>333</v>
      </c>
      <c r="W1141">
        <v>42</v>
      </c>
      <c r="X1141">
        <v>7</v>
      </c>
      <c r="Y1141">
        <v>7</v>
      </c>
      <c r="Z1141" t="s">
        <v>1484</v>
      </c>
      <c r="AA1141" t="s">
        <v>1485</v>
      </c>
      <c r="AB1141" t="s">
        <v>309</v>
      </c>
      <c r="AC1141" t="s">
        <v>310</v>
      </c>
      <c r="AD1141" t="s">
        <v>1380</v>
      </c>
      <c r="AG1141" t="s">
        <v>1486</v>
      </c>
      <c r="AH1141">
        <v>0</v>
      </c>
      <c r="AI1141">
        <v>232</v>
      </c>
    </row>
    <row r="1142" spans="1:35" x14ac:dyDescent="0.3">
      <c r="A1142" t="s">
        <v>1376</v>
      </c>
      <c r="B1142">
        <v>25260</v>
      </c>
      <c r="C1142">
        <v>2</v>
      </c>
      <c r="D1142" t="s">
        <v>1483</v>
      </c>
      <c r="E1142" t="s">
        <v>798</v>
      </c>
      <c r="F1142">
        <v>13</v>
      </c>
      <c r="G1142">
        <v>25.48</v>
      </c>
      <c r="H1142">
        <v>84.25</v>
      </c>
      <c r="I1142">
        <v>22.61</v>
      </c>
      <c r="J1142">
        <v>74.77</v>
      </c>
      <c r="K1142">
        <v>1</v>
      </c>
      <c r="T1142">
        <v>3</v>
      </c>
      <c r="U1142">
        <v>2</v>
      </c>
      <c r="V1142" t="s">
        <v>333</v>
      </c>
      <c r="W1142">
        <v>84</v>
      </c>
      <c r="X1142">
        <v>7</v>
      </c>
      <c r="Y1142">
        <v>7</v>
      </c>
      <c r="Z1142" t="s">
        <v>1484</v>
      </c>
      <c r="AA1142" t="s">
        <v>1485</v>
      </c>
      <c r="AB1142" t="s">
        <v>309</v>
      </c>
      <c r="AC1142" t="s">
        <v>310</v>
      </c>
      <c r="AD1142" t="s">
        <v>1380</v>
      </c>
      <c r="AG1142" t="s">
        <v>1486</v>
      </c>
      <c r="AH1142">
        <v>0</v>
      </c>
      <c r="AI1142">
        <v>232</v>
      </c>
    </row>
    <row r="1143" spans="1:35" x14ac:dyDescent="0.3">
      <c r="A1143" t="s">
        <v>1376</v>
      </c>
      <c r="B1143">
        <v>25260</v>
      </c>
      <c r="C1143">
        <v>3</v>
      </c>
      <c r="D1143" t="s">
        <v>1483</v>
      </c>
      <c r="E1143" t="s">
        <v>798</v>
      </c>
      <c r="F1143">
        <v>13</v>
      </c>
      <c r="G1143">
        <v>27.08</v>
      </c>
      <c r="H1143">
        <v>89.55</v>
      </c>
      <c r="I1143">
        <v>24.04</v>
      </c>
      <c r="J1143">
        <v>79.48</v>
      </c>
      <c r="K1143">
        <v>1</v>
      </c>
      <c r="T1143">
        <v>3</v>
      </c>
      <c r="U1143">
        <v>2</v>
      </c>
      <c r="V1143" t="s">
        <v>333</v>
      </c>
      <c r="W1143">
        <v>89</v>
      </c>
      <c r="X1143">
        <v>7</v>
      </c>
      <c r="Y1143">
        <v>7</v>
      </c>
      <c r="Z1143" t="s">
        <v>1484</v>
      </c>
      <c r="AA1143" t="s">
        <v>1485</v>
      </c>
      <c r="AB1143" t="s">
        <v>309</v>
      </c>
      <c r="AC1143" t="s">
        <v>310</v>
      </c>
      <c r="AD1143" t="s">
        <v>1380</v>
      </c>
      <c r="AG1143" t="s">
        <v>1486</v>
      </c>
      <c r="AH1143">
        <v>0</v>
      </c>
      <c r="AI1143">
        <v>232</v>
      </c>
    </row>
    <row r="1144" spans="1:35" x14ac:dyDescent="0.3">
      <c r="A1144" t="s">
        <v>1376</v>
      </c>
      <c r="B1144">
        <v>25260</v>
      </c>
      <c r="C1144">
        <v>4</v>
      </c>
      <c r="D1144" t="s">
        <v>1483</v>
      </c>
      <c r="E1144" t="s">
        <v>798</v>
      </c>
      <c r="F1144">
        <v>13</v>
      </c>
      <c r="G1144">
        <v>27.94</v>
      </c>
      <c r="H1144">
        <v>92.39</v>
      </c>
      <c r="I1144">
        <v>24.8</v>
      </c>
      <c r="J1144">
        <v>82.01</v>
      </c>
      <c r="K1144">
        <v>10</v>
      </c>
      <c r="T1144">
        <v>3</v>
      </c>
      <c r="U1144">
        <v>2</v>
      </c>
      <c r="V1144" t="s">
        <v>306</v>
      </c>
      <c r="W1144">
        <v>92</v>
      </c>
      <c r="X1144">
        <v>7</v>
      </c>
      <c r="Y1144">
        <v>7</v>
      </c>
      <c r="Z1144" t="s">
        <v>1484</v>
      </c>
      <c r="AA1144" t="s">
        <v>1485</v>
      </c>
      <c r="AB1144" t="s">
        <v>309</v>
      </c>
      <c r="AC1144" t="s">
        <v>310</v>
      </c>
      <c r="AD1144" t="s">
        <v>1380</v>
      </c>
      <c r="AG1144" t="s">
        <v>1486</v>
      </c>
      <c r="AH1144">
        <v>0</v>
      </c>
      <c r="AI1144">
        <v>232</v>
      </c>
    </row>
    <row r="1145" spans="1:35" x14ac:dyDescent="0.3">
      <c r="A1145" t="s">
        <v>1376</v>
      </c>
      <c r="B1145">
        <v>27021</v>
      </c>
      <c r="C1145">
        <v>1</v>
      </c>
      <c r="D1145" t="s">
        <v>1487</v>
      </c>
      <c r="E1145" t="s">
        <v>1488</v>
      </c>
      <c r="F1145">
        <v>70</v>
      </c>
      <c r="G1145">
        <v>31.91</v>
      </c>
      <c r="H1145">
        <v>105.52</v>
      </c>
      <c r="I1145">
        <v>25.45</v>
      </c>
      <c r="J1145">
        <v>84.15</v>
      </c>
      <c r="K1145">
        <v>12</v>
      </c>
      <c r="T1145">
        <v>3</v>
      </c>
      <c r="U1145">
        <v>2</v>
      </c>
      <c r="V1145" t="s">
        <v>306</v>
      </c>
      <c r="W1145" t="s">
        <v>73</v>
      </c>
      <c r="X1145">
        <v>15</v>
      </c>
      <c r="Y1145">
        <v>15</v>
      </c>
      <c r="Z1145" t="s">
        <v>1489</v>
      </c>
      <c r="AA1145" t="s">
        <v>1490</v>
      </c>
      <c r="AB1145" t="s">
        <v>309</v>
      </c>
      <c r="AC1145" t="s">
        <v>310</v>
      </c>
      <c r="AD1145" t="s">
        <v>1380</v>
      </c>
      <c r="AG1145" t="s">
        <v>1491</v>
      </c>
      <c r="AH1145">
        <v>6</v>
      </c>
      <c r="AI1145">
        <v>247</v>
      </c>
    </row>
    <row r="1146" spans="1:35" x14ac:dyDescent="0.3">
      <c r="A1146" t="s">
        <v>1376</v>
      </c>
      <c r="B1146">
        <v>27021</v>
      </c>
      <c r="C1146">
        <v>2</v>
      </c>
      <c r="D1146" t="s">
        <v>1487</v>
      </c>
      <c r="E1146" t="s">
        <v>1488</v>
      </c>
      <c r="F1146">
        <v>70</v>
      </c>
      <c r="G1146">
        <v>31.93</v>
      </c>
      <c r="H1146">
        <v>105.57</v>
      </c>
      <c r="I1146">
        <v>25.19</v>
      </c>
      <c r="J1146">
        <v>83.28</v>
      </c>
      <c r="K1146">
        <v>2</v>
      </c>
      <c r="T1146">
        <v>3</v>
      </c>
      <c r="U1146">
        <v>2</v>
      </c>
      <c r="V1146" t="s">
        <v>306</v>
      </c>
      <c r="W1146" t="s">
        <v>218</v>
      </c>
      <c r="X1146">
        <v>15</v>
      </c>
      <c r="Y1146">
        <v>15</v>
      </c>
      <c r="Z1146" t="s">
        <v>1489</v>
      </c>
      <c r="AA1146" t="s">
        <v>1490</v>
      </c>
      <c r="AB1146" t="s">
        <v>309</v>
      </c>
      <c r="AC1146" t="s">
        <v>310</v>
      </c>
      <c r="AD1146" t="s">
        <v>1380</v>
      </c>
      <c r="AG1146" t="s">
        <v>1491</v>
      </c>
      <c r="AH1146">
        <v>6</v>
      </c>
      <c r="AI1146">
        <v>247</v>
      </c>
    </row>
    <row r="1147" spans="1:35" x14ac:dyDescent="0.3">
      <c r="A1147" t="s">
        <v>1376</v>
      </c>
      <c r="B1147">
        <v>27021</v>
      </c>
      <c r="C1147">
        <v>3</v>
      </c>
      <c r="D1147" t="s">
        <v>1487</v>
      </c>
      <c r="E1147" t="s">
        <v>1488</v>
      </c>
      <c r="F1147">
        <v>70</v>
      </c>
      <c r="G1147">
        <v>36</v>
      </c>
      <c r="H1147">
        <v>119.01</v>
      </c>
      <c r="I1147">
        <v>28.53</v>
      </c>
      <c r="J1147">
        <v>94.32</v>
      </c>
      <c r="K1147">
        <v>50</v>
      </c>
      <c r="T1147">
        <v>4</v>
      </c>
      <c r="U1147">
        <v>2</v>
      </c>
      <c r="V1147" t="s">
        <v>306</v>
      </c>
      <c r="W1147">
        <v>119</v>
      </c>
      <c r="X1147">
        <v>15</v>
      </c>
      <c r="Y1147">
        <v>15</v>
      </c>
      <c r="Z1147" t="s">
        <v>1489</v>
      </c>
      <c r="AA1147" t="s">
        <v>1490</v>
      </c>
      <c r="AB1147" t="s">
        <v>309</v>
      </c>
      <c r="AC1147" t="s">
        <v>310</v>
      </c>
      <c r="AD1147" t="s">
        <v>1380</v>
      </c>
      <c r="AG1147" t="s">
        <v>1491</v>
      </c>
      <c r="AH1147">
        <v>6</v>
      </c>
      <c r="AI1147">
        <v>247</v>
      </c>
    </row>
    <row r="1148" spans="1:35" x14ac:dyDescent="0.3">
      <c r="A1148" t="s">
        <v>1376</v>
      </c>
      <c r="B1148">
        <v>122715</v>
      </c>
      <c r="C1148">
        <v>1</v>
      </c>
      <c r="D1148" t="s">
        <v>1492</v>
      </c>
      <c r="E1148" t="s">
        <v>1493</v>
      </c>
      <c r="F1148">
        <v>23</v>
      </c>
      <c r="G1148">
        <v>8.6999999999999993</v>
      </c>
      <c r="H1148">
        <v>28.77</v>
      </c>
      <c r="I1148">
        <v>6.34</v>
      </c>
      <c r="J1148">
        <v>20.96</v>
      </c>
      <c r="K1148">
        <v>1</v>
      </c>
      <c r="T1148">
        <v>1</v>
      </c>
      <c r="U1148">
        <v>1</v>
      </c>
      <c r="V1148" t="s">
        <v>306</v>
      </c>
      <c r="W1148" t="s">
        <v>671</v>
      </c>
      <c r="X1148">
        <v>5</v>
      </c>
      <c r="Y1148">
        <v>4</v>
      </c>
      <c r="Z1148" t="s">
        <v>1494</v>
      </c>
      <c r="AA1148" t="s">
        <v>1495</v>
      </c>
      <c r="AB1148" t="s">
        <v>309</v>
      </c>
      <c r="AC1148" t="s">
        <v>310</v>
      </c>
      <c r="AD1148" t="s">
        <v>1380</v>
      </c>
      <c r="AG1148" t="s">
        <v>1496</v>
      </c>
      <c r="AH1148">
        <v>0</v>
      </c>
      <c r="AI1148">
        <v>164</v>
      </c>
    </row>
    <row r="1149" spans="1:35" x14ac:dyDescent="0.3">
      <c r="A1149" t="s">
        <v>1376</v>
      </c>
      <c r="B1149">
        <v>122715</v>
      </c>
      <c r="C1149">
        <v>2</v>
      </c>
      <c r="D1149" t="s">
        <v>1492</v>
      </c>
      <c r="E1149" t="s">
        <v>1493</v>
      </c>
      <c r="F1149">
        <v>23</v>
      </c>
      <c r="G1149">
        <v>8.86</v>
      </c>
      <c r="H1149">
        <v>29.29</v>
      </c>
      <c r="I1149">
        <v>6.42</v>
      </c>
      <c r="J1149">
        <v>21.24</v>
      </c>
      <c r="K1149">
        <v>2</v>
      </c>
      <c r="T1149">
        <v>1</v>
      </c>
      <c r="U1149">
        <v>1</v>
      </c>
      <c r="V1149" t="s">
        <v>306</v>
      </c>
      <c r="W1149" t="s">
        <v>1497</v>
      </c>
      <c r="X1149">
        <v>5</v>
      </c>
      <c r="Y1149">
        <v>4</v>
      </c>
      <c r="Z1149" t="s">
        <v>1494</v>
      </c>
      <c r="AA1149" t="s">
        <v>1495</v>
      </c>
      <c r="AB1149" t="s">
        <v>309</v>
      </c>
      <c r="AC1149" t="s">
        <v>310</v>
      </c>
      <c r="AD1149" t="s">
        <v>1380</v>
      </c>
      <c r="AG1149" t="s">
        <v>1496</v>
      </c>
      <c r="AH1149">
        <v>0</v>
      </c>
      <c r="AI1149">
        <v>164</v>
      </c>
    </row>
    <row r="1150" spans="1:35" x14ac:dyDescent="0.3">
      <c r="A1150" t="s">
        <v>1376</v>
      </c>
      <c r="B1150">
        <v>122715</v>
      </c>
      <c r="C1150">
        <v>3</v>
      </c>
      <c r="D1150" t="s">
        <v>1492</v>
      </c>
      <c r="E1150" t="s">
        <v>1493</v>
      </c>
      <c r="F1150">
        <v>23</v>
      </c>
      <c r="G1150">
        <v>9.17</v>
      </c>
      <c r="H1150">
        <v>30.34</v>
      </c>
      <c r="I1150">
        <v>6.68</v>
      </c>
      <c r="J1150">
        <v>22.1</v>
      </c>
      <c r="K1150">
        <v>1</v>
      </c>
      <c r="T1150">
        <v>1</v>
      </c>
      <c r="U1150">
        <v>1</v>
      </c>
      <c r="V1150" t="s">
        <v>306</v>
      </c>
      <c r="W1150" t="s">
        <v>1498</v>
      </c>
      <c r="X1150">
        <v>5</v>
      </c>
      <c r="Y1150">
        <v>4</v>
      </c>
      <c r="Z1150" t="s">
        <v>1494</v>
      </c>
      <c r="AA1150" t="s">
        <v>1495</v>
      </c>
      <c r="AB1150" t="s">
        <v>309</v>
      </c>
      <c r="AC1150" t="s">
        <v>310</v>
      </c>
      <c r="AD1150" t="s">
        <v>1380</v>
      </c>
      <c r="AG1150" t="s">
        <v>1496</v>
      </c>
      <c r="AH1150">
        <v>0</v>
      </c>
      <c r="AI1150">
        <v>164</v>
      </c>
    </row>
    <row r="1151" spans="1:35" x14ac:dyDescent="0.3">
      <c r="A1151" t="s">
        <v>1376</v>
      </c>
      <c r="B1151">
        <v>122715</v>
      </c>
      <c r="C1151">
        <v>4</v>
      </c>
      <c r="D1151" t="s">
        <v>1492</v>
      </c>
      <c r="E1151" t="s">
        <v>1493</v>
      </c>
      <c r="F1151">
        <v>23</v>
      </c>
      <c r="G1151">
        <v>9.76</v>
      </c>
      <c r="H1151">
        <v>32.270000000000003</v>
      </c>
      <c r="I1151">
        <v>7.11</v>
      </c>
      <c r="J1151">
        <v>23.51</v>
      </c>
      <c r="K1151">
        <v>1</v>
      </c>
      <c r="T1151">
        <v>1</v>
      </c>
      <c r="U1151">
        <v>1</v>
      </c>
      <c r="V1151" t="s">
        <v>306</v>
      </c>
      <c r="W1151" t="s">
        <v>984</v>
      </c>
      <c r="X1151">
        <v>5</v>
      </c>
      <c r="Y1151">
        <v>4</v>
      </c>
      <c r="Z1151" t="s">
        <v>1494</v>
      </c>
      <c r="AA1151" t="s">
        <v>1495</v>
      </c>
      <c r="AB1151" t="s">
        <v>309</v>
      </c>
      <c r="AC1151" t="s">
        <v>310</v>
      </c>
      <c r="AD1151" t="s">
        <v>1380</v>
      </c>
      <c r="AG1151" t="s">
        <v>1496</v>
      </c>
      <c r="AH1151">
        <v>0</v>
      </c>
      <c r="AI1151">
        <v>164</v>
      </c>
    </row>
    <row r="1152" spans="1:35" x14ac:dyDescent="0.3">
      <c r="A1152" t="s">
        <v>1376</v>
      </c>
      <c r="B1152">
        <v>122715</v>
      </c>
      <c r="C1152">
        <v>5</v>
      </c>
      <c r="D1152" t="s">
        <v>1492</v>
      </c>
      <c r="E1152" t="s">
        <v>1493</v>
      </c>
      <c r="F1152">
        <v>23</v>
      </c>
      <c r="G1152">
        <v>9.9</v>
      </c>
      <c r="H1152">
        <v>32.74</v>
      </c>
      <c r="I1152">
        <v>7.18</v>
      </c>
      <c r="J1152">
        <v>23.74</v>
      </c>
      <c r="K1152">
        <v>1</v>
      </c>
      <c r="T1152">
        <v>1</v>
      </c>
      <c r="U1152">
        <v>1</v>
      </c>
      <c r="V1152" t="s">
        <v>306</v>
      </c>
      <c r="W1152" t="s">
        <v>572</v>
      </c>
      <c r="X1152">
        <v>5</v>
      </c>
      <c r="Y1152">
        <v>4</v>
      </c>
      <c r="Z1152" t="s">
        <v>1494</v>
      </c>
      <c r="AA1152" t="s">
        <v>1495</v>
      </c>
      <c r="AB1152" t="s">
        <v>309</v>
      </c>
      <c r="AC1152" t="s">
        <v>310</v>
      </c>
      <c r="AD1152" t="s">
        <v>1380</v>
      </c>
      <c r="AG1152" t="s">
        <v>1496</v>
      </c>
      <c r="AH1152">
        <v>0</v>
      </c>
      <c r="AI1152">
        <v>164</v>
      </c>
    </row>
    <row r="1153" spans="1:35" x14ac:dyDescent="0.3">
      <c r="A1153" t="s">
        <v>1376</v>
      </c>
      <c r="B1153">
        <v>122715</v>
      </c>
      <c r="C1153">
        <v>6</v>
      </c>
      <c r="D1153" t="s">
        <v>1492</v>
      </c>
      <c r="E1153" t="s">
        <v>1493</v>
      </c>
      <c r="F1153">
        <v>23</v>
      </c>
      <c r="G1153">
        <v>10.37</v>
      </c>
      <c r="H1153">
        <v>34.299999999999997</v>
      </c>
      <c r="I1153">
        <v>7.52</v>
      </c>
      <c r="J1153">
        <v>24.87</v>
      </c>
      <c r="K1153">
        <v>1</v>
      </c>
      <c r="T1153">
        <v>1</v>
      </c>
      <c r="U1153">
        <v>1</v>
      </c>
      <c r="V1153" t="s">
        <v>306</v>
      </c>
      <c r="W1153" t="s">
        <v>1026</v>
      </c>
      <c r="X1153">
        <v>5</v>
      </c>
      <c r="Y1153">
        <v>4</v>
      </c>
      <c r="Z1153" t="s">
        <v>1494</v>
      </c>
      <c r="AA1153" t="s">
        <v>1495</v>
      </c>
      <c r="AB1153" t="s">
        <v>309</v>
      </c>
      <c r="AC1153" t="s">
        <v>310</v>
      </c>
      <c r="AD1153" t="s">
        <v>1380</v>
      </c>
      <c r="AG1153" t="s">
        <v>1496</v>
      </c>
      <c r="AH1153">
        <v>0</v>
      </c>
      <c r="AI1153">
        <v>164</v>
      </c>
    </row>
    <row r="1154" spans="1:35" x14ac:dyDescent="0.3">
      <c r="A1154" t="s">
        <v>1376</v>
      </c>
      <c r="B1154">
        <v>122715</v>
      </c>
      <c r="C1154">
        <v>7</v>
      </c>
      <c r="D1154" t="s">
        <v>1492</v>
      </c>
      <c r="E1154" t="s">
        <v>1493</v>
      </c>
      <c r="F1154">
        <v>23</v>
      </c>
      <c r="G1154">
        <v>10.44</v>
      </c>
      <c r="H1154">
        <v>34.53</v>
      </c>
      <c r="I1154">
        <v>7.57</v>
      </c>
      <c r="J1154">
        <v>25.04</v>
      </c>
      <c r="K1154">
        <v>1</v>
      </c>
      <c r="T1154">
        <v>1</v>
      </c>
      <c r="U1154">
        <v>1</v>
      </c>
      <c r="V1154" t="s">
        <v>306</v>
      </c>
      <c r="W1154" t="s">
        <v>1027</v>
      </c>
      <c r="X1154">
        <v>5</v>
      </c>
      <c r="Y1154">
        <v>4</v>
      </c>
      <c r="Z1154" t="s">
        <v>1494</v>
      </c>
      <c r="AA1154" t="s">
        <v>1495</v>
      </c>
      <c r="AB1154" t="s">
        <v>309</v>
      </c>
      <c r="AC1154" t="s">
        <v>310</v>
      </c>
      <c r="AD1154" t="s">
        <v>1380</v>
      </c>
      <c r="AG1154" t="s">
        <v>1496</v>
      </c>
      <c r="AH1154">
        <v>0</v>
      </c>
      <c r="AI1154">
        <v>164</v>
      </c>
    </row>
    <row r="1155" spans="1:35" x14ac:dyDescent="0.3">
      <c r="A1155" t="s">
        <v>1376</v>
      </c>
      <c r="B1155">
        <v>122715</v>
      </c>
      <c r="C1155">
        <v>8</v>
      </c>
      <c r="D1155" t="s">
        <v>1492</v>
      </c>
      <c r="E1155" t="s">
        <v>1493</v>
      </c>
      <c r="F1155">
        <v>23</v>
      </c>
      <c r="G1155">
        <v>12.05</v>
      </c>
      <c r="H1155">
        <v>39.85</v>
      </c>
      <c r="I1155">
        <v>8.73</v>
      </c>
      <c r="J1155">
        <v>28.89</v>
      </c>
      <c r="K1155">
        <v>4</v>
      </c>
      <c r="T1155">
        <v>1</v>
      </c>
      <c r="U1155">
        <v>1</v>
      </c>
      <c r="V1155" t="s">
        <v>306</v>
      </c>
      <c r="W1155" t="s">
        <v>989</v>
      </c>
      <c r="X1155">
        <v>5</v>
      </c>
      <c r="Y1155">
        <v>4</v>
      </c>
      <c r="Z1155" t="s">
        <v>1494</v>
      </c>
      <c r="AA1155" t="s">
        <v>1495</v>
      </c>
      <c r="AB1155" t="s">
        <v>309</v>
      </c>
      <c r="AC1155" t="s">
        <v>310</v>
      </c>
      <c r="AD1155" t="s">
        <v>1380</v>
      </c>
      <c r="AG1155" t="s">
        <v>1496</v>
      </c>
      <c r="AH1155">
        <v>0</v>
      </c>
      <c r="AI1155">
        <v>164</v>
      </c>
    </row>
    <row r="1156" spans="1:35" x14ac:dyDescent="0.3">
      <c r="A1156" t="s">
        <v>1376</v>
      </c>
      <c r="B1156">
        <v>122715</v>
      </c>
      <c r="C1156">
        <v>9</v>
      </c>
      <c r="D1156" t="s">
        <v>1492</v>
      </c>
      <c r="E1156" t="s">
        <v>1493</v>
      </c>
      <c r="F1156">
        <v>23</v>
      </c>
      <c r="G1156">
        <v>12.01</v>
      </c>
      <c r="H1156">
        <v>39.72</v>
      </c>
      <c r="I1156">
        <v>8.75</v>
      </c>
      <c r="J1156">
        <v>28.94</v>
      </c>
      <c r="K1156">
        <v>1</v>
      </c>
      <c r="T1156">
        <v>1</v>
      </c>
      <c r="U1156">
        <v>1</v>
      </c>
      <c r="V1156" t="s">
        <v>306</v>
      </c>
      <c r="W1156" t="s">
        <v>988</v>
      </c>
      <c r="X1156">
        <v>5</v>
      </c>
      <c r="Y1156">
        <v>4</v>
      </c>
      <c r="Z1156" t="s">
        <v>1494</v>
      </c>
      <c r="AA1156" t="s">
        <v>1495</v>
      </c>
      <c r="AB1156" t="s">
        <v>309</v>
      </c>
      <c r="AC1156" t="s">
        <v>310</v>
      </c>
      <c r="AD1156" t="s">
        <v>1380</v>
      </c>
      <c r="AG1156" t="s">
        <v>1496</v>
      </c>
      <c r="AH1156">
        <v>0</v>
      </c>
      <c r="AI1156">
        <v>164</v>
      </c>
    </row>
    <row r="1157" spans="1:35" x14ac:dyDescent="0.3">
      <c r="A1157" t="s">
        <v>1376</v>
      </c>
      <c r="B1157">
        <v>122715</v>
      </c>
      <c r="C1157">
        <v>10</v>
      </c>
      <c r="D1157" t="s">
        <v>1492</v>
      </c>
      <c r="E1157" t="s">
        <v>1493</v>
      </c>
      <c r="F1157">
        <v>23</v>
      </c>
      <c r="G1157">
        <v>12.32</v>
      </c>
      <c r="H1157">
        <v>40.729999999999997</v>
      </c>
      <c r="I1157">
        <v>8.9700000000000006</v>
      </c>
      <c r="J1157">
        <v>29.67</v>
      </c>
      <c r="K1157">
        <v>1</v>
      </c>
      <c r="T1157">
        <v>1</v>
      </c>
      <c r="U1157">
        <v>1</v>
      </c>
      <c r="V1157" t="s">
        <v>306</v>
      </c>
      <c r="W1157" t="s">
        <v>990</v>
      </c>
      <c r="X1157">
        <v>5</v>
      </c>
      <c r="Y1157">
        <v>4</v>
      </c>
      <c r="Z1157" t="s">
        <v>1494</v>
      </c>
      <c r="AA1157" t="s">
        <v>1495</v>
      </c>
      <c r="AB1157" t="s">
        <v>309</v>
      </c>
      <c r="AC1157" t="s">
        <v>310</v>
      </c>
      <c r="AD1157" t="s">
        <v>1380</v>
      </c>
      <c r="AG1157" t="s">
        <v>1496</v>
      </c>
      <c r="AH1157">
        <v>0</v>
      </c>
      <c r="AI1157">
        <v>164</v>
      </c>
    </row>
    <row r="1158" spans="1:35" x14ac:dyDescent="0.3">
      <c r="A1158" t="s">
        <v>1376</v>
      </c>
      <c r="B1158">
        <v>122715</v>
      </c>
      <c r="C1158">
        <v>11</v>
      </c>
      <c r="D1158" t="s">
        <v>1492</v>
      </c>
      <c r="E1158" t="s">
        <v>1493</v>
      </c>
      <c r="F1158">
        <v>23</v>
      </c>
      <c r="G1158">
        <v>12.43</v>
      </c>
      <c r="H1158">
        <v>41.12</v>
      </c>
      <c r="I1158">
        <v>9.01</v>
      </c>
      <c r="J1158">
        <v>29.81</v>
      </c>
      <c r="K1158">
        <v>4</v>
      </c>
      <c r="T1158">
        <v>1</v>
      </c>
      <c r="U1158">
        <v>1</v>
      </c>
      <c r="V1158" t="s">
        <v>306</v>
      </c>
      <c r="W1158" t="s">
        <v>1499</v>
      </c>
      <c r="X1158">
        <v>5</v>
      </c>
      <c r="Y1158">
        <v>4</v>
      </c>
      <c r="Z1158" t="s">
        <v>1494</v>
      </c>
      <c r="AA1158" t="s">
        <v>1495</v>
      </c>
      <c r="AB1158" t="s">
        <v>309</v>
      </c>
      <c r="AC1158" t="s">
        <v>310</v>
      </c>
      <c r="AD1158" t="s">
        <v>1380</v>
      </c>
      <c r="AG1158" t="s">
        <v>1496</v>
      </c>
      <c r="AH1158">
        <v>0</v>
      </c>
      <c r="AI1158">
        <v>164</v>
      </c>
    </row>
    <row r="1159" spans="1:35" x14ac:dyDescent="0.3">
      <c r="A1159" t="s">
        <v>1376</v>
      </c>
      <c r="B1159">
        <v>122715</v>
      </c>
      <c r="C1159">
        <v>12</v>
      </c>
      <c r="D1159" t="s">
        <v>1492</v>
      </c>
      <c r="E1159" t="s">
        <v>1493</v>
      </c>
      <c r="F1159">
        <v>23</v>
      </c>
      <c r="G1159">
        <v>14.4</v>
      </c>
      <c r="H1159">
        <v>47.61</v>
      </c>
      <c r="I1159">
        <v>10.44</v>
      </c>
      <c r="J1159">
        <v>34.520000000000003</v>
      </c>
      <c r="K1159">
        <v>1</v>
      </c>
      <c r="T1159">
        <v>1</v>
      </c>
      <c r="U1159">
        <v>1</v>
      </c>
      <c r="V1159" t="s">
        <v>306</v>
      </c>
      <c r="W1159">
        <v>47</v>
      </c>
      <c r="X1159">
        <v>5</v>
      </c>
      <c r="Y1159">
        <v>4</v>
      </c>
      <c r="Z1159" t="s">
        <v>1494</v>
      </c>
      <c r="AA1159" t="s">
        <v>1495</v>
      </c>
      <c r="AB1159" t="s">
        <v>309</v>
      </c>
      <c r="AC1159" t="s">
        <v>310</v>
      </c>
      <c r="AD1159" t="s">
        <v>1380</v>
      </c>
      <c r="AG1159" t="s">
        <v>1496</v>
      </c>
      <c r="AH1159">
        <v>0</v>
      </c>
      <c r="AI1159">
        <v>164</v>
      </c>
    </row>
    <row r="1160" spans="1:35" x14ac:dyDescent="0.3">
      <c r="A1160" t="s">
        <v>1376</v>
      </c>
      <c r="B1160">
        <v>122715</v>
      </c>
      <c r="C1160">
        <v>13</v>
      </c>
      <c r="D1160" t="s">
        <v>1492</v>
      </c>
      <c r="E1160" t="s">
        <v>1493</v>
      </c>
      <c r="F1160">
        <v>23</v>
      </c>
      <c r="G1160">
        <v>15.09</v>
      </c>
      <c r="H1160">
        <v>49.9</v>
      </c>
      <c r="I1160">
        <v>10.94</v>
      </c>
      <c r="J1160">
        <v>36.18</v>
      </c>
      <c r="K1160">
        <v>4</v>
      </c>
      <c r="T1160">
        <v>1</v>
      </c>
      <c r="U1160">
        <v>1</v>
      </c>
      <c r="V1160" t="s">
        <v>306</v>
      </c>
      <c r="W1160">
        <v>49</v>
      </c>
      <c r="X1160">
        <v>5</v>
      </c>
      <c r="Y1160">
        <v>4</v>
      </c>
      <c r="Z1160" t="s">
        <v>1494</v>
      </c>
      <c r="AA1160" t="s">
        <v>1495</v>
      </c>
      <c r="AB1160" t="s">
        <v>309</v>
      </c>
      <c r="AC1160" t="s">
        <v>310</v>
      </c>
      <c r="AD1160" t="s">
        <v>1380</v>
      </c>
      <c r="AG1160" t="s">
        <v>1496</v>
      </c>
      <c r="AH1160">
        <v>0</v>
      </c>
      <c r="AI1160">
        <v>164</v>
      </c>
    </row>
    <row r="1161" spans="1:35" x14ac:dyDescent="0.3">
      <c r="A1161" t="s">
        <v>1376</v>
      </c>
      <c r="B1161">
        <v>107568</v>
      </c>
      <c r="C1161">
        <v>1</v>
      </c>
      <c r="D1161" t="s">
        <v>1500</v>
      </c>
      <c r="E1161" t="s">
        <v>1354</v>
      </c>
      <c r="F1161">
        <v>13</v>
      </c>
      <c r="G1161">
        <v>26.12</v>
      </c>
      <c r="H1161">
        <v>86.37</v>
      </c>
      <c r="I1161">
        <v>23.35</v>
      </c>
      <c r="J1161">
        <v>77.22</v>
      </c>
      <c r="K1161">
        <v>1</v>
      </c>
      <c r="T1161">
        <v>3</v>
      </c>
      <c r="U1161">
        <v>2</v>
      </c>
      <c r="V1161" t="s">
        <v>333</v>
      </c>
      <c r="W1161">
        <v>86</v>
      </c>
      <c r="X1161">
        <v>7</v>
      </c>
      <c r="Y1161">
        <v>7</v>
      </c>
      <c r="Z1161" t="s">
        <v>1501</v>
      </c>
      <c r="AA1161" t="s">
        <v>1502</v>
      </c>
      <c r="AB1161" t="s">
        <v>309</v>
      </c>
      <c r="AC1161" t="s">
        <v>310</v>
      </c>
      <c r="AD1161" t="s">
        <v>1380</v>
      </c>
      <c r="AG1161" t="s">
        <v>1503</v>
      </c>
      <c r="AH1161">
        <v>0</v>
      </c>
      <c r="AI1161">
        <v>212</v>
      </c>
    </row>
    <row r="1162" spans="1:35" x14ac:dyDescent="0.3">
      <c r="A1162" t="s">
        <v>1376</v>
      </c>
      <c r="B1162">
        <v>107568</v>
      </c>
      <c r="C1162">
        <v>2</v>
      </c>
      <c r="D1162" t="s">
        <v>1500</v>
      </c>
      <c r="E1162" t="s">
        <v>1354</v>
      </c>
      <c r="F1162">
        <v>13</v>
      </c>
      <c r="G1162">
        <v>27.6</v>
      </c>
      <c r="H1162">
        <v>91.27</v>
      </c>
      <c r="I1162">
        <v>24.68</v>
      </c>
      <c r="J1162">
        <v>81.599999999999994</v>
      </c>
      <c r="K1162">
        <v>1</v>
      </c>
      <c r="T1162">
        <v>3</v>
      </c>
      <c r="U1162">
        <v>2</v>
      </c>
      <c r="V1162" t="s">
        <v>333</v>
      </c>
      <c r="W1162" t="s">
        <v>819</v>
      </c>
      <c r="X1162">
        <v>7</v>
      </c>
      <c r="Y1162">
        <v>7</v>
      </c>
      <c r="Z1162" t="s">
        <v>1501</v>
      </c>
      <c r="AA1162" t="s">
        <v>1502</v>
      </c>
      <c r="AB1162" t="s">
        <v>309</v>
      </c>
      <c r="AC1162" t="s">
        <v>310</v>
      </c>
      <c r="AD1162" t="s">
        <v>1380</v>
      </c>
      <c r="AG1162" t="s">
        <v>1503</v>
      </c>
      <c r="AH1162">
        <v>0</v>
      </c>
      <c r="AI1162">
        <v>212</v>
      </c>
    </row>
    <row r="1163" spans="1:35" x14ac:dyDescent="0.3">
      <c r="A1163" t="s">
        <v>1376</v>
      </c>
      <c r="B1163">
        <v>107568</v>
      </c>
      <c r="C1163">
        <v>3</v>
      </c>
      <c r="D1163" t="s">
        <v>1500</v>
      </c>
      <c r="E1163" t="s">
        <v>1354</v>
      </c>
      <c r="F1163">
        <v>13</v>
      </c>
      <c r="G1163">
        <v>28.26</v>
      </c>
      <c r="H1163">
        <v>93.44</v>
      </c>
      <c r="I1163">
        <v>25.27</v>
      </c>
      <c r="J1163">
        <v>83.54</v>
      </c>
      <c r="K1163">
        <v>1</v>
      </c>
      <c r="T1163">
        <v>3</v>
      </c>
      <c r="U1163">
        <v>2</v>
      </c>
      <c r="V1163" t="s">
        <v>333</v>
      </c>
      <c r="W1163" t="s">
        <v>789</v>
      </c>
      <c r="X1163">
        <v>7</v>
      </c>
      <c r="Y1163">
        <v>7</v>
      </c>
      <c r="Z1163" t="s">
        <v>1501</v>
      </c>
      <c r="AA1163" t="s">
        <v>1502</v>
      </c>
      <c r="AB1163" t="s">
        <v>309</v>
      </c>
      <c r="AC1163" t="s">
        <v>310</v>
      </c>
      <c r="AD1163" t="s">
        <v>1380</v>
      </c>
      <c r="AG1163" t="s">
        <v>1503</v>
      </c>
      <c r="AH1163">
        <v>0</v>
      </c>
      <c r="AI1163">
        <v>212</v>
      </c>
    </row>
    <row r="1164" spans="1:35" x14ac:dyDescent="0.3">
      <c r="A1164" t="s">
        <v>1376</v>
      </c>
      <c r="B1164">
        <v>107568</v>
      </c>
      <c r="C1164">
        <v>4</v>
      </c>
      <c r="D1164" t="s">
        <v>1500</v>
      </c>
      <c r="E1164" t="s">
        <v>1354</v>
      </c>
      <c r="F1164">
        <v>13</v>
      </c>
      <c r="G1164">
        <v>28.65</v>
      </c>
      <c r="H1164">
        <v>94.74</v>
      </c>
      <c r="I1164">
        <v>25.62</v>
      </c>
      <c r="J1164">
        <v>84.7</v>
      </c>
      <c r="K1164">
        <v>10</v>
      </c>
      <c r="T1164">
        <v>3</v>
      </c>
      <c r="U1164">
        <v>2</v>
      </c>
      <c r="V1164" t="s">
        <v>333</v>
      </c>
      <c r="W1164">
        <v>94</v>
      </c>
      <c r="X1164">
        <v>7</v>
      </c>
      <c r="Y1164">
        <v>7</v>
      </c>
      <c r="Z1164" t="s">
        <v>1501</v>
      </c>
      <c r="AA1164" t="s">
        <v>1502</v>
      </c>
      <c r="AB1164" t="s">
        <v>309</v>
      </c>
      <c r="AC1164" t="s">
        <v>310</v>
      </c>
      <c r="AD1164" t="s">
        <v>1380</v>
      </c>
      <c r="AG1164" t="s">
        <v>1503</v>
      </c>
      <c r="AH1164">
        <v>0</v>
      </c>
      <c r="AI1164">
        <v>212</v>
      </c>
    </row>
    <row r="1165" spans="1:35" x14ac:dyDescent="0.3">
      <c r="A1165" t="s">
        <v>1376</v>
      </c>
      <c r="B1165">
        <v>104020</v>
      </c>
      <c r="C1165">
        <v>1</v>
      </c>
      <c r="D1165" t="s">
        <v>1504</v>
      </c>
      <c r="E1165" t="s">
        <v>1505</v>
      </c>
      <c r="F1165">
        <v>16</v>
      </c>
      <c r="G1165">
        <v>18.59</v>
      </c>
      <c r="H1165">
        <v>61.46</v>
      </c>
      <c r="I1165">
        <v>15.37</v>
      </c>
      <c r="J1165">
        <v>50.84</v>
      </c>
      <c r="K1165">
        <v>1</v>
      </c>
      <c r="T1165">
        <v>2</v>
      </c>
      <c r="U1165">
        <v>1</v>
      </c>
      <c r="V1165" t="s">
        <v>306</v>
      </c>
      <c r="W1165" t="s">
        <v>518</v>
      </c>
      <c r="X1165">
        <v>10</v>
      </c>
      <c r="Y1165">
        <v>10</v>
      </c>
      <c r="Z1165" t="s">
        <v>1506</v>
      </c>
      <c r="AA1165" t="s">
        <v>1507</v>
      </c>
      <c r="AB1165" t="s">
        <v>309</v>
      </c>
      <c r="AC1165" t="s">
        <v>310</v>
      </c>
      <c r="AD1165" t="s">
        <v>1380</v>
      </c>
      <c r="AG1165" t="s">
        <v>1508</v>
      </c>
      <c r="AH1165">
        <v>0</v>
      </c>
      <c r="AI1165">
        <v>308</v>
      </c>
    </row>
    <row r="1166" spans="1:35" x14ac:dyDescent="0.3">
      <c r="A1166" t="s">
        <v>1376</v>
      </c>
      <c r="B1166">
        <v>104020</v>
      </c>
      <c r="C1166">
        <v>2</v>
      </c>
      <c r="D1166" t="s">
        <v>1504</v>
      </c>
      <c r="E1166" t="s">
        <v>1505</v>
      </c>
      <c r="F1166">
        <v>16</v>
      </c>
      <c r="G1166">
        <v>18.59</v>
      </c>
      <c r="H1166">
        <v>61.47</v>
      </c>
      <c r="I1166">
        <v>15.38</v>
      </c>
      <c r="J1166">
        <v>50.85</v>
      </c>
      <c r="K1166">
        <v>1</v>
      </c>
      <c r="T1166">
        <v>2</v>
      </c>
      <c r="U1166">
        <v>1</v>
      </c>
      <c r="V1166" t="s">
        <v>306</v>
      </c>
      <c r="W1166" t="s">
        <v>1509</v>
      </c>
      <c r="X1166">
        <v>10</v>
      </c>
      <c r="Y1166">
        <v>10</v>
      </c>
      <c r="Z1166" t="s">
        <v>1506</v>
      </c>
      <c r="AA1166" t="s">
        <v>1507</v>
      </c>
      <c r="AB1166" t="s">
        <v>309</v>
      </c>
      <c r="AC1166" t="s">
        <v>310</v>
      </c>
      <c r="AD1166" t="s">
        <v>1380</v>
      </c>
      <c r="AG1166" t="s">
        <v>1508</v>
      </c>
      <c r="AH1166">
        <v>0</v>
      </c>
      <c r="AI1166">
        <v>308</v>
      </c>
    </row>
    <row r="1167" spans="1:35" x14ac:dyDescent="0.3">
      <c r="A1167" t="s">
        <v>1376</v>
      </c>
      <c r="B1167">
        <v>104020</v>
      </c>
      <c r="C1167">
        <v>3</v>
      </c>
      <c r="D1167" t="s">
        <v>1504</v>
      </c>
      <c r="E1167" t="s">
        <v>1505</v>
      </c>
      <c r="F1167">
        <v>16</v>
      </c>
      <c r="G1167">
        <v>22.87</v>
      </c>
      <c r="H1167">
        <v>75.61</v>
      </c>
      <c r="I1167">
        <v>18.920000000000002</v>
      </c>
      <c r="J1167">
        <v>62.55</v>
      </c>
      <c r="K1167">
        <v>2</v>
      </c>
      <c r="T1167">
        <v>3</v>
      </c>
      <c r="U1167">
        <v>1</v>
      </c>
      <c r="V1167" t="s">
        <v>306</v>
      </c>
      <c r="W1167">
        <v>75</v>
      </c>
      <c r="X1167">
        <v>10</v>
      </c>
      <c r="Y1167">
        <v>10</v>
      </c>
      <c r="Z1167" t="s">
        <v>1506</v>
      </c>
      <c r="AA1167" t="s">
        <v>1507</v>
      </c>
      <c r="AB1167" t="s">
        <v>309</v>
      </c>
      <c r="AC1167" t="s">
        <v>310</v>
      </c>
      <c r="AD1167" t="s">
        <v>1380</v>
      </c>
      <c r="AG1167" t="s">
        <v>1508</v>
      </c>
      <c r="AH1167">
        <v>0</v>
      </c>
      <c r="AI1167">
        <v>308</v>
      </c>
    </row>
    <row r="1168" spans="1:35" x14ac:dyDescent="0.3">
      <c r="A1168" t="s">
        <v>1376</v>
      </c>
      <c r="B1168">
        <v>104020</v>
      </c>
      <c r="C1168">
        <v>4</v>
      </c>
      <c r="D1168" t="s">
        <v>1504</v>
      </c>
      <c r="E1168" t="s">
        <v>1505</v>
      </c>
      <c r="F1168">
        <v>16</v>
      </c>
      <c r="G1168">
        <v>27.14</v>
      </c>
      <c r="H1168">
        <v>89.75</v>
      </c>
      <c r="I1168">
        <v>22.46</v>
      </c>
      <c r="J1168">
        <v>74.25</v>
      </c>
      <c r="K1168">
        <v>2</v>
      </c>
      <c r="T1168">
        <v>3</v>
      </c>
      <c r="U1168">
        <v>2</v>
      </c>
      <c r="V1168" t="s">
        <v>306</v>
      </c>
      <c r="W1168">
        <v>89</v>
      </c>
      <c r="X1168">
        <v>10</v>
      </c>
      <c r="Y1168">
        <v>10</v>
      </c>
      <c r="Z1168" t="s">
        <v>1506</v>
      </c>
      <c r="AA1168" t="s">
        <v>1507</v>
      </c>
      <c r="AB1168" t="s">
        <v>309</v>
      </c>
      <c r="AC1168" t="s">
        <v>310</v>
      </c>
      <c r="AD1168" t="s">
        <v>1380</v>
      </c>
      <c r="AG1168" t="s">
        <v>1508</v>
      </c>
      <c r="AH1168">
        <v>0</v>
      </c>
      <c r="AI1168">
        <v>308</v>
      </c>
    </row>
    <row r="1169" spans="1:35" x14ac:dyDescent="0.3">
      <c r="A1169" t="s">
        <v>1376</v>
      </c>
      <c r="B1169">
        <v>104020</v>
      </c>
      <c r="C1169">
        <v>5</v>
      </c>
      <c r="D1169" t="s">
        <v>1504</v>
      </c>
      <c r="E1169" t="s">
        <v>1505</v>
      </c>
      <c r="F1169">
        <v>16</v>
      </c>
      <c r="G1169">
        <v>32.07</v>
      </c>
      <c r="H1169">
        <v>106.03</v>
      </c>
      <c r="I1169">
        <v>26.53</v>
      </c>
      <c r="J1169">
        <v>87.71</v>
      </c>
      <c r="K1169">
        <v>2</v>
      </c>
      <c r="T1169">
        <v>3</v>
      </c>
      <c r="U1169">
        <v>2</v>
      </c>
      <c r="V1169" t="s">
        <v>306</v>
      </c>
      <c r="W1169">
        <v>106</v>
      </c>
      <c r="X1169">
        <v>10</v>
      </c>
      <c r="Y1169">
        <v>10</v>
      </c>
      <c r="Z1169" t="s">
        <v>1506</v>
      </c>
      <c r="AA1169" t="s">
        <v>1507</v>
      </c>
      <c r="AB1169" t="s">
        <v>309</v>
      </c>
      <c r="AC1169" t="s">
        <v>310</v>
      </c>
      <c r="AD1169" t="s">
        <v>1380</v>
      </c>
      <c r="AG1169" t="s">
        <v>1508</v>
      </c>
      <c r="AH1169">
        <v>0</v>
      </c>
      <c r="AI1169">
        <v>308</v>
      </c>
    </row>
    <row r="1170" spans="1:35" x14ac:dyDescent="0.3">
      <c r="A1170" t="s">
        <v>1376</v>
      </c>
      <c r="B1170">
        <v>104020</v>
      </c>
      <c r="C1170">
        <v>6</v>
      </c>
      <c r="D1170" t="s">
        <v>1504</v>
      </c>
      <c r="E1170" t="s">
        <v>1505</v>
      </c>
      <c r="F1170">
        <v>16</v>
      </c>
      <c r="G1170">
        <v>36.99</v>
      </c>
      <c r="H1170">
        <v>122.29</v>
      </c>
      <c r="I1170">
        <v>30.6</v>
      </c>
      <c r="J1170">
        <v>101.16</v>
      </c>
      <c r="K1170">
        <v>2</v>
      </c>
      <c r="T1170">
        <v>3</v>
      </c>
      <c r="U1170">
        <v>2</v>
      </c>
      <c r="V1170" t="s">
        <v>306</v>
      </c>
      <c r="W1170">
        <v>122</v>
      </c>
      <c r="X1170">
        <v>10</v>
      </c>
      <c r="Y1170">
        <v>10</v>
      </c>
      <c r="Z1170" t="s">
        <v>1506</v>
      </c>
      <c r="AA1170" t="s">
        <v>1507</v>
      </c>
      <c r="AB1170" t="s">
        <v>309</v>
      </c>
      <c r="AC1170" t="s">
        <v>310</v>
      </c>
      <c r="AD1170" t="s">
        <v>1380</v>
      </c>
      <c r="AG1170" t="s">
        <v>1508</v>
      </c>
      <c r="AH1170">
        <v>0</v>
      </c>
      <c r="AI1170">
        <v>308</v>
      </c>
    </row>
    <row r="1171" spans="1:35" x14ac:dyDescent="0.3">
      <c r="A1171" t="s">
        <v>1376</v>
      </c>
      <c r="B1171">
        <v>104020</v>
      </c>
      <c r="C1171">
        <v>7</v>
      </c>
      <c r="D1171" t="s">
        <v>1504</v>
      </c>
      <c r="E1171" t="s">
        <v>1505</v>
      </c>
      <c r="F1171">
        <v>16</v>
      </c>
      <c r="G1171">
        <v>42.28</v>
      </c>
      <c r="H1171">
        <v>139.80000000000001</v>
      </c>
      <c r="I1171">
        <v>34.979999999999997</v>
      </c>
      <c r="J1171">
        <v>115.65</v>
      </c>
      <c r="K1171">
        <v>6</v>
      </c>
      <c r="T1171">
        <v>3</v>
      </c>
      <c r="U1171">
        <v>2</v>
      </c>
      <c r="V1171" t="s">
        <v>306</v>
      </c>
      <c r="W1171">
        <v>139</v>
      </c>
      <c r="X1171">
        <v>10</v>
      </c>
      <c r="Y1171">
        <v>10</v>
      </c>
      <c r="Z1171" t="s">
        <v>1506</v>
      </c>
      <c r="AA1171" t="s">
        <v>1507</v>
      </c>
      <c r="AB1171" t="s">
        <v>309</v>
      </c>
      <c r="AC1171" t="s">
        <v>310</v>
      </c>
      <c r="AD1171" t="s">
        <v>1380</v>
      </c>
      <c r="AG1171" t="s">
        <v>1508</v>
      </c>
      <c r="AH1171">
        <v>0</v>
      </c>
      <c r="AI1171">
        <v>308</v>
      </c>
    </row>
    <row r="1172" spans="1:35" x14ac:dyDescent="0.3">
      <c r="A1172" t="s">
        <v>1376</v>
      </c>
      <c r="B1172">
        <v>103816</v>
      </c>
      <c r="C1172">
        <v>1</v>
      </c>
      <c r="D1172" t="s">
        <v>1510</v>
      </c>
      <c r="E1172" t="s">
        <v>1511</v>
      </c>
      <c r="F1172">
        <v>19</v>
      </c>
      <c r="G1172">
        <v>18.760000000000002</v>
      </c>
      <c r="H1172">
        <v>62.02</v>
      </c>
      <c r="I1172">
        <v>16.88</v>
      </c>
      <c r="J1172">
        <v>55.81</v>
      </c>
      <c r="K1172">
        <v>1</v>
      </c>
      <c r="T1172">
        <v>2</v>
      </c>
      <c r="U1172">
        <v>1</v>
      </c>
      <c r="V1172" t="s">
        <v>306</v>
      </c>
      <c r="W1172">
        <v>62</v>
      </c>
      <c r="X1172">
        <v>7</v>
      </c>
      <c r="Y1172">
        <v>4</v>
      </c>
      <c r="Z1172" t="s">
        <v>1512</v>
      </c>
      <c r="AA1172" t="s">
        <v>1513</v>
      </c>
      <c r="AB1172" t="s">
        <v>309</v>
      </c>
      <c r="AC1172" t="s">
        <v>310</v>
      </c>
      <c r="AD1172" t="s">
        <v>1380</v>
      </c>
      <c r="AG1172" t="s">
        <v>1514</v>
      </c>
      <c r="AH1172">
        <v>0</v>
      </c>
      <c r="AI1172">
        <v>194</v>
      </c>
    </row>
    <row r="1173" spans="1:35" x14ac:dyDescent="0.3">
      <c r="A1173" t="s">
        <v>1376</v>
      </c>
      <c r="B1173">
        <v>103816</v>
      </c>
      <c r="C1173">
        <v>2</v>
      </c>
      <c r="D1173" t="s">
        <v>1510</v>
      </c>
      <c r="E1173" t="s">
        <v>1511</v>
      </c>
      <c r="F1173">
        <v>19</v>
      </c>
      <c r="G1173">
        <v>23.06</v>
      </c>
      <c r="H1173">
        <v>76.260000000000005</v>
      </c>
      <c r="I1173">
        <v>20.76</v>
      </c>
      <c r="J1173">
        <v>68.64</v>
      </c>
      <c r="K1173">
        <v>1</v>
      </c>
      <c r="T1173">
        <v>3</v>
      </c>
      <c r="U1173">
        <v>1</v>
      </c>
      <c r="V1173" t="s">
        <v>306</v>
      </c>
      <c r="W1173">
        <v>76</v>
      </c>
      <c r="X1173">
        <v>7</v>
      </c>
      <c r="Y1173">
        <v>4</v>
      </c>
      <c r="Z1173" t="s">
        <v>1512</v>
      </c>
      <c r="AA1173" t="s">
        <v>1513</v>
      </c>
      <c r="AB1173" t="s">
        <v>309</v>
      </c>
      <c r="AC1173" t="s">
        <v>310</v>
      </c>
      <c r="AD1173" t="s">
        <v>1380</v>
      </c>
      <c r="AG1173" t="s">
        <v>1514</v>
      </c>
      <c r="AH1173">
        <v>0</v>
      </c>
      <c r="AI1173">
        <v>194</v>
      </c>
    </row>
    <row r="1174" spans="1:35" x14ac:dyDescent="0.3">
      <c r="A1174" t="s">
        <v>1376</v>
      </c>
      <c r="B1174">
        <v>103816</v>
      </c>
      <c r="C1174">
        <v>3</v>
      </c>
      <c r="D1174" t="s">
        <v>1510</v>
      </c>
      <c r="E1174" t="s">
        <v>1511</v>
      </c>
      <c r="F1174">
        <v>19</v>
      </c>
      <c r="G1174">
        <v>23.74</v>
      </c>
      <c r="H1174">
        <v>78.510000000000005</v>
      </c>
      <c r="I1174">
        <v>21.37</v>
      </c>
      <c r="J1174">
        <v>70.67</v>
      </c>
      <c r="K1174">
        <v>1</v>
      </c>
      <c r="T1174">
        <v>3</v>
      </c>
      <c r="U1174">
        <v>1</v>
      </c>
      <c r="V1174" t="s">
        <v>306</v>
      </c>
      <c r="W1174" t="s">
        <v>81</v>
      </c>
      <c r="X1174">
        <v>7</v>
      </c>
      <c r="Y1174">
        <v>4</v>
      </c>
      <c r="Z1174" t="s">
        <v>1512</v>
      </c>
      <c r="AA1174" t="s">
        <v>1513</v>
      </c>
      <c r="AB1174" t="s">
        <v>309</v>
      </c>
      <c r="AC1174" t="s">
        <v>310</v>
      </c>
      <c r="AD1174" t="s">
        <v>1380</v>
      </c>
      <c r="AG1174" t="s">
        <v>1514</v>
      </c>
      <c r="AH1174">
        <v>0</v>
      </c>
      <c r="AI1174">
        <v>194</v>
      </c>
    </row>
    <row r="1175" spans="1:35" x14ac:dyDescent="0.3">
      <c r="A1175" t="s">
        <v>1376</v>
      </c>
      <c r="B1175">
        <v>103816</v>
      </c>
      <c r="C1175">
        <v>4</v>
      </c>
      <c r="D1175" t="s">
        <v>1510</v>
      </c>
      <c r="E1175" t="s">
        <v>1511</v>
      </c>
      <c r="F1175">
        <v>19</v>
      </c>
      <c r="G1175">
        <v>23.98</v>
      </c>
      <c r="H1175">
        <v>79.290000000000006</v>
      </c>
      <c r="I1175">
        <v>21.58</v>
      </c>
      <c r="J1175">
        <v>71.37</v>
      </c>
      <c r="K1175">
        <v>1</v>
      </c>
      <c r="T1175">
        <v>3</v>
      </c>
      <c r="U1175">
        <v>1</v>
      </c>
      <c r="V1175" t="s">
        <v>306</v>
      </c>
      <c r="W1175" t="s">
        <v>219</v>
      </c>
      <c r="X1175">
        <v>7</v>
      </c>
      <c r="Y1175">
        <v>4</v>
      </c>
      <c r="Z1175" t="s">
        <v>1512</v>
      </c>
      <c r="AA1175" t="s">
        <v>1513</v>
      </c>
      <c r="AB1175" t="s">
        <v>309</v>
      </c>
      <c r="AC1175" t="s">
        <v>310</v>
      </c>
      <c r="AD1175" t="s">
        <v>1380</v>
      </c>
      <c r="AG1175" t="s">
        <v>1514</v>
      </c>
      <c r="AH1175">
        <v>0</v>
      </c>
      <c r="AI1175">
        <v>194</v>
      </c>
    </row>
    <row r="1176" spans="1:35" x14ac:dyDescent="0.3">
      <c r="A1176" t="s">
        <v>1376</v>
      </c>
      <c r="B1176">
        <v>103816</v>
      </c>
      <c r="C1176">
        <v>5</v>
      </c>
      <c r="D1176" t="s">
        <v>1510</v>
      </c>
      <c r="E1176" t="s">
        <v>1511</v>
      </c>
      <c r="F1176">
        <v>19</v>
      </c>
      <c r="G1176">
        <v>25.97</v>
      </c>
      <c r="H1176">
        <v>85.87</v>
      </c>
      <c r="I1176">
        <v>23.38</v>
      </c>
      <c r="J1176">
        <v>77.290000000000006</v>
      </c>
      <c r="K1176">
        <v>2</v>
      </c>
      <c r="T1176">
        <v>3</v>
      </c>
      <c r="U1176">
        <v>2</v>
      </c>
      <c r="V1176" t="s">
        <v>306</v>
      </c>
      <c r="W1176" t="s">
        <v>795</v>
      </c>
      <c r="X1176">
        <v>7</v>
      </c>
      <c r="Y1176">
        <v>4</v>
      </c>
      <c r="Z1176" t="s">
        <v>1512</v>
      </c>
      <c r="AA1176" t="s">
        <v>1513</v>
      </c>
      <c r="AB1176" t="s">
        <v>309</v>
      </c>
      <c r="AC1176" t="s">
        <v>310</v>
      </c>
      <c r="AD1176" t="s">
        <v>1380</v>
      </c>
      <c r="AG1176" t="s">
        <v>1514</v>
      </c>
      <c r="AH1176">
        <v>0</v>
      </c>
      <c r="AI1176">
        <v>194</v>
      </c>
    </row>
    <row r="1177" spans="1:35" x14ac:dyDescent="0.3">
      <c r="A1177" t="s">
        <v>1376</v>
      </c>
      <c r="B1177">
        <v>103816</v>
      </c>
      <c r="C1177">
        <v>6</v>
      </c>
      <c r="D1177" t="s">
        <v>1510</v>
      </c>
      <c r="E1177" t="s">
        <v>1511</v>
      </c>
      <c r="F1177">
        <v>19</v>
      </c>
      <c r="G1177">
        <v>25.79</v>
      </c>
      <c r="H1177">
        <v>85.28</v>
      </c>
      <c r="I1177">
        <v>23.21</v>
      </c>
      <c r="J1177">
        <v>76.760000000000005</v>
      </c>
      <c r="K1177">
        <v>1</v>
      </c>
      <c r="T1177">
        <v>3</v>
      </c>
      <c r="U1177">
        <v>2</v>
      </c>
      <c r="V1177" t="s">
        <v>306</v>
      </c>
      <c r="W1177" t="s">
        <v>159</v>
      </c>
      <c r="X1177">
        <v>7</v>
      </c>
      <c r="Y1177">
        <v>4</v>
      </c>
      <c r="Z1177" t="s">
        <v>1512</v>
      </c>
      <c r="AA1177" t="s">
        <v>1513</v>
      </c>
      <c r="AB1177" t="s">
        <v>309</v>
      </c>
      <c r="AC1177" t="s">
        <v>310</v>
      </c>
      <c r="AD1177" t="s">
        <v>1380</v>
      </c>
      <c r="AG1177" t="s">
        <v>1514</v>
      </c>
      <c r="AH1177">
        <v>0</v>
      </c>
      <c r="AI1177">
        <v>194</v>
      </c>
    </row>
    <row r="1178" spans="1:35" x14ac:dyDescent="0.3">
      <c r="A1178" t="s">
        <v>1376</v>
      </c>
      <c r="B1178">
        <v>103816</v>
      </c>
      <c r="C1178">
        <v>7</v>
      </c>
      <c r="D1178" t="s">
        <v>1510</v>
      </c>
      <c r="E1178" t="s">
        <v>1511</v>
      </c>
      <c r="F1178">
        <v>19</v>
      </c>
      <c r="G1178">
        <v>25.83</v>
      </c>
      <c r="H1178">
        <v>85.41</v>
      </c>
      <c r="I1178">
        <v>23.25</v>
      </c>
      <c r="J1178">
        <v>76.88</v>
      </c>
      <c r="K1178">
        <v>1</v>
      </c>
      <c r="T1178">
        <v>3</v>
      </c>
      <c r="U1178">
        <v>2</v>
      </c>
      <c r="V1178" t="s">
        <v>306</v>
      </c>
      <c r="W1178" t="s">
        <v>157</v>
      </c>
      <c r="X1178">
        <v>7</v>
      </c>
      <c r="Y1178">
        <v>4</v>
      </c>
      <c r="Z1178" t="s">
        <v>1512</v>
      </c>
      <c r="AA1178" t="s">
        <v>1513</v>
      </c>
      <c r="AB1178" t="s">
        <v>309</v>
      </c>
      <c r="AC1178" t="s">
        <v>310</v>
      </c>
      <c r="AD1178" t="s">
        <v>1380</v>
      </c>
      <c r="AG1178" t="s">
        <v>1514</v>
      </c>
      <c r="AH1178">
        <v>0</v>
      </c>
      <c r="AI1178">
        <v>194</v>
      </c>
    </row>
    <row r="1179" spans="1:35" x14ac:dyDescent="0.3">
      <c r="A1179" t="s">
        <v>1376</v>
      </c>
      <c r="B1179">
        <v>103816</v>
      </c>
      <c r="C1179">
        <v>8</v>
      </c>
      <c r="D1179" t="s">
        <v>1510</v>
      </c>
      <c r="E1179" t="s">
        <v>1511</v>
      </c>
      <c r="F1179">
        <v>19</v>
      </c>
      <c r="G1179">
        <v>26.09</v>
      </c>
      <c r="H1179">
        <v>86.26</v>
      </c>
      <c r="I1179">
        <v>23.48</v>
      </c>
      <c r="J1179">
        <v>77.64</v>
      </c>
      <c r="K1179">
        <v>3</v>
      </c>
      <c r="T1179">
        <v>3</v>
      </c>
      <c r="U1179">
        <v>2</v>
      </c>
      <c r="V1179" t="s">
        <v>306</v>
      </c>
      <c r="W1179" t="s">
        <v>811</v>
      </c>
      <c r="X1179">
        <v>7</v>
      </c>
      <c r="Y1179">
        <v>4</v>
      </c>
      <c r="Z1179" t="s">
        <v>1512</v>
      </c>
      <c r="AA1179" t="s">
        <v>1513</v>
      </c>
      <c r="AB1179" t="s">
        <v>309</v>
      </c>
      <c r="AC1179" t="s">
        <v>310</v>
      </c>
      <c r="AD1179" t="s">
        <v>1380</v>
      </c>
      <c r="AG1179" t="s">
        <v>1514</v>
      </c>
      <c r="AH1179">
        <v>0</v>
      </c>
      <c r="AI1179">
        <v>194</v>
      </c>
    </row>
    <row r="1180" spans="1:35" x14ac:dyDescent="0.3">
      <c r="A1180" t="s">
        <v>1376</v>
      </c>
      <c r="B1180">
        <v>103816</v>
      </c>
      <c r="C1180">
        <v>9</v>
      </c>
      <c r="D1180" t="s">
        <v>1510</v>
      </c>
      <c r="E1180" t="s">
        <v>1511</v>
      </c>
      <c r="F1180">
        <v>19</v>
      </c>
      <c r="G1180">
        <v>26.82</v>
      </c>
      <c r="H1180">
        <v>88.69</v>
      </c>
      <c r="I1180">
        <v>24.14</v>
      </c>
      <c r="J1180">
        <v>79.83</v>
      </c>
      <c r="K1180">
        <v>2</v>
      </c>
      <c r="T1180">
        <v>3</v>
      </c>
      <c r="U1180">
        <v>2</v>
      </c>
      <c r="V1180" t="s">
        <v>306</v>
      </c>
      <c r="W1180" t="s">
        <v>261</v>
      </c>
      <c r="X1180">
        <v>7</v>
      </c>
      <c r="Y1180">
        <v>4</v>
      </c>
      <c r="Z1180" t="s">
        <v>1512</v>
      </c>
      <c r="AA1180" t="s">
        <v>1513</v>
      </c>
      <c r="AB1180" t="s">
        <v>309</v>
      </c>
      <c r="AC1180" t="s">
        <v>310</v>
      </c>
      <c r="AD1180" t="s">
        <v>1380</v>
      </c>
      <c r="AG1180" t="s">
        <v>1514</v>
      </c>
      <c r="AH1180">
        <v>0</v>
      </c>
      <c r="AI1180">
        <v>194</v>
      </c>
    </row>
    <row r="1181" spans="1:35" x14ac:dyDescent="0.3">
      <c r="A1181" t="s">
        <v>1376</v>
      </c>
      <c r="B1181">
        <v>103816</v>
      </c>
      <c r="C1181">
        <v>10</v>
      </c>
      <c r="D1181" t="s">
        <v>1510</v>
      </c>
      <c r="E1181" t="s">
        <v>1511</v>
      </c>
      <c r="F1181">
        <v>19</v>
      </c>
      <c r="G1181">
        <v>27.49</v>
      </c>
      <c r="H1181">
        <v>90.89</v>
      </c>
      <c r="I1181">
        <v>24.74</v>
      </c>
      <c r="J1181">
        <v>81.81</v>
      </c>
      <c r="K1181">
        <v>2</v>
      </c>
      <c r="T1181">
        <v>3</v>
      </c>
      <c r="U1181">
        <v>2</v>
      </c>
      <c r="V1181" t="s">
        <v>306</v>
      </c>
      <c r="W1181" t="s">
        <v>1515</v>
      </c>
      <c r="X1181">
        <v>7</v>
      </c>
      <c r="Y1181">
        <v>4</v>
      </c>
      <c r="Z1181" t="s">
        <v>1512</v>
      </c>
      <c r="AA1181" t="s">
        <v>1513</v>
      </c>
      <c r="AB1181" t="s">
        <v>309</v>
      </c>
      <c r="AC1181" t="s">
        <v>310</v>
      </c>
      <c r="AD1181" t="s">
        <v>1380</v>
      </c>
      <c r="AG1181" t="s">
        <v>1514</v>
      </c>
      <c r="AH1181">
        <v>0</v>
      </c>
      <c r="AI1181">
        <v>194</v>
      </c>
    </row>
    <row r="1182" spans="1:35" x14ac:dyDescent="0.3">
      <c r="A1182" t="s">
        <v>1376</v>
      </c>
      <c r="B1182">
        <v>103816</v>
      </c>
      <c r="C1182">
        <v>11</v>
      </c>
      <c r="D1182" t="s">
        <v>1510</v>
      </c>
      <c r="E1182" t="s">
        <v>1511</v>
      </c>
      <c r="F1182">
        <v>19</v>
      </c>
      <c r="G1182">
        <v>27.31</v>
      </c>
      <c r="H1182">
        <v>90.29</v>
      </c>
      <c r="I1182">
        <v>24.58</v>
      </c>
      <c r="J1182">
        <v>81.27</v>
      </c>
      <c r="K1182">
        <v>1</v>
      </c>
      <c r="T1182">
        <v>3</v>
      </c>
      <c r="U1182">
        <v>2</v>
      </c>
      <c r="V1182" t="s">
        <v>306</v>
      </c>
      <c r="W1182" t="s">
        <v>200</v>
      </c>
      <c r="X1182">
        <v>7</v>
      </c>
      <c r="Y1182">
        <v>4</v>
      </c>
      <c r="Z1182" t="s">
        <v>1512</v>
      </c>
      <c r="AA1182" t="s">
        <v>1513</v>
      </c>
      <c r="AB1182" t="s">
        <v>309</v>
      </c>
      <c r="AC1182" t="s">
        <v>310</v>
      </c>
      <c r="AD1182" t="s">
        <v>1380</v>
      </c>
      <c r="AG1182" t="s">
        <v>1514</v>
      </c>
      <c r="AH1182">
        <v>0</v>
      </c>
      <c r="AI1182">
        <v>194</v>
      </c>
    </row>
    <row r="1183" spans="1:35" x14ac:dyDescent="0.3">
      <c r="A1183" t="s">
        <v>1376</v>
      </c>
      <c r="B1183">
        <v>103816</v>
      </c>
      <c r="C1183">
        <v>12</v>
      </c>
      <c r="D1183" t="s">
        <v>1510</v>
      </c>
      <c r="E1183" t="s">
        <v>1511</v>
      </c>
      <c r="F1183">
        <v>19</v>
      </c>
      <c r="G1183">
        <v>27.89</v>
      </c>
      <c r="H1183">
        <v>92.22</v>
      </c>
      <c r="I1183">
        <v>25.11</v>
      </c>
      <c r="J1183">
        <v>83.01</v>
      </c>
      <c r="K1183">
        <v>1</v>
      </c>
      <c r="T1183">
        <v>3</v>
      </c>
      <c r="U1183">
        <v>2</v>
      </c>
      <c r="V1183" t="s">
        <v>306</v>
      </c>
      <c r="W1183">
        <v>92</v>
      </c>
      <c r="X1183">
        <v>7</v>
      </c>
      <c r="Y1183">
        <v>4</v>
      </c>
      <c r="Z1183" t="s">
        <v>1512</v>
      </c>
      <c r="AA1183" t="s">
        <v>1513</v>
      </c>
      <c r="AB1183" t="s">
        <v>309</v>
      </c>
      <c r="AC1183" t="s">
        <v>310</v>
      </c>
      <c r="AD1183" t="s">
        <v>1380</v>
      </c>
      <c r="AG1183" t="s">
        <v>1514</v>
      </c>
      <c r="AH1183">
        <v>0</v>
      </c>
      <c r="AI1183">
        <v>194</v>
      </c>
    </row>
    <row r="1184" spans="1:35" x14ac:dyDescent="0.3">
      <c r="A1184" t="s">
        <v>1376</v>
      </c>
      <c r="B1184">
        <v>103816</v>
      </c>
      <c r="C1184">
        <v>13</v>
      </c>
      <c r="D1184" t="s">
        <v>1510</v>
      </c>
      <c r="E1184" t="s">
        <v>1511</v>
      </c>
      <c r="F1184">
        <v>19</v>
      </c>
      <c r="G1184">
        <v>29.33</v>
      </c>
      <c r="H1184">
        <v>96.99</v>
      </c>
      <c r="I1184">
        <v>26.4</v>
      </c>
      <c r="J1184">
        <v>87.3</v>
      </c>
      <c r="K1184">
        <v>1</v>
      </c>
      <c r="T1184">
        <v>3</v>
      </c>
      <c r="U1184">
        <v>2</v>
      </c>
      <c r="V1184" t="s">
        <v>306</v>
      </c>
      <c r="W1184">
        <v>96</v>
      </c>
      <c r="X1184">
        <v>7</v>
      </c>
      <c r="Y1184">
        <v>4</v>
      </c>
      <c r="Z1184" t="s">
        <v>1512</v>
      </c>
      <c r="AA1184" t="s">
        <v>1513</v>
      </c>
      <c r="AB1184" t="s">
        <v>309</v>
      </c>
      <c r="AC1184" t="s">
        <v>310</v>
      </c>
      <c r="AD1184" t="s">
        <v>1380</v>
      </c>
      <c r="AG1184" t="s">
        <v>1514</v>
      </c>
      <c r="AH1184">
        <v>0</v>
      </c>
      <c r="AI1184">
        <v>194</v>
      </c>
    </row>
    <row r="1185" spans="1:35" x14ac:dyDescent="0.3">
      <c r="A1185" t="s">
        <v>1376</v>
      </c>
      <c r="B1185">
        <v>103816</v>
      </c>
      <c r="C1185">
        <v>14</v>
      </c>
      <c r="D1185" t="s">
        <v>1510</v>
      </c>
      <c r="E1185" t="s">
        <v>1511</v>
      </c>
      <c r="F1185">
        <v>19</v>
      </c>
      <c r="G1185">
        <v>34.08</v>
      </c>
      <c r="H1185">
        <v>112.68</v>
      </c>
      <c r="I1185">
        <v>30.67</v>
      </c>
      <c r="J1185">
        <v>101.42</v>
      </c>
      <c r="K1185">
        <v>1</v>
      </c>
      <c r="T1185">
        <v>3</v>
      </c>
      <c r="U1185">
        <v>2</v>
      </c>
      <c r="V1185" t="s">
        <v>306</v>
      </c>
      <c r="W1185">
        <v>112</v>
      </c>
      <c r="X1185">
        <v>7</v>
      </c>
      <c r="Y1185">
        <v>4</v>
      </c>
      <c r="Z1185" t="s">
        <v>1512</v>
      </c>
      <c r="AA1185" t="s">
        <v>1513</v>
      </c>
      <c r="AB1185" t="s">
        <v>309</v>
      </c>
      <c r="AC1185" t="s">
        <v>310</v>
      </c>
      <c r="AD1185" t="s">
        <v>1380</v>
      </c>
      <c r="AG1185" t="s">
        <v>1514</v>
      </c>
      <c r="AH1185">
        <v>0</v>
      </c>
      <c r="AI1185">
        <v>194</v>
      </c>
    </row>
    <row r="1186" spans="1:35" x14ac:dyDescent="0.3">
      <c r="A1186" t="s">
        <v>1376</v>
      </c>
      <c r="B1186">
        <v>101487</v>
      </c>
      <c r="C1186">
        <v>1</v>
      </c>
      <c r="D1186" t="s">
        <v>1516</v>
      </c>
      <c r="E1186" t="s">
        <v>453</v>
      </c>
      <c r="F1186">
        <v>10</v>
      </c>
      <c r="G1186">
        <v>25.8</v>
      </c>
      <c r="H1186">
        <v>85.3</v>
      </c>
      <c r="I1186">
        <v>21.42</v>
      </c>
      <c r="J1186">
        <v>70.84</v>
      </c>
      <c r="K1186">
        <v>1</v>
      </c>
      <c r="T1186">
        <v>3</v>
      </c>
      <c r="U1186">
        <v>2</v>
      </c>
      <c r="V1186" t="s">
        <v>306</v>
      </c>
      <c r="W1186">
        <v>85</v>
      </c>
      <c r="X1186">
        <v>6</v>
      </c>
      <c r="Y1186">
        <v>6</v>
      </c>
      <c r="Z1186" t="s">
        <v>1517</v>
      </c>
      <c r="AA1186" t="s">
        <v>1518</v>
      </c>
      <c r="AB1186" t="s">
        <v>309</v>
      </c>
      <c r="AC1186" t="s">
        <v>310</v>
      </c>
      <c r="AD1186" t="s">
        <v>1380</v>
      </c>
      <c r="AG1186" t="s">
        <v>1519</v>
      </c>
      <c r="AH1186">
        <v>0</v>
      </c>
      <c r="AI1186">
        <v>198</v>
      </c>
    </row>
    <row r="1187" spans="1:35" x14ac:dyDescent="0.3">
      <c r="A1187" t="s">
        <v>1376</v>
      </c>
      <c r="B1187">
        <v>101487</v>
      </c>
      <c r="C1187">
        <v>2</v>
      </c>
      <c r="D1187" t="s">
        <v>1516</v>
      </c>
      <c r="E1187" t="s">
        <v>453</v>
      </c>
      <c r="F1187">
        <v>10</v>
      </c>
      <c r="G1187">
        <v>26.02</v>
      </c>
      <c r="H1187">
        <v>86.04</v>
      </c>
      <c r="I1187">
        <v>21.61</v>
      </c>
      <c r="J1187">
        <v>71.44</v>
      </c>
      <c r="K1187">
        <v>4</v>
      </c>
      <c r="T1187">
        <v>3</v>
      </c>
      <c r="U1187">
        <v>2</v>
      </c>
      <c r="V1187" t="s">
        <v>306</v>
      </c>
      <c r="W1187">
        <v>86</v>
      </c>
      <c r="X1187">
        <v>6</v>
      </c>
      <c r="Y1187">
        <v>6</v>
      </c>
      <c r="Z1187" t="s">
        <v>1517</v>
      </c>
      <c r="AA1187" t="s">
        <v>1518</v>
      </c>
      <c r="AB1187" t="s">
        <v>309</v>
      </c>
      <c r="AC1187" t="s">
        <v>310</v>
      </c>
      <c r="AD1187" t="s">
        <v>1380</v>
      </c>
      <c r="AG1187" t="s">
        <v>1519</v>
      </c>
      <c r="AH1187">
        <v>0</v>
      </c>
      <c r="AI1187">
        <v>198</v>
      </c>
    </row>
    <row r="1188" spans="1:35" x14ac:dyDescent="0.3">
      <c r="A1188" t="s">
        <v>1376</v>
      </c>
      <c r="B1188">
        <v>101487</v>
      </c>
      <c r="C1188">
        <v>3</v>
      </c>
      <c r="D1188" t="s">
        <v>1516</v>
      </c>
      <c r="E1188" t="s">
        <v>453</v>
      </c>
      <c r="F1188">
        <v>10</v>
      </c>
      <c r="G1188">
        <v>30.55</v>
      </c>
      <c r="H1188">
        <v>101.02</v>
      </c>
      <c r="I1188">
        <v>25.37</v>
      </c>
      <c r="J1188">
        <v>83.89</v>
      </c>
      <c r="K1188">
        <v>5</v>
      </c>
      <c r="T1188">
        <v>3</v>
      </c>
      <c r="U1188">
        <v>2</v>
      </c>
      <c r="V1188" t="s">
        <v>306</v>
      </c>
      <c r="W1188">
        <v>101</v>
      </c>
      <c r="X1188">
        <v>6</v>
      </c>
      <c r="Y1188">
        <v>6</v>
      </c>
      <c r="Z1188" t="s">
        <v>1517</v>
      </c>
      <c r="AA1188" t="s">
        <v>1518</v>
      </c>
      <c r="AB1188" t="s">
        <v>309</v>
      </c>
      <c r="AC1188" t="s">
        <v>310</v>
      </c>
      <c r="AD1188" t="s">
        <v>1380</v>
      </c>
      <c r="AG1188" t="s">
        <v>1519</v>
      </c>
      <c r="AH1188">
        <v>0</v>
      </c>
      <c r="AI1188">
        <v>198</v>
      </c>
    </row>
    <row r="1189" spans="1:35" x14ac:dyDescent="0.3">
      <c r="A1189" t="s">
        <v>1376</v>
      </c>
      <c r="B1189">
        <v>104158</v>
      </c>
      <c r="C1189">
        <v>1</v>
      </c>
      <c r="D1189" t="s">
        <v>1520</v>
      </c>
      <c r="E1189" t="s">
        <v>1521</v>
      </c>
      <c r="F1189">
        <v>19</v>
      </c>
      <c r="G1189">
        <v>25.18</v>
      </c>
      <c r="H1189">
        <v>83.26</v>
      </c>
      <c r="I1189">
        <v>21.48</v>
      </c>
      <c r="J1189">
        <v>71.040000000000006</v>
      </c>
      <c r="K1189">
        <v>1</v>
      </c>
      <c r="T1189">
        <v>3</v>
      </c>
      <c r="U1189">
        <v>2</v>
      </c>
      <c r="V1189" t="s">
        <v>306</v>
      </c>
      <c r="W1189">
        <v>83</v>
      </c>
      <c r="X1189">
        <v>7</v>
      </c>
      <c r="Y1189">
        <v>3</v>
      </c>
      <c r="Z1189" t="s">
        <v>1522</v>
      </c>
      <c r="AA1189" t="s">
        <v>1523</v>
      </c>
      <c r="AB1189" t="s">
        <v>309</v>
      </c>
      <c r="AC1189" t="s">
        <v>310</v>
      </c>
      <c r="AD1189" t="s">
        <v>1380</v>
      </c>
      <c r="AG1189" t="s">
        <v>1524</v>
      </c>
      <c r="AH1189">
        <v>0</v>
      </c>
      <c r="AI1189">
        <v>268</v>
      </c>
    </row>
    <row r="1190" spans="1:35" x14ac:dyDescent="0.3">
      <c r="A1190" t="s">
        <v>1376</v>
      </c>
      <c r="B1190">
        <v>104158</v>
      </c>
      <c r="C1190">
        <v>2</v>
      </c>
      <c r="D1190" t="s">
        <v>1520</v>
      </c>
      <c r="E1190" t="s">
        <v>1521</v>
      </c>
      <c r="F1190">
        <v>19</v>
      </c>
      <c r="G1190">
        <v>29.17</v>
      </c>
      <c r="H1190">
        <v>96.46</v>
      </c>
      <c r="I1190">
        <v>24.89</v>
      </c>
      <c r="J1190">
        <v>82.29</v>
      </c>
      <c r="K1190">
        <v>1</v>
      </c>
      <c r="T1190">
        <v>3</v>
      </c>
      <c r="U1190">
        <v>2</v>
      </c>
      <c r="V1190" t="s">
        <v>306</v>
      </c>
      <c r="W1190">
        <v>96</v>
      </c>
      <c r="X1190">
        <v>7</v>
      </c>
      <c r="Y1190">
        <v>3</v>
      </c>
      <c r="Z1190" t="s">
        <v>1522</v>
      </c>
      <c r="AA1190" t="s">
        <v>1523</v>
      </c>
      <c r="AB1190" t="s">
        <v>309</v>
      </c>
      <c r="AC1190" t="s">
        <v>310</v>
      </c>
      <c r="AD1190" t="s">
        <v>1380</v>
      </c>
      <c r="AG1190" t="s">
        <v>1524</v>
      </c>
      <c r="AH1190">
        <v>0</v>
      </c>
      <c r="AI1190">
        <v>268</v>
      </c>
    </row>
    <row r="1191" spans="1:35" x14ac:dyDescent="0.3">
      <c r="A1191" t="s">
        <v>1376</v>
      </c>
      <c r="B1191">
        <v>104158</v>
      </c>
      <c r="C1191">
        <v>3</v>
      </c>
      <c r="D1191" t="s">
        <v>1520</v>
      </c>
      <c r="E1191" t="s">
        <v>1521</v>
      </c>
      <c r="F1191">
        <v>19</v>
      </c>
      <c r="G1191">
        <v>29.86</v>
      </c>
      <c r="H1191">
        <v>98.73</v>
      </c>
      <c r="I1191">
        <v>25.48</v>
      </c>
      <c r="J1191">
        <v>84.24</v>
      </c>
      <c r="K1191">
        <v>11</v>
      </c>
      <c r="T1191">
        <v>3</v>
      </c>
      <c r="U1191">
        <v>2</v>
      </c>
      <c r="V1191" t="s">
        <v>306</v>
      </c>
      <c r="W1191" t="s">
        <v>143</v>
      </c>
      <c r="X1191">
        <v>7</v>
      </c>
      <c r="Y1191">
        <v>3</v>
      </c>
      <c r="Z1191" t="s">
        <v>1522</v>
      </c>
      <c r="AA1191" t="s">
        <v>1523</v>
      </c>
      <c r="AB1191" t="s">
        <v>309</v>
      </c>
      <c r="AC1191" t="s">
        <v>310</v>
      </c>
      <c r="AD1191" t="s">
        <v>1380</v>
      </c>
      <c r="AG1191" t="s">
        <v>1524</v>
      </c>
      <c r="AH1191">
        <v>0</v>
      </c>
      <c r="AI1191">
        <v>268</v>
      </c>
    </row>
    <row r="1192" spans="1:35" x14ac:dyDescent="0.3">
      <c r="A1192" t="s">
        <v>1376</v>
      </c>
      <c r="B1192">
        <v>104158</v>
      </c>
      <c r="C1192">
        <v>4</v>
      </c>
      <c r="D1192" t="s">
        <v>1520</v>
      </c>
      <c r="E1192" t="s">
        <v>1521</v>
      </c>
      <c r="F1192">
        <v>19</v>
      </c>
      <c r="G1192">
        <v>30.05</v>
      </c>
      <c r="H1192">
        <v>99.37</v>
      </c>
      <c r="I1192">
        <v>25.64</v>
      </c>
      <c r="J1192">
        <v>84.78</v>
      </c>
      <c r="K1192">
        <v>2</v>
      </c>
      <c r="T1192">
        <v>3</v>
      </c>
      <c r="U1192">
        <v>2</v>
      </c>
      <c r="V1192" t="s">
        <v>306</v>
      </c>
      <c r="W1192" t="s">
        <v>267</v>
      </c>
      <c r="X1192">
        <v>7</v>
      </c>
      <c r="Y1192">
        <v>3</v>
      </c>
      <c r="Z1192" t="s">
        <v>1522</v>
      </c>
      <c r="AA1192" t="s">
        <v>1523</v>
      </c>
      <c r="AB1192" t="s">
        <v>309</v>
      </c>
      <c r="AC1192" t="s">
        <v>310</v>
      </c>
      <c r="AD1192" t="s">
        <v>1380</v>
      </c>
      <c r="AG1192" t="s">
        <v>1524</v>
      </c>
      <c r="AH1192">
        <v>0</v>
      </c>
      <c r="AI1192">
        <v>268</v>
      </c>
    </row>
    <row r="1193" spans="1:35" x14ac:dyDescent="0.3">
      <c r="A1193" t="s">
        <v>1376</v>
      </c>
      <c r="B1193">
        <v>104158</v>
      </c>
      <c r="C1193">
        <v>5</v>
      </c>
      <c r="D1193" t="s">
        <v>1520</v>
      </c>
      <c r="E1193" t="s">
        <v>1521</v>
      </c>
      <c r="F1193">
        <v>19</v>
      </c>
      <c r="G1193">
        <v>29.95</v>
      </c>
      <c r="H1193">
        <v>99.01</v>
      </c>
      <c r="I1193">
        <v>25.55</v>
      </c>
      <c r="J1193">
        <v>84.48</v>
      </c>
      <c r="K1193">
        <v>2</v>
      </c>
      <c r="T1193">
        <v>3</v>
      </c>
      <c r="U1193">
        <v>2</v>
      </c>
      <c r="V1193" t="s">
        <v>306</v>
      </c>
      <c r="W1193" t="s">
        <v>1288</v>
      </c>
      <c r="X1193">
        <v>7</v>
      </c>
      <c r="Y1193">
        <v>3</v>
      </c>
      <c r="Z1193" t="s">
        <v>1522</v>
      </c>
      <c r="AA1193" t="s">
        <v>1523</v>
      </c>
      <c r="AB1193" t="s">
        <v>309</v>
      </c>
      <c r="AC1193" t="s">
        <v>310</v>
      </c>
      <c r="AD1193" t="s">
        <v>1380</v>
      </c>
      <c r="AG1193" t="s">
        <v>1524</v>
      </c>
      <c r="AH1193">
        <v>0</v>
      </c>
      <c r="AI1193">
        <v>268</v>
      </c>
    </row>
    <row r="1194" spans="1:35" x14ac:dyDescent="0.3">
      <c r="A1194" t="s">
        <v>1376</v>
      </c>
      <c r="B1194">
        <v>104158</v>
      </c>
      <c r="C1194">
        <v>6</v>
      </c>
      <c r="D1194" t="s">
        <v>1520</v>
      </c>
      <c r="E1194" t="s">
        <v>1521</v>
      </c>
      <c r="F1194">
        <v>19</v>
      </c>
      <c r="G1194">
        <v>29.97</v>
      </c>
      <c r="H1194">
        <v>99.08</v>
      </c>
      <c r="I1194">
        <v>25.57</v>
      </c>
      <c r="J1194">
        <v>84.54</v>
      </c>
      <c r="K1194">
        <v>1</v>
      </c>
      <c r="T1194">
        <v>3</v>
      </c>
      <c r="U1194">
        <v>2</v>
      </c>
      <c r="V1194" t="s">
        <v>306</v>
      </c>
      <c r="W1194" t="s">
        <v>944</v>
      </c>
      <c r="X1194">
        <v>7</v>
      </c>
      <c r="Y1194">
        <v>3</v>
      </c>
      <c r="Z1194" t="s">
        <v>1522</v>
      </c>
      <c r="AA1194" t="s">
        <v>1523</v>
      </c>
      <c r="AB1194" t="s">
        <v>309</v>
      </c>
      <c r="AC1194" t="s">
        <v>310</v>
      </c>
      <c r="AD1194" t="s">
        <v>1380</v>
      </c>
      <c r="AG1194" t="s">
        <v>1524</v>
      </c>
      <c r="AH1194">
        <v>0</v>
      </c>
      <c r="AI1194">
        <v>268</v>
      </c>
    </row>
    <row r="1195" spans="1:35" x14ac:dyDescent="0.3">
      <c r="A1195" t="s">
        <v>1376</v>
      </c>
      <c r="B1195">
        <v>104158</v>
      </c>
      <c r="C1195">
        <v>7</v>
      </c>
      <c r="D1195" t="s">
        <v>1520</v>
      </c>
      <c r="E1195" t="s">
        <v>1521</v>
      </c>
      <c r="F1195">
        <v>19</v>
      </c>
      <c r="G1195">
        <v>35.799999999999997</v>
      </c>
      <c r="H1195">
        <v>118.36</v>
      </c>
      <c r="I1195">
        <v>30.54</v>
      </c>
      <c r="J1195">
        <v>100.98</v>
      </c>
      <c r="K1195">
        <v>1</v>
      </c>
      <c r="T1195">
        <v>3</v>
      </c>
      <c r="U1195">
        <v>2</v>
      </c>
      <c r="V1195" t="s">
        <v>306</v>
      </c>
      <c r="W1195">
        <v>118</v>
      </c>
      <c r="X1195">
        <v>7</v>
      </c>
      <c r="Y1195">
        <v>3</v>
      </c>
      <c r="Z1195" t="s">
        <v>1522</v>
      </c>
      <c r="AA1195" t="s">
        <v>1523</v>
      </c>
      <c r="AB1195" t="s">
        <v>309</v>
      </c>
      <c r="AC1195" t="s">
        <v>310</v>
      </c>
      <c r="AD1195" t="s">
        <v>1380</v>
      </c>
      <c r="AG1195" t="s">
        <v>1524</v>
      </c>
      <c r="AH1195">
        <v>0</v>
      </c>
      <c r="AI1195">
        <v>268</v>
      </c>
    </row>
    <row r="1196" spans="1:35" x14ac:dyDescent="0.3">
      <c r="A1196" t="s">
        <v>1376</v>
      </c>
      <c r="B1196">
        <v>105234</v>
      </c>
      <c r="C1196">
        <v>1</v>
      </c>
      <c r="D1196" t="s">
        <v>1525</v>
      </c>
      <c r="E1196" t="s">
        <v>1334</v>
      </c>
      <c r="F1196">
        <v>19</v>
      </c>
      <c r="G1196">
        <v>29.15</v>
      </c>
      <c r="H1196">
        <v>96.38</v>
      </c>
      <c r="I1196">
        <v>25.04</v>
      </c>
      <c r="J1196">
        <v>82.78</v>
      </c>
      <c r="K1196">
        <v>12</v>
      </c>
      <c r="T1196">
        <v>3</v>
      </c>
      <c r="U1196">
        <v>2</v>
      </c>
      <c r="V1196" t="s">
        <v>333</v>
      </c>
      <c r="W1196">
        <v>96</v>
      </c>
      <c r="X1196">
        <v>6</v>
      </c>
      <c r="Y1196">
        <v>5</v>
      </c>
      <c r="Z1196" t="s">
        <v>1526</v>
      </c>
      <c r="AA1196" t="s">
        <v>1527</v>
      </c>
      <c r="AB1196" t="s">
        <v>309</v>
      </c>
      <c r="AC1196" t="s">
        <v>310</v>
      </c>
      <c r="AD1196" t="s">
        <v>1380</v>
      </c>
      <c r="AG1196" t="s">
        <v>1528</v>
      </c>
      <c r="AH1196">
        <v>0</v>
      </c>
      <c r="AI1196">
        <v>251</v>
      </c>
    </row>
    <row r="1197" spans="1:35" x14ac:dyDescent="0.3">
      <c r="A1197" t="s">
        <v>1376</v>
      </c>
      <c r="B1197">
        <v>105234</v>
      </c>
      <c r="C1197">
        <v>2</v>
      </c>
      <c r="D1197" t="s">
        <v>1525</v>
      </c>
      <c r="E1197" t="s">
        <v>1334</v>
      </c>
      <c r="F1197">
        <v>19</v>
      </c>
      <c r="G1197">
        <v>29.85</v>
      </c>
      <c r="H1197">
        <v>98.71</v>
      </c>
      <c r="I1197">
        <v>25.64</v>
      </c>
      <c r="J1197">
        <v>84.78</v>
      </c>
      <c r="K1197">
        <v>3</v>
      </c>
      <c r="T1197">
        <v>3</v>
      </c>
      <c r="U1197">
        <v>2</v>
      </c>
      <c r="V1197" t="s">
        <v>333</v>
      </c>
      <c r="W1197">
        <v>98</v>
      </c>
      <c r="X1197">
        <v>6</v>
      </c>
      <c r="Y1197">
        <v>5</v>
      </c>
      <c r="Z1197" t="s">
        <v>1526</v>
      </c>
      <c r="AA1197" t="s">
        <v>1527</v>
      </c>
      <c r="AB1197" t="s">
        <v>309</v>
      </c>
      <c r="AC1197" t="s">
        <v>310</v>
      </c>
      <c r="AD1197" t="s">
        <v>1380</v>
      </c>
      <c r="AG1197" t="s">
        <v>1528</v>
      </c>
      <c r="AH1197">
        <v>0</v>
      </c>
      <c r="AI1197">
        <v>251</v>
      </c>
    </row>
    <row r="1198" spans="1:35" x14ac:dyDescent="0.3">
      <c r="A1198" t="s">
        <v>1376</v>
      </c>
      <c r="B1198">
        <v>105234</v>
      </c>
      <c r="C1198">
        <v>3</v>
      </c>
      <c r="D1198" t="s">
        <v>1525</v>
      </c>
      <c r="E1198" t="s">
        <v>1334</v>
      </c>
      <c r="F1198">
        <v>19</v>
      </c>
      <c r="G1198">
        <v>47.55</v>
      </c>
      <c r="H1198">
        <v>157.19999999999999</v>
      </c>
      <c r="I1198">
        <v>40.840000000000003</v>
      </c>
      <c r="J1198">
        <v>135.03</v>
      </c>
      <c r="K1198">
        <v>3</v>
      </c>
      <c r="T1198">
        <v>4</v>
      </c>
      <c r="U1198">
        <v>3</v>
      </c>
      <c r="V1198" t="s">
        <v>333</v>
      </c>
      <c r="W1198">
        <v>157</v>
      </c>
      <c r="X1198">
        <v>6</v>
      </c>
      <c r="Y1198">
        <v>5</v>
      </c>
      <c r="Z1198" t="s">
        <v>1526</v>
      </c>
      <c r="AA1198" t="s">
        <v>1527</v>
      </c>
      <c r="AB1198" t="s">
        <v>309</v>
      </c>
      <c r="AC1198" t="s">
        <v>310</v>
      </c>
      <c r="AD1198" t="s">
        <v>1380</v>
      </c>
      <c r="AG1198" t="s">
        <v>1528</v>
      </c>
      <c r="AH1198">
        <v>0</v>
      </c>
      <c r="AI1198">
        <v>251</v>
      </c>
    </row>
    <row r="1199" spans="1:35" x14ac:dyDescent="0.3">
      <c r="A1199" t="s">
        <v>1376</v>
      </c>
      <c r="B1199">
        <v>105234</v>
      </c>
      <c r="C1199">
        <v>4</v>
      </c>
      <c r="D1199" t="s">
        <v>1525</v>
      </c>
      <c r="E1199" t="s">
        <v>1334</v>
      </c>
      <c r="F1199">
        <v>19</v>
      </c>
      <c r="G1199">
        <v>51.83</v>
      </c>
      <c r="H1199">
        <v>171.36</v>
      </c>
      <c r="I1199">
        <v>44.52</v>
      </c>
      <c r="J1199">
        <v>147.18</v>
      </c>
      <c r="K1199">
        <v>1</v>
      </c>
      <c r="T1199">
        <v>4</v>
      </c>
      <c r="U1199">
        <v>3</v>
      </c>
      <c r="V1199" t="s">
        <v>333</v>
      </c>
      <c r="W1199">
        <v>171</v>
      </c>
      <c r="X1199">
        <v>6</v>
      </c>
      <c r="Y1199">
        <v>5</v>
      </c>
      <c r="Z1199" t="s">
        <v>1526</v>
      </c>
      <c r="AA1199" t="s">
        <v>1527</v>
      </c>
      <c r="AB1199" t="s">
        <v>309</v>
      </c>
      <c r="AC1199" t="s">
        <v>310</v>
      </c>
      <c r="AD1199" t="s">
        <v>1380</v>
      </c>
      <c r="AG1199" t="s">
        <v>1528</v>
      </c>
      <c r="AH1199">
        <v>0</v>
      </c>
      <c r="AI1199">
        <v>251</v>
      </c>
    </row>
    <row r="1200" spans="1:35" x14ac:dyDescent="0.3">
      <c r="A1200" t="s">
        <v>1376</v>
      </c>
      <c r="B1200">
        <v>8420</v>
      </c>
      <c r="C1200">
        <v>1</v>
      </c>
      <c r="D1200" t="s">
        <v>1529</v>
      </c>
      <c r="E1200" t="s">
        <v>1530</v>
      </c>
      <c r="F1200">
        <v>81</v>
      </c>
      <c r="G1200">
        <v>24.83</v>
      </c>
      <c r="H1200">
        <v>82.11</v>
      </c>
      <c r="I1200">
        <v>18.11</v>
      </c>
      <c r="J1200">
        <v>59.87</v>
      </c>
      <c r="K1200">
        <v>65</v>
      </c>
      <c r="T1200">
        <v>3</v>
      </c>
      <c r="U1200">
        <v>1</v>
      </c>
      <c r="V1200" t="s">
        <v>333</v>
      </c>
      <c r="W1200">
        <v>82</v>
      </c>
      <c r="X1200">
        <v>15</v>
      </c>
      <c r="Y1200">
        <v>8</v>
      </c>
      <c r="Z1200" t="s">
        <v>1531</v>
      </c>
      <c r="AA1200" t="s">
        <v>1532</v>
      </c>
      <c r="AB1200" t="s">
        <v>309</v>
      </c>
      <c r="AC1200" t="s">
        <v>310</v>
      </c>
      <c r="AD1200" t="s">
        <v>1380</v>
      </c>
      <c r="AG1200" t="s">
        <v>1533</v>
      </c>
      <c r="AH1200">
        <v>0</v>
      </c>
      <c r="AI1200">
        <v>306</v>
      </c>
    </row>
    <row r="1201" spans="1:35" x14ac:dyDescent="0.3">
      <c r="A1201" t="s">
        <v>1376</v>
      </c>
      <c r="B1201">
        <v>8420</v>
      </c>
      <c r="C1201">
        <v>2</v>
      </c>
      <c r="D1201" t="s">
        <v>1529</v>
      </c>
      <c r="E1201" t="s">
        <v>1530</v>
      </c>
      <c r="F1201">
        <v>81</v>
      </c>
      <c r="G1201">
        <v>27.58</v>
      </c>
      <c r="H1201">
        <v>91.18</v>
      </c>
      <c r="I1201">
        <v>20.11</v>
      </c>
      <c r="J1201">
        <v>66.510000000000005</v>
      </c>
      <c r="K1201">
        <v>8</v>
      </c>
      <c r="T1201">
        <v>3</v>
      </c>
      <c r="U1201">
        <v>2</v>
      </c>
      <c r="V1201" t="s">
        <v>333</v>
      </c>
      <c r="W1201">
        <v>91</v>
      </c>
      <c r="X1201">
        <v>15</v>
      </c>
      <c r="Y1201">
        <v>8</v>
      </c>
      <c r="Z1201" t="s">
        <v>1531</v>
      </c>
      <c r="AA1201" t="s">
        <v>1532</v>
      </c>
      <c r="AB1201" t="s">
        <v>309</v>
      </c>
      <c r="AC1201" t="s">
        <v>310</v>
      </c>
      <c r="AD1201" t="s">
        <v>1380</v>
      </c>
      <c r="AG1201" t="s">
        <v>1533</v>
      </c>
      <c r="AH1201">
        <v>0</v>
      </c>
      <c r="AI1201">
        <v>306</v>
      </c>
    </row>
    <row r="1202" spans="1:35" x14ac:dyDescent="0.3">
      <c r="A1202" t="s">
        <v>1376</v>
      </c>
      <c r="B1202">
        <v>8420</v>
      </c>
      <c r="C1202">
        <v>3</v>
      </c>
      <c r="D1202" t="s">
        <v>1529</v>
      </c>
      <c r="E1202" t="s">
        <v>1530</v>
      </c>
      <c r="F1202">
        <v>81</v>
      </c>
      <c r="G1202">
        <v>30.88</v>
      </c>
      <c r="H1202">
        <v>102.09</v>
      </c>
      <c r="I1202">
        <v>22.52</v>
      </c>
      <c r="J1202">
        <v>74.459999999999994</v>
      </c>
      <c r="K1202">
        <v>8</v>
      </c>
      <c r="T1202">
        <v>3</v>
      </c>
      <c r="U1202">
        <v>2</v>
      </c>
      <c r="V1202" t="s">
        <v>333</v>
      </c>
      <c r="W1202">
        <v>102</v>
      </c>
      <c r="X1202">
        <v>15</v>
      </c>
      <c r="Y1202">
        <v>8</v>
      </c>
      <c r="Z1202" t="s">
        <v>1531</v>
      </c>
      <c r="AA1202" t="s">
        <v>1532</v>
      </c>
      <c r="AB1202" t="s">
        <v>309</v>
      </c>
      <c r="AC1202" t="s">
        <v>310</v>
      </c>
      <c r="AD1202" t="s">
        <v>1380</v>
      </c>
      <c r="AG1202" t="s">
        <v>1533</v>
      </c>
      <c r="AH1202">
        <v>0</v>
      </c>
      <c r="AI1202">
        <v>306</v>
      </c>
    </row>
    <row r="1203" spans="1:35" x14ac:dyDescent="0.3">
      <c r="A1203" t="s">
        <v>1376</v>
      </c>
      <c r="B1203">
        <v>25568</v>
      </c>
      <c r="C1203">
        <v>1</v>
      </c>
      <c r="D1203" t="s">
        <v>1534</v>
      </c>
      <c r="E1203" t="s">
        <v>1535</v>
      </c>
      <c r="F1203">
        <v>14</v>
      </c>
      <c r="G1203">
        <v>25.56</v>
      </c>
      <c r="H1203">
        <v>84.5</v>
      </c>
      <c r="I1203">
        <v>22.9</v>
      </c>
      <c r="J1203">
        <v>75.72</v>
      </c>
      <c r="K1203">
        <v>1</v>
      </c>
      <c r="T1203">
        <v>3</v>
      </c>
      <c r="U1203">
        <v>2</v>
      </c>
      <c r="V1203" t="s">
        <v>306</v>
      </c>
      <c r="W1203" t="s">
        <v>156</v>
      </c>
      <c r="X1203">
        <v>7</v>
      </c>
      <c r="Y1203">
        <v>7</v>
      </c>
      <c r="Z1203" t="s">
        <v>1536</v>
      </c>
      <c r="AA1203" t="s">
        <v>1537</v>
      </c>
      <c r="AB1203" t="s">
        <v>309</v>
      </c>
      <c r="AC1203" t="s">
        <v>310</v>
      </c>
      <c r="AD1203" t="s">
        <v>1380</v>
      </c>
      <c r="AG1203" t="s">
        <v>1538</v>
      </c>
      <c r="AH1203">
        <v>0</v>
      </c>
      <c r="AI1203">
        <v>256</v>
      </c>
    </row>
    <row r="1204" spans="1:35" x14ac:dyDescent="0.3">
      <c r="A1204" t="s">
        <v>1376</v>
      </c>
      <c r="B1204">
        <v>25568</v>
      </c>
      <c r="C1204">
        <v>2</v>
      </c>
      <c r="D1204" t="s">
        <v>1534</v>
      </c>
      <c r="E1204" t="s">
        <v>1535</v>
      </c>
      <c r="F1204">
        <v>14</v>
      </c>
      <c r="G1204">
        <v>26.05</v>
      </c>
      <c r="H1204">
        <v>86.14</v>
      </c>
      <c r="I1204">
        <v>23.35</v>
      </c>
      <c r="J1204">
        <v>77.22</v>
      </c>
      <c r="K1204">
        <v>1</v>
      </c>
      <c r="T1204">
        <v>3</v>
      </c>
      <c r="U1204">
        <v>2</v>
      </c>
      <c r="V1204" t="s">
        <v>306</v>
      </c>
      <c r="W1204" t="s">
        <v>197</v>
      </c>
      <c r="X1204">
        <v>7</v>
      </c>
      <c r="Y1204">
        <v>7</v>
      </c>
      <c r="Z1204" t="s">
        <v>1536</v>
      </c>
      <c r="AA1204" t="s">
        <v>1537</v>
      </c>
      <c r="AB1204" t="s">
        <v>309</v>
      </c>
      <c r="AC1204" t="s">
        <v>310</v>
      </c>
      <c r="AD1204" t="s">
        <v>1380</v>
      </c>
      <c r="AG1204" t="s">
        <v>1538</v>
      </c>
      <c r="AH1204">
        <v>0</v>
      </c>
      <c r="AI1204">
        <v>256</v>
      </c>
    </row>
    <row r="1205" spans="1:35" x14ac:dyDescent="0.3">
      <c r="A1205" t="s">
        <v>1376</v>
      </c>
      <c r="B1205">
        <v>25568</v>
      </c>
      <c r="C1205">
        <v>3</v>
      </c>
      <c r="D1205" t="s">
        <v>1534</v>
      </c>
      <c r="E1205" t="s">
        <v>1535</v>
      </c>
      <c r="F1205">
        <v>14</v>
      </c>
      <c r="G1205">
        <v>28.14</v>
      </c>
      <c r="H1205">
        <v>93.05</v>
      </c>
      <c r="I1205">
        <v>25.23</v>
      </c>
      <c r="J1205">
        <v>83.41</v>
      </c>
      <c r="K1205">
        <v>6</v>
      </c>
      <c r="T1205">
        <v>3</v>
      </c>
      <c r="U1205">
        <v>2</v>
      </c>
      <c r="V1205" t="s">
        <v>306</v>
      </c>
      <c r="W1205">
        <v>93</v>
      </c>
      <c r="X1205">
        <v>7</v>
      </c>
      <c r="Y1205">
        <v>7</v>
      </c>
      <c r="Z1205" t="s">
        <v>1536</v>
      </c>
      <c r="AA1205" t="s">
        <v>1537</v>
      </c>
      <c r="AB1205" t="s">
        <v>309</v>
      </c>
      <c r="AC1205" t="s">
        <v>310</v>
      </c>
      <c r="AD1205" t="s">
        <v>1380</v>
      </c>
      <c r="AG1205" t="s">
        <v>1538</v>
      </c>
      <c r="AH1205">
        <v>0</v>
      </c>
      <c r="AI1205">
        <v>256</v>
      </c>
    </row>
    <row r="1206" spans="1:35" x14ac:dyDescent="0.3">
      <c r="A1206" t="s">
        <v>1376</v>
      </c>
      <c r="B1206">
        <v>25568</v>
      </c>
      <c r="C1206">
        <v>4</v>
      </c>
      <c r="D1206" t="s">
        <v>1534</v>
      </c>
      <c r="E1206" t="s">
        <v>1535</v>
      </c>
      <c r="F1206">
        <v>14</v>
      </c>
      <c r="G1206">
        <v>28.65</v>
      </c>
      <c r="H1206">
        <v>94.72</v>
      </c>
      <c r="I1206">
        <v>25.68</v>
      </c>
      <c r="J1206">
        <v>84.91</v>
      </c>
      <c r="K1206">
        <v>6</v>
      </c>
      <c r="T1206">
        <v>3</v>
      </c>
      <c r="U1206">
        <v>2</v>
      </c>
      <c r="V1206" t="s">
        <v>306</v>
      </c>
      <c r="W1206">
        <v>94</v>
      </c>
      <c r="X1206">
        <v>7</v>
      </c>
      <c r="Y1206">
        <v>7</v>
      </c>
      <c r="Z1206" t="s">
        <v>1536</v>
      </c>
      <c r="AA1206" t="s">
        <v>1537</v>
      </c>
      <c r="AB1206" t="s">
        <v>309</v>
      </c>
      <c r="AC1206" t="s">
        <v>310</v>
      </c>
      <c r="AD1206" t="s">
        <v>1380</v>
      </c>
      <c r="AG1206" t="s">
        <v>1538</v>
      </c>
      <c r="AH1206">
        <v>0</v>
      </c>
      <c r="AI1206">
        <v>256</v>
      </c>
    </row>
    <row r="1207" spans="1:35" x14ac:dyDescent="0.3">
      <c r="A1207" t="s">
        <v>1376</v>
      </c>
      <c r="B1207">
        <v>101486</v>
      </c>
      <c r="C1207">
        <v>1</v>
      </c>
      <c r="D1207" t="s">
        <v>1539</v>
      </c>
      <c r="E1207" t="s">
        <v>453</v>
      </c>
      <c r="F1207">
        <v>19</v>
      </c>
      <c r="G1207">
        <v>24.09</v>
      </c>
      <c r="H1207">
        <v>79.64</v>
      </c>
      <c r="I1207">
        <v>20.65</v>
      </c>
      <c r="J1207">
        <v>68.290000000000006</v>
      </c>
      <c r="K1207">
        <v>1</v>
      </c>
      <c r="T1207">
        <v>3</v>
      </c>
      <c r="U1207">
        <v>2</v>
      </c>
      <c r="V1207" t="s">
        <v>306</v>
      </c>
      <c r="W1207">
        <v>79</v>
      </c>
      <c r="X1207">
        <v>6</v>
      </c>
      <c r="Y1207">
        <v>6</v>
      </c>
      <c r="Z1207" t="s">
        <v>1540</v>
      </c>
      <c r="AA1207" t="s">
        <v>1541</v>
      </c>
      <c r="AB1207" t="s">
        <v>309</v>
      </c>
      <c r="AC1207" t="s">
        <v>310</v>
      </c>
      <c r="AD1207" t="s">
        <v>1380</v>
      </c>
      <c r="AG1207" t="s">
        <v>1542</v>
      </c>
      <c r="AH1207">
        <v>0</v>
      </c>
      <c r="AI1207">
        <v>232</v>
      </c>
    </row>
    <row r="1208" spans="1:35" x14ac:dyDescent="0.3">
      <c r="A1208" t="s">
        <v>1376</v>
      </c>
      <c r="B1208">
        <v>101486</v>
      </c>
      <c r="C1208">
        <v>2</v>
      </c>
      <c r="D1208" t="s">
        <v>1539</v>
      </c>
      <c r="E1208" t="s">
        <v>453</v>
      </c>
      <c r="F1208">
        <v>19</v>
      </c>
      <c r="G1208">
        <v>25.19</v>
      </c>
      <c r="H1208">
        <v>83.29</v>
      </c>
      <c r="I1208">
        <v>21.61</v>
      </c>
      <c r="J1208">
        <v>71.44</v>
      </c>
      <c r="K1208">
        <v>4</v>
      </c>
      <c r="T1208">
        <v>3</v>
      </c>
      <c r="U1208">
        <v>2</v>
      </c>
      <c r="V1208" t="s">
        <v>306</v>
      </c>
      <c r="W1208">
        <v>83</v>
      </c>
      <c r="X1208">
        <v>6</v>
      </c>
      <c r="Y1208">
        <v>6</v>
      </c>
      <c r="Z1208" t="s">
        <v>1540</v>
      </c>
      <c r="AA1208" t="s">
        <v>1541</v>
      </c>
      <c r="AB1208" t="s">
        <v>309</v>
      </c>
      <c r="AC1208" t="s">
        <v>310</v>
      </c>
      <c r="AD1208" t="s">
        <v>1380</v>
      </c>
      <c r="AG1208" t="s">
        <v>1542</v>
      </c>
      <c r="AH1208">
        <v>0</v>
      </c>
      <c r="AI1208">
        <v>232</v>
      </c>
    </row>
    <row r="1209" spans="1:35" x14ac:dyDescent="0.3">
      <c r="A1209" t="s">
        <v>1376</v>
      </c>
      <c r="B1209">
        <v>101486</v>
      </c>
      <c r="C1209">
        <v>3</v>
      </c>
      <c r="D1209" t="s">
        <v>1539</v>
      </c>
      <c r="E1209" t="s">
        <v>453</v>
      </c>
      <c r="F1209">
        <v>19</v>
      </c>
      <c r="G1209">
        <v>28.26</v>
      </c>
      <c r="H1209">
        <v>93.44</v>
      </c>
      <c r="I1209">
        <v>24.24</v>
      </c>
      <c r="J1209">
        <v>80.14</v>
      </c>
      <c r="K1209">
        <v>1</v>
      </c>
      <c r="T1209">
        <v>3</v>
      </c>
      <c r="U1209">
        <v>2</v>
      </c>
      <c r="V1209" t="s">
        <v>306</v>
      </c>
      <c r="W1209" t="s">
        <v>788</v>
      </c>
      <c r="X1209">
        <v>6</v>
      </c>
      <c r="Y1209">
        <v>6</v>
      </c>
      <c r="Z1209" t="s">
        <v>1540</v>
      </c>
      <c r="AA1209" t="s">
        <v>1541</v>
      </c>
      <c r="AB1209" t="s">
        <v>309</v>
      </c>
      <c r="AC1209" t="s">
        <v>310</v>
      </c>
      <c r="AD1209" t="s">
        <v>1380</v>
      </c>
      <c r="AG1209" t="s">
        <v>1542</v>
      </c>
      <c r="AH1209">
        <v>0</v>
      </c>
      <c r="AI1209">
        <v>232</v>
      </c>
    </row>
    <row r="1210" spans="1:35" x14ac:dyDescent="0.3">
      <c r="A1210" t="s">
        <v>1376</v>
      </c>
      <c r="B1210">
        <v>101486</v>
      </c>
      <c r="C1210">
        <v>4</v>
      </c>
      <c r="D1210" t="s">
        <v>1539</v>
      </c>
      <c r="E1210" t="s">
        <v>453</v>
      </c>
      <c r="F1210">
        <v>19</v>
      </c>
      <c r="G1210">
        <v>28.42</v>
      </c>
      <c r="H1210">
        <v>93.96</v>
      </c>
      <c r="I1210">
        <v>24.37</v>
      </c>
      <c r="J1210">
        <v>80.58</v>
      </c>
      <c r="K1210">
        <v>1</v>
      </c>
      <c r="T1210">
        <v>3</v>
      </c>
      <c r="U1210">
        <v>2</v>
      </c>
      <c r="V1210" t="s">
        <v>306</v>
      </c>
      <c r="W1210" t="s">
        <v>789</v>
      </c>
      <c r="X1210">
        <v>6</v>
      </c>
      <c r="Y1210">
        <v>6</v>
      </c>
      <c r="Z1210" t="s">
        <v>1540</v>
      </c>
      <c r="AA1210" t="s">
        <v>1541</v>
      </c>
      <c r="AB1210" t="s">
        <v>309</v>
      </c>
      <c r="AC1210" t="s">
        <v>310</v>
      </c>
      <c r="AD1210" t="s">
        <v>1380</v>
      </c>
      <c r="AG1210" t="s">
        <v>1542</v>
      </c>
      <c r="AH1210">
        <v>0</v>
      </c>
      <c r="AI1210">
        <v>232</v>
      </c>
    </row>
    <row r="1211" spans="1:35" x14ac:dyDescent="0.3">
      <c r="A1211" t="s">
        <v>1376</v>
      </c>
      <c r="B1211">
        <v>101486</v>
      </c>
      <c r="C1211">
        <v>5</v>
      </c>
      <c r="D1211" t="s">
        <v>1539</v>
      </c>
      <c r="E1211" t="s">
        <v>453</v>
      </c>
      <c r="F1211">
        <v>19</v>
      </c>
      <c r="G1211">
        <v>29.48</v>
      </c>
      <c r="H1211">
        <v>97.46</v>
      </c>
      <c r="I1211">
        <v>25.28</v>
      </c>
      <c r="J1211">
        <v>83.59</v>
      </c>
      <c r="K1211">
        <v>4</v>
      </c>
      <c r="T1211">
        <v>3</v>
      </c>
      <c r="U1211">
        <v>2</v>
      </c>
      <c r="V1211" t="s">
        <v>306</v>
      </c>
      <c r="W1211" t="s">
        <v>1543</v>
      </c>
      <c r="X1211">
        <v>6</v>
      </c>
      <c r="Y1211">
        <v>6</v>
      </c>
      <c r="Z1211" t="s">
        <v>1540</v>
      </c>
      <c r="AA1211" t="s">
        <v>1541</v>
      </c>
      <c r="AB1211" t="s">
        <v>309</v>
      </c>
      <c r="AC1211" t="s">
        <v>310</v>
      </c>
      <c r="AD1211" t="s">
        <v>1380</v>
      </c>
      <c r="AG1211" t="s">
        <v>1542</v>
      </c>
      <c r="AH1211">
        <v>0</v>
      </c>
      <c r="AI1211">
        <v>232</v>
      </c>
    </row>
    <row r="1212" spans="1:35" x14ac:dyDescent="0.3">
      <c r="A1212" t="s">
        <v>1376</v>
      </c>
      <c r="B1212">
        <v>101486</v>
      </c>
      <c r="C1212">
        <v>6</v>
      </c>
      <c r="D1212" t="s">
        <v>1539</v>
      </c>
      <c r="E1212" t="s">
        <v>453</v>
      </c>
      <c r="F1212">
        <v>19</v>
      </c>
      <c r="G1212">
        <v>29.75</v>
      </c>
      <c r="H1212">
        <v>98.36</v>
      </c>
      <c r="I1212">
        <v>25.51</v>
      </c>
      <c r="J1212">
        <v>84.36</v>
      </c>
      <c r="K1212">
        <v>4</v>
      </c>
      <c r="T1212">
        <v>3</v>
      </c>
      <c r="U1212">
        <v>2</v>
      </c>
      <c r="V1212" t="s">
        <v>306</v>
      </c>
      <c r="W1212" t="s">
        <v>868</v>
      </c>
      <c r="X1212">
        <v>6</v>
      </c>
      <c r="Y1212">
        <v>6</v>
      </c>
      <c r="Z1212" t="s">
        <v>1540</v>
      </c>
      <c r="AA1212" t="s">
        <v>1541</v>
      </c>
      <c r="AB1212" t="s">
        <v>309</v>
      </c>
      <c r="AC1212" t="s">
        <v>310</v>
      </c>
      <c r="AD1212" t="s">
        <v>1380</v>
      </c>
      <c r="AG1212" t="s">
        <v>1542</v>
      </c>
      <c r="AH1212">
        <v>0</v>
      </c>
      <c r="AI1212">
        <v>232</v>
      </c>
    </row>
    <row r="1213" spans="1:35" x14ac:dyDescent="0.3">
      <c r="A1213" t="s">
        <v>1376</v>
      </c>
      <c r="B1213">
        <v>101486</v>
      </c>
      <c r="C1213">
        <v>7</v>
      </c>
      <c r="D1213" t="s">
        <v>1539</v>
      </c>
      <c r="E1213" t="s">
        <v>453</v>
      </c>
      <c r="F1213">
        <v>19</v>
      </c>
      <c r="G1213">
        <v>29.68</v>
      </c>
      <c r="H1213">
        <v>98.13</v>
      </c>
      <c r="I1213">
        <v>25.45</v>
      </c>
      <c r="J1213">
        <v>84.16</v>
      </c>
      <c r="K1213">
        <v>3</v>
      </c>
      <c r="T1213">
        <v>3</v>
      </c>
      <c r="U1213">
        <v>2</v>
      </c>
      <c r="V1213" t="s">
        <v>306</v>
      </c>
      <c r="W1213" t="s">
        <v>142</v>
      </c>
      <c r="X1213">
        <v>6</v>
      </c>
      <c r="Y1213">
        <v>6</v>
      </c>
      <c r="Z1213" t="s">
        <v>1540</v>
      </c>
      <c r="AA1213" t="s">
        <v>1541</v>
      </c>
      <c r="AB1213" t="s">
        <v>309</v>
      </c>
      <c r="AC1213" t="s">
        <v>310</v>
      </c>
      <c r="AD1213" t="s">
        <v>1380</v>
      </c>
      <c r="AG1213" t="s">
        <v>1542</v>
      </c>
      <c r="AH1213">
        <v>0</v>
      </c>
      <c r="AI1213">
        <v>232</v>
      </c>
    </row>
    <row r="1214" spans="1:35" x14ac:dyDescent="0.3">
      <c r="A1214" t="s">
        <v>1376</v>
      </c>
      <c r="B1214">
        <v>101486</v>
      </c>
      <c r="C1214">
        <v>8</v>
      </c>
      <c r="D1214" t="s">
        <v>1539</v>
      </c>
      <c r="E1214" t="s">
        <v>453</v>
      </c>
      <c r="F1214">
        <v>19</v>
      </c>
      <c r="G1214">
        <v>52.42</v>
      </c>
      <c r="H1214">
        <v>173.3</v>
      </c>
      <c r="I1214">
        <v>44.95</v>
      </c>
      <c r="J1214">
        <v>148.62</v>
      </c>
      <c r="K1214">
        <v>1</v>
      </c>
      <c r="T1214">
        <v>4</v>
      </c>
      <c r="U1214">
        <v>2</v>
      </c>
      <c r="V1214" t="s">
        <v>306</v>
      </c>
      <c r="W1214">
        <v>173</v>
      </c>
      <c r="X1214">
        <v>6</v>
      </c>
      <c r="Y1214">
        <v>6</v>
      </c>
      <c r="Z1214" t="s">
        <v>1540</v>
      </c>
      <c r="AA1214" t="s">
        <v>1541</v>
      </c>
      <c r="AB1214" t="s">
        <v>309</v>
      </c>
      <c r="AC1214" t="s">
        <v>310</v>
      </c>
      <c r="AD1214" t="s">
        <v>1380</v>
      </c>
      <c r="AG1214" t="s">
        <v>1542</v>
      </c>
      <c r="AH1214">
        <v>0</v>
      </c>
      <c r="AI1214">
        <v>232</v>
      </c>
    </row>
    <row r="1215" spans="1:35" x14ac:dyDescent="0.3">
      <c r="A1215" t="s">
        <v>1376</v>
      </c>
      <c r="B1215">
        <v>113937</v>
      </c>
      <c r="C1215">
        <v>1</v>
      </c>
      <c r="D1215" t="s">
        <v>1544</v>
      </c>
      <c r="E1215" t="s">
        <v>1284</v>
      </c>
      <c r="F1215">
        <v>32</v>
      </c>
      <c r="G1215">
        <v>4.8499999999999996</v>
      </c>
      <c r="H1215">
        <v>16.05</v>
      </c>
      <c r="I1215">
        <v>3.69</v>
      </c>
      <c r="J1215">
        <v>12.23</v>
      </c>
      <c r="K1215">
        <v>2</v>
      </c>
      <c r="T1215">
        <v>1</v>
      </c>
      <c r="U1215">
        <v>1</v>
      </c>
      <c r="V1215" t="s">
        <v>333</v>
      </c>
      <c r="W1215" t="s">
        <v>1545</v>
      </c>
      <c r="X1215">
        <v>5</v>
      </c>
      <c r="Y1215">
        <v>3</v>
      </c>
      <c r="Z1215" t="s">
        <v>1546</v>
      </c>
      <c r="AA1215" t="s">
        <v>1547</v>
      </c>
      <c r="AB1215" t="s">
        <v>309</v>
      </c>
      <c r="AC1215" t="s">
        <v>310</v>
      </c>
      <c r="AD1215" t="s">
        <v>1380</v>
      </c>
      <c r="AG1215" t="s">
        <v>1548</v>
      </c>
      <c r="AH1215">
        <v>0</v>
      </c>
      <c r="AI1215">
        <v>0</v>
      </c>
    </row>
    <row r="1216" spans="1:35" x14ac:dyDescent="0.3">
      <c r="A1216" t="s">
        <v>1376</v>
      </c>
      <c r="B1216">
        <v>113937</v>
      </c>
      <c r="C1216">
        <v>2</v>
      </c>
      <c r="D1216" t="s">
        <v>1544</v>
      </c>
      <c r="E1216" t="s">
        <v>1284</v>
      </c>
      <c r="F1216">
        <v>32</v>
      </c>
      <c r="G1216">
        <v>4.97</v>
      </c>
      <c r="H1216">
        <v>16.43</v>
      </c>
      <c r="I1216">
        <v>3.78</v>
      </c>
      <c r="J1216">
        <v>12.52</v>
      </c>
      <c r="K1216">
        <v>2</v>
      </c>
      <c r="T1216">
        <v>1</v>
      </c>
      <c r="U1216">
        <v>1</v>
      </c>
      <c r="V1216" t="s">
        <v>333</v>
      </c>
      <c r="W1216" t="s">
        <v>1549</v>
      </c>
      <c r="X1216">
        <v>5</v>
      </c>
      <c r="Y1216">
        <v>3</v>
      </c>
      <c r="Z1216" t="s">
        <v>1546</v>
      </c>
      <c r="AA1216" t="s">
        <v>1547</v>
      </c>
      <c r="AB1216" t="s">
        <v>309</v>
      </c>
      <c r="AC1216" t="s">
        <v>310</v>
      </c>
      <c r="AD1216" t="s">
        <v>1380</v>
      </c>
      <c r="AG1216" t="s">
        <v>1548</v>
      </c>
      <c r="AH1216">
        <v>0</v>
      </c>
      <c r="AI1216">
        <v>0</v>
      </c>
    </row>
    <row r="1217" spans="1:35" x14ac:dyDescent="0.3">
      <c r="A1217" t="s">
        <v>1376</v>
      </c>
      <c r="B1217">
        <v>113937</v>
      </c>
      <c r="C1217">
        <v>3</v>
      </c>
      <c r="D1217" t="s">
        <v>1544</v>
      </c>
      <c r="E1217" t="s">
        <v>1284</v>
      </c>
      <c r="F1217">
        <v>32</v>
      </c>
      <c r="G1217">
        <v>5.27</v>
      </c>
      <c r="H1217">
        <v>17.43</v>
      </c>
      <c r="I1217">
        <v>4.0199999999999996</v>
      </c>
      <c r="J1217">
        <v>13.29</v>
      </c>
      <c r="K1217">
        <v>4</v>
      </c>
      <c r="T1217">
        <v>1</v>
      </c>
      <c r="U1217">
        <v>1</v>
      </c>
      <c r="V1217" t="s">
        <v>333</v>
      </c>
      <c r="W1217" t="s">
        <v>1550</v>
      </c>
      <c r="X1217">
        <v>5</v>
      </c>
      <c r="Y1217">
        <v>3</v>
      </c>
      <c r="Z1217" t="s">
        <v>1546</v>
      </c>
      <c r="AA1217" t="s">
        <v>1547</v>
      </c>
      <c r="AB1217" t="s">
        <v>309</v>
      </c>
      <c r="AC1217" t="s">
        <v>310</v>
      </c>
      <c r="AD1217" t="s">
        <v>1380</v>
      </c>
      <c r="AG1217" t="s">
        <v>1548</v>
      </c>
      <c r="AH1217">
        <v>0</v>
      </c>
      <c r="AI1217">
        <v>0</v>
      </c>
    </row>
    <row r="1218" spans="1:35" x14ac:dyDescent="0.3">
      <c r="A1218" t="s">
        <v>1376</v>
      </c>
      <c r="B1218">
        <v>113937</v>
      </c>
      <c r="C1218">
        <v>4</v>
      </c>
      <c r="D1218" t="s">
        <v>1544</v>
      </c>
      <c r="E1218" t="s">
        <v>1284</v>
      </c>
      <c r="F1218">
        <v>32</v>
      </c>
      <c r="G1218">
        <v>5.66</v>
      </c>
      <c r="H1218">
        <v>18.739999999999998</v>
      </c>
      <c r="I1218">
        <v>4.32</v>
      </c>
      <c r="J1218">
        <v>14.29</v>
      </c>
      <c r="K1218">
        <v>2</v>
      </c>
      <c r="T1218">
        <v>1</v>
      </c>
      <c r="U1218">
        <v>1</v>
      </c>
      <c r="V1218" t="s">
        <v>333</v>
      </c>
      <c r="W1218" t="s">
        <v>485</v>
      </c>
      <c r="X1218">
        <v>5</v>
      </c>
      <c r="Y1218">
        <v>3</v>
      </c>
      <c r="Z1218" t="s">
        <v>1546</v>
      </c>
      <c r="AA1218" t="s">
        <v>1547</v>
      </c>
      <c r="AB1218" t="s">
        <v>309</v>
      </c>
      <c r="AC1218" t="s">
        <v>310</v>
      </c>
      <c r="AD1218" t="s">
        <v>1380</v>
      </c>
      <c r="AG1218" t="s">
        <v>1548</v>
      </c>
      <c r="AH1218">
        <v>0</v>
      </c>
      <c r="AI1218">
        <v>0</v>
      </c>
    </row>
    <row r="1219" spans="1:35" x14ac:dyDescent="0.3">
      <c r="A1219" t="s">
        <v>1376</v>
      </c>
      <c r="B1219">
        <v>113937</v>
      </c>
      <c r="C1219">
        <v>5</v>
      </c>
      <c r="D1219" t="s">
        <v>1544</v>
      </c>
      <c r="E1219" t="s">
        <v>1284</v>
      </c>
      <c r="F1219">
        <v>32</v>
      </c>
      <c r="G1219">
        <v>5.68</v>
      </c>
      <c r="H1219">
        <v>18.79</v>
      </c>
      <c r="I1219">
        <v>4.33</v>
      </c>
      <c r="J1219">
        <v>14.32</v>
      </c>
      <c r="K1219">
        <v>2</v>
      </c>
      <c r="T1219">
        <v>1</v>
      </c>
      <c r="U1219">
        <v>1</v>
      </c>
      <c r="V1219" t="s">
        <v>333</v>
      </c>
      <c r="W1219" t="s">
        <v>486</v>
      </c>
      <c r="X1219">
        <v>5</v>
      </c>
      <c r="Y1219">
        <v>3</v>
      </c>
      <c r="Z1219" t="s">
        <v>1546</v>
      </c>
      <c r="AA1219" t="s">
        <v>1547</v>
      </c>
      <c r="AB1219" t="s">
        <v>309</v>
      </c>
      <c r="AC1219" t="s">
        <v>310</v>
      </c>
      <c r="AD1219" t="s">
        <v>1380</v>
      </c>
      <c r="AG1219" t="s">
        <v>1548</v>
      </c>
      <c r="AH1219">
        <v>0</v>
      </c>
      <c r="AI1219">
        <v>0</v>
      </c>
    </row>
    <row r="1220" spans="1:35" x14ac:dyDescent="0.3">
      <c r="A1220" t="s">
        <v>1376</v>
      </c>
      <c r="B1220">
        <v>113937</v>
      </c>
      <c r="C1220">
        <v>6</v>
      </c>
      <c r="D1220" t="s">
        <v>1544</v>
      </c>
      <c r="E1220" t="s">
        <v>1284</v>
      </c>
      <c r="F1220">
        <v>32</v>
      </c>
      <c r="G1220">
        <v>5.45</v>
      </c>
      <c r="H1220">
        <v>18.04</v>
      </c>
      <c r="I1220">
        <v>4.29</v>
      </c>
      <c r="J1220">
        <v>14.2</v>
      </c>
      <c r="K1220">
        <v>2</v>
      </c>
      <c r="T1220">
        <v>1</v>
      </c>
      <c r="U1220">
        <v>1</v>
      </c>
      <c r="V1220" t="s">
        <v>333</v>
      </c>
      <c r="W1220" t="s">
        <v>1551</v>
      </c>
      <c r="X1220">
        <v>5</v>
      </c>
      <c r="Y1220">
        <v>3</v>
      </c>
      <c r="Z1220" t="s">
        <v>1546</v>
      </c>
      <c r="AA1220" t="s">
        <v>1547</v>
      </c>
      <c r="AB1220" t="s">
        <v>309</v>
      </c>
      <c r="AC1220" t="s">
        <v>310</v>
      </c>
      <c r="AD1220" t="s">
        <v>1380</v>
      </c>
      <c r="AG1220" t="s">
        <v>1548</v>
      </c>
      <c r="AH1220">
        <v>0</v>
      </c>
      <c r="AI1220">
        <v>0</v>
      </c>
    </row>
    <row r="1221" spans="1:35" x14ac:dyDescent="0.3">
      <c r="A1221" t="s">
        <v>1376</v>
      </c>
      <c r="B1221">
        <v>113937</v>
      </c>
      <c r="C1221">
        <v>7</v>
      </c>
      <c r="D1221" t="s">
        <v>1544</v>
      </c>
      <c r="E1221" t="s">
        <v>1284</v>
      </c>
      <c r="F1221">
        <v>32</v>
      </c>
      <c r="G1221">
        <v>5.69</v>
      </c>
      <c r="H1221">
        <v>18.84</v>
      </c>
      <c r="I1221">
        <v>4.4800000000000004</v>
      </c>
      <c r="J1221">
        <v>14.83</v>
      </c>
      <c r="K1221">
        <v>2</v>
      </c>
      <c r="T1221">
        <v>1</v>
      </c>
      <c r="U1221">
        <v>1</v>
      </c>
      <c r="V1221" t="s">
        <v>333</v>
      </c>
      <c r="W1221" t="s">
        <v>1551</v>
      </c>
      <c r="X1221">
        <v>5</v>
      </c>
      <c r="Y1221">
        <v>3</v>
      </c>
      <c r="Z1221" t="s">
        <v>1546</v>
      </c>
      <c r="AA1221" t="s">
        <v>1547</v>
      </c>
      <c r="AB1221" t="s">
        <v>309</v>
      </c>
      <c r="AC1221" t="s">
        <v>310</v>
      </c>
      <c r="AD1221" t="s">
        <v>1380</v>
      </c>
      <c r="AG1221" t="s">
        <v>1548</v>
      </c>
      <c r="AH1221">
        <v>0</v>
      </c>
      <c r="AI1221">
        <v>0</v>
      </c>
    </row>
    <row r="1222" spans="1:35" x14ac:dyDescent="0.3">
      <c r="A1222" t="s">
        <v>1376</v>
      </c>
      <c r="B1222">
        <v>113937</v>
      </c>
      <c r="C1222">
        <v>8</v>
      </c>
      <c r="D1222" t="s">
        <v>1544</v>
      </c>
      <c r="E1222" t="s">
        <v>1284</v>
      </c>
      <c r="F1222">
        <v>32</v>
      </c>
      <c r="G1222">
        <v>5.76</v>
      </c>
      <c r="H1222">
        <v>19.05</v>
      </c>
      <c r="I1222">
        <v>4.3899999999999997</v>
      </c>
      <c r="J1222">
        <v>14.52</v>
      </c>
      <c r="K1222">
        <v>2</v>
      </c>
      <c r="T1222">
        <v>1</v>
      </c>
      <c r="U1222">
        <v>1</v>
      </c>
      <c r="V1222" t="s">
        <v>333</v>
      </c>
      <c r="W1222" t="s">
        <v>334</v>
      </c>
      <c r="X1222">
        <v>5</v>
      </c>
      <c r="Y1222">
        <v>3</v>
      </c>
      <c r="Z1222" t="s">
        <v>1546</v>
      </c>
      <c r="AA1222" t="s">
        <v>1547</v>
      </c>
      <c r="AB1222" t="s">
        <v>309</v>
      </c>
      <c r="AC1222" t="s">
        <v>310</v>
      </c>
      <c r="AD1222" t="s">
        <v>1380</v>
      </c>
      <c r="AG1222" t="s">
        <v>1548</v>
      </c>
      <c r="AH1222">
        <v>0</v>
      </c>
      <c r="AI1222">
        <v>0</v>
      </c>
    </row>
    <row r="1223" spans="1:35" x14ac:dyDescent="0.3">
      <c r="A1223" t="s">
        <v>1376</v>
      </c>
      <c r="B1223">
        <v>113937</v>
      </c>
      <c r="C1223">
        <v>9</v>
      </c>
      <c r="D1223" t="s">
        <v>1544</v>
      </c>
      <c r="E1223" t="s">
        <v>1284</v>
      </c>
      <c r="F1223">
        <v>32</v>
      </c>
      <c r="G1223">
        <v>6</v>
      </c>
      <c r="H1223">
        <v>19.84</v>
      </c>
      <c r="I1223">
        <v>4.72</v>
      </c>
      <c r="J1223">
        <v>15.61</v>
      </c>
      <c r="K1223">
        <v>1</v>
      </c>
      <c r="T1223">
        <v>1</v>
      </c>
      <c r="U1223">
        <v>1</v>
      </c>
      <c r="V1223" t="s">
        <v>333</v>
      </c>
      <c r="W1223" t="s">
        <v>1552</v>
      </c>
      <c r="X1223">
        <v>5</v>
      </c>
      <c r="Y1223">
        <v>3</v>
      </c>
      <c r="Z1223" t="s">
        <v>1546</v>
      </c>
      <c r="AA1223" t="s">
        <v>1547</v>
      </c>
      <c r="AB1223" t="s">
        <v>309</v>
      </c>
      <c r="AC1223" t="s">
        <v>310</v>
      </c>
      <c r="AD1223" t="s">
        <v>1380</v>
      </c>
      <c r="AG1223" t="s">
        <v>1548</v>
      </c>
      <c r="AH1223">
        <v>0</v>
      </c>
      <c r="AI1223">
        <v>0</v>
      </c>
    </row>
    <row r="1224" spans="1:35" x14ac:dyDescent="0.3">
      <c r="A1224" t="s">
        <v>1376</v>
      </c>
      <c r="B1224">
        <v>113937</v>
      </c>
      <c r="C1224">
        <v>10</v>
      </c>
      <c r="D1224" t="s">
        <v>1544</v>
      </c>
      <c r="E1224" t="s">
        <v>1284</v>
      </c>
      <c r="F1224">
        <v>32</v>
      </c>
      <c r="G1224">
        <v>6.11</v>
      </c>
      <c r="H1224">
        <v>20.23</v>
      </c>
      <c r="I1224">
        <v>4.8099999999999996</v>
      </c>
      <c r="J1224">
        <v>15.93</v>
      </c>
      <c r="K1224">
        <v>2</v>
      </c>
      <c r="T1224">
        <v>1</v>
      </c>
      <c r="U1224">
        <v>1</v>
      </c>
      <c r="V1224" t="s">
        <v>333</v>
      </c>
      <c r="W1224" t="s">
        <v>1553</v>
      </c>
      <c r="X1224">
        <v>5</v>
      </c>
      <c r="Y1224">
        <v>3</v>
      </c>
      <c r="Z1224" t="s">
        <v>1546</v>
      </c>
      <c r="AA1224" t="s">
        <v>1547</v>
      </c>
      <c r="AB1224" t="s">
        <v>309</v>
      </c>
      <c r="AC1224" t="s">
        <v>310</v>
      </c>
      <c r="AD1224" t="s">
        <v>1380</v>
      </c>
      <c r="AG1224" t="s">
        <v>1548</v>
      </c>
      <c r="AH1224">
        <v>0</v>
      </c>
      <c r="AI1224">
        <v>0</v>
      </c>
    </row>
    <row r="1225" spans="1:35" x14ac:dyDescent="0.3">
      <c r="A1225" t="s">
        <v>1376</v>
      </c>
      <c r="B1225">
        <v>113937</v>
      </c>
      <c r="C1225">
        <v>11</v>
      </c>
      <c r="D1225" t="s">
        <v>1544</v>
      </c>
      <c r="E1225" t="s">
        <v>1284</v>
      </c>
      <c r="F1225">
        <v>32</v>
      </c>
      <c r="G1225">
        <v>6.18</v>
      </c>
      <c r="H1225">
        <v>20.46</v>
      </c>
      <c r="I1225">
        <v>4.87</v>
      </c>
      <c r="J1225">
        <v>16.11</v>
      </c>
      <c r="K1225">
        <v>2</v>
      </c>
      <c r="T1225">
        <v>1</v>
      </c>
      <c r="U1225">
        <v>1</v>
      </c>
      <c r="V1225" t="s">
        <v>333</v>
      </c>
      <c r="W1225" t="s">
        <v>1554</v>
      </c>
      <c r="X1225">
        <v>5</v>
      </c>
      <c r="Y1225">
        <v>3</v>
      </c>
      <c r="Z1225" t="s">
        <v>1546</v>
      </c>
      <c r="AA1225" t="s">
        <v>1547</v>
      </c>
      <c r="AB1225" t="s">
        <v>309</v>
      </c>
      <c r="AC1225" t="s">
        <v>310</v>
      </c>
      <c r="AD1225" t="s">
        <v>1380</v>
      </c>
      <c r="AG1225" t="s">
        <v>1548</v>
      </c>
      <c r="AH1225">
        <v>0</v>
      </c>
      <c r="AI1225">
        <v>0</v>
      </c>
    </row>
    <row r="1226" spans="1:35" x14ac:dyDescent="0.3">
      <c r="A1226" t="s">
        <v>1376</v>
      </c>
      <c r="B1226">
        <v>113937</v>
      </c>
      <c r="C1226">
        <v>12</v>
      </c>
      <c r="D1226" t="s">
        <v>1544</v>
      </c>
      <c r="E1226" t="s">
        <v>1284</v>
      </c>
      <c r="F1226">
        <v>32</v>
      </c>
      <c r="G1226">
        <v>6.55</v>
      </c>
      <c r="H1226">
        <v>21.67</v>
      </c>
      <c r="I1226">
        <v>5.15</v>
      </c>
      <c r="J1226">
        <v>17.05</v>
      </c>
      <c r="K1226">
        <v>2</v>
      </c>
      <c r="T1226">
        <v>1</v>
      </c>
      <c r="U1226">
        <v>1</v>
      </c>
      <c r="V1226" t="s">
        <v>333</v>
      </c>
      <c r="W1226" t="s">
        <v>1555</v>
      </c>
      <c r="X1226">
        <v>5</v>
      </c>
      <c r="Y1226">
        <v>3</v>
      </c>
      <c r="Z1226" t="s">
        <v>1546</v>
      </c>
      <c r="AA1226" t="s">
        <v>1547</v>
      </c>
      <c r="AB1226" t="s">
        <v>309</v>
      </c>
      <c r="AC1226" t="s">
        <v>310</v>
      </c>
      <c r="AD1226" t="s">
        <v>1380</v>
      </c>
      <c r="AG1226" t="s">
        <v>1548</v>
      </c>
      <c r="AH1226">
        <v>0</v>
      </c>
      <c r="AI1226">
        <v>0</v>
      </c>
    </row>
    <row r="1227" spans="1:35" x14ac:dyDescent="0.3">
      <c r="A1227" t="s">
        <v>1376</v>
      </c>
      <c r="B1227">
        <v>113937</v>
      </c>
      <c r="C1227">
        <v>13</v>
      </c>
      <c r="D1227" t="s">
        <v>1544</v>
      </c>
      <c r="E1227" t="s">
        <v>1284</v>
      </c>
      <c r="F1227">
        <v>32</v>
      </c>
      <c r="G1227">
        <v>6.64</v>
      </c>
      <c r="H1227">
        <v>21.96</v>
      </c>
      <c r="I1227">
        <v>5.22</v>
      </c>
      <c r="J1227">
        <v>17.28</v>
      </c>
      <c r="K1227">
        <v>2</v>
      </c>
      <c r="T1227">
        <v>1</v>
      </c>
      <c r="U1227">
        <v>1</v>
      </c>
      <c r="V1227" t="s">
        <v>333</v>
      </c>
      <c r="W1227" t="s">
        <v>1556</v>
      </c>
      <c r="X1227">
        <v>5</v>
      </c>
      <c r="Y1227">
        <v>3</v>
      </c>
      <c r="Z1227" t="s">
        <v>1546</v>
      </c>
      <c r="AA1227" t="s">
        <v>1547</v>
      </c>
      <c r="AB1227" t="s">
        <v>309</v>
      </c>
      <c r="AC1227" t="s">
        <v>310</v>
      </c>
      <c r="AD1227" t="s">
        <v>1380</v>
      </c>
      <c r="AG1227" t="s">
        <v>1548</v>
      </c>
      <c r="AH1227">
        <v>0</v>
      </c>
      <c r="AI1227">
        <v>0</v>
      </c>
    </row>
    <row r="1228" spans="1:35" x14ac:dyDescent="0.3">
      <c r="A1228" t="s">
        <v>1376</v>
      </c>
      <c r="B1228">
        <v>113937</v>
      </c>
      <c r="C1228">
        <v>14</v>
      </c>
      <c r="D1228" t="s">
        <v>1544</v>
      </c>
      <c r="E1228" t="s">
        <v>1284</v>
      </c>
      <c r="F1228">
        <v>32</v>
      </c>
      <c r="G1228">
        <v>6.67</v>
      </c>
      <c r="H1228">
        <v>22.08</v>
      </c>
      <c r="I1228">
        <v>5.25</v>
      </c>
      <c r="J1228">
        <v>17.38</v>
      </c>
      <c r="K1228">
        <v>2</v>
      </c>
      <c r="T1228">
        <v>1</v>
      </c>
      <c r="U1228">
        <v>1</v>
      </c>
      <c r="V1228" t="s">
        <v>333</v>
      </c>
      <c r="W1228" t="s">
        <v>1557</v>
      </c>
      <c r="X1228">
        <v>5</v>
      </c>
      <c r="Y1228">
        <v>3</v>
      </c>
      <c r="Z1228" t="s">
        <v>1546</v>
      </c>
      <c r="AA1228" t="s">
        <v>1547</v>
      </c>
      <c r="AB1228" t="s">
        <v>309</v>
      </c>
      <c r="AC1228" t="s">
        <v>310</v>
      </c>
      <c r="AD1228" t="s">
        <v>1380</v>
      </c>
      <c r="AG1228" t="s">
        <v>1548</v>
      </c>
      <c r="AH1228">
        <v>0</v>
      </c>
      <c r="AI1228">
        <v>0</v>
      </c>
    </row>
    <row r="1229" spans="1:35" x14ac:dyDescent="0.3">
      <c r="A1229" t="s">
        <v>1376</v>
      </c>
      <c r="B1229">
        <v>113937</v>
      </c>
      <c r="C1229">
        <v>15</v>
      </c>
      <c r="D1229" t="s">
        <v>1544</v>
      </c>
      <c r="E1229" t="s">
        <v>1284</v>
      </c>
      <c r="F1229">
        <v>32</v>
      </c>
      <c r="G1229">
        <v>6.74</v>
      </c>
      <c r="H1229">
        <v>22.31</v>
      </c>
      <c r="I1229">
        <v>5.14</v>
      </c>
      <c r="J1229">
        <v>17</v>
      </c>
      <c r="K1229">
        <v>1</v>
      </c>
      <c r="T1229">
        <v>1</v>
      </c>
      <c r="U1229">
        <v>1</v>
      </c>
      <c r="V1229" t="s">
        <v>333</v>
      </c>
      <c r="W1229" t="s">
        <v>376</v>
      </c>
      <c r="X1229">
        <v>5</v>
      </c>
      <c r="Y1229">
        <v>3</v>
      </c>
      <c r="Z1229" t="s">
        <v>1546</v>
      </c>
      <c r="AA1229" t="s">
        <v>1547</v>
      </c>
      <c r="AB1229" t="s">
        <v>309</v>
      </c>
      <c r="AC1229" t="s">
        <v>310</v>
      </c>
      <c r="AD1229" t="s">
        <v>1380</v>
      </c>
      <c r="AG1229" t="s">
        <v>1548</v>
      </c>
      <c r="AH1229">
        <v>0</v>
      </c>
      <c r="AI1229">
        <v>0</v>
      </c>
    </row>
    <row r="1230" spans="1:35" x14ac:dyDescent="0.3">
      <c r="A1230" t="s">
        <v>1376</v>
      </c>
      <c r="B1230">
        <v>113937</v>
      </c>
      <c r="C1230">
        <v>16</v>
      </c>
      <c r="D1230" t="s">
        <v>1544</v>
      </c>
      <c r="E1230" t="s">
        <v>1284</v>
      </c>
      <c r="F1230">
        <v>32</v>
      </c>
      <c r="G1230">
        <v>6.85</v>
      </c>
      <c r="H1230">
        <v>22.67</v>
      </c>
      <c r="I1230">
        <v>5.23</v>
      </c>
      <c r="J1230">
        <v>17.29</v>
      </c>
      <c r="K1230">
        <v>1</v>
      </c>
      <c r="T1230">
        <v>1</v>
      </c>
      <c r="U1230">
        <v>1</v>
      </c>
      <c r="V1230" t="s">
        <v>333</v>
      </c>
      <c r="W1230" t="s">
        <v>468</v>
      </c>
      <c r="X1230">
        <v>5</v>
      </c>
      <c r="Y1230">
        <v>3</v>
      </c>
      <c r="Z1230" t="s">
        <v>1546</v>
      </c>
      <c r="AA1230" t="s">
        <v>1547</v>
      </c>
      <c r="AB1230" t="s">
        <v>309</v>
      </c>
      <c r="AC1230" t="s">
        <v>310</v>
      </c>
      <c r="AD1230" t="s">
        <v>1380</v>
      </c>
      <c r="AG1230" t="s">
        <v>1548</v>
      </c>
      <c r="AH1230">
        <v>0</v>
      </c>
      <c r="AI1230">
        <v>0</v>
      </c>
    </row>
    <row r="1231" spans="1:35" x14ac:dyDescent="0.3">
      <c r="A1231" t="s">
        <v>1376</v>
      </c>
      <c r="B1231">
        <v>113937</v>
      </c>
      <c r="C1231">
        <v>17</v>
      </c>
      <c r="D1231" t="s">
        <v>1544</v>
      </c>
      <c r="E1231" t="s">
        <v>1284</v>
      </c>
      <c r="F1231">
        <v>32</v>
      </c>
      <c r="G1231">
        <v>7.71</v>
      </c>
      <c r="H1231">
        <v>25.5</v>
      </c>
      <c r="I1231">
        <v>6.06</v>
      </c>
      <c r="J1231">
        <v>20.059999999999999</v>
      </c>
      <c r="K1231">
        <v>1</v>
      </c>
      <c r="T1231">
        <v>1</v>
      </c>
      <c r="U1231">
        <v>1</v>
      </c>
      <c r="V1231" t="s">
        <v>333</v>
      </c>
      <c r="W1231">
        <v>25</v>
      </c>
      <c r="X1231">
        <v>5</v>
      </c>
      <c r="Y1231">
        <v>3</v>
      </c>
      <c r="Z1231" t="s">
        <v>1546</v>
      </c>
      <c r="AA1231" t="s">
        <v>1547</v>
      </c>
      <c r="AB1231" t="s">
        <v>309</v>
      </c>
      <c r="AC1231" t="s">
        <v>310</v>
      </c>
      <c r="AD1231" t="s">
        <v>1380</v>
      </c>
      <c r="AG1231" t="s">
        <v>1548</v>
      </c>
      <c r="AH1231">
        <v>0</v>
      </c>
      <c r="AI1231">
        <v>0</v>
      </c>
    </row>
    <row r="1232" spans="1:35" x14ac:dyDescent="0.3">
      <c r="A1232" t="s">
        <v>1376</v>
      </c>
      <c r="B1232">
        <v>110112</v>
      </c>
      <c r="C1232">
        <v>1</v>
      </c>
      <c r="D1232" t="s">
        <v>1558</v>
      </c>
      <c r="E1232" t="s">
        <v>1559</v>
      </c>
      <c r="F1232">
        <v>70</v>
      </c>
      <c r="G1232">
        <v>11.13</v>
      </c>
      <c r="H1232">
        <v>36.799999999999997</v>
      </c>
      <c r="I1232">
        <v>9.07</v>
      </c>
      <c r="J1232">
        <v>30.01</v>
      </c>
      <c r="K1232">
        <v>10</v>
      </c>
      <c r="T1232">
        <v>1</v>
      </c>
      <c r="U1232">
        <v>1</v>
      </c>
      <c r="V1232" t="s">
        <v>306</v>
      </c>
      <c r="W1232" t="s">
        <v>677</v>
      </c>
      <c r="X1232">
        <v>7</v>
      </c>
      <c r="Y1232">
        <v>6</v>
      </c>
      <c r="Z1232" t="s">
        <v>1560</v>
      </c>
      <c r="AA1232" t="s">
        <v>1561</v>
      </c>
      <c r="AB1232" t="s">
        <v>309</v>
      </c>
      <c r="AC1232" t="s">
        <v>310</v>
      </c>
      <c r="AD1232" t="s">
        <v>1380</v>
      </c>
      <c r="AG1232" t="s">
        <v>1562</v>
      </c>
      <c r="AH1232">
        <v>0</v>
      </c>
      <c r="AI1232">
        <v>199</v>
      </c>
    </row>
    <row r="1233" spans="1:35" x14ac:dyDescent="0.3">
      <c r="A1233" t="s">
        <v>1376</v>
      </c>
      <c r="B1233">
        <v>110112</v>
      </c>
      <c r="C1233">
        <v>2</v>
      </c>
      <c r="D1233" t="s">
        <v>1558</v>
      </c>
      <c r="E1233" t="s">
        <v>1559</v>
      </c>
      <c r="F1233">
        <v>70</v>
      </c>
      <c r="G1233">
        <v>11.17</v>
      </c>
      <c r="H1233">
        <v>36.94</v>
      </c>
      <c r="I1233">
        <v>9.11</v>
      </c>
      <c r="J1233">
        <v>30.12</v>
      </c>
      <c r="K1233">
        <v>6</v>
      </c>
      <c r="T1233">
        <v>1</v>
      </c>
      <c r="U1233">
        <v>1</v>
      </c>
      <c r="V1233" t="s">
        <v>306</v>
      </c>
      <c r="W1233" t="s">
        <v>678</v>
      </c>
      <c r="X1233">
        <v>7</v>
      </c>
      <c r="Y1233">
        <v>6</v>
      </c>
      <c r="Z1233" t="s">
        <v>1560</v>
      </c>
      <c r="AA1233" t="s">
        <v>1561</v>
      </c>
      <c r="AB1233" t="s">
        <v>309</v>
      </c>
      <c r="AC1233" t="s">
        <v>310</v>
      </c>
      <c r="AD1233" t="s">
        <v>1380</v>
      </c>
      <c r="AG1233" t="s">
        <v>1562</v>
      </c>
      <c r="AH1233">
        <v>0</v>
      </c>
      <c r="AI1233">
        <v>199</v>
      </c>
    </row>
    <row r="1234" spans="1:35" x14ac:dyDescent="0.3">
      <c r="A1234" t="s">
        <v>1376</v>
      </c>
      <c r="B1234">
        <v>110112</v>
      </c>
      <c r="C1234">
        <v>3</v>
      </c>
      <c r="D1234" t="s">
        <v>1558</v>
      </c>
      <c r="E1234" t="s">
        <v>1559</v>
      </c>
      <c r="F1234">
        <v>70</v>
      </c>
      <c r="G1234">
        <v>11.76</v>
      </c>
      <c r="H1234">
        <v>38.9</v>
      </c>
      <c r="I1234">
        <v>9.59</v>
      </c>
      <c r="J1234">
        <v>31.72</v>
      </c>
      <c r="K1234">
        <v>36</v>
      </c>
      <c r="T1234">
        <v>1</v>
      </c>
      <c r="U1234">
        <v>1</v>
      </c>
      <c r="V1234" t="s">
        <v>306</v>
      </c>
      <c r="W1234" t="s">
        <v>487</v>
      </c>
      <c r="X1234">
        <v>7</v>
      </c>
      <c r="Y1234">
        <v>6</v>
      </c>
      <c r="Z1234" t="s">
        <v>1560</v>
      </c>
      <c r="AA1234" t="s">
        <v>1561</v>
      </c>
      <c r="AB1234" t="s">
        <v>309</v>
      </c>
      <c r="AC1234" t="s">
        <v>310</v>
      </c>
      <c r="AD1234" t="s">
        <v>1380</v>
      </c>
      <c r="AG1234" t="s">
        <v>1562</v>
      </c>
      <c r="AH1234">
        <v>0</v>
      </c>
      <c r="AI1234">
        <v>199</v>
      </c>
    </row>
    <row r="1235" spans="1:35" x14ac:dyDescent="0.3">
      <c r="A1235" t="s">
        <v>1376</v>
      </c>
      <c r="B1235">
        <v>110112</v>
      </c>
      <c r="C1235">
        <v>4</v>
      </c>
      <c r="D1235" t="s">
        <v>1558</v>
      </c>
      <c r="E1235" t="s">
        <v>1559</v>
      </c>
      <c r="F1235">
        <v>70</v>
      </c>
      <c r="G1235">
        <v>12.09</v>
      </c>
      <c r="H1235">
        <v>39.99</v>
      </c>
      <c r="I1235">
        <v>9.86</v>
      </c>
      <c r="J1235">
        <v>32.61</v>
      </c>
      <c r="K1235">
        <v>1</v>
      </c>
      <c r="T1235">
        <v>1</v>
      </c>
      <c r="U1235">
        <v>1</v>
      </c>
      <c r="V1235" t="s">
        <v>306</v>
      </c>
      <c r="W1235" t="s">
        <v>988</v>
      </c>
      <c r="X1235">
        <v>7</v>
      </c>
      <c r="Y1235">
        <v>6</v>
      </c>
      <c r="Z1235" t="s">
        <v>1560</v>
      </c>
      <c r="AA1235" t="s">
        <v>1561</v>
      </c>
      <c r="AB1235" t="s">
        <v>309</v>
      </c>
      <c r="AC1235" t="s">
        <v>310</v>
      </c>
      <c r="AD1235" t="s">
        <v>1380</v>
      </c>
      <c r="AG1235" t="s">
        <v>1562</v>
      </c>
      <c r="AH1235">
        <v>0</v>
      </c>
      <c r="AI1235">
        <v>199</v>
      </c>
    </row>
    <row r="1236" spans="1:35" x14ac:dyDescent="0.3">
      <c r="A1236" t="s">
        <v>1376</v>
      </c>
      <c r="B1236">
        <v>110112</v>
      </c>
      <c r="C1236">
        <v>5</v>
      </c>
      <c r="D1236" t="s">
        <v>1558</v>
      </c>
      <c r="E1236" t="s">
        <v>1559</v>
      </c>
      <c r="F1236">
        <v>70</v>
      </c>
      <c r="G1236">
        <v>12.19</v>
      </c>
      <c r="H1236">
        <v>40.33</v>
      </c>
      <c r="I1236">
        <v>9.94</v>
      </c>
      <c r="J1236">
        <v>32.89</v>
      </c>
      <c r="K1236">
        <v>5</v>
      </c>
      <c r="T1236">
        <v>1</v>
      </c>
      <c r="U1236">
        <v>1</v>
      </c>
      <c r="V1236" t="s">
        <v>306</v>
      </c>
      <c r="W1236" t="s">
        <v>990</v>
      </c>
      <c r="X1236">
        <v>7</v>
      </c>
      <c r="Y1236">
        <v>6</v>
      </c>
      <c r="Z1236" t="s">
        <v>1560</v>
      </c>
      <c r="AA1236" t="s">
        <v>1561</v>
      </c>
      <c r="AB1236" t="s">
        <v>309</v>
      </c>
      <c r="AC1236" t="s">
        <v>310</v>
      </c>
      <c r="AD1236" t="s">
        <v>1380</v>
      </c>
      <c r="AG1236" t="s">
        <v>1562</v>
      </c>
      <c r="AH1236">
        <v>0</v>
      </c>
      <c r="AI1236">
        <v>199</v>
      </c>
    </row>
    <row r="1237" spans="1:35" x14ac:dyDescent="0.3">
      <c r="A1237" t="s">
        <v>1376</v>
      </c>
      <c r="B1237">
        <v>110112</v>
      </c>
      <c r="C1237">
        <v>6</v>
      </c>
      <c r="D1237" t="s">
        <v>1558</v>
      </c>
      <c r="E1237" t="s">
        <v>1559</v>
      </c>
      <c r="F1237">
        <v>70</v>
      </c>
      <c r="G1237">
        <v>12.59</v>
      </c>
      <c r="H1237">
        <v>41.64</v>
      </c>
      <c r="I1237">
        <v>10.27</v>
      </c>
      <c r="J1237">
        <v>33.96</v>
      </c>
      <c r="K1237">
        <v>5</v>
      </c>
      <c r="T1237">
        <v>1</v>
      </c>
      <c r="U1237">
        <v>1</v>
      </c>
      <c r="V1237" t="s">
        <v>306</v>
      </c>
      <c r="W1237" t="s">
        <v>802</v>
      </c>
      <c r="X1237">
        <v>7</v>
      </c>
      <c r="Y1237">
        <v>6</v>
      </c>
      <c r="Z1237" t="s">
        <v>1560</v>
      </c>
      <c r="AA1237" t="s">
        <v>1561</v>
      </c>
      <c r="AB1237" t="s">
        <v>309</v>
      </c>
      <c r="AC1237" t="s">
        <v>310</v>
      </c>
      <c r="AD1237" t="s">
        <v>1380</v>
      </c>
      <c r="AG1237" t="s">
        <v>1562</v>
      </c>
      <c r="AH1237">
        <v>0</v>
      </c>
      <c r="AI1237">
        <v>199</v>
      </c>
    </row>
    <row r="1238" spans="1:35" x14ac:dyDescent="0.3">
      <c r="A1238" t="s">
        <v>1376</v>
      </c>
      <c r="B1238">
        <v>110112</v>
      </c>
      <c r="C1238">
        <v>7</v>
      </c>
      <c r="D1238" t="s">
        <v>1558</v>
      </c>
      <c r="E1238" t="s">
        <v>1559</v>
      </c>
      <c r="F1238">
        <v>70</v>
      </c>
      <c r="G1238">
        <v>12.58</v>
      </c>
      <c r="H1238">
        <v>41.61</v>
      </c>
      <c r="I1238">
        <v>10.26</v>
      </c>
      <c r="J1238">
        <v>33.93</v>
      </c>
      <c r="K1238">
        <v>1</v>
      </c>
      <c r="T1238">
        <v>1</v>
      </c>
      <c r="U1238">
        <v>1</v>
      </c>
      <c r="V1238" t="s">
        <v>306</v>
      </c>
      <c r="W1238" t="s">
        <v>651</v>
      </c>
      <c r="X1238">
        <v>7</v>
      </c>
      <c r="Y1238">
        <v>6</v>
      </c>
      <c r="Z1238" t="s">
        <v>1560</v>
      </c>
      <c r="AA1238" t="s">
        <v>1561</v>
      </c>
      <c r="AB1238" t="s">
        <v>309</v>
      </c>
      <c r="AC1238" t="s">
        <v>310</v>
      </c>
      <c r="AD1238" t="s">
        <v>1380</v>
      </c>
      <c r="AG1238" t="s">
        <v>1562</v>
      </c>
      <c r="AH1238">
        <v>0</v>
      </c>
      <c r="AI1238">
        <v>199</v>
      </c>
    </row>
    <row r="1239" spans="1:35" x14ac:dyDescent="0.3">
      <c r="A1239" t="s">
        <v>1376</v>
      </c>
      <c r="B1239">
        <v>110112</v>
      </c>
      <c r="C1239">
        <v>8</v>
      </c>
      <c r="D1239" t="s">
        <v>1558</v>
      </c>
      <c r="E1239" t="s">
        <v>1559</v>
      </c>
      <c r="F1239">
        <v>70</v>
      </c>
      <c r="G1239">
        <v>12.43</v>
      </c>
      <c r="H1239">
        <v>41.1</v>
      </c>
      <c r="I1239">
        <v>10.130000000000001</v>
      </c>
      <c r="J1239">
        <v>33.520000000000003</v>
      </c>
      <c r="K1239">
        <v>1</v>
      </c>
      <c r="T1239">
        <v>1</v>
      </c>
      <c r="U1239">
        <v>1</v>
      </c>
      <c r="V1239" t="s">
        <v>306</v>
      </c>
      <c r="W1239" t="s">
        <v>1499</v>
      </c>
      <c r="X1239">
        <v>7</v>
      </c>
      <c r="Y1239">
        <v>6</v>
      </c>
      <c r="Z1239" t="s">
        <v>1560</v>
      </c>
      <c r="AA1239" t="s">
        <v>1561</v>
      </c>
      <c r="AB1239" t="s">
        <v>309</v>
      </c>
      <c r="AC1239" t="s">
        <v>310</v>
      </c>
      <c r="AD1239" t="s">
        <v>1380</v>
      </c>
      <c r="AG1239" t="s">
        <v>1562</v>
      </c>
      <c r="AH1239">
        <v>0</v>
      </c>
      <c r="AI1239">
        <v>199</v>
      </c>
    </row>
    <row r="1240" spans="1:35" x14ac:dyDescent="0.3">
      <c r="A1240" t="s">
        <v>1376</v>
      </c>
      <c r="B1240">
        <v>110112</v>
      </c>
      <c r="C1240">
        <v>9</v>
      </c>
      <c r="D1240" t="s">
        <v>1558</v>
      </c>
      <c r="E1240" t="s">
        <v>1559</v>
      </c>
      <c r="F1240">
        <v>70</v>
      </c>
      <c r="G1240">
        <v>16.190000000000001</v>
      </c>
      <c r="H1240">
        <v>53.54</v>
      </c>
      <c r="I1240">
        <v>13.2</v>
      </c>
      <c r="J1240">
        <v>43.66</v>
      </c>
      <c r="K1240">
        <v>5</v>
      </c>
      <c r="T1240">
        <v>1</v>
      </c>
      <c r="U1240">
        <v>1</v>
      </c>
      <c r="V1240" t="s">
        <v>306</v>
      </c>
      <c r="W1240">
        <v>53</v>
      </c>
      <c r="X1240">
        <v>7</v>
      </c>
      <c r="Y1240">
        <v>6</v>
      </c>
      <c r="Z1240" t="s">
        <v>1560</v>
      </c>
      <c r="AA1240" t="s">
        <v>1561</v>
      </c>
      <c r="AB1240" t="s">
        <v>309</v>
      </c>
      <c r="AC1240" t="s">
        <v>310</v>
      </c>
      <c r="AD1240" t="s">
        <v>1380</v>
      </c>
      <c r="AG1240" t="s">
        <v>1562</v>
      </c>
      <c r="AH1240">
        <v>0</v>
      </c>
      <c r="AI1240">
        <v>199</v>
      </c>
    </row>
    <row r="1241" spans="1:35" x14ac:dyDescent="0.3">
      <c r="A1241" t="s">
        <v>1376</v>
      </c>
      <c r="B1241">
        <v>102331</v>
      </c>
      <c r="C1241">
        <v>1</v>
      </c>
      <c r="D1241" t="s">
        <v>1563</v>
      </c>
      <c r="E1241" t="s">
        <v>939</v>
      </c>
      <c r="F1241">
        <v>24</v>
      </c>
      <c r="G1241">
        <v>12.81</v>
      </c>
      <c r="H1241">
        <v>42.38</v>
      </c>
      <c r="I1241">
        <v>11.25</v>
      </c>
      <c r="J1241">
        <v>37.21</v>
      </c>
      <c r="K1241">
        <v>1</v>
      </c>
      <c r="T1241">
        <v>2</v>
      </c>
      <c r="U1241">
        <v>1</v>
      </c>
      <c r="V1241" t="s">
        <v>306</v>
      </c>
      <c r="W1241" t="s">
        <v>105</v>
      </c>
      <c r="X1241">
        <v>6</v>
      </c>
      <c r="Y1241">
        <v>6</v>
      </c>
      <c r="Z1241" t="s">
        <v>1564</v>
      </c>
      <c r="AA1241" t="s">
        <v>1565</v>
      </c>
      <c r="AB1241" t="s">
        <v>309</v>
      </c>
      <c r="AC1241" t="s">
        <v>310</v>
      </c>
      <c r="AD1241" t="s">
        <v>1380</v>
      </c>
      <c r="AG1241" t="s">
        <v>1566</v>
      </c>
      <c r="AH1241">
        <v>0</v>
      </c>
      <c r="AI1241">
        <v>239</v>
      </c>
    </row>
    <row r="1242" spans="1:35" x14ac:dyDescent="0.3">
      <c r="A1242" t="s">
        <v>1376</v>
      </c>
      <c r="B1242">
        <v>102331</v>
      </c>
      <c r="C1242">
        <v>2</v>
      </c>
      <c r="D1242" t="s">
        <v>1563</v>
      </c>
      <c r="E1242" t="s">
        <v>939</v>
      </c>
      <c r="F1242">
        <v>24</v>
      </c>
      <c r="G1242">
        <v>12.82</v>
      </c>
      <c r="H1242">
        <v>42.4</v>
      </c>
      <c r="I1242">
        <v>11.26</v>
      </c>
      <c r="J1242">
        <v>37.229999999999997</v>
      </c>
      <c r="K1242">
        <v>1</v>
      </c>
      <c r="T1242">
        <v>2</v>
      </c>
      <c r="U1242">
        <v>1</v>
      </c>
      <c r="V1242" t="s">
        <v>306</v>
      </c>
      <c r="W1242" t="s">
        <v>210</v>
      </c>
      <c r="X1242">
        <v>6</v>
      </c>
      <c r="Y1242">
        <v>6</v>
      </c>
      <c r="Z1242" t="s">
        <v>1564</v>
      </c>
      <c r="AA1242" t="s">
        <v>1565</v>
      </c>
      <c r="AB1242" t="s">
        <v>309</v>
      </c>
      <c r="AC1242" t="s">
        <v>310</v>
      </c>
      <c r="AD1242" t="s">
        <v>1380</v>
      </c>
      <c r="AG1242" t="s">
        <v>1566</v>
      </c>
      <c r="AH1242">
        <v>0</v>
      </c>
      <c r="AI1242">
        <v>239</v>
      </c>
    </row>
    <row r="1243" spans="1:35" x14ac:dyDescent="0.3">
      <c r="A1243" t="s">
        <v>1376</v>
      </c>
      <c r="B1243">
        <v>102331</v>
      </c>
      <c r="C1243">
        <v>3</v>
      </c>
      <c r="D1243" t="s">
        <v>1563</v>
      </c>
      <c r="E1243" t="s">
        <v>939</v>
      </c>
      <c r="F1243">
        <v>24</v>
      </c>
      <c r="G1243">
        <v>16.12</v>
      </c>
      <c r="H1243">
        <v>53.29</v>
      </c>
      <c r="I1243">
        <v>14.15</v>
      </c>
      <c r="J1243">
        <v>46.79</v>
      </c>
      <c r="K1243">
        <v>1</v>
      </c>
      <c r="T1243">
        <v>2</v>
      </c>
      <c r="U1243">
        <v>1</v>
      </c>
      <c r="V1243" t="s">
        <v>306</v>
      </c>
      <c r="W1243">
        <v>53</v>
      </c>
      <c r="X1243">
        <v>6</v>
      </c>
      <c r="Y1243">
        <v>6</v>
      </c>
      <c r="Z1243" t="s">
        <v>1564</v>
      </c>
      <c r="AA1243" t="s">
        <v>1565</v>
      </c>
      <c r="AB1243" t="s">
        <v>309</v>
      </c>
      <c r="AC1243" t="s">
        <v>310</v>
      </c>
      <c r="AD1243" t="s">
        <v>1380</v>
      </c>
      <c r="AG1243" t="s">
        <v>1566</v>
      </c>
      <c r="AH1243">
        <v>0</v>
      </c>
      <c r="AI1243">
        <v>239</v>
      </c>
    </row>
    <row r="1244" spans="1:35" x14ac:dyDescent="0.3">
      <c r="A1244" t="s">
        <v>1376</v>
      </c>
      <c r="B1244">
        <v>102331</v>
      </c>
      <c r="C1244">
        <v>4</v>
      </c>
      <c r="D1244" t="s">
        <v>1563</v>
      </c>
      <c r="E1244" t="s">
        <v>939</v>
      </c>
      <c r="F1244">
        <v>24</v>
      </c>
      <c r="G1244">
        <v>20.85</v>
      </c>
      <c r="H1244">
        <v>68.930000000000007</v>
      </c>
      <c r="I1244">
        <v>18.690000000000001</v>
      </c>
      <c r="J1244">
        <v>61.81</v>
      </c>
      <c r="K1244">
        <v>1</v>
      </c>
      <c r="T1244">
        <v>2</v>
      </c>
      <c r="U1244">
        <v>1</v>
      </c>
      <c r="V1244" t="s">
        <v>306</v>
      </c>
      <c r="W1244">
        <v>68</v>
      </c>
      <c r="X1244">
        <v>6</v>
      </c>
      <c r="Y1244">
        <v>6</v>
      </c>
      <c r="Z1244" t="s">
        <v>1564</v>
      </c>
      <c r="AA1244" t="s">
        <v>1565</v>
      </c>
      <c r="AB1244" t="s">
        <v>309</v>
      </c>
      <c r="AC1244" t="s">
        <v>310</v>
      </c>
      <c r="AD1244" t="s">
        <v>1380</v>
      </c>
      <c r="AG1244" t="s">
        <v>1566</v>
      </c>
      <c r="AH1244">
        <v>0</v>
      </c>
      <c r="AI1244">
        <v>239</v>
      </c>
    </row>
    <row r="1245" spans="1:35" x14ac:dyDescent="0.3">
      <c r="A1245" t="s">
        <v>1376</v>
      </c>
      <c r="B1245">
        <v>102331</v>
      </c>
      <c r="C1245">
        <v>5</v>
      </c>
      <c r="D1245" t="s">
        <v>1563</v>
      </c>
      <c r="E1245" t="s">
        <v>939</v>
      </c>
      <c r="F1245">
        <v>24</v>
      </c>
      <c r="G1245">
        <v>23.83</v>
      </c>
      <c r="H1245">
        <v>78.8</v>
      </c>
      <c r="I1245">
        <v>20.92</v>
      </c>
      <c r="J1245">
        <v>69.19</v>
      </c>
      <c r="K1245">
        <v>1</v>
      </c>
      <c r="T1245">
        <v>3</v>
      </c>
      <c r="U1245">
        <v>2</v>
      </c>
      <c r="V1245" t="s">
        <v>306</v>
      </c>
      <c r="W1245">
        <v>78</v>
      </c>
      <c r="X1245">
        <v>6</v>
      </c>
      <c r="Y1245">
        <v>6</v>
      </c>
      <c r="Z1245" t="s">
        <v>1564</v>
      </c>
      <c r="AA1245" t="s">
        <v>1565</v>
      </c>
      <c r="AB1245" t="s">
        <v>309</v>
      </c>
      <c r="AC1245" t="s">
        <v>310</v>
      </c>
      <c r="AD1245" t="s">
        <v>1380</v>
      </c>
      <c r="AG1245" t="s">
        <v>1566</v>
      </c>
      <c r="AH1245">
        <v>0</v>
      </c>
      <c r="AI1245">
        <v>239</v>
      </c>
    </row>
    <row r="1246" spans="1:35" x14ac:dyDescent="0.3">
      <c r="A1246" t="s">
        <v>1376</v>
      </c>
      <c r="B1246">
        <v>102331</v>
      </c>
      <c r="C1246">
        <v>6</v>
      </c>
      <c r="D1246" t="s">
        <v>1563</v>
      </c>
      <c r="E1246" t="s">
        <v>939</v>
      </c>
      <c r="F1246">
        <v>24</v>
      </c>
      <c r="G1246">
        <v>25.14</v>
      </c>
      <c r="H1246">
        <v>83.13</v>
      </c>
      <c r="I1246">
        <v>22.07</v>
      </c>
      <c r="J1246">
        <v>72.989999999999995</v>
      </c>
      <c r="K1246">
        <v>1</v>
      </c>
      <c r="T1246">
        <v>3</v>
      </c>
      <c r="U1246">
        <v>2</v>
      </c>
      <c r="V1246" t="s">
        <v>306</v>
      </c>
      <c r="W1246" t="s">
        <v>253</v>
      </c>
      <c r="X1246">
        <v>6</v>
      </c>
      <c r="Y1246">
        <v>6</v>
      </c>
      <c r="Z1246" t="s">
        <v>1564</v>
      </c>
      <c r="AA1246" t="s">
        <v>1565</v>
      </c>
      <c r="AB1246" t="s">
        <v>309</v>
      </c>
      <c r="AC1246" t="s">
        <v>310</v>
      </c>
      <c r="AD1246" t="s">
        <v>1380</v>
      </c>
      <c r="AG1246" t="s">
        <v>1566</v>
      </c>
      <c r="AH1246">
        <v>0</v>
      </c>
      <c r="AI1246">
        <v>239</v>
      </c>
    </row>
    <row r="1247" spans="1:35" x14ac:dyDescent="0.3">
      <c r="A1247" t="s">
        <v>1376</v>
      </c>
      <c r="B1247">
        <v>102331</v>
      </c>
      <c r="C1247">
        <v>7</v>
      </c>
      <c r="D1247" t="s">
        <v>1563</v>
      </c>
      <c r="E1247" t="s">
        <v>939</v>
      </c>
      <c r="F1247">
        <v>24</v>
      </c>
      <c r="G1247">
        <v>25.42</v>
      </c>
      <c r="H1247">
        <v>84.06</v>
      </c>
      <c r="I1247">
        <v>22.79</v>
      </c>
      <c r="J1247">
        <v>75.37</v>
      </c>
      <c r="K1247">
        <v>1</v>
      </c>
      <c r="T1247">
        <v>3</v>
      </c>
      <c r="U1247">
        <v>2</v>
      </c>
      <c r="V1247" t="s">
        <v>306</v>
      </c>
      <c r="W1247" t="s">
        <v>237</v>
      </c>
      <c r="X1247">
        <v>6</v>
      </c>
      <c r="Y1247">
        <v>6</v>
      </c>
      <c r="Z1247" t="s">
        <v>1564</v>
      </c>
      <c r="AA1247" t="s">
        <v>1565</v>
      </c>
      <c r="AB1247" t="s">
        <v>309</v>
      </c>
      <c r="AC1247" t="s">
        <v>310</v>
      </c>
      <c r="AD1247" t="s">
        <v>1380</v>
      </c>
      <c r="AG1247" t="s">
        <v>1566</v>
      </c>
      <c r="AH1247">
        <v>0</v>
      </c>
      <c r="AI1247">
        <v>239</v>
      </c>
    </row>
    <row r="1248" spans="1:35" x14ac:dyDescent="0.3">
      <c r="A1248" t="s">
        <v>1376</v>
      </c>
      <c r="B1248">
        <v>102331</v>
      </c>
      <c r="C1248">
        <v>8</v>
      </c>
      <c r="D1248" t="s">
        <v>1563</v>
      </c>
      <c r="E1248" t="s">
        <v>939</v>
      </c>
      <c r="F1248">
        <v>24</v>
      </c>
      <c r="G1248">
        <v>27.87</v>
      </c>
      <c r="H1248">
        <v>92.15</v>
      </c>
      <c r="I1248">
        <v>24.47</v>
      </c>
      <c r="J1248">
        <v>80.91</v>
      </c>
      <c r="K1248">
        <v>3</v>
      </c>
      <c r="T1248">
        <v>3</v>
      </c>
      <c r="U1248">
        <v>2</v>
      </c>
      <c r="V1248" t="s">
        <v>306</v>
      </c>
      <c r="W1248">
        <v>92</v>
      </c>
      <c r="X1248">
        <v>6</v>
      </c>
      <c r="Y1248">
        <v>6</v>
      </c>
      <c r="Z1248" t="s">
        <v>1564</v>
      </c>
      <c r="AA1248" t="s">
        <v>1565</v>
      </c>
      <c r="AB1248" t="s">
        <v>309</v>
      </c>
      <c r="AC1248" t="s">
        <v>310</v>
      </c>
      <c r="AD1248" t="s">
        <v>1380</v>
      </c>
      <c r="AG1248" t="s">
        <v>1566</v>
      </c>
      <c r="AH1248">
        <v>0</v>
      </c>
      <c r="AI1248">
        <v>239</v>
      </c>
    </row>
    <row r="1249" spans="1:35" x14ac:dyDescent="0.3">
      <c r="A1249" t="s">
        <v>1376</v>
      </c>
      <c r="B1249">
        <v>102331</v>
      </c>
      <c r="C1249">
        <v>9</v>
      </c>
      <c r="D1249" t="s">
        <v>1563</v>
      </c>
      <c r="E1249" t="s">
        <v>939</v>
      </c>
      <c r="F1249">
        <v>24</v>
      </c>
      <c r="G1249">
        <v>31.28</v>
      </c>
      <c r="H1249">
        <v>103.41</v>
      </c>
      <c r="I1249">
        <v>28.04</v>
      </c>
      <c r="J1249">
        <v>92.72</v>
      </c>
      <c r="K1249">
        <v>1</v>
      </c>
      <c r="T1249">
        <v>3</v>
      </c>
      <c r="U1249">
        <v>2</v>
      </c>
      <c r="V1249" t="s">
        <v>306</v>
      </c>
      <c r="W1249">
        <v>103</v>
      </c>
      <c r="X1249">
        <v>6</v>
      </c>
      <c r="Y1249">
        <v>6</v>
      </c>
      <c r="Z1249" t="s">
        <v>1564</v>
      </c>
      <c r="AA1249" t="s">
        <v>1565</v>
      </c>
      <c r="AB1249" t="s">
        <v>309</v>
      </c>
      <c r="AC1249" t="s">
        <v>310</v>
      </c>
      <c r="AD1249" t="s">
        <v>1380</v>
      </c>
      <c r="AG1249" t="s">
        <v>1566</v>
      </c>
      <c r="AH1249">
        <v>0</v>
      </c>
      <c r="AI1249">
        <v>239</v>
      </c>
    </row>
    <row r="1250" spans="1:35" x14ac:dyDescent="0.3">
      <c r="A1250" t="s">
        <v>1376</v>
      </c>
      <c r="B1250">
        <v>102331</v>
      </c>
      <c r="C1250">
        <v>10</v>
      </c>
      <c r="D1250" t="s">
        <v>1563</v>
      </c>
      <c r="E1250" t="s">
        <v>939</v>
      </c>
      <c r="F1250">
        <v>24</v>
      </c>
      <c r="G1250">
        <v>32.950000000000003</v>
      </c>
      <c r="H1250">
        <v>108.95</v>
      </c>
      <c r="I1250">
        <v>28.93</v>
      </c>
      <c r="J1250">
        <v>95.66</v>
      </c>
      <c r="K1250">
        <v>1</v>
      </c>
      <c r="T1250">
        <v>3</v>
      </c>
      <c r="U1250">
        <v>2</v>
      </c>
      <c r="V1250" t="s">
        <v>306</v>
      </c>
      <c r="W1250" t="s">
        <v>152</v>
      </c>
      <c r="X1250">
        <v>6</v>
      </c>
      <c r="Y1250">
        <v>6</v>
      </c>
      <c r="Z1250" t="s">
        <v>1564</v>
      </c>
      <c r="AA1250" t="s">
        <v>1565</v>
      </c>
      <c r="AB1250" t="s">
        <v>309</v>
      </c>
      <c r="AC1250" t="s">
        <v>310</v>
      </c>
      <c r="AD1250" t="s">
        <v>1380</v>
      </c>
      <c r="AG1250" t="s">
        <v>1566</v>
      </c>
      <c r="AH1250">
        <v>0</v>
      </c>
      <c r="AI1250">
        <v>239</v>
      </c>
    </row>
    <row r="1251" spans="1:35" x14ac:dyDescent="0.3">
      <c r="A1251" t="s">
        <v>1376</v>
      </c>
      <c r="B1251">
        <v>102331</v>
      </c>
      <c r="C1251">
        <v>11</v>
      </c>
      <c r="D1251" t="s">
        <v>1563</v>
      </c>
      <c r="E1251" t="s">
        <v>939</v>
      </c>
      <c r="F1251">
        <v>24</v>
      </c>
      <c r="G1251">
        <v>33.11</v>
      </c>
      <c r="H1251">
        <v>109.48</v>
      </c>
      <c r="I1251">
        <v>29.69</v>
      </c>
      <c r="J1251">
        <v>98.16</v>
      </c>
      <c r="K1251">
        <v>1</v>
      </c>
      <c r="T1251">
        <v>3</v>
      </c>
      <c r="U1251">
        <v>2</v>
      </c>
      <c r="V1251" t="s">
        <v>306</v>
      </c>
      <c r="W1251" t="s">
        <v>146</v>
      </c>
      <c r="X1251">
        <v>6</v>
      </c>
      <c r="Y1251">
        <v>6</v>
      </c>
      <c r="Z1251" t="s">
        <v>1564</v>
      </c>
      <c r="AA1251" t="s">
        <v>1565</v>
      </c>
      <c r="AB1251" t="s">
        <v>309</v>
      </c>
      <c r="AC1251" t="s">
        <v>310</v>
      </c>
      <c r="AD1251" t="s">
        <v>1380</v>
      </c>
      <c r="AG1251" t="s">
        <v>1566</v>
      </c>
      <c r="AH1251">
        <v>0</v>
      </c>
      <c r="AI1251">
        <v>239</v>
      </c>
    </row>
    <row r="1252" spans="1:35" x14ac:dyDescent="0.3">
      <c r="A1252" t="s">
        <v>1376</v>
      </c>
      <c r="B1252">
        <v>102331</v>
      </c>
      <c r="C1252">
        <v>12</v>
      </c>
      <c r="D1252" t="s">
        <v>1563</v>
      </c>
      <c r="E1252" t="s">
        <v>939</v>
      </c>
      <c r="F1252">
        <v>24</v>
      </c>
      <c r="G1252">
        <v>34.409999999999997</v>
      </c>
      <c r="H1252">
        <v>113.76</v>
      </c>
      <c r="I1252">
        <v>30.85</v>
      </c>
      <c r="J1252">
        <v>102</v>
      </c>
      <c r="K1252">
        <v>8</v>
      </c>
      <c r="T1252">
        <v>3</v>
      </c>
      <c r="U1252">
        <v>2</v>
      </c>
      <c r="V1252" t="s">
        <v>306</v>
      </c>
      <c r="W1252">
        <v>113</v>
      </c>
      <c r="X1252">
        <v>6</v>
      </c>
      <c r="Y1252">
        <v>6</v>
      </c>
      <c r="Z1252" t="s">
        <v>1564</v>
      </c>
      <c r="AA1252" t="s">
        <v>1565</v>
      </c>
      <c r="AB1252" t="s">
        <v>309</v>
      </c>
      <c r="AC1252" t="s">
        <v>310</v>
      </c>
      <c r="AD1252" t="s">
        <v>1380</v>
      </c>
      <c r="AG1252" t="s">
        <v>1566</v>
      </c>
      <c r="AH1252">
        <v>0</v>
      </c>
      <c r="AI1252">
        <v>239</v>
      </c>
    </row>
    <row r="1253" spans="1:35" x14ac:dyDescent="0.3">
      <c r="A1253" t="s">
        <v>1376</v>
      </c>
      <c r="B1253">
        <v>102331</v>
      </c>
      <c r="C1253">
        <v>13</v>
      </c>
      <c r="D1253" t="s">
        <v>1563</v>
      </c>
      <c r="E1253" t="s">
        <v>939</v>
      </c>
      <c r="F1253">
        <v>24</v>
      </c>
      <c r="G1253">
        <v>39.15</v>
      </c>
      <c r="H1253">
        <v>129.43</v>
      </c>
      <c r="I1253">
        <v>34.369999999999997</v>
      </c>
      <c r="J1253">
        <v>113.64</v>
      </c>
      <c r="K1253">
        <v>3</v>
      </c>
      <c r="T1253">
        <v>3</v>
      </c>
      <c r="U1253">
        <v>2</v>
      </c>
      <c r="V1253" t="s">
        <v>306</v>
      </c>
      <c r="W1253">
        <v>129</v>
      </c>
      <c r="X1253">
        <v>6</v>
      </c>
      <c r="Y1253">
        <v>6</v>
      </c>
      <c r="Z1253" t="s">
        <v>1564</v>
      </c>
      <c r="AA1253" t="s">
        <v>1565</v>
      </c>
      <c r="AB1253" t="s">
        <v>309</v>
      </c>
      <c r="AC1253" t="s">
        <v>310</v>
      </c>
      <c r="AD1253" t="s">
        <v>1380</v>
      </c>
      <c r="AG1253" t="s">
        <v>1566</v>
      </c>
      <c r="AH1253">
        <v>0</v>
      </c>
      <c r="AI1253">
        <v>239</v>
      </c>
    </row>
    <row r="1254" spans="1:35" x14ac:dyDescent="0.3">
      <c r="A1254" t="s">
        <v>1376</v>
      </c>
      <c r="B1254">
        <v>113936</v>
      </c>
      <c r="C1254">
        <v>1</v>
      </c>
      <c r="D1254" t="s">
        <v>1567</v>
      </c>
      <c r="E1254" t="s">
        <v>1568</v>
      </c>
      <c r="F1254">
        <v>13</v>
      </c>
      <c r="G1254">
        <v>5.42</v>
      </c>
      <c r="H1254">
        <v>17.920000000000002</v>
      </c>
      <c r="I1254">
        <v>4.1900000000000004</v>
      </c>
      <c r="J1254">
        <v>13.87</v>
      </c>
      <c r="K1254">
        <v>1</v>
      </c>
      <c r="T1254">
        <v>1</v>
      </c>
      <c r="U1254">
        <v>1</v>
      </c>
      <c r="V1254" t="s">
        <v>333</v>
      </c>
      <c r="W1254">
        <v>17</v>
      </c>
      <c r="X1254">
        <v>5</v>
      </c>
      <c r="Y1254">
        <v>3</v>
      </c>
      <c r="Z1254" t="s">
        <v>1569</v>
      </c>
      <c r="AA1254" t="s">
        <v>1570</v>
      </c>
      <c r="AB1254" t="s">
        <v>309</v>
      </c>
      <c r="AC1254" t="s">
        <v>310</v>
      </c>
      <c r="AD1254" t="s">
        <v>1380</v>
      </c>
      <c r="AG1254" t="s">
        <v>1571</v>
      </c>
      <c r="AH1254">
        <v>0</v>
      </c>
      <c r="AI1254">
        <v>188</v>
      </c>
    </row>
    <row r="1255" spans="1:35" x14ac:dyDescent="0.3">
      <c r="A1255" t="s">
        <v>1376</v>
      </c>
      <c r="B1255">
        <v>113936</v>
      </c>
      <c r="C1255">
        <v>2</v>
      </c>
      <c r="D1255" t="s">
        <v>1567</v>
      </c>
      <c r="E1255" t="s">
        <v>1568</v>
      </c>
      <c r="F1255">
        <v>13</v>
      </c>
      <c r="G1255">
        <v>5.9</v>
      </c>
      <c r="H1255">
        <v>19.53</v>
      </c>
      <c r="I1255">
        <v>4.57</v>
      </c>
      <c r="J1255">
        <v>15.11</v>
      </c>
      <c r="K1255">
        <v>4</v>
      </c>
      <c r="T1255">
        <v>1</v>
      </c>
      <c r="U1255">
        <v>1</v>
      </c>
      <c r="V1255" t="s">
        <v>333</v>
      </c>
      <c r="W1255" t="s">
        <v>1572</v>
      </c>
      <c r="X1255">
        <v>5</v>
      </c>
      <c r="Y1255">
        <v>3</v>
      </c>
      <c r="Z1255" t="s">
        <v>1569</v>
      </c>
      <c r="AA1255" t="s">
        <v>1570</v>
      </c>
      <c r="AB1255" t="s">
        <v>309</v>
      </c>
      <c r="AC1255" t="s">
        <v>310</v>
      </c>
      <c r="AD1255" t="s">
        <v>1380</v>
      </c>
      <c r="AG1255" t="s">
        <v>1571</v>
      </c>
      <c r="AH1255">
        <v>0</v>
      </c>
      <c r="AI1255">
        <v>188</v>
      </c>
    </row>
    <row r="1256" spans="1:35" x14ac:dyDescent="0.3">
      <c r="A1256" t="s">
        <v>1376</v>
      </c>
      <c r="B1256">
        <v>113936</v>
      </c>
      <c r="C1256">
        <v>3</v>
      </c>
      <c r="D1256" t="s">
        <v>1567</v>
      </c>
      <c r="E1256" t="s">
        <v>1568</v>
      </c>
      <c r="F1256">
        <v>13</v>
      </c>
      <c r="G1256">
        <v>6.17</v>
      </c>
      <c r="H1256">
        <v>20.41</v>
      </c>
      <c r="I1256">
        <v>4.78</v>
      </c>
      <c r="J1256">
        <v>15.81</v>
      </c>
      <c r="K1256">
        <v>6</v>
      </c>
      <c r="T1256">
        <v>1</v>
      </c>
      <c r="U1256">
        <v>1</v>
      </c>
      <c r="V1256" t="s">
        <v>333</v>
      </c>
      <c r="W1256" t="s">
        <v>1573</v>
      </c>
      <c r="X1256">
        <v>5</v>
      </c>
      <c r="Y1256">
        <v>3</v>
      </c>
      <c r="Z1256" t="s">
        <v>1569</v>
      </c>
      <c r="AA1256" t="s">
        <v>1570</v>
      </c>
      <c r="AB1256" t="s">
        <v>309</v>
      </c>
      <c r="AC1256" t="s">
        <v>310</v>
      </c>
      <c r="AD1256" t="s">
        <v>1380</v>
      </c>
      <c r="AG1256" t="s">
        <v>1571</v>
      </c>
      <c r="AH1256">
        <v>0</v>
      </c>
      <c r="AI1256">
        <v>188</v>
      </c>
    </row>
    <row r="1257" spans="1:35" x14ac:dyDescent="0.3">
      <c r="A1257" t="s">
        <v>1376</v>
      </c>
      <c r="B1257">
        <v>113936</v>
      </c>
      <c r="C1257">
        <v>4</v>
      </c>
      <c r="D1257" t="s">
        <v>1567</v>
      </c>
      <c r="E1257" t="s">
        <v>1568</v>
      </c>
      <c r="F1257">
        <v>13</v>
      </c>
      <c r="G1257">
        <v>7.16</v>
      </c>
      <c r="H1257">
        <v>23.68</v>
      </c>
      <c r="I1257">
        <v>5.54</v>
      </c>
      <c r="J1257">
        <v>18.329999999999998</v>
      </c>
      <c r="K1257">
        <v>1</v>
      </c>
      <c r="T1257">
        <v>1</v>
      </c>
      <c r="U1257">
        <v>1</v>
      </c>
      <c r="V1257" t="s">
        <v>333</v>
      </c>
      <c r="W1257">
        <v>23</v>
      </c>
      <c r="X1257">
        <v>5</v>
      </c>
      <c r="Y1257">
        <v>3</v>
      </c>
      <c r="Z1257" t="s">
        <v>1569</v>
      </c>
      <c r="AA1257" t="s">
        <v>1570</v>
      </c>
      <c r="AB1257" t="s">
        <v>309</v>
      </c>
      <c r="AC1257" t="s">
        <v>310</v>
      </c>
      <c r="AD1257" t="s">
        <v>1380</v>
      </c>
      <c r="AG1257" t="s">
        <v>1571</v>
      </c>
      <c r="AH1257">
        <v>0</v>
      </c>
      <c r="AI1257">
        <v>188</v>
      </c>
    </row>
    <row r="1258" spans="1:35" x14ac:dyDescent="0.3">
      <c r="A1258" t="s">
        <v>1376</v>
      </c>
      <c r="B1258">
        <v>113936</v>
      </c>
      <c r="C1258">
        <v>5</v>
      </c>
      <c r="D1258" t="s">
        <v>1567</v>
      </c>
      <c r="E1258" t="s">
        <v>1568</v>
      </c>
      <c r="F1258">
        <v>13</v>
      </c>
      <c r="G1258">
        <v>20.16</v>
      </c>
      <c r="H1258">
        <v>66.67</v>
      </c>
      <c r="I1258">
        <v>15.61</v>
      </c>
      <c r="J1258">
        <v>51.63</v>
      </c>
      <c r="K1258">
        <v>1</v>
      </c>
      <c r="T1258">
        <v>2</v>
      </c>
      <c r="U1258">
        <v>1</v>
      </c>
      <c r="V1258" t="s">
        <v>333</v>
      </c>
      <c r="W1258">
        <v>66</v>
      </c>
      <c r="X1258">
        <v>5</v>
      </c>
      <c r="Y1258">
        <v>3</v>
      </c>
      <c r="Z1258" t="s">
        <v>1569</v>
      </c>
      <c r="AA1258" t="s">
        <v>1570</v>
      </c>
      <c r="AB1258" t="s">
        <v>309</v>
      </c>
      <c r="AC1258" t="s">
        <v>310</v>
      </c>
      <c r="AD1258" t="s">
        <v>1380</v>
      </c>
      <c r="AG1258" t="s">
        <v>1571</v>
      </c>
      <c r="AH1258">
        <v>0</v>
      </c>
      <c r="AI1258">
        <v>188</v>
      </c>
    </row>
    <row r="1259" spans="1:35" x14ac:dyDescent="0.3">
      <c r="A1259" t="s">
        <v>1376</v>
      </c>
      <c r="B1259">
        <v>13254</v>
      </c>
      <c r="C1259">
        <v>1</v>
      </c>
      <c r="D1259" t="s">
        <v>1574</v>
      </c>
      <c r="E1259" t="s">
        <v>458</v>
      </c>
      <c r="F1259">
        <v>18</v>
      </c>
      <c r="G1259">
        <v>28.75</v>
      </c>
      <c r="H1259">
        <v>95.05</v>
      </c>
      <c r="I1259">
        <v>24.28</v>
      </c>
      <c r="J1259">
        <v>80.290000000000006</v>
      </c>
      <c r="K1259">
        <v>1</v>
      </c>
      <c r="T1259">
        <v>3</v>
      </c>
      <c r="U1259">
        <v>2</v>
      </c>
      <c r="V1259" t="s">
        <v>333</v>
      </c>
      <c r="W1259" t="s">
        <v>433</v>
      </c>
      <c r="X1259">
        <v>7</v>
      </c>
      <c r="Y1259">
        <v>7</v>
      </c>
      <c r="Z1259" t="s">
        <v>1575</v>
      </c>
      <c r="AA1259" t="s">
        <v>1576</v>
      </c>
      <c r="AB1259" t="s">
        <v>309</v>
      </c>
      <c r="AC1259" t="s">
        <v>310</v>
      </c>
      <c r="AD1259" t="s">
        <v>1380</v>
      </c>
      <c r="AG1259" t="s">
        <v>1577</v>
      </c>
      <c r="AH1259">
        <v>0</v>
      </c>
      <c r="AI1259">
        <v>242</v>
      </c>
    </row>
    <row r="1260" spans="1:35" x14ac:dyDescent="0.3">
      <c r="A1260" t="s">
        <v>1376</v>
      </c>
      <c r="B1260">
        <v>13254</v>
      </c>
      <c r="C1260">
        <v>2</v>
      </c>
      <c r="D1260" t="s">
        <v>1574</v>
      </c>
      <c r="E1260" t="s">
        <v>458</v>
      </c>
      <c r="F1260">
        <v>18</v>
      </c>
      <c r="G1260">
        <v>28.8</v>
      </c>
      <c r="H1260">
        <v>95.21</v>
      </c>
      <c r="I1260">
        <v>24.33</v>
      </c>
      <c r="J1260">
        <v>80.430000000000007</v>
      </c>
      <c r="K1260">
        <v>1</v>
      </c>
      <c r="T1260">
        <v>3</v>
      </c>
      <c r="U1260">
        <v>2</v>
      </c>
      <c r="V1260" t="s">
        <v>333</v>
      </c>
      <c r="W1260" t="s">
        <v>434</v>
      </c>
      <c r="X1260">
        <v>7</v>
      </c>
      <c r="Y1260">
        <v>7</v>
      </c>
      <c r="Z1260" t="s">
        <v>1575</v>
      </c>
      <c r="AA1260" t="s">
        <v>1576</v>
      </c>
      <c r="AB1260" t="s">
        <v>309</v>
      </c>
      <c r="AC1260" t="s">
        <v>310</v>
      </c>
      <c r="AD1260" t="s">
        <v>1380</v>
      </c>
      <c r="AG1260" t="s">
        <v>1577</v>
      </c>
      <c r="AH1260">
        <v>0</v>
      </c>
      <c r="AI1260">
        <v>242</v>
      </c>
    </row>
    <row r="1261" spans="1:35" x14ac:dyDescent="0.3">
      <c r="A1261" t="s">
        <v>1376</v>
      </c>
      <c r="B1261">
        <v>13254</v>
      </c>
      <c r="C1261">
        <v>3</v>
      </c>
      <c r="D1261" t="s">
        <v>1574</v>
      </c>
      <c r="E1261" t="s">
        <v>458</v>
      </c>
      <c r="F1261">
        <v>18</v>
      </c>
      <c r="G1261">
        <v>29.04</v>
      </c>
      <c r="H1261">
        <v>96</v>
      </c>
      <c r="I1261">
        <v>24.53</v>
      </c>
      <c r="J1261">
        <v>81.099999999999994</v>
      </c>
      <c r="K1261">
        <v>1</v>
      </c>
      <c r="T1261">
        <v>3</v>
      </c>
      <c r="U1261">
        <v>2</v>
      </c>
      <c r="V1261" t="s">
        <v>333</v>
      </c>
      <c r="W1261" t="s">
        <v>837</v>
      </c>
      <c r="X1261">
        <v>7</v>
      </c>
      <c r="Y1261">
        <v>7</v>
      </c>
      <c r="Z1261" t="s">
        <v>1575</v>
      </c>
      <c r="AA1261" t="s">
        <v>1576</v>
      </c>
      <c r="AB1261" t="s">
        <v>309</v>
      </c>
      <c r="AC1261" t="s">
        <v>310</v>
      </c>
      <c r="AD1261" t="s">
        <v>1380</v>
      </c>
      <c r="AG1261" t="s">
        <v>1577</v>
      </c>
      <c r="AH1261">
        <v>0</v>
      </c>
      <c r="AI1261">
        <v>242</v>
      </c>
    </row>
    <row r="1262" spans="1:35" x14ac:dyDescent="0.3">
      <c r="A1262" t="s">
        <v>1376</v>
      </c>
      <c r="B1262">
        <v>13254</v>
      </c>
      <c r="C1262">
        <v>4</v>
      </c>
      <c r="D1262" t="s">
        <v>1574</v>
      </c>
      <c r="E1262" t="s">
        <v>458</v>
      </c>
      <c r="F1262">
        <v>18</v>
      </c>
      <c r="G1262">
        <v>30.05</v>
      </c>
      <c r="H1262">
        <v>99.34</v>
      </c>
      <c r="I1262">
        <v>25.38</v>
      </c>
      <c r="J1262">
        <v>83.92</v>
      </c>
      <c r="K1262">
        <v>5</v>
      </c>
      <c r="T1262">
        <v>3</v>
      </c>
      <c r="U1262">
        <v>2</v>
      </c>
      <c r="V1262" t="s">
        <v>333</v>
      </c>
      <c r="W1262" t="s">
        <v>266</v>
      </c>
      <c r="X1262">
        <v>7</v>
      </c>
      <c r="Y1262">
        <v>7</v>
      </c>
      <c r="Z1262" t="s">
        <v>1575</v>
      </c>
      <c r="AA1262" t="s">
        <v>1576</v>
      </c>
      <c r="AB1262" t="s">
        <v>309</v>
      </c>
      <c r="AC1262" t="s">
        <v>310</v>
      </c>
      <c r="AD1262" t="s">
        <v>1380</v>
      </c>
      <c r="AG1262" t="s">
        <v>1577</v>
      </c>
      <c r="AH1262">
        <v>0</v>
      </c>
      <c r="AI1262">
        <v>242</v>
      </c>
    </row>
    <row r="1263" spans="1:35" x14ac:dyDescent="0.3">
      <c r="A1263" t="s">
        <v>1376</v>
      </c>
      <c r="B1263">
        <v>13254</v>
      </c>
      <c r="C1263">
        <v>5</v>
      </c>
      <c r="D1263" t="s">
        <v>1574</v>
      </c>
      <c r="E1263" t="s">
        <v>458</v>
      </c>
      <c r="F1263">
        <v>18</v>
      </c>
      <c r="G1263">
        <v>30.1</v>
      </c>
      <c r="H1263">
        <v>99.51</v>
      </c>
      <c r="I1263">
        <v>25.42</v>
      </c>
      <c r="J1263">
        <v>84.06</v>
      </c>
      <c r="K1263">
        <v>5</v>
      </c>
      <c r="T1263">
        <v>3</v>
      </c>
      <c r="U1263">
        <v>2</v>
      </c>
      <c r="V1263" t="s">
        <v>333</v>
      </c>
      <c r="W1263" t="s">
        <v>267</v>
      </c>
      <c r="X1263">
        <v>7</v>
      </c>
      <c r="Y1263">
        <v>7</v>
      </c>
      <c r="Z1263" t="s">
        <v>1575</v>
      </c>
      <c r="AA1263" t="s">
        <v>1576</v>
      </c>
      <c r="AB1263" t="s">
        <v>309</v>
      </c>
      <c r="AC1263" t="s">
        <v>310</v>
      </c>
      <c r="AD1263" t="s">
        <v>1380</v>
      </c>
      <c r="AG1263" t="s">
        <v>1577</v>
      </c>
      <c r="AH1263">
        <v>0</v>
      </c>
      <c r="AI1263">
        <v>242</v>
      </c>
    </row>
    <row r="1264" spans="1:35" x14ac:dyDescent="0.3">
      <c r="A1264" t="s">
        <v>1376</v>
      </c>
      <c r="B1264">
        <v>13254</v>
      </c>
      <c r="C1264">
        <v>6</v>
      </c>
      <c r="D1264" t="s">
        <v>1574</v>
      </c>
      <c r="E1264" t="s">
        <v>458</v>
      </c>
      <c r="F1264">
        <v>18</v>
      </c>
      <c r="G1264">
        <v>30.34</v>
      </c>
      <c r="H1264">
        <v>100.3</v>
      </c>
      <c r="I1264">
        <v>25.63</v>
      </c>
      <c r="J1264">
        <v>84.73</v>
      </c>
      <c r="K1264">
        <v>5</v>
      </c>
      <c r="T1264">
        <v>3</v>
      </c>
      <c r="U1264">
        <v>2</v>
      </c>
      <c r="V1264" t="s">
        <v>333</v>
      </c>
      <c r="W1264" t="s">
        <v>946</v>
      </c>
      <c r="X1264">
        <v>7</v>
      </c>
      <c r="Y1264">
        <v>7</v>
      </c>
      <c r="Z1264" t="s">
        <v>1575</v>
      </c>
      <c r="AA1264" t="s">
        <v>1576</v>
      </c>
      <c r="AB1264" t="s">
        <v>309</v>
      </c>
      <c r="AC1264" t="s">
        <v>310</v>
      </c>
      <c r="AD1264" t="s">
        <v>1380</v>
      </c>
      <c r="AG1264" t="s">
        <v>1577</v>
      </c>
      <c r="AH1264">
        <v>0</v>
      </c>
      <c r="AI1264">
        <v>242</v>
      </c>
    </row>
    <row r="1265" spans="1:35" x14ac:dyDescent="0.3">
      <c r="A1265" t="s">
        <v>1376</v>
      </c>
      <c r="B1265">
        <v>106666</v>
      </c>
      <c r="C1265">
        <v>1</v>
      </c>
      <c r="D1265" t="s">
        <v>1578</v>
      </c>
      <c r="E1265" t="s">
        <v>1250</v>
      </c>
      <c r="F1265">
        <v>11</v>
      </c>
      <c r="G1265">
        <v>11.54</v>
      </c>
      <c r="H1265">
        <v>38.17</v>
      </c>
      <c r="I1265">
        <v>9.2200000000000006</v>
      </c>
      <c r="J1265">
        <v>30.48</v>
      </c>
      <c r="K1265">
        <v>1</v>
      </c>
      <c r="T1265">
        <v>1</v>
      </c>
      <c r="U1265">
        <v>1</v>
      </c>
      <c r="V1265" t="s">
        <v>306</v>
      </c>
      <c r="W1265">
        <v>38</v>
      </c>
      <c r="X1265">
        <v>7</v>
      </c>
      <c r="Y1265">
        <v>6</v>
      </c>
      <c r="Z1265" t="s">
        <v>1579</v>
      </c>
      <c r="AA1265" t="s">
        <v>1580</v>
      </c>
      <c r="AB1265" t="s">
        <v>309</v>
      </c>
      <c r="AC1265" t="s">
        <v>310</v>
      </c>
      <c r="AD1265" t="s">
        <v>1380</v>
      </c>
      <c r="AG1265" t="s">
        <v>641</v>
      </c>
      <c r="AH1265">
        <v>0</v>
      </c>
      <c r="AI1265">
        <v>241</v>
      </c>
    </row>
    <row r="1266" spans="1:35" x14ac:dyDescent="0.3">
      <c r="A1266" t="s">
        <v>1376</v>
      </c>
      <c r="B1266">
        <v>106666</v>
      </c>
      <c r="C1266">
        <v>2</v>
      </c>
      <c r="D1266" t="s">
        <v>1578</v>
      </c>
      <c r="E1266" t="s">
        <v>1250</v>
      </c>
      <c r="F1266">
        <v>11</v>
      </c>
      <c r="G1266">
        <v>18.63</v>
      </c>
      <c r="H1266">
        <v>61.59</v>
      </c>
      <c r="I1266">
        <v>15.56</v>
      </c>
      <c r="J1266">
        <v>51.46</v>
      </c>
      <c r="K1266">
        <v>1</v>
      </c>
      <c r="T1266">
        <v>2</v>
      </c>
      <c r="U1266">
        <v>1</v>
      </c>
      <c r="V1266" t="s">
        <v>306</v>
      </c>
      <c r="W1266">
        <v>61</v>
      </c>
      <c r="X1266">
        <v>7</v>
      </c>
      <c r="Y1266">
        <v>6</v>
      </c>
      <c r="Z1266" t="s">
        <v>1579</v>
      </c>
      <c r="AA1266" t="s">
        <v>1580</v>
      </c>
      <c r="AB1266" t="s">
        <v>309</v>
      </c>
      <c r="AC1266" t="s">
        <v>310</v>
      </c>
      <c r="AD1266" t="s">
        <v>1380</v>
      </c>
      <c r="AG1266" t="s">
        <v>641</v>
      </c>
      <c r="AH1266">
        <v>0</v>
      </c>
      <c r="AI1266">
        <v>241</v>
      </c>
    </row>
    <row r="1267" spans="1:35" x14ac:dyDescent="0.3">
      <c r="A1267" t="s">
        <v>1376</v>
      </c>
      <c r="B1267">
        <v>106666</v>
      </c>
      <c r="C1267">
        <v>3</v>
      </c>
      <c r="D1267" t="s">
        <v>1578</v>
      </c>
      <c r="E1267" t="s">
        <v>1250</v>
      </c>
      <c r="F1267">
        <v>11</v>
      </c>
      <c r="G1267">
        <v>23.93</v>
      </c>
      <c r="H1267">
        <v>79.13</v>
      </c>
      <c r="I1267">
        <v>20.41</v>
      </c>
      <c r="J1267">
        <v>67.48</v>
      </c>
      <c r="K1267">
        <v>1</v>
      </c>
      <c r="T1267">
        <v>3</v>
      </c>
      <c r="U1267">
        <v>2</v>
      </c>
      <c r="V1267" t="s">
        <v>306</v>
      </c>
      <c r="W1267">
        <v>79</v>
      </c>
      <c r="X1267">
        <v>7</v>
      </c>
      <c r="Y1267">
        <v>6</v>
      </c>
      <c r="Z1267" t="s">
        <v>1579</v>
      </c>
      <c r="AA1267" t="s">
        <v>1580</v>
      </c>
      <c r="AB1267" t="s">
        <v>309</v>
      </c>
      <c r="AC1267" t="s">
        <v>310</v>
      </c>
      <c r="AD1267" t="s">
        <v>1380</v>
      </c>
      <c r="AG1267" t="s">
        <v>641</v>
      </c>
      <c r="AH1267">
        <v>0</v>
      </c>
      <c r="AI1267">
        <v>241</v>
      </c>
    </row>
    <row r="1268" spans="1:35" x14ac:dyDescent="0.3">
      <c r="A1268" t="s">
        <v>1376</v>
      </c>
      <c r="B1268">
        <v>106666</v>
      </c>
      <c r="C1268">
        <v>4</v>
      </c>
      <c r="D1268" t="s">
        <v>1578</v>
      </c>
      <c r="E1268" t="s">
        <v>1250</v>
      </c>
      <c r="F1268">
        <v>11</v>
      </c>
      <c r="G1268">
        <v>25.76</v>
      </c>
      <c r="H1268">
        <v>85.18</v>
      </c>
      <c r="I1268">
        <v>20.57</v>
      </c>
      <c r="J1268">
        <v>68.010000000000005</v>
      </c>
      <c r="K1268">
        <v>1</v>
      </c>
      <c r="T1268">
        <v>3</v>
      </c>
      <c r="U1268">
        <v>2</v>
      </c>
      <c r="V1268" t="s">
        <v>306</v>
      </c>
      <c r="W1268">
        <v>85</v>
      </c>
      <c r="X1268">
        <v>7</v>
      </c>
      <c r="Y1268">
        <v>6</v>
      </c>
      <c r="Z1268" t="s">
        <v>1579</v>
      </c>
      <c r="AA1268" t="s">
        <v>1580</v>
      </c>
      <c r="AB1268" t="s">
        <v>309</v>
      </c>
      <c r="AC1268" t="s">
        <v>310</v>
      </c>
      <c r="AD1268" t="s">
        <v>1380</v>
      </c>
      <c r="AG1268" t="s">
        <v>641</v>
      </c>
      <c r="AH1268">
        <v>0</v>
      </c>
      <c r="AI1268">
        <v>241</v>
      </c>
    </row>
    <row r="1269" spans="1:35" x14ac:dyDescent="0.3">
      <c r="A1269" t="s">
        <v>1376</v>
      </c>
      <c r="B1269">
        <v>106666</v>
      </c>
      <c r="C1269">
        <v>5</v>
      </c>
      <c r="D1269" t="s">
        <v>1578</v>
      </c>
      <c r="E1269" t="s">
        <v>1250</v>
      </c>
      <c r="F1269">
        <v>11</v>
      </c>
      <c r="G1269">
        <v>28.29</v>
      </c>
      <c r="H1269">
        <v>93.55</v>
      </c>
      <c r="I1269">
        <v>21</v>
      </c>
      <c r="J1269">
        <v>69.430000000000007</v>
      </c>
      <c r="K1269">
        <v>1</v>
      </c>
      <c r="T1269">
        <v>3</v>
      </c>
      <c r="U1269">
        <v>2</v>
      </c>
      <c r="V1269" t="s">
        <v>306</v>
      </c>
      <c r="W1269">
        <v>93</v>
      </c>
      <c r="X1269">
        <v>7</v>
      </c>
      <c r="Y1269">
        <v>6</v>
      </c>
      <c r="Z1269" t="s">
        <v>1579</v>
      </c>
      <c r="AA1269" t="s">
        <v>1580</v>
      </c>
      <c r="AB1269" t="s">
        <v>309</v>
      </c>
      <c r="AC1269" t="s">
        <v>310</v>
      </c>
      <c r="AD1269" t="s">
        <v>1380</v>
      </c>
      <c r="AG1269" t="s">
        <v>641</v>
      </c>
      <c r="AH1269">
        <v>0</v>
      </c>
      <c r="AI1269">
        <v>241</v>
      </c>
    </row>
    <row r="1270" spans="1:35" x14ac:dyDescent="0.3">
      <c r="A1270" t="s">
        <v>1376</v>
      </c>
      <c r="B1270">
        <v>106666</v>
      </c>
      <c r="C1270">
        <v>6</v>
      </c>
      <c r="D1270" t="s">
        <v>1578</v>
      </c>
      <c r="E1270" t="s">
        <v>1250</v>
      </c>
      <c r="F1270">
        <v>11</v>
      </c>
      <c r="G1270">
        <v>28.56</v>
      </c>
      <c r="H1270">
        <v>94.42</v>
      </c>
      <c r="I1270">
        <v>23.86</v>
      </c>
      <c r="J1270">
        <v>78.900000000000006</v>
      </c>
      <c r="K1270">
        <v>1</v>
      </c>
      <c r="T1270">
        <v>3</v>
      </c>
      <c r="U1270">
        <v>2</v>
      </c>
      <c r="V1270" t="s">
        <v>306</v>
      </c>
      <c r="W1270">
        <v>94</v>
      </c>
      <c r="X1270">
        <v>7</v>
      </c>
      <c r="Y1270">
        <v>6</v>
      </c>
      <c r="Z1270" t="s">
        <v>1579</v>
      </c>
      <c r="AA1270" t="s">
        <v>1580</v>
      </c>
      <c r="AB1270" t="s">
        <v>309</v>
      </c>
      <c r="AC1270" t="s">
        <v>310</v>
      </c>
      <c r="AD1270" t="s">
        <v>1380</v>
      </c>
      <c r="AG1270" t="s">
        <v>641</v>
      </c>
      <c r="AH1270">
        <v>0</v>
      </c>
      <c r="AI1270">
        <v>241</v>
      </c>
    </row>
    <row r="1271" spans="1:35" x14ac:dyDescent="0.3">
      <c r="A1271" t="s">
        <v>1376</v>
      </c>
      <c r="B1271">
        <v>106666</v>
      </c>
      <c r="C1271">
        <v>7</v>
      </c>
      <c r="D1271" t="s">
        <v>1578</v>
      </c>
      <c r="E1271" t="s">
        <v>1250</v>
      </c>
      <c r="F1271">
        <v>11</v>
      </c>
      <c r="G1271">
        <v>29.49</v>
      </c>
      <c r="H1271">
        <v>97.51</v>
      </c>
      <c r="I1271">
        <v>25.48</v>
      </c>
      <c r="J1271">
        <v>84.26</v>
      </c>
      <c r="K1271">
        <v>3</v>
      </c>
      <c r="T1271">
        <v>3</v>
      </c>
      <c r="U1271">
        <v>2</v>
      </c>
      <c r="V1271" t="s">
        <v>306</v>
      </c>
      <c r="W1271" t="s">
        <v>1581</v>
      </c>
      <c r="X1271">
        <v>7</v>
      </c>
      <c r="Y1271">
        <v>6</v>
      </c>
      <c r="Z1271" t="s">
        <v>1579</v>
      </c>
      <c r="AA1271" t="s">
        <v>1580</v>
      </c>
      <c r="AB1271" t="s">
        <v>309</v>
      </c>
      <c r="AC1271" t="s">
        <v>310</v>
      </c>
      <c r="AD1271" t="s">
        <v>1380</v>
      </c>
      <c r="AG1271" t="s">
        <v>641</v>
      </c>
      <c r="AH1271">
        <v>0</v>
      </c>
      <c r="AI1271">
        <v>241</v>
      </c>
    </row>
    <row r="1272" spans="1:35" x14ac:dyDescent="0.3">
      <c r="A1272" t="s">
        <v>1376</v>
      </c>
      <c r="B1272">
        <v>106666</v>
      </c>
      <c r="C1272">
        <v>8</v>
      </c>
      <c r="D1272" t="s">
        <v>1578</v>
      </c>
      <c r="E1272" t="s">
        <v>1250</v>
      </c>
      <c r="F1272">
        <v>11</v>
      </c>
      <c r="G1272">
        <v>29.73</v>
      </c>
      <c r="H1272">
        <v>98.3</v>
      </c>
      <c r="I1272">
        <v>25.69</v>
      </c>
      <c r="J1272">
        <v>84.94</v>
      </c>
      <c r="K1272">
        <v>2</v>
      </c>
      <c r="T1272">
        <v>3</v>
      </c>
      <c r="U1272">
        <v>2</v>
      </c>
      <c r="V1272" t="s">
        <v>306</v>
      </c>
      <c r="W1272" t="s">
        <v>143</v>
      </c>
      <c r="X1272">
        <v>7</v>
      </c>
      <c r="Y1272">
        <v>6</v>
      </c>
      <c r="Z1272" t="s">
        <v>1579</v>
      </c>
      <c r="AA1272" t="s">
        <v>1580</v>
      </c>
      <c r="AB1272" t="s">
        <v>309</v>
      </c>
      <c r="AC1272" t="s">
        <v>310</v>
      </c>
      <c r="AD1272" t="s">
        <v>1380</v>
      </c>
      <c r="AG1272" t="s">
        <v>641</v>
      </c>
      <c r="AH1272">
        <v>0</v>
      </c>
      <c r="AI1272">
        <v>241</v>
      </c>
    </row>
    <row r="1273" spans="1:35" x14ac:dyDescent="0.3">
      <c r="A1273" t="s">
        <v>1376</v>
      </c>
      <c r="B1273">
        <v>102496</v>
      </c>
      <c r="C1273">
        <v>1</v>
      </c>
      <c r="D1273" t="s">
        <v>1582</v>
      </c>
      <c r="E1273" t="s">
        <v>1171</v>
      </c>
      <c r="F1273">
        <v>10</v>
      </c>
      <c r="G1273">
        <v>27.72</v>
      </c>
      <c r="H1273">
        <v>91.65</v>
      </c>
      <c r="I1273">
        <v>25.62</v>
      </c>
      <c r="J1273">
        <v>84.71</v>
      </c>
      <c r="K1273">
        <v>1</v>
      </c>
      <c r="T1273">
        <v>3</v>
      </c>
      <c r="U1273">
        <v>2</v>
      </c>
      <c r="V1273" t="s">
        <v>306</v>
      </c>
      <c r="W1273">
        <v>91</v>
      </c>
      <c r="X1273">
        <v>5</v>
      </c>
      <c r="Y1273">
        <v>5</v>
      </c>
      <c r="Z1273" t="s">
        <v>1583</v>
      </c>
      <c r="AA1273" t="s">
        <v>1584</v>
      </c>
      <c r="AB1273" t="s">
        <v>309</v>
      </c>
      <c r="AC1273" t="s">
        <v>310</v>
      </c>
      <c r="AD1273" t="s">
        <v>1380</v>
      </c>
      <c r="AG1273" t="s">
        <v>1585</v>
      </c>
      <c r="AH1273">
        <v>0</v>
      </c>
      <c r="AI1273">
        <v>247</v>
      </c>
    </row>
    <row r="1274" spans="1:35" x14ac:dyDescent="0.3">
      <c r="A1274" t="s">
        <v>1376</v>
      </c>
      <c r="B1274">
        <v>102496</v>
      </c>
      <c r="C1274">
        <v>2</v>
      </c>
      <c r="D1274" t="s">
        <v>1582</v>
      </c>
      <c r="E1274" t="s">
        <v>1171</v>
      </c>
      <c r="F1274">
        <v>10</v>
      </c>
      <c r="G1274">
        <v>29.4</v>
      </c>
      <c r="H1274">
        <v>97.2</v>
      </c>
      <c r="I1274">
        <v>27.17</v>
      </c>
      <c r="J1274">
        <v>89.84</v>
      </c>
      <c r="K1274">
        <v>1</v>
      </c>
      <c r="T1274">
        <v>3</v>
      </c>
      <c r="U1274">
        <v>2</v>
      </c>
      <c r="V1274" t="s">
        <v>306</v>
      </c>
      <c r="W1274">
        <v>97</v>
      </c>
      <c r="X1274">
        <v>5</v>
      </c>
      <c r="Y1274">
        <v>5</v>
      </c>
      <c r="Z1274" t="s">
        <v>1583</v>
      </c>
      <c r="AA1274" t="s">
        <v>1584</v>
      </c>
      <c r="AB1274" t="s">
        <v>309</v>
      </c>
      <c r="AC1274" t="s">
        <v>310</v>
      </c>
      <c r="AD1274" t="s">
        <v>1380</v>
      </c>
      <c r="AG1274" t="s">
        <v>1585</v>
      </c>
      <c r="AH1274">
        <v>0</v>
      </c>
      <c r="AI1274">
        <v>247</v>
      </c>
    </row>
    <row r="1275" spans="1:35" x14ac:dyDescent="0.3">
      <c r="A1275" t="s">
        <v>1376</v>
      </c>
      <c r="B1275">
        <v>102496</v>
      </c>
      <c r="C1275">
        <v>3</v>
      </c>
      <c r="D1275" t="s">
        <v>1582</v>
      </c>
      <c r="E1275" t="s">
        <v>1171</v>
      </c>
      <c r="F1275">
        <v>10</v>
      </c>
      <c r="G1275">
        <v>37.450000000000003</v>
      </c>
      <c r="H1275">
        <v>123.82</v>
      </c>
      <c r="I1275">
        <v>34.61</v>
      </c>
      <c r="J1275">
        <v>114.44</v>
      </c>
      <c r="K1275">
        <v>4</v>
      </c>
      <c r="T1275">
        <v>3</v>
      </c>
      <c r="U1275">
        <v>2</v>
      </c>
      <c r="V1275" t="s">
        <v>306</v>
      </c>
      <c r="W1275">
        <v>123</v>
      </c>
      <c r="X1275">
        <v>5</v>
      </c>
      <c r="Y1275">
        <v>5</v>
      </c>
      <c r="Z1275" t="s">
        <v>1583</v>
      </c>
      <c r="AA1275" t="s">
        <v>1584</v>
      </c>
      <c r="AB1275" t="s">
        <v>309</v>
      </c>
      <c r="AC1275" t="s">
        <v>310</v>
      </c>
      <c r="AD1275" t="s">
        <v>1380</v>
      </c>
      <c r="AG1275" t="s">
        <v>1585</v>
      </c>
      <c r="AH1275">
        <v>0</v>
      </c>
      <c r="AI1275">
        <v>247</v>
      </c>
    </row>
    <row r="1276" spans="1:35" x14ac:dyDescent="0.3">
      <c r="A1276" t="s">
        <v>1376</v>
      </c>
      <c r="B1276">
        <v>102496</v>
      </c>
      <c r="C1276">
        <v>4</v>
      </c>
      <c r="D1276" t="s">
        <v>1582</v>
      </c>
      <c r="E1276" t="s">
        <v>1171</v>
      </c>
      <c r="F1276">
        <v>10</v>
      </c>
      <c r="G1276">
        <v>42.5</v>
      </c>
      <c r="H1276">
        <v>140.52000000000001</v>
      </c>
      <c r="I1276">
        <v>39.28</v>
      </c>
      <c r="J1276">
        <v>129.88</v>
      </c>
      <c r="K1276">
        <v>2</v>
      </c>
      <c r="T1276">
        <v>3</v>
      </c>
      <c r="U1276">
        <v>2</v>
      </c>
      <c r="V1276" t="s">
        <v>306</v>
      </c>
      <c r="W1276" t="s">
        <v>1586</v>
      </c>
      <c r="X1276">
        <v>5</v>
      </c>
      <c r="Y1276">
        <v>5</v>
      </c>
      <c r="Z1276" t="s">
        <v>1583</v>
      </c>
      <c r="AA1276" t="s">
        <v>1584</v>
      </c>
      <c r="AB1276" t="s">
        <v>309</v>
      </c>
      <c r="AC1276" t="s">
        <v>310</v>
      </c>
      <c r="AD1276" t="s">
        <v>1380</v>
      </c>
      <c r="AG1276" t="s">
        <v>1585</v>
      </c>
      <c r="AH1276">
        <v>0</v>
      </c>
      <c r="AI1276">
        <v>247</v>
      </c>
    </row>
    <row r="1277" spans="1:35" x14ac:dyDescent="0.3">
      <c r="A1277" t="s">
        <v>1376</v>
      </c>
      <c r="B1277">
        <v>102496</v>
      </c>
      <c r="C1277">
        <v>5</v>
      </c>
      <c r="D1277" t="s">
        <v>1582</v>
      </c>
      <c r="E1277" t="s">
        <v>1171</v>
      </c>
      <c r="F1277">
        <v>10</v>
      </c>
      <c r="G1277">
        <v>43.24</v>
      </c>
      <c r="H1277">
        <v>142.97</v>
      </c>
      <c r="I1277">
        <v>39.97</v>
      </c>
      <c r="J1277">
        <v>132.13999999999999</v>
      </c>
      <c r="K1277">
        <v>2</v>
      </c>
      <c r="T1277">
        <v>3</v>
      </c>
      <c r="U1277">
        <v>2</v>
      </c>
      <c r="V1277" t="s">
        <v>306</v>
      </c>
      <c r="W1277" t="s">
        <v>155</v>
      </c>
      <c r="X1277">
        <v>5</v>
      </c>
      <c r="Y1277">
        <v>5</v>
      </c>
      <c r="Z1277" t="s">
        <v>1583</v>
      </c>
      <c r="AA1277" t="s">
        <v>1584</v>
      </c>
      <c r="AB1277" t="s">
        <v>309</v>
      </c>
      <c r="AC1277" t="s">
        <v>310</v>
      </c>
      <c r="AD1277" t="s">
        <v>1380</v>
      </c>
      <c r="AG1277" t="s">
        <v>1585</v>
      </c>
      <c r="AH1277">
        <v>0</v>
      </c>
      <c r="AI1277">
        <v>247</v>
      </c>
    </row>
    <row r="1278" spans="1:35" x14ac:dyDescent="0.3">
      <c r="A1278" t="s">
        <v>1376</v>
      </c>
      <c r="B1278">
        <v>101613</v>
      </c>
      <c r="C1278">
        <v>1</v>
      </c>
      <c r="D1278" t="s">
        <v>1587</v>
      </c>
      <c r="E1278" t="s">
        <v>1535</v>
      </c>
      <c r="F1278">
        <v>12</v>
      </c>
      <c r="G1278">
        <v>24.34</v>
      </c>
      <c r="H1278">
        <v>80.48</v>
      </c>
      <c r="I1278">
        <v>21.57</v>
      </c>
      <c r="J1278">
        <v>71.31</v>
      </c>
      <c r="K1278">
        <v>1</v>
      </c>
      <c r="T1278">
        <v>3</v>
      </c>
      <c r="U1278">
        <v>2</v>
      </c>
      <c r="V1278" t="s">
        <v>306</v>
      </c>
      <c r="W1278">
        <v>80</v>
      </c>
      <c r="X1278">
        <v>7</v>
      </c>
      <c r="Y1278">
        <v>7</v>
      </c>
      <c r="Z1278" t="s">
        <v>1588</v>
      </c>
      <c r="AA1278" t="s">
        <v>1589</v>
      </c>
      <c r="AB1278" t="s">
        <v>309</v>
      </c>
      <c r="AC1278" t="s">
        <v>310</v>
      </c>
      <c r="AD1278" t="s">
        <v>1380</v>
      </c>
      <c r="AG1278" t="s">
        <v>1590</v>
      </c>
      <c r="AH1278">
        <v>0</v>
      </c>
      <c r="AI1278">
        <v>262</v>
      </c>
    </row>
    <row r="1279" spans="1:35" x14ac:dyDescent="0.3">
      <c r="A1279" t="s">
        <v>1376</v>
      </c>
      <c r="B1279">
        <v>101613</v>
      </c>
      <c r="C1279">
        <v>2</v>
      </c>
      <c r="D1279" t="s">
        <v>1587</v>
      </c>
      <c r="E1279" t="s">
        <v>1535</v>
      </c>
      <c r="F1279">
        <v>12</v>
      </c>
      <c r="G1279">
        <v>25.8</v>
      </c>
      <c r="H1279">
        <v>85.32</v>
      </c>
      <c r="I1279">
        <v>22.86</v>
      </c>
      <c r="J1279">
        <v>75.599999999999994</v>
      </c>
      <c r="K1279">
        <v>5</v>
      </c>
      <c r="T1279">
        <v>3</v>
      </c>
      <c r="U1279">
        <v>2</v>
      </c>
      <c r="V1279" t="s">
        <v>306</v>
      </c>
      <c r="W1279">
        <v>85</v>
      </c>
      <c r="X1279">
        <v>7</v>
      </c>
      <c r="Y1279">
        <v>7</v>
      </c>
      <c r="Z1279" t="s">
        <v>1588</v>
      </c>
      <c r="AA1279" t="s">
        <v>1589</v>
      </c>
      <c r="AB1279" t="s">
        <v>309</v>
      </c>
      <c r="AC1279" t="s">
        <v>310</v>
      </c>
      <c r="AD1279" t="s">
        <v>1380</v>
      </c>
      <c r="AG1279" t="s">
        <v>1590</v>
      </c>
      <c r="AH1279">
        <v>0</v>
      </c>
      <c r="AI1279">
        <v>262</v>
      </c>
    </row>
    <row r="1280" spans="1:35" x14ac:dyDescent="0.3">
      <c r="A1280" t="s">
        <v>1376</v>
      </c>
      <c r="B1280">
        <v>101613</v>
      </c>
      <c r="C1280">
        <v>3</v>
      </c>
      <c r="D1280" t="s">
        <v>1587</v>
      </c>
      <c r="E1280" t="s">
        <v>1535</v>
      </c>
      <c r="F1280">
        <v>12</v>
      </c>
      <c r="G1280">
        <v>27.95</v>
      </c>
      <c r="H1280">
        <v>92.42</v>
      </c>
      <c r="I1280">
        <v>24.77</v>
      </c>
      <c r="J1280">
        <v>81.89</v>
      </c>
      <c r="K1280">
        <v>1</v>
      </c>
      <c r="T1280">
        <v>3</v>
      </c>
      <c r="U1280">
        <v>2</v>
      </c>
      <c r="V1280" t="s">
        <v>306</v>
      </c>
      <c r="W1280">
        <v>92</v>
      </c>
      <c r="X1280">
        <v>7</v>
      </c>
      <c r="Y1280">
        <v>7</v>
      </c>
      <c r="Z1280" t="s">
        <v>1588</v>
      </c>
      <c r="AA1280" t="s">
        <v>1589</v>
      </c>
      <c r="AB1280" t="s">
        <v>309</v>
      </c>
      <c r="AC1280" t="s">
        <v>310</v>
      </c>
      <c r="AD1280" t="s">
        <v>1380</v>
      </c>
      <c r="AG1280" t="s">
        <v>1590</v>
      </c>
      <c r="AH1280">
        <v>0</v>
      </c>
      <c r="AI1280">
        <v>262</v>
      </c>
    </row>
    <row r="1281" spans="1:35" x14ac:dyDescent="0.3">
      <c r="A1281" t="s">
        <v>1376</v>
      </c>
      <c r="B1281">
        <v>101613</v>
      </c>
      <c r="C1281">
        <v>4</v>
      </c>
      <c r="D1281" t="s">
        <v>1587</v>
      </c>
      <c r="E1281" t="s">
        <v>1535</v>
      </c>
      <c r="F1281">
        <v>12</v>
      </c>
      <c r="G1281">
        <v>31.19</v>
      </c>
      <c r="H1281">
        <v>103.12</v>
      </c>
      <c r="I1281">
        <v>27.64</v>
      </c>
      <c r="J1281">
        <v>91.38</v>
      </c>
      <c r="K1281">
        <v>5</v>
      </c>
      <c r="T1281">
        <v>3</v>
      </c>
      <c r="U1281">
        <v>2</v>
      </c>
      <c r="V1281" t="s">
        <v>306</v>
      </c>
      <c r="W1281">
        <v>103</v>
      </c>
      <c r="X1281">
        <v>7</v>
      </c>
      <c r="Y1281">
        <v>7</v>
      </c>
      <c r="Z1281" t="s">
        <v>1588</v>
      </c>
      <c r="AA1281" t="s">
        <v>1589</v>
      </c>
      <c r="AB1281" t="s">
        <v>309</v>
      </c>
      <c r="AC1281" t="s">
        <v>310</v>
      </c>
      <c r="AD1281" t="s">
        <v>1380</v>
      </c>
      <c r="AG1281" t="s">
        <v>1590</v>
      </c>
      <c r="AH1281">
        <v>0</v>
      </c>
      <c r="AI1281">
        <v>262</v>
      </c>
    </row>
    <row r="1282" spans="1:35" x14ac:dyDescent="0.3">
      <c r="A1282" t="s">
        <v>1376</v>
      </c>
      <c r="B1282">
        <v>8422</v>
      </c>
      <c r="C1282">
        <v>1</v>
      </c>
      <c r="D1282" t="s">
        <v>1591</v>
      </c>
      <c r="E1282" t="s">
        <v>1592</v>
      </c>
      <c r="F1282">
        <v>112</v>
      </c>
      <c r="G1282">
        <v>24.31</v>
      </c>
      <c r="H1282">
        <v>80.39</v>
      </c>
      <c r="I1282">
        <v>18.05</v>
      </c>
      <c r="J1282">
        <v>59.69</v>
      </c>
      <c r="K1282">
        <v>48</v>
      </c>
      <c r="T1282">
        <v>3</v>
      </c>
      <c r="U1282">
        <v>1</v>
      </c>
      <c r="V1282" t="s">
        <v>333</v>
      </c>
      <c r="W1282">
        <v>80</v>
      </c>
      <c r="X1282">
        <v>17</v>
      </c>
      <c r="Y1282">
        <v>17</v>
      </c>
      <c r="Z1282" t="s">
        <v>1593</v>
      </c>
      <c r="AA1282" t="s">
        <v>1594</v>
      </c>
      <c r="AB1282" t="s">
        <v>309</v>
      </c>
      <c r="AC1282" t="s">
        <v>310</v>
      </c>
      <c r="AD1282" t="s">
        <v>1380</v>
      </c>
      <c r="AG1282" t="s">
        <v>1595</v>
      </c>
      <c r="AH1282">
        <v>0</v>
      </c>
      <c r="AI1282">
        <v>371</v>
      </c>
    </row>
    <row r="1283" spans="1:35" x14ac:dyDescent="0.3">
      <c r="A1283" t="s">
        <v>1376</v>
      </c>
      <c r="B1283">
        <v>8422</v>
      </c>
      <c r="C1283">
        <v>2</v>
      </c>
      <c r="D1283" t="s">
        <v>1591</v>
      </c>
      <c r="E1283" t="s">
        <v>1592</v>
      </c>
      <c r="F1283">
        <v>112</v>
      </c>
      <c r="G1283">
        <v>28.53</v>
      </c>
      <c r="H1283">
        <v>94.34</v>
      </c>
      <c r="I1283">
        <v>21.18</v>
      </c>
      <c r="J1283">
        <v>70.040000000000006</v>
      </c>
      <c r="K1283">
        <v>16</v>
      </c>
      <c r="T1283">
        <v>3</v>
      </c>
      <c r="U1283">
        <v>1</v>
      </c>
      <c r="V1283" t="s">
        <v>333</v>
      </c>
      <c r="W1283">
        <v>94</v>
      </c>
      <c r="X1283">
        <v>17</v>
      </c>
      <c r="Y1283">
        <v>17</v>
      </c>
      <c r="Z1283" t="s">
        <v>1593</v>
      </c>
      <c r="AA1283" t="s">
        <v>1594</v>
      </c>
      <c r="AB1283" t="s">
        <v>309</v>
      </c>
      <c r="AC1283" t="s">
        <v>310</v>
      </c>
      <c r="AD1283" t="s">
        <v>1380</v>
      </c>
      <c r="AG1283" t="s">
        <v>1595</v>
      </c>
      <c r="AH1283">
        <v>0</v>
      </c>
      <c r="AI1283">
        <v>371</v>
      </c>
    </row>
    <row r="1284" spans="1:35" x14ac:dyDescent="0.3">
      <c r="A1284" t="s">
        <v>1376</v>
      </c>
      <c r="B1284">
        <v>8422</v>
      </c>
      <c r="C1284">
        <v>3</v>
      </c>
      <c r="D1284" t="s">
        <v>1591</v>
      </c>
      <c r="E1284" t="s">
        <v>1592</v>
      </c>
      <c r="F1284">
        <v>112</v>
      </c>
      <c r="G1284">
        <v>34.58</v>
      </c>
      <c r="H1284">
        <v>114.33</v>
      </c>
      <c r="I1284">
        <v>25.67</v>
      </c>
      <c r="J1284">
        <v>84.88</v>
      </c>
      <c r="K1284">
        <v>48</v>
      </c>
      <c r="T1284">
        <v>3</v>
      </c>
      <c r="U1284">
        <v>2</v>
      </c>
      <c r="V1284" t="s">
        <v>333</v>
      </c>
      <c r="W1284">
        <v>114</v>
      </c>
      <c r="X1284">
        <v>17</v>
      </c>
      <c r="Y1284">
        <v>17</v>
      </c>
      <c r="Z1284" t="s">
        <v>1593</v>
      </c>
      <c r="AA1284" t="s">
        <v>1594</v>
      </c>
      <c r="AB1284" t="s">
        <v>309</v>
      </c>
      <c r="AC1284" t="s">
        <v>310</v>
      </c>
      <c r="AD1284" t="s">
        <v>1380</v>
      </c>
      <c r="AG1284" t="s">
        <v>1595</v>
      </c>
      <c r="AH1284">
        <v>0</v>
      </c>
      <c r="AI1284">
        <v>371</v>
      </c>
    </row>
    <row r="1285" spans="1:35" x14ac:dyDescent="0.3">
      <c r="A1285" t="s">
        <v>1376</v>
      </c>
      <c r="B1285">
        <v>108032</v>
      </c>
      <c r="C1285">
        <v>1</v>
      </c>
      <c r="D1285" t="s">
        <v>1596</v>
      </c>
      <c r="E1285" t="s">
        <v>1597</v>
      </c>
      <c r="F1285">
        <v>12</v>
      </c>
      <c r="G1285">
        <v>37.71</v>
      </c>
      <c r="H1285">
        <v>124.68</v>
      </c>
      <c r="I1285">
        <v>34.6</v>
      </c>
      <c r="J1285">
        <v>114.4</v>
      </c>
      <c r="K1285">
        <v>8</v>
      </c>
      <c r="T1285">
        <v>3</v>
      </c>
      <c r="U1285">
        <v>2</v>
      </c>
      <c r="V1285" t="s">
        <v>333</v>
      </c>
      <c r="W1285">
        <v>124</v>
      </c>
      <c r="X1285">
        <v>7</v>
      </c>
      <c r="Y1285">
        <v>7</v>
      </c>
      <c r="Z1285" t="s">
        <v>1598</v>
      </c>
      <c r="AA1285" t="s">
        <v>1599</v>
      </c>
      <c r="AB1285" t="s">
        <v>309</v>
      </c>
      <c r="AC1285" t="s">
        <v>310</v>
      </c>
      <c r="AD1285" t="s">
        <v>1380</v>
      </c>
      <c r="AG1285" t="s">
        <v>1600</v>
      </c>
      <c r="AH1285">
        <v>0</v>
      </c>
      <c r="AI1285">
        <v>291</v>
      </c>
    </row>
    <row r="1286" spans="1:35" x14ac:dyDescent="0.3">
      <c r="A1286" t="s">
        <v>1376</v>
      </c>
      <c r="B1286">
        <v>108032</v>
      </c>
      <c r="C1286">
        <v>2</v>
      </c>
      <c r="D1286" t="s">
        <v>1596</v>
      </c>
      <c r="E1286" t="s">
        <v>1597</v>
      </c>
      <c r="F1286">
        <v>12</v>
      </c>
      <c r="G1286">
        <v>39.409999999999997</v>
      </c>
      <c r="H1286">
        <v>130.30000000000001</v>
      </c>
      <c r="I1286">
        <v>36.17</v>
      </c>
      <c r="J1286">
        <v>119.6</v>
      </c>
      <c r="K1286">
        <v>4</v>
      </c>
      <c r="T1286">
        <v>3</v>
      </c>
      <c r="U1286">
        <v>2</v>
      </c>
      <c r="V1286" t="s">
        <v>333</v>
      </c>
      <c r="W1286">
        <v>130</v>
      </c>
      <c r="X1286">
        <v>7</v>
      </c>
      <c r="Y1286">
        <v>7</v>
      </c>
      <c r="Z1286" t="s">
        <v>1598</v>
      </c>
      <c r="AA1286" t="s">
        <v>1599</v>
      </c>
      <c r="AB1286" t="s">
        <v>309</v>
      </c>
      <c r="AC1286" t="s">
        <v>310</v>
      </c>
      <c r="AD1286" t="s">
        <v>1380</v>
      </c>
      <c r="AG1286" t="s">
        <v>1600</v>
      </c>
      <c r="AH1286">
        <v>0</v>
      </c>
      <c r="AI1286">
        <v>291</v>
      </c>
    </row>
    <row r="1287" spans="1:35" x14ac:dyDescent="0.3">
      <c r="A1287" t="s">
        <v>1601</v>
      </c>
      <c r="B1287">
        <v>24122</v>
      </c>
      <c r="C1287">
        <v>1</v>
      </c>
      <c r="D1287" t="s">
        <v>1602</v>
      </c>
      <c r="E1287" t="s">
        <v>385</v>
      </c>
      <c r="F1287">
        <v>290</v>
      </c>
      <c r="G1287">
        <v>24.55</v>
      </c>
      <c r="H1287">
        <v>81.17</v>
      </c>
      <c r="I1287">
        <v>18.11</v>
      </c>
      <c r="J1287">
        <v>59.89</v>
      </c>
      <c r="K1287">
        <v>146</v>
      </c>
      <c r="T1287">
        <v>3</v>
      </c>
      <c r="U1287">
        <v>2</v>
      </c>
      <c r="V1287" t="s">
        <v>306</v>
      </c>
      <c r="W1287">
        <v>81</v>
      </c>
      <c r="X1287">
        <v>25</v>
      </c>
      <c r="Y1287">
        <v>24</v>
      </c>
      <c r="Z1287" t="s">
        <v>1603</v>
      </c>
      <c r="AA1287" t="s">
        <v>1604</v>
      </c>
      <c r="AB1287" t="s">
        <v>309</v>
      </c>
      <c r="AC1287" t="s">
        <v>310</v>
      </c>
      <c r="AD1287" t="s">
        <v>1605</v>
      </c>
      <c r="AG1287" t="s">
        <v>1606</v>
      </c>
      <c r="AH1287">
        <v>0</v>
      </c>
      <c r="AI1287">
        <v>209</v>
      </c>
    </row>
    <row r="1288" spans="1:35" x14ac:dyDescent="0.3">
      <c r="A1288" t="s">
        <v>1601</v>
      </c>
      <c r="B1288">
        <v>24122</v>
      </c>
      <c r="C1288">
        <v>2</v>
      </c>
      <c r="D1288" t="s">
        <v>1602</v>
      </c>
      <c r="E1288" t="s">
        <v>385</v>
      </c>
      <c r="F1288">
        <v>290</v>
      </c>
      <c r="G1288">
        <v>32.44</v>
      </c>
      <c r="H1288">
        <v>107.24</v>
      </c>
      <c r="I1288">
        <v>25.7</v>
      </c>
      <c r="J1288">
        <v>84.98</v>
      </c>
      <c r="K1288">
        <v>96</v>
      </c>
      <c r="T1288">
        <v>3</v>
      </c>
      <c r="U1288">
        <v>2</v>
      </c>
      <c r="V1288" t="s">
        <v>306</v>
      </c>
      <c r="W1288">
        <v>107</v>
      </c>
      <c r="X1288">
        <v>25</v>
      </c>
      <c r="Y1288">
        <v>24</v>
      </c>
      <c r="Z1288" t="s">
        <v>1603</v>
      </c>
      <c r="AA1288" t="s">
        <v>1604</v>
      </c>
      <c r="AB1288" t="s">
        <v>309</v>
      </c>
      <c r="AC1288" t="s">
        <v>310</v>
      </c>
      <c r="AD1288" t="s">
        <v>1605</v>
      </c>
      <c r="AG1288" t="s">
        <v>1606</v>
      </c>
      <c r="AH1288">
        <v>0</v>
      </c>
      <c r="AI1288">
        <v>209</v>
      </c>
    </row>
    <row r="1289" spans="1:35" x14ac:dyDescent="0.3">
      <c r="A1289" t="s">
        <v>1601</v>
      </c>
      <c r="B1289">
        <v>24122</v>
      </c>
      <c r="C1289">
        <v>3</v>
      </c>
      <c r="D1289" t="s">
        <v>1602</v>
      </c>
      <c r="E1289" t="s">
        <v>385</v>
      </c>
      <c r="F1289">
        <v>290</v>
      </c>
      <c r="G1289">
        <v>43.11</v>
      </c>
      <c r="H1289">
        <v>142.54</v>
      </c>
      <c r="I1289">
        <v>34.700000000000003</v>
      </c>
      <c r="J1289">
        <v>114.74</v>
      </c>
      <c r="K1289">
        <v>48</v>
      </c>
      <c r="T1289">
        <v>4</v>
      </c>
      <c r="U1289">
        <v>2</v>
      </c>
      <c r="V1289" t="s">
        <v>306</v>
      </c>
      <c r="W1289">
        <v>142</v>
      </c>
      <c r="X1289">
        <v>25</v>
      </c>
      <c r="Y1289">
        <v>24</v>
      </c>
      <c r="Z1289" t="s">
        <v>1603</v>
      </c>
      <c r="AA1289" t="s">
        <v>1604</v>
      </c>
      <c r="AB1289" t="s">
        <v>309</v>
      </c>
      <c r="AC1289" t="s">
        <v>310</v>
      </c>
      <c r="AD1289" t="s">
        <v>1605</v>
      </c>
      <c r="AG1289" t="s">
        <v>1606</v>
      </c>
      <c r="AH1289">
        <v>0</v>
      </c>
      <c r="AI1289">
        <v>209</v>
      </c>
    </row>
    <row r="1290" spans="1:35" x14ac:dyDescent="0.3">
      <c r="A1290" t="s">
        <v>1601</v>
      </c>
      <c r="B1290">
        <v>2994</v>
      </c>
      <c r="C1290">
        <v>1</v>
      </c>
      <c r="D1290" t="s">
        <v>1607</v>
      </c>
      <c r="E1290" t="s">
        <v>939</v>
      </c>
      <c r="F1290">
        <v>366</v>
      </c>
      <c r="G1290">
        <v>24.03</v>
      </c>
      <c r="H1290">
        <v>79.459999999999994</v>
      </c>
      <c r="I1290">
        <v>18.13</v>
      </c>
      <c r="J1290">
        <v>59.96</v>
      </c>
      <c r="K1290">
        <v>168</v>
      </c>
      <c r="T1290">
        <v>3</v>
      </c>
      <c r="U1290">
        <v>2</v>
      </c>
      <c r="V1290" t="s">
        <v>306</v>
      </c>
      <c r="W1290">
        <v>79</v>
      </c>
      <c r="X1290">
        <v>22</v>
      </c>
      <c r="Y1290">
        <v>18</v>
      </c>
      <c r="Z1290" t="s">
        <v>1608</v>
      </c>
      <c r="AA1290" t="s">
        <v>1609</v>
      </c>
      <c r="AB1290" t="s">
        <v>309</v>
      </c>
      <c r="AC1290" t="s">
        <v>310</v>
      </c>
      <c r="AD1290" t="s">
        <v>1605</v>
      </c>
      <c r="AG1290" t="s">
        <v>1610</v>
      </c>
      <c r="AH1290">
        <v>0</v>
      </c>
      <c r="AI1290">
        <v>255</v>
      </c>
    </row>
    <row r="1291" spans="1:35" x14ac:dyDescent="0.3">
      <c r="A1291" t="s">
        <v>1601</v>
      </c>
      <c r="B1291">
        <v>2994</v>
      </c>
      <c r="C1291">
        <v>2</v>
      </c>
      <c r="D1291" t="s">
        <v>1607</v>
      </c>
      <c r="E1291" t="s">
        <v>939</v>
      </c>
      <c r="F1291">
        <v>366</v>
      </c>
      <c r="G1291">
        <v>32.21</v>
      </c>
      <c r="H1291">
        <v>106.5</v>
      </c>
      <c r="I1291">
        <v>25.61</v>
      </c>
      <c r="J1291">
        <v>84.69</v>
      </c>
      <c r="K1291">
        <v>126</v>
      </c>
      <c r="T1291">
        <v>3</v>
      </c>
      <c r="U1291">
        <v>2</v>
      </c>
      <c r="V1291" t="s">
        <v>306</v>
      </c>
      <c r="W1291">
        <v>106</v>
      </c>
      <c r="X1291">
        <v>22</v>
      </c>
      <c r="Y1291">
        <v>18</v>
      </c>
      <c r="Z1291" t="s">
        <v>1608</v>
      </c>
      <c r="AA1291" t="s">
        <v>1609</v>
      </c>
      <c r="AB1291" t="s">
        <v>309</v>
      </c>
      <c r="AC1291" t="s">
        <v>310</v>
      </c>
      <c r="AD1291" t="s">
        <v>1605</v>
      </c>
      <c r="AG1291" t="s">
        <v>1610</v>
      </c>
      <c r="AH1291">
        <v>0</v>
      </c>
      <c r="AI1291">
        <v>255</v>
      </c>
    </row>
    <row r="1292" spans="1:35" x14ac:dyDescent="0.3">
      <c r="A1292" t="s">
        <v>1601</v>
      </c>
      <c r="B1292">
        <v>2994</v>
      </c>
      <c r="C1292">
        <v>3</v>
      </c>
      <c r="D1292" t="s">
        <v>1607</v>
      </c>
      <c r="E1292" t="s">
        <v>939</v>
      </c>
      <c r="F1292">
        <v>366</v>
      </c>
      <c r="G1292">
        <v>42.09</v>
      </c>
      <c r="H1292">
        <v>139.16999999999999</v>
      </c>
      <c r="I1292">
        <v>34.71</v>
      </c>
      <c r="J1292">
        <v>114.76</v>
      </c>
      <c r="K1292">
        <v>72</v>
      </c>
      <c r="T1292">
        <v>4</v>
      </c>
      <c r="U1292">
        <v>2</v>
      </c>
      <c r="V1292" t="s">
        <v>306</v>
      </c>
      <c r="W1292">
        <v>139</v>
      </c>
      <c r="X1292">
        <v>22</v>
      </c>
      <c r="Y1292">
        <v>18</v>
      </c>
      <c r="Z1292" t="s">
        <v>1608</v>
      </c>
      <c r="AA1292" t="s">
        <v>1609</v>
      </c>
      <c r="AB1292" t="s">
        <v>309</v>
      </c>
      <c r="AC1292" t="s">
        <v>310</v>
      </c>
      <c r="AD1292" t="s">
        <v>1605</v>
      </c>
      <c r="AG1292" t="s">
        <v>1610</v>
      </c>
      <c r="AH1292">
        <v>0</v>
      </c>
      <c r="AI1292">
        <v>255</v>
      </c>
    </row>
    <row r="1293" spans="1:35" x14ac:dyDescent="0.3">
      <c r="A1293" t="s">
        <v>1601</v>
      </c>
      <c r="B1293">
        <v>19503</v>
      </c>
      <c r="C1293">
        <v>1</v>
      </c>
      <c r="D1293" t="s">
        <v>1611</v>
      </c>
      <c r="E1293" t="s">
        <v>1612</v>
      </c>
      <c r="F1293">
        <v>128</v>
      </c>
      <c r="G1293">
        <v>24.79</v>
      </c>
      <c r="H1293">
        <v>81.97</v>
      </c>
      <c r="I1293">
        <v>18.03</v>
      </c>
      <c r="J1293">
        <v>59.62</v>
      </c>
      <c r="K1293">
        <v>23</v>
      </c>
      <c r="T1293">
        <v>3</v>
      </c>
      <c r="U1293">
        <v>2</v>
      </c>
      <c r="V1293" t="s">
        <v>306</v>
      </c>
      <c r="W1293" t="s">
        <v>245</v>
      </c>
      <c r="X1293">
        <v>13</v>
      </c>
      <c r="Y1293">
        <v>10</v>
      </c>
      <c r="Z1293" t="s">
        <v>1613</v>
      </c>
      <c r="AA1293" t="s">
        <v>1614</v>
      </c>
      <c r="AB1293" t="s">
        <v>309</v>
      </c>
      <c r="AC1293" t="s">
        <v>310</v>
      </c>
      <c r="AD1293" t="s">
        <v>1605</v>
      </c>
      <c r="AG1293" t="s">
        <v>1615</v>
      </c>
      <c r="AH1293">
        <v>0</v>
      </c>
      <c r="AI1293">
        <v>243</v>
      </c>
    </row>
    <row r="1294" spans="1:35" x14ac:dyDescent="0.3">
      <c r="A1294" t="s">
        <v>1601</v>
      </c>
      <c r="B1294">
        <v>19503</v>
      </c>
      <c r="C1294">
        <v>2</v>
      </c>
      <c r="D1294" t="s">
        <v>1611</v>
      </c>
      <c r="E1294" t="s">
        <v>1612</v>
      </c>
      <c r="F1294">
        <v>128</v>
      </c>
      <c r="G1294">
        <v>24.93</v>
      </c>
      <c r="H1294">
        <v>82.43</v>
      </c>
      <c r="I1294">
        <v>18.100000000000001</v>
      </c>
      <c r="J1294">
        <v>59.85</v>
      </c>
      <c r="K1294">
        <v>20</v>
      </c>
      <c r="T1294">
        <v>3</v>
      </c>
      <c r="U1294">
        <v>2</v>
      </c>
      <c r="V1294" t="s">
        <v>306</v>
      </c>
      <c r="W1294" t="s">
        <v>233</v>
      </c>
      <c r="X1294">
        <v>13</v>
      </c>
      <c r="Y1294">
        <v>10</v>
      </c>
      <c r="Z1294" t="s">
        <v>1613</v>
      </c>
      <c r="AA1294" t="s">
        <v>1614</v>
      </c>
      <c r="AB1294" t="s">
        <v>309</v>
      </c>
      <c r="AC1294" t="s">
        <v>310</v>
      </c>
      <c r="AD1294" t="s">
        <v>1605</v>
      </c>
      <c r="AG1294" t="s">
        <v>1615</v>
      </c>
      <c r="AH1294">
        <v>0</v>
      </c>
      <c r="AI1294">
        <v>243</v>
      </c>
    </row>
    <row r="1295" spans="1:35" x14ac:dyDescent="0.3">
      <c r="A1295" t="s">
        <v>1601</v>
      </c>
      <c r="B1295">
        <v>19503</v>
      </c>
      <c r="C1295">
        <v>3</v>
      </c>
      <c r="D1295" t="s">
        <v>1611</v>
      </c>
      <c r="E1295" t="s">
        <v>1612</v>
      </c>
      <c r="F1295">
        <v>128</v>
      </c>
      <c r="G1295">
        <v>24.81</v>
      </c>
      <c r="H1295">
        <v>82.02</v>
      </c>
      <c r="I1295">
        <v>18.02</v>
      </c>
      <c r="J1295">
        <v>59.58</v>
      </c>
      <c r="K1295">
        <v>13</v>
      </c>
      <c r="T1295">
        <v>3</v>
      </c>
      <c r="U1295">
        <v>2</v>
      </c>
      <c r="V1295" t="s">
        <v>306</v>
      </c>
      <c r="W1295" t="s">
        <v>1616</v>
      </c>
      <c r="X1295">
        <v>13</v>
      </c>
      <c r="Y1295">
        <v>10</v>
      </c>
      <c r="Z1295" t="s">
        <v>1613</v>
      </c>
      <c r="AA1295" t="s">
        <v>1614</v>
      </c>
      <c r="AB1295" t="s">
        <v>309</v>
      </c>
      <c r="AC1295" t="s">
        <v>310</v>
      </c>
      <c r="AD1295" t="s">
        <v>1605</v>
      </c>
      <c r="AG1295" t="s">
        <v>1615</v>
      </c>
      <c r="AH1295">
        <v>0</v>
      </c>
      <c r="AI1295">
        <v>243</v>
      </c>
    </row>
    <row r="1296" spans="1:35" x14ac:dyDescent="0.3">
      <c r="A1296" t="s">
        <v>1601</v>
      </c>
      <c r="B1296">
        <v>19503</v>
      </c>
      <c r="C1296">
        <v>4</v>
      </c>
      <c r="D1296" t="s">
        <v>1611</v>
      </c>
      <c r="E1296" t="s">
        <v>1612</v>
      </c>
      <c r="F1296">
        <v>128</v>
      </c>
      <c r="G1296">
        <v>31.96</v>
      </c>
      <c r="H1296">
        <v>105.66</v>
      </c>
      <c r="I1296">
        <v>25.61</v>
      </c>
      <c r="J1296">
        <v>84.68</v>
      </c>
      <c r="K1296">
        <v>47</v>
      </c>
      <c r="T1296">
        <v>3</v>
      </c>
      <c r="U1296">
        <v>2</v>
      </c>
      <c r="V1296" t="s">
        <v>306</v>
      </c>
      <c r="W1296">
        <v>105</v>
      </c>
      <c r="X1296">
        <v>13</v>
      </c>
      <c r="Y1296">
        <v>10</v>
      </c>
      <c r="Z1296" t="s">
        <v>1613</v>
      </c>
      <c r="AA1296" t="s">
        <v>1614</v>
      </c>
      <c r="AB1296" t="s">
        <v>309</v>
      </c>
      <c r="AC1296" t="s">
        <v>310</v>
      </c>
      <c r="AD1296" t="s">
        <v>1605</v>
      </c>
      <c r="AG1296" t="s">
        <v>1615</v>
      </c>
      <c r="AH1296">
        <v>0</v>
      </c>
      <c r="AI1296">
        <v>243</v>
      </c>
    </row>
    <row r="1297" spans="1:35" x14ac:dyDescent="0.3">
      <c r="A1297" t="s">
        <v>1601</v>
      </c>
      <c r="B1297">
        <v>19503</v>
      </c>
      <c r="C1297">
        <v>5</v>
      </c>
      <c r="D1297" t="s">
        <v>1611</v>
      </c>
      <c r="E1297" t="s">
        <v>1612</v>
      </c>
      <c r="F1297">
        <v>128</v>
      </c>
      <c r="G1297">
        <v>41.26</v>
      </c>
      <c r="H1297">
        <v>136.41999999999999</v>
      </c>
      <c r="I1297">
        <v>34.729999999999997</v>
      </c>
      <c r="J1297">
        <v>114.82</v>
      </c>
      <c r="K1297">
        <v>25</v>
      </c>
      <c r="T1297">
        <v>4</v>
      </c>
      <c r="U1297">
        <v>2</v>
      </c>
      <c r="V1297" t="s">
        <v>306</v>
      </c>
      <c r="W1297">
        <v>136</v>
      </c>
      <c r="X1297">
        <v>13</v>
      </c>
      <c r="Y1297">
        <v>10</v>
      </c>
      <c r="Z1297" t="s">
        <v>1613</v>
      </c>
      <c r="AA1297" t="s">
        <v>1614</v>
      </c>
      <c r="AB1297" t="s">
        <v>309</v>
      </c>
      <c r="AC1297" t="s">
        <v>310</v>
      </c>
      <c r="AD1297" t="s">
        <v>1605</v>
      </c>
      <c r="AG1297" t="s">
        <v>1615</v>
      </c>
      <c r="AH1297">
        <v>0</v>
      </c>
      <c r="AI1297">
        <v>243</v>
      </c>
    </row>
    <row r="1298" spans="1:35" x14ac:dyDescent="0.3">
      <c r="A1298" t="s">
        <v>1601</v>
      </c>
      <c r="B1298">
        <v>2993</v>
      </c>
      <c r="C1298">
        <v>1</v>
      </c>
      <c r="D1298" t="s">
        <v>1617</v>
      </c>
      <c r="E1298" t="s">
        <v>513</v>
      </c>
      <c r="F1298">
        <v>458</v>
      </c>
      <c r="G1298">
        <v>23.59</v>
      </c>
      <c r="H1298">
        <v>78.010000000000005</v>
      </c>
      <c r="I1298">
        <v>17.989999999999998</v>
      </c>
      <c r="J1298">
        <v>59.48</v>
      </c>
      <c r="K1298">
        <v>186</v>
      </c>
      <c r="T1298">
        <v>3</v>
      </c>
      <c r="U1298">
        <v>1</v>
      </c>
      <c r="V1298" t="s">
        <v>333</v>
      </c>
      <c r="W1298">
        <v>78</v>
      </c>
      <c r="X1298">
        <v>22</v>
      </c>
      <c r="Y1298">
        <v>16</v>
      </c>
      <c r="Z1298" t="s">
        <v>1618</v>
      </c>
      <c r="AA1298" t="s">
        <v>1619</v>
      </c>
      <c r="AB1298" t="s">
        <v>309</v>
      </c>
      <c r="AC1298" t="s">
        <v>310</v>
      </c>
      <c r="AD1298" t="s">
        <v>1605</v>
      </c>
      <c r="AG1298" t="s">
        <v>1620</v>
      </c>
      <c r="AH1298">
        <v>0</v>
      </c>
      <c r="AI1298">
        <v>295</v>
      </c>
    </row>
    <row r="1299" spans="1:35" x14ac:dyDescent="0.3">
      <c r="A1299" t="s">
        <v>1601</v>
      </c>
      <c r="B1299">
        <v>2993</v>
      </c>
      <c r="C1299">
        <v>2</v>
      </c>
      <c r="D1299" t="s">
        <v>1617</v>
      </c>
      <c r="E1299" t="s">
        <v>513</v>
      </c>
      <c r="F1299">
        <v>458</v>
      </c>
      <c r="G1299">
        <v>32.82</v>
      </c>
      <c r="H1299">
        <v>108.51</v>
      </c>
      <c r="I1299">
        <v>25.63</v>
      </c>
      <c r="J1299">
        <v>84.73</v>
      </c>
      <c r="K1299">
        <v>162</v>
      </c>
      <c r="T1299">
        <v>3</v>
      </c>
      <c r="U1299">
        <v>2</v>
      </c>
      <c r="V1299" t="s">
        <v>306</v>
      </c>
      <c r="W1299">
        <v>108</v>
      </c>
      <c r="X1299">
        <v>22</v>
      </c>
      <c r="Y1299">
        <v>16</v>
      </c>
      <c r="Z1299" t="s">
        <v>1618</v>
      </c>
      <c r="AA1299" t="s">
        <v>1619</v>
      </c>
      <c r="AB1299" t="s">
        <v>309</v>
      </c>
      <c r="AC1299" t="s">
        <v>310</v>
      </c>
      <c r="AD1299" t="s">
        <v>1605</v>
      </c>
      <c r="AG1299" t="s">
        <v>1620</v>
      </c>
      <c r="AH1299">
        <v>0</v>
      </c>
      <c r="AI1299">
        <v>295</v>
      </c>
    </row>
    <row r="1300" spans="1:35" x14ac:dyDescent="0.3">
      <c r="A1300" t="s">
        <v>1601</v>
      </c>
      <c r="B1300">
        <v>2993</v>
      </c>
      <c r="C1300">
        <v>3</v>
      </c>
      <c r="D1300" t="s">
        <v>1617</v>
      </c>
      <c r="E1300" t="s">
        <v>513</v>
      </c>
      <c r="F1300">
        <v>458</v>
      </c>
      <c r="G1300">
        <v>43.17</v>
      </c>
      <c r="H1300">
        <v>142.74</v>
      </c>
      <c r="I1300">
        <v>34.630000000000003</v>
      </c>
      <c r="J1300">
        <v>114.5</v>
      </c>
      <c r="K1300">
        <v>110</v>
      </c>
      <c r="T1300">
        <v>4</v>
      </c>
      <c r="U1300">
        <v>2</v>
      </c>
      <c r="V1300" t="s">
        <v>306</v>
      </c>
      <c r="W1300">
        <v>142</v>
      </c>
      <c r="X1300">
        <v>22</v>
      </c>
      <c r="Y1300">
        <v>16</v>
      </c>
      <c r="Z1300" t="s">
        <v>1618</v>
      </c>
      <c r="AA1300" t="s">
        <v>1619</v>
      </c>
      <c r="AB1300" t="s">
        <v>309</v>
      </c>
      <c r="AC1300" t="s">
        <v>310</v>
      </c>
      <c r="AD1300" t="s">
        <v>1605</v>
      </c>
      <c r="AG1300" t="s">
        <v>1620</v>
      </c>
      <c r="AH1300">
        <v>0</v>
      </c>
      <c r="AI1300">
        <v>295</v>
      </c>
    </row>
    <row r="1301" spans="1:35" x14ac:dyDescent="0.3">
      <c r="A1301" t="s">
        <v>1601</v>
      </c>
      <c r="B1301">
        <v>103489</v>
      </c>
      <c r="C1301">
        <v>1</v>
      </c>
      <c r="D1301" t="s">
        <v>1621</v>
      </c>
      <c r="E1301" t="s">
        <v>1622</v>
      </c>
      <c r="F1301">
        <v>195</v>
      </c>
      <c r="G1301">
        <v>24.75</v>
      </c>
      <c r="H1301">
        <v>81.83</v>
      </c>
      <c r="I1301">
        <v>18.14</v>
      </c>
      <c r="J1301">
        <v>59.98</v>
      </c>
      <c r="K1301">
        <v>38</v>
      </c>
      <c r="T1301">
        <v>3</v>
      </c>
      <c r="U1301">
        <v>2</v>
      </c>
      <c r="V1301" t="s">
        <v>306</v>
      </c>
      <c r="W1301" t="s">
        <v>175</v>
      </c>
      <c r="X1301">
        <v>18</v>
      </c>
      <c r="Y1301">
        <v>12</v>
      </c>
      <c r="Z1301" t="s">
        <v>1623</v>
      </c>
      <c r="AA1301" t="s">
        <v>1624</v>
      </c>
      <c r="AB1301" t="s">
        <v>309</v>
      </c>
      <c r="AC1301" t="s">
        <v>310</v>
      </c>
      <c r="AD1301" t="s">
        <v>1605</v>
      </c>
      <c r="AG1301" t="s">
        <v>1625</v>
      </c>
      <c r="AH1301">
        <v>0</v>
      </c>
      <c r="AI1301">
        <v>240</v>
      </c>
    </row>
    <row r="1302" spans="1:35" x14ac:dyDescent="0.3">
      <c r="A1302" t="s">
        <v>1601</v>
      </c>
      <c r="B1302">
        <v>103489</v>
      </c>
      <c r="C1302">
        <v>2</v>
      </c>
      <c r="D1302" t="s">
        <v>1621</v>
      </c>
      <c r="E1302" t="s">
        <v>1622</v>
      </c>
      <c r="F1302">
        <v>195</v>
      </c>
      <c r="G1302">
        <v>24.93</v>
      </c>
      <c r="H1302">
        <v>82.44</v>
      </c>
      <c r="I1302">
        <v>18.14</v>
      </c>
      <c r="J1302">
        <v>59.98</v>
      </c>
      <c r="K1302">
        <v>13</v>
      </c>
      <c r="T1302">
        <v>3</v>
      </c>
      <c r="U1302">
        <v>2</v>
      </c>
      <c r="V1302" t="s">
        <v>306</v>
      </c>
      <c r="W1302" t="s">
        <v>120</v>
      </c>
      <c r="X1302">
        <v>18</v>
      </c>
      <c r="Y1302">
        <v>12</v>
      </c>
      <c r="Z1302" t="s">
        <v>1623</v>
      </c>
      <c r="AA1302" t="s">
        <v>1624</v>
      </c>
      <c r="AB1302" t="s">
        <v>309</v>
      </c>
      <c r="AC1302" t="s">
        <v>310</v>
      </c>
      <c r="AD1302" t="s">
        <v>1605</v>
      </c>
      <c r="AG1302" t="s">
        <v>1625</v>
      </c>
      <c r="AH1302">
        <v>0</v>
      </c>
      <c r="AI1302">
        <v>240</v>
      </c>
    </row>
    <row r="1303" spans="1:35" x14ac:dyDescent="0.3">
      <c r="A1303" t="s">
        <v>1601</v>
      </c>
      <c r="B1303">
        <v>103489</v>
      </c>
      <c r="C1303">
        <v>3</v>
      </c>
      <c r="D1303" t="s">
        <v>1621</v>
      </c>
      <c r="E1303" t="s">
        <v>1622</v>
      </c>
      <c r="F1303">
        <v>195</v>
      </c>
      <c r="G1303">
        <v>33.049999999999997</v>
      </c>
      <c r="H1303">
        <v>109.28</v>
      </c>
      <c r="I1303">
        <v>25.7</v>
      </c>
      <c r="J1303">
        <v>84.96</v>
      </c>
      <c r="K1303">
        <v>36</v>
      </c>
      <c r="T1303">
        <v>3</v>
      </c>
      <c r="U1303">
        <v>2</v>
      </c>
      <c r="V1303" t="s">
        <v>306</v>
      </c>
      <c r="W1303" t="s">
        <v>146</v>
      </c>
      <c r="X1303">
        <v>18</v>
      </c>
      <c r="Y1303">
        <v>12</v>
      </c>
      <c r="Z1303" t="s">
        <v>1623</v>
      </c>
      <c r="AA1303" t="s">
        <v>1624</v>
      </c>
      <c r="AB1303" t="s">
        <v>309</v>
      </c>
      <c r="AC1303" t="s">
        <v>310</v>
      </c>
      <c r="AD1303" t="s">
        <v>1605</v>
      </c>
      <c r="AG1303" t="s">
        <v>1625</v>
      </c>
      <c r="AH1303">
        <v>0</v>
      </c>
      <c r="AI1303">
        <v>240</v>
      </c>
    </row>
    <row r="1304" spans="1:35" x14ac:dyDescent="0.3">
      <c r="A1304" t="s">
        <v>1601</v>
      </c>
      <c r="B1304">
        <v>103489</v>
      </c>
      <c r="C1304">
        <v>4</v>
      </c>
      <c r="D1304" t="s">
        <v>1621</v>
      </c>
      <c r="E1304" t="s">
        <v>1622</v>
      </c>
      <c r="F1304">
        <v>195</v>
      </c>
      <c r="G1304">
        <v>33.03</v>
      </c>
      <c r="H1304">
        <v>109.2</v>
      </c>
      <c r="I1304">
        <v>25.7</v>
      </c>
      <c r="J1304">
        <v>84.96</v>
      </c>
      <c r="K1304">
        <v>13</v>
      </c>
      <c r="T1304">
        <v>3</v>
      </c>
      <c r="U1304">
        <v>2</v>
      </c>
      <c r="V1304" t="s">
        <v>306</v>
      </c>
      <c r="W1304" t="s">
        <v>147</v>
      </c>
      <c r="X1304">
        <v>18</v>
      </c>
      <c r="Y1304">
        <v>12</v>
      </c>
      <c r="Z1304" t="s">
        <v>1623</v>
      </c>
      <c r="AA1304" t="s">
        <v>1624</v>
      </c>
      <c r="AB1304" t="s">
        <v>309</v>
      </c>
      <c r="AC1304" t="s">
        <v>310</v>
      </c>
      <c r="AD1304" t="s">
        <v>1605</v>
      </c>
      <c r="AG1304" t="s">
        <v>1625</v>
      </c>
      <c r="AH1304">
        <v>0</v>
      </c>
      <c r="AI1304">
        <v>240</v>
      </c>
    </row>
    <row r="1305" spans="1:35" x14ac:dyDescent="0.3">
      <c r="A1305" t="s">
        <v>1601</v>
      </c>
      <c r="B1305">
        <v>103489</v>
      </c>
      <c r="C1305">
        <v>5</v>
      </c>
      <c r="D1305" t="s">
        <v>1621</v>
      </c>
      <c r="E1305" t="s">
        <v>1622</v>
      </c>
      <c r="F1305">
        <v>195</v>
      </c>
      <c r="G1305">
        <v>33.31</v>
      </c>
      <c r="H1305">
        <v>110.14</v>
      </c>
      <c r="I1305">
        <v>25.7</v>
      </c>
      <c r="J1305">
        <v>84.96</v>
      </c>
      <c r="K1305">
        <v>35</v>
      </c>
      <c r="T1305">
        <v>3</v>
      </c>
      <c r="U1305">
        <v>2</v>
      </c>
      <c r="V1305" t="s">
        <v>306</v>
      </c>
      <c r="W1305" t="s">
        <v>204</v>
      </c>
      <c r="X1305">
        <v>18</v>
      </c>
      <c r="Y1305">
        <v>12</v>
      </c>
      <c r="Z1305" t="s">
        <v>1623</v>
      </c>
      <c r="AA1305" t="s">
        <v>1624</v>
      </c>
      <c r="AB1305" t="s">
        <v>309</v>
      </c>
      <c r="AC1305" t="s">
        <v>310</v>
      </c>
      <c r="AD1305" t="s">
        <v>1605</v>
      </c>
      <c r="AG1305" t="s">
        <v>1625</v>
      </c>
      <c r="AH1305">
        <v>0</v>
      </c>
      <c r="AI1305">
        <v>240</v>
      </c>
    </row>
    <row r="1306" spans="1:35" x14ac:dyDescent="0.3">
      <c r="A1306" t="s">
        <v>1601</v>
      </c>
      <c r="B1306">
        <v>103489</v>
      </c>
      <c r="C1306">
        <v>6</v>
      </c>
      <c r="D1306" t="s">
        <v>1621</v>
      </c>
      <c r="E1306" t="s">
        <v>1622</v>
      </c>
      <c r="F1306">
        <v>195</v>
      </c>
      <c r="G1306">
        <v>33.33</v>
      </c>
      <c r="H1306">
        <v>110.2</v>
      </c>
      <c r="I1306">
        <v>25.7</v>
      </c>
      <c r="J1306">
        <v>84.96</v>
      </c>
      <c r="K1306">
        <v>17</v>
      </c>
      <c r="T1306">
        <v>3</v>
      </c>
      <c r="U1306">
        <v>2</v>
      </c>
      <c r="V1306" t="s">
        <v>306</v>
      </c>
      <c r="W1306" t="s">
        <v>1626</v>
      </c>
      <c r="X1306">
        <v>18</v>
      </c>
      <c r="Y1306">
        <v>12</v>
      </c>
      <c r="Z1306" t="s">
        <v>1623</v>
      </c>
      <c r="AA1306" t="s">
        <v>1624</v>
      </c>
      <c r="AB1306" t="s">
        <v>309</v>
      </c>
      <c r="AC1306" t="s">
        <v>310</v>
      </c>
      <c r="AD1306" t="s">
        <v>1605</v>
      </c>
      <c r="AG1306" t="s">
        <v>1625</v>
      </c>
      <c r="AH1306">
        <v>0</v>
      </c>
      <c r="AI1306">
        <v>240</v>
      </c>
    </row>
    <row r="1307" spans="1:35" x14ac:dyDescent="0.3">
      <c r="A1307" t="s">
        <v>1601</v>
      </c>
      <c r="B1307">
        <v>103489</v>
      </c>
      <c r="C1307">
        <v>7</v>
      </c>
      <c r="D1307" t="s">
        <v>1621</v>
      </c>
      <c r="E1307" t="s">
        <v>1622</v>
      </c>
      <c r="F1307">
        <v>195</v>
      </c>
      <c r="G1307">
        <v>33.340000000000003</v>
      </c>
      <c r="H1307">
        <v>110.22</v>
      </c>
      <c r="I1307">
        <v>25.7</v>
      </c>
      <c r="J1307">
        <v>84.96</v>
      </c>
      <c r="K1307">
        <v>17</v>
      </c>
      <c r="T1307">
        <v>3</v>
      </c>
      <c r="U1307">
        <v>2</v>
      </c>
      <c r="V1307" t="s">
        <v>306</v>
      </c>
      <c r="W1307" t="s">
        <v>1627</v>
      </c>
      <c r="X1307">
        <v>18</v>
      </c>
      <c r="Y1307">
        <v>12</v>
      </c>
      <c r="Z1307" t="s">
        <v>1623</v>
      </c>
      <c r="AA1307" t="s">
        <v>1624</v>
      </c>
      <c r="AB1307" t="s">
        <v>309</v>
      </c>
      <c r="AC1307" t="s">
        <v>310</v>
      </c>
      <c r="AD1307" t="s">
        <v>1605</v>
      </c>
      <c r="AG1307" t="s">
        <v>1625</v>
      </c>
      <c r="AH1307">
        <v>0</v>
      </c>
      <c r="AI1307">
        <v>240</v>
      </c>
    </row>
    <row r="1308" spans="1:35" x14ac:dyDescent="0.3">
      <c r="A1308" t="s">
        <v>1601</v>
      </c>
      <c r="B1308">
        <v>103489</v>
      </c>
      <c r="C1308">
        <v>8</v>
      </c>
      <c r="D1308" t="s">
        <v>1621</v>
      </c>
      <c r="E1308" t="s">
        <v>1622</v>
      </c>
      <c r="F1308">
        <v>195</v>
      </c>
      <c r="G1308">
        <v>43.13</v>
      </c>
      <c r="H1308">
        <v>142.58000000000001</v>
      </c>
      <c r="I1308">
        <v>34.770000000000003</v>
      </c>
      <c r="J1308">
        <v>114.97</v>
      </c>
      <c r="K1308">
        <v>26</v>
      </c>
      <c r="T1308">
        <v>4</v>
      </c>
      <c r="U1308">
        <v>2</v>
      </c>
      <c r="V1308" t="s">
        <v>306</v>
      </c>
      <c r="W1308">
        <v>142</v>
      </c>
      <c r="X1308">
        <v>18</v>
      </c>
      <c r="Y1308">
        <v>12</v>
      </c>
      <c r="Z1308" t="s">
        <v>1623</v>
      </c>
      <c r="AA1308" t="s">
        <v>1624</v>
      </c>
      <c r="AB1308" t="s">
        <v>309</v>
      </c>
      <c r="AC1308" t="s">
        <v>310</v>
      </c>
      <c r="AD1308" t="s">
        <v>1605</v>
      </c>
      <c r="AG1308" t="s">
        <v>1625</v>
      </c>
      <c r="AH1308">
        <v>0</v>
      </c>
      <c r="AI1308">
        <v>240</v>
      </c>
    </row>
    <row r="1309" spans="1:35" x14ac:dyDescent="0.3">
      <c r="A1309" t="s">
        <v>1601</v>
      </c>
      <c r="B1309">
        <v>141433</v>
      </c>
      <c r="C1309">
        <v>1</v>
      </c>
      <c r="D1309" t="s">
        <v>1628</v>
      </c>
      <c r="E1309" t="s">
        <v>1629</v>
      </c>
      <c r="F1309">
        <v>140</v>
      </c>
      <c r="G1309">
        <v>21.69</v>
      </c>
      <c r="H1309">
        <v>71.709999999999994</v>
      </c>
      <c r="I1309">
        <v>14.96</v>
      </c>
      <c r="J1309">
        <v>49.48</v>
      </c>
      <c r="K1309">
        <v>28</v>
      </c>
      <c r="T1309">
        <v>1</v>
      </c>
      <c r="U1309">
        <v>1</v>
      </c>
      <c r="V1309" t="s">
        <v>306</v>
      </c>
      <c r="W1309" t="s">
        <v>883</v>
      </c>
      <c r="X1309">
        <v>32</v>
      </c>
      <c r="Y1309">
        <v>32</v>
      </c>
      <c r="Z1309" t="s">
        <v>1630</v>
      </c>
      <c r="AA1309" t="s">
        <v>1631</v>
      </c>
      <c r="AB1309" t="s">
        <v>309</v>
      </c>
      <c r="AC1309" t="s">
        <v>310</v>
      </c>
      <c r="AD1309" t="s">
        <v>1605</v>
      </c>
      <c r="AG1309" t="s">
        <v>641</v>
      </c>
      <c r="AH1309">
        <v>4</v>
      </c>
      <c r="AI1309">
        <v>0</v>
      </c>
    </row>
    <row r="1310" spans="1:35" x14ac:dyDescent="0.3">
      <c r="A1310" t="s">
        <v>1601</v>
      </c>
      <c r="B1310">
        <v>141433</v>
      </c>
      <c r="C1310">
        <v>2</v>
      </c>
      <c r="D1310" t="s">
        <v>1628</v>
      </c>
      <c r="E1310" t="s">
        <v>1629</v>
      </c>
      <c r="F1310">
        <v>140</v>
      </c>
      <c r="G1310">
        <v>21.7</v>
      </c>
      <c r="H1310">
        <v>71.75</v>
      </c>
      <c r="I1310">
        <v>14.97</v>
      </c>
      <c r="J1310">
        <v>49.51</v>
      </c>
      <c r="K1310">
        <v>27</v>
      </c>
      <c r="T1310">
        <v>1</v>
      </c>
      <c r="U1310">
        <v>1</v>
      </c>
      <c r="V1310" t="s">
        <v>306</v>
      </c>
      <c r="W1310" t="s">
        <v>1632</v>
      </c>
      <c r="X1310">
        <v>32</v>
      </c>
      <c r="Y1310">
        <v>32</v>
      </c>
      <c r="Z1310" t="s">
        <v>1630</v>
      </c>
      <c r="AA1310" t="s">
        <v>1631</v>
      </c>
      <c r="AB1310" t="s">
        <v>309</v>
      </c>
      <c r="AC1310" t="s">
        <v>310</v>
      </c>
      <c r="AD1310" t="s">
        <v>1605</v>
      </c>
      <c r="AG1310" t="s">
        <v>641</v>
      </c>
      <c r="AH1310">
        <v>4</v>
      </c>
      <c r="AI1310">
        <v>0</v>
      </c>
    </row>
    <row r="1311" spans="1:35" x14ac:dyDescent="0.3">
      <c r="A1311" t="s">
        <v>1601</v>
      </c>
      <c r="B1311">
        <v>141433</v>
      </c>
      <c r="C1311">
        <v>3</v>
      </c>
      <c r="D1311" t="s">
        <v>1628</v>
      </c>
      <c r="E1311" t="s">
        <v>1629</v>
      </c>
      <c r="F1311">
        <v>140</v>
      </c>
      <c r="G1311">
        <v>21.71</v>
      </c>
      <c r="H1311">
        <v>71.77</v>
      </c>
      <c r="I1311">
        <v>14.97</v>
      </c>
      <c r="J1311">
        <v>49.52</v>
      </c>
      <c r="K1311">
        <v>27</v>
      </c>
      <c r="T1311">
        <v>1</v>
      </c>
      <c r="U1311">
        <v>1</v>
      </c>
      <c r="V1311" t="s">
        <v>306</v>
      </c>
      <c r="W1311" t="s">
        <v>1633</v>
      </c>
      <c r="X1311">
        <v>32</v>
      </c>
      <c r="Y1311">
        <v>32</v>
      </c>
      <c r="Z1311" t="s">
        <v>1630</v>
      </c>
      <c r="AA1311" t="s">
        <v>1631</v>
      </c>
      <c r="AB1311" t="s">
        <v>309</v>
      </c>
      <c r="AC1311" t="s">
        <v>310</v>
      </c>
      <c r="AD1311" t="s">
        <v>1605</v>
      </c>
      <c r="AG1311" t="s">
        <v>641</v>
      </c>
      <c r="AH1311">
        <v>4</v>
      </c>
      <c r="AI1311">
        <v>0</v>
      </c>
    </row>
    <row r="1312" spans="1:35" x14ac:dyDescent="0.3">
      <c r="A1312" t="s">
        <v>1601</v>
      </c>
      <c r="B1312">
        <v>141433</v>
      </c>
      <c r="C1312">
        <v>4</v>
      </c>
      <c r="D1312" t="s">
        <v>1628</v>
      </c>
      <c r="E1312" t="s">
        <v>1629</v>
      </c>
      <c r="F1312">
        <v>140</v>
      </c>
      <c r="G1312">
        <v>21.73</v>
      </c>
      <c r="H1312">
        <v>71.86</v>
      </c>
      <c r="I1312">
        <v>14.99</v>
      </c>
      <c r="J1312">
        <v>49.58</v>
      </c>
      <c r="K1312">
        <v>26</v>
      </c>
      <c r="T1312">
        <v>1</v>
      </c>
      <c r="U1312">
        <v>1</v>
      </c>
      <c r="V1312" t="s">
        <v>306</v>
      </c>
      <c r="W1312" t="s">
        <v>1634</v>
      </c>
      <c r="X1312">
        <v>32</v>
      </c>
      <c r="Y1312">
        <v>32</v>
      </c>
      <c r="Z1312" t="s">
        <v>1630</v>
      </c>
      <c r="AA1312" t="s">
        <v>1631</v>
      </c>
      <c r="AB1312" t="s">
        <v>309</v>
      </c>
      <c r="AC1312" t="s">
        <v>310</v>
      </c>
      <c r="AD1312" t="s">
        <v>1605</v>
      </c>
      <c r="AG1312" t="s">
        <v>641</v>
      </c>
      <c r="AH1312">
        <v>4</v>
      </c>
      <c r="AI1312">
        <v>0</v>
      </c>
    </row>
    <row r="1313" spans="1:35" x14ac:dyDescent="0.3">
      <c r="A1313" t="s">
        <v>1601</v>
      </c>
      <c r="B1313">
        <v>141433</v>
      </c>
      <c r="C1313">
        <v>5</v>
      </c>
      <c r="D1313" t="s">
        <v>1628</v>
      </c>
      <c r="E1313" t="s">
        <v>1629</v>
      </c>
      <c r="F1313">
        <v>140</v>
      </c>
      <c r="G1313">
        <v>21.78</v>
      </c>
      <c r="H1313">
        <v>72.03</v>
      </c>
      <c r="I1313">
        <v>15.03</v>
      </c>
      <c r="J1313">
        <v>49.7</v>
      </c>
      <c r="K1313">
        <v>28</v>
      </c>
      <c r="T1313">
        <v>1</v>
      </c>
      <c r="U1313">
        <v>1</v>
      </c>
      <c r="V1313" t="s">
        <v>306</v>
      </c>
      <c r="W1313" t="s">
        <v>80</v>
      </c>
      <c r="X1313">
        <v>32</v>
      </c>
      <c r="Y1313">
        <v>32</v>
      </c>
      <c r="Z1313" t="s">
        <v>1630</v>
      </c>
      <c r="AA1313" t="s">
        <v>1631</v>
      </c>
      <c r="AB1313" t="s">
        <v>309</v>
      </c>
      <c r="AC1313" t="s">
        <v>310</v>
      </c>
      <c r="AD1313" t="s">
        <v>1605</v>
      </c>
      <c r="AG1313" t="s">
        <v>641</v>
      </c>
      <c r="AH1313">
        <v>4</v>
      </c>
      <c r="AI1313">
        <v>0</v>
      </c>
    </row>
    <row r="1314" spans="1:35" x14ac:dyDescent="0.3">
      <c r="A1314" t="s">
        <v>1601</v>
      </c>
      <c r="B1314">
        <v>105820</v>
      </c>
      <c r="C1314">
        <v>1</v>
      </c>
      <c r="D1314" t="s">
        <v>1635</v>
      </c>
      <c r="E1314" t="s">
        <v>1636</v>
      </c>
      <c r="F1314">
        <v>19</v>
      </c>
      <c r="G1314">
        <v>19.739999999999998</v>
      </c>
      <c r="H1314">
        <v>65.260000000000005</v>
      </c>
      <c r="I1314">
        <v>17.43</v>
      </c>
      <c r="J1314">
        <v>57.62</v>
      </c>
      <c r="K1314">
        <v>1</v>
      </c>
      <c r="T1314">
        <v>3</v>
      </c>
      <c r="U1314">
        <v>2</v>
      </c>
      <c r="V1314" t="s">
        <v>306</v>
      </c>
      <c r="W1314" t="s">
        <v>1136</v>
      </c>
      <c r="X1314">
        <v>7</v>
      </c>
      <c r="Y1314">
        <v>6</v>
      </c>
      <c r="Z1314" t="s">
        <v>1637</v>
      </c>
      <c r="AA1314" t="s">
        <v>1638</v>
      </c>
      <c r="AB1314" t="s">
        <v>309</v>
      </c>
      <c r="AC1314" t="s">
        <v>310</v>
      </c>
      <c r="AD1314" t="s">
        <v>1605</v>
      </c>
      <c r="AG1314" t="s">
        <v>1639</v>
      </c>
      <c r="AH1314">
        <v>0</v>
      </c>
      <c r="AI1314">
        <v>198</v>
      </c>
    </row>
    <row r="1315" spans="1:35" x14ac:dyDescent="0.3">
      <c r="A1315" t="s">
        <v>1601</v>
      </c>
      <c r="B1315">
        <v>105820</v>
      </c>
      <c r="C1315">
        <v>2</v>
      </c>
      <c r="D1315" t="s">
        <v>1635</v>
      </c>
      <c r="E1315" t="s">
        <v>1636</v>
      </c>
      <c r="F1315">
        <v>19</v>
      </c>
      <c r="G1315">
        <v>20.29</v>
      </c>
      <c r="H1315">
        <v>67.08</v>
      </c>
      <c r="I1315">
        <v>17.920000000000002</v>
      </c>
      <c r="J1315">
        <v>59.24</v>
      </c>
      <c r="K1315">
        <v>11</v>
      </c>
      <c r="T1315">
        <v>3</v>
      </c>
      <c r="U1315">
        <v>2</v>
      </c>
      <c r="V1315" t="s">
        <v>306</v>
      </c>
      <c r="W1315" t="s">
        <v>1033</v>
      </c>
      <c r="X1315">
        <v>7</v>
      </c>
      <c r="Y1315">
        <v>6</v>
      </c>
      <c r="Z1315" t="s">
        <v>1637</v>
      </c>
      <c r="AA1315" t="s">
        <v>1638</v>
      </c>
      <c r="AB1315" t="s">
        <v>309</v>
      </c>
      <c r="AC1315" t="s">
        <v>310</v>
      </c>
      <c r="AD1315" t="s">
        <v>1605</v>
      </c>
      <c r="AG1315" t="s">
        <v>1639</v>
      </c>
      <c r="AH1315">
        <v>0</v>
      </c>
      <c r="AI1315">
        <v>198</v>
      </c>
    </row>
    <row r="1316" spans="1:35" x14ac:dyDescent="0.3">
      <c r="A1316" t="s">
        <v>1601</v>
      </c>
      <c r="B1316">
        <v>105820</v>
      </c>
      <c r="C1316">
        <v>3</v>
      </c>
      <c r="D1316" t="s">
        <v>1635</v>
      </c>
      <c r="E1316" t="s">
        <v>1636</v>
      </c>
      <c r="F1316">
        <v>19</v>
      </c>
      <c r="G1316">
        <v>22.2</v>
      </c>
      <c r="H1316">
        <v>73.41</v>
      </c>
      <c r="I1316">
        <v>19.600000000000001</v>
      </c>
      <c r="J1316">
        <v>64.81</v>
      </c>
      <c r="K1316">
        <v>1</v>
      </c>
      <c r="T1316">
        <v>3</v>
      </c>
      <c r="U1316">
        <v>1</v>
      </c>
      <c r="V1316" t="s">
        <v>306</v>
      </c>
      <c r="W1316">
        <v>73</v>
      </c>
      <c r="X1316">
        <v>7</v>
      </c>
      <c r="Y1316">
        <v>6</v>
      </c>
      <c r="Z1316" t="s">
        <v>1637</v>
      </c>
      <c r="AA1316" t="s">
        <v>1638</v>
      </c>
      <c r="AB1316" t="s">
        <v>309</v>
      </c>
      <c r="AC1316" t="s">
        <v>310</v>
      </c>
      <c r="AD1316" t="s">
        <v>1605</v>
      </c>
      <c r="AG1316" t="s">
        <v>1639</v>
      </c>
      <c r="AH1316">
        <v>0</v>
      </c>
      <c r="AI1316">
        <v>198</v>
      </c>
    </row>
    <row r="1317" spans="1:35" x14ac:dyDescent="0.3">
      <c r="A1317" t="s">
        <v>1601</v>
      </c>
      <c r="B1317">
        <v>105820</v>
      </c>
      <c r="C1317">
        <v>4</v>
      </c>
      <c r="D1317" t="s">
        <v>1635</v>
      </c>
      <c r="E1317" t="s">
        <v>1636</v>
      </c>
      <c r="F1317">
        <v>19</v>
      </c>
      <c r="G1317">
        <v>23.65</v>
      </c>
      <c r="H1317">
        <v>78.19</v>
      </c>
      <c r="I1317">
        <v>20.88</v>
      </c>
      <c r="J1317">
        <v>69.03</v>
      </c>
      <c r="K1317">
        <v>5</v>
      </c>
      <c r="T1317">
        <v>3</v>
      </c>
      <c r="U1317">
        <v>2</v>
      </c>
      <c r="V1317" t="s">
        <v>333</v>
      </c>
      <c r="W1317">
        <v>78</v>
      </c>
      <c r="X1317">
        <v>7</v>
      </c>
      <c r="Y1317">
        <v>6</v>
      </c>
      <c r="Z1317" t="s">
        <v>1637</v>
      </c>
      <c r="AA1317" t="s">
        <v>1638</v>
      </c>
      <c r="AB1317" t="s">
        <v>309</v>
      </c>
      <c r="AC1317" t="s">
        <v>310</v>
      </c>
      <c r="AD1317" t="s">
        <v>1605</v>
      </c>
      <c r="AG1317" t="s">
        <v>1639</v>
      </c>
      <c r="AH1317">
        <v>0</v>
      </c>
      <c r="AI1317">
        <v>198</v>
      </c>
    </row>
    <row r="1318" spans="1:35" x14ac:dyDescent="0.3">
      <c r="A1318" t="s">
        <v>1601</v>
      </c>
      <c r="B1318">
        <v>105820</v>
      </c>
      <c r="C1318">
        <v>5</v>
      </c>
      <c r="D1318" t="s">
        <v>1635</v>
      </c>
      <c r="E1318" t="s">
        <v>1636</v>
      </c>
      <c r="F1318">
        <v>19</v>
      </c>
      <c r="G1318">
        <v>27.85</v>
      </c>
      <c r="H1318">
        <v>92.08</v>
      </c>
      <c r="I1318">
        <v>24.59</v>
      </c>
      <c r="J1318">
        <v>81.31</v>
      </c>
      <c r="K1318">
        <v>1</v>
      </c>
      <c r="T1318">
        <v>3</v>
      </c>
      <c r="U1318">
        <v>2</v>
      </c>
      <c r="V1318" t="s">
        <v>306</v>
      </c>
      <c r="W1318">
        <v>92</v>
      </c>
      <c r="X1318">
        <v>7</v>
      </c>
      <c r="Y1318">
        <v>6</v>
      </c>
      <c r="Z1318" t="s">
        <v>1637</v>
      </c>
      <c r="AA1318" t="s">
        <v>1638</v>
      </c>
      <c r="AB1318" t="s">
        <v>309</v>
      </c>
      <c r="AC1318" t="s">
        <v>310</v>
      </c>
      <c r="AD1318" t="s">
        <v>1605</v>
      </c>
      <c r="AG1318" t="s">
        <v>1639</v>
      </c>
      <c r="AH1318">
        <v>0</v>
      </c>
      <c r="AI1318">
        <v>198</v>
      </c>
    </row>
    <row r="1319" spans="1:35" x14ac:dyDescent="0.3">
      <c r="A1319" t="s">
        <v>1601</v>
      </c>
      <c r="B1319">
        <v>2992</v>
      </c>
      <c r="C1319">
        <v>1</v>
      </c>
      <c r="D1319" t="s">
        <v>1640</v>
      </c>
      <c r="E1319" t="s">
        <v>695</v>
      </c>
      <c r="F1319">
        <v>834</v>
      </c>
      <c r="G1319">
        <v>24.77</v>
      </c>
      <c r="H1319">
        <v>81.91</v>
      </c>
      <c r="I1319">
        <v>18.07</v>
      </c>
      <c r="J1319">
        <v>59.76</v>
      </c>
      <c r="K1319">
        <v>240</v>
      </c>
      <c r="T1319">
        <v>3</v>
      </c>
      <c r="U1319">
        <v>1</v>
      </c>
      <c r="V1319" t="s">
        <v>306</v>
      </c>
      <c r="W1319">
        <v>81</v>
      </c>
      <c r="X1319">
        <v>23</v>
      </c>
      <c r="Y1319">
        <v>15</v>
      </c>
      <c r="Z1319" t="s">
        <v>1641</v>
      </c>
      <c r="AA1319" t="s">
        <v>1642</v>
      </c>
      <c r="AB1319" t="s">
        <v>309</v>
      </c>
      <c r="AC1319" t="s">
        <v>310</v>
      </c>
      <c r="AD1319" t="s">
        <v>1605</v>
      </c>
      <c r="AG1319" t="s">
        <v>1643</v>
      </c>
      <c r="AH1319">
        <v>0</v>
      </c>
      <c r="AI1319">
        <v>287</v>
      </c>
    </row>
    <row r="1320" spans="1:35" x14ac:dyDescent="0.3">
      <c r="A1320" t="s">
        <v>1601</v>
      </c>
      <c r="B1320">
        <v>2992</v>
      </c>
      <c r="C1320">
        <v>2</v>
      </c>
      <c r="D1320" t="s">
        <v>1640</v>
      </c>
      <c r="E1320" t="s">
        <v>695</v>
      </c>
      <c r="F1320">
        <v>834</v>
      </c>
      <c r="G1320">
        <v>33.04</v>
      </c>
      <c r="H1320">
        <v>109.25</v>
      </c>
      <c r="I1320">
        <v>25.68</v>
      </c>
      <c r="J1320">
        <v>84.9</v>
      </c>
      <c r="K1320">
        <v>352</v>
      </c>
      <c r="T1320">
        <v>3</v>
      </c>
      <c r="U1320">
        <v>2</v>
      </c>
      <c r="V1320" t="s">
        <v>306</v>
      </c>
      <c r="W1320">
        <v>109</v>
      </c>
      <c r="X1320">
        <v>23</v>
      </c>
      <c r="Y1320">
        <v>15</v>
      </c>
      <c r="Z1320" t="s">
        <v>1641</v>
      </c>
      <c r="AA1320" t="s">
        <v>1642</v>
      </c>
      <c r="AB1320" t="s">
        <v>309</v>
      </c>
      <c r="AC1320" t="s">
        <v>310</v>
      </c>
      <c r="AD1320" t="s">
        <v>1605</v>
      </c>
      <c r="AG1320" t="s">
        <v>1643</v>
      </c>
      <c r="AH1320">
        <v>0</v>
      </c>
      <c r="AI1320">
        <v>287</v>
      </c>
    </row>
    <row r="1321" spans="1:35" x14ac:dyDescent="0.3">
      <c r="A1321" t="s">
        <v>1601</v>
      </c>
      <c r="B1321">
        <v>2992</v>
      </c>
      <c r="C1321">
        <v>3</v>
      </c>
      <c r="D1321" t="s">
        <v>1640</v>
      </c>
      <c r="E1321" t="s">
        <v>695</v>
      </c>
      <c r="F1321">
        <v>834</v>
      </c>
      <c r="G1321">
        <v>43.02</v>
      </c>
      <c r="H1321">
        <v>142.24</v>
      </c>
      <c r="I1321">
        <v>34.71</v>
      </c>
      <c r="J1321">
        <v>114.75</v>
      </c>
      <c r="K1321">
        <v>242</v>
      </c>
      <c r="T1321">
        <v>4</v>
      </c>
      <c r="U1321">
        <v>2</v>
      </c>
      <c r="V1321" t="s">
        <v>306</v>
      </c>
      <c r="W1321">
        <v>142</v>
      </c>
      <c r="X1321">
        <v>23</v>
      </c>
      <c r="Y1321">
        <v>15</v>
      </c>
      <c r="Z1321" t="s">
        <v>1641</v>
      </c>
      <c r="AA1321" t="s">
        <v>1642</v>
      </c>
      <c r="AB1321" t="s">
        <v>309</v>
      </c>
      <c r="AC1321" t="s">
        <v>310</v>
      </c>
      <c r="AD1321" t="s">
        <v>1605</v>
      </c>
      <c r="AG1321" t="s">
        <v>1643</v>
      </c>
      <c r="AH1321">
        <v>0</v>
      </c>
      <c r="AI1321">
        <v>287</v>
      </c>
    </row>
    <row r="1322" spans="1:35" x14ac:dyDescent="0.3">
      <c r="A1322" t="s">
        <v>1601</v>
      </c>
      <c r="B1322">
        <v>27733</v>
      </c>
      <c r="C1322">
        <v>1</v>
      </c>
      <c r="D1322" t="s">
        <v>1644</v>
      </c>
      <c r="E1322" t="s">
        <v>1284</v>
      </c>
      <c r="F1322">
        <v>476</v>
      </c>
      <c r="G1322">
        <v>33.44</v>
      </c>
      <c r="H1322">
        <v>110.55</v>
      </c>
      <c r="I1322">
        <v>25.69</v>
      </c>
      <c r="J1322">
        <v>84.95</v>
      </c>
      <c r="K1322">
        <v>76</v>
      </c>
      <c r="T1322">
        <v>3</v>
      </c>
      <c r="U1322">
        <v>2</v>
      </c>
      <c r="V1322" t="s">
        <v>306</v>
      </c>
      <c r="W1322" t="s">
        <v>115</v>
      </c>
      <c r="X1322">
        <v>21</v>
      </c>
      <c r="Y1322">
        <v>20</v>
      </c>
      <c r="Z1322" t="s">
        <v>1645</v>
      </c>
      <c r="AA1322" t="s">
        <v>1646</v>
      </c>
      <c r="AB1322" t="s">
        <v>309</v>
      </c>
      <c r="AC1322" t="s">
        <v>310</v>
      </c>
      <c r="AD1322" t="s">
        <v>1605</v>
      </c>
      <c r="AG1322" t="s">
        <v>1647</v>
      </c>
      <c r="AH1322">
        <v>0</v>
      </c>
      <c r="AI1322">
        <v>487</v>
      </c>
    </row>
    <row r="1323" spans="1:35" x14ac:dyDescent="0.3">
      <c r="A1323" t="s">
        <v>1601</v>
      </c>
      <c r="B1323">
        <v>27733</v>
      </c>
      <c r="C1323">
        <v>2</v>
      </c>
      <c r="D1323" t="s">
        <v>1644</v>
      </c>
      <c r="E1323" t="s">
        <v>1284</v>
      </c>
      <c r="F1323">
        <v>476</v>
      </c>
      <c r="G1323">
        <v>33.299999999999997</v>
      </c>
      <c r="H1323">
        <v>110.1</v>
      </c>
      <c r="I1323">
        <v>25.59</v>
      </c>
      <c r="J1323">
        <v>84.6</v>
      </c>
      <c r="K1323">
        <v>18</v>
      </c>
      <c r="T1323">
        <v>3</v>
      </c>
      <c r="U1323">
        <v>2</v>
      </c>
      <c r="V1323" t="s">
        <v>306</v>
      </c>
      <c r="W1323" t="s">
        <v>117</v>
      </c>
      <c r="X1323">
        <v>21</v>
      </c>
      <c r="Y1323">
        <v>20</v>
      </c>
      <c r="Z1323" t="s">
        <v>1645</v>
      </c>
      <c r="AA1323" t="s">
        <v>1646</v>
      </c>
      <c r="AB1323" t="s">
        <v>309</v>
      </c>
      <c r="AC1323" t="s">
        <v>310</v>
      </c>
      <c r="AD1323" t="s">
        <v>1605</v>
      </c>
      <c r="AG1323" t="s">
        <v>1647</v>
      </c>
      <c r="AH1323">
        <v>0</v>
      </c>
      <c r="AI1323">
        <v>487</v>
      </c>
    </row>
    <row r="1324" spans="1:35" x14ac:dyDescent="0.3">
      <c r="A1324" t="s">
        <v>1601</v>
      </c>
      <c r="B1324">
        <v>27733</v>
      </c>
      <c r="C1324">
        <v>3</v>
      </c>
      <c r="D1324" t="s">
        <v>1644</v>
      </c>
      <c r="E1324" t="s">
        <v>1284</v>
      </c>
      <c r="F1324">
        <v>476</v>
      </c>
      <c r="G1324">
        <v>33.33</v>
      </c>
      <c r="H1324">
        <v>110.19</v>
      </c>
      <c r="I1324">
        <v>25.61</v>
      </c>
      <c r="J1324">
        <v>84.67</v>
      </c>
      <c r="K1324">
        <v>18</v>
      </c>
      <c r="T1324">
        <v>3</v>
      </c>
      <c r="U1324">
        <v>2</v>
      </c>
      <c r="V1324" t="s">
        <v>306</v>
      </c>
      <c r="W1324" t="s">
        <v>204</v>
      </c>
      <c r="X1324">
        <v>21</v>
      </c>
      <c r="Y1324">
        <v>20</v>
      </c>
      <c r="Z1324" t="s">
        <v>1645</v>
      </c>
      <c r="AA1324" t="s">
        <v>1646</v>
      </c>
      <c r="AB1324" t="s">
        <v>309</v>
      </c>
      <c r="AC1324" t="s">
        <v>310</v>
      </c>
      <c r="AD1324" t="s">
        <v>1605</v>
      </c>
      <c r="AG1324" t="s">
        <v>1647</v>
      </c>
      <c r="AH1324">
        <v>0</v>
      </c>
      <c r="AI1324">
        <v>487</v>
      </c>
    </row>
    <row r="1325" spans="1:35" x14ac:dyDescent="0.3">
      <c r="A1325" t="s">
        <v>1601</v>
      </c>
      <c r="B1325">
        <v>27733</v>
      </c>
      <c r="C1325">
        <v>4</v>
      </c>
      <c r="D1325" t="s">
        <v>1644</v>
      </c>
      <c r="E1325" t="s">
        <v>1284</v>
      </c>
      <c r="F1325">
        <v>476</v>
      </c>
      <c r="G1325">
        <v>40.56</v>
      </c>
      <c r="H1325">
        <v>134.1</v>
      </c>
      <c r="I1325">
        <v>31.16</v>
      </c>
      <c r="J1325">
        <v>103.04</v>
      </c>
      <c r="K1325">
        <v>76</v>
      </c>
      <c r="T1325">
        <v>3</v>
      </c>
      <c r="U1325">
        <v>2</v>
      </c>
      <c r="V1325" t="s">
        <v>306</v>
      </c>
      <c r="W1325">
        <v>134</v>
      </c>
      <c r="X1325">
        <v>21</v>
      </c>
      <c r="Y1325">
        <v>20</v>
      </c>
      <c r="Z1325" t="s">
        <v>1645</v>
      </c>
      <c r="AA1325" t="s">
        <v>1646</v>
      </c>
      <c r="AB1325" t="s">
        <v>309</v>
      </c>
      <c r="AC1325" t="s">
        <v>310</v>
      </c>
      <c r="AD1325" t="s">
        <v>1605</v>
      </c>
      <c r="AG1325" t="s">
        <v>1647</v>
      </c>
      <c r="AH1325">
        <v>0</v>
      </c>
      <c r="AI1325">
        <v>487</v>
      </c>
    </row>
    <row r="1326" spans="1:35" x14ac:dyDescent="0.3">
      <c r="A1326" t="s">
        <v>1601</v>
      </c>
      <c r="B1326">
        <v>27733</v>
      </c>
      <c r="C1326">
        <v>5</v>
      </c>
      <c r="D1326" t="s">
        <v>1644</v>
      </c>
      <c r="E1326" t="s">
        <v>1284</v>
      </c>
      <c r="F1326">
        <v>476</v>
      </c>
      <c r="G1326">
        <v>41.05</v>
      </c>
      <c r="H1326">
        <v>135.72</v>
      </c>
      <c r="I1326">
        <v>31.54</v>
      </c>
      <c r="J1326">
        <v>104.29</v>
      </c>
      <c r="K1326">
        <v>18</v>
      </c>
      <c r="T1326">
        <v>3</v>
      </c>
      <c r="U1326">
        <v>2</v>
      </c>
      <c r="V1326" t="s">
        <v>306</v>
      </c>
      <c r="W1326" t="s">
        <v>205</v>
      </c>
      <c r="X1326">
        <v>21</v>
      </c>
      <c r="Y1326">
        <v>20</v>
      </c>
      <c r="Z1326" t="s">
        <v>1645</v>
      </c>
      <c r="AA1326" t="s">
        <v>1646</v>
      </c>
      <c r="AB1326" t="s">
        <v>309</v>
      </c>
      <c r="AC1326" t="s">
        <v>310</v>
      </c>
      <c r="AD1326" t="s">
        <v>1605</v>
      </c>
      <c r="AG1326" t="s">
        <v>1647</v>
      </c>
      <c r="AH1326">
        <v>0</v>
      </c>
      <c r="AI1326">
        <v>487</v>
      </c>
    </row>
    <row r="1327" spans="1:35" x14ac:dyDescent="0.3">
      <c r="A1327" t="s">
        <v>1601</v>
      </c>
      <c r="B1327">
        <v>27733</v>
      </c>
      <c r="C1327">
        <v>6</v>
      </c>
      <c r="D1327" t="s">
        <v>1644</v>
      </c>
      <c r="E1327" t="s">
        <v>1284</v>
      </c>
      <c r="F1327">
        <v>476</v>
      </c>
      <c r="G1327">
        <v>41.32</v>
      </c>
      <c r="H1327">
        <v>136.61000000000001</v>
      </c>
      <c r="I1327">
        <v>31.75</v>
      </c>
      <c r="J1327">
        <v>104.97</v>
      </c>
      <c r="K1327">
        <v>18</v>
      </c>
      <c r="T1327">
        <v>3</v>
      </c>
      <c r="U1327">
        <v>2</v>
      </c>
      <c r="V1327" t="s">
        <v>306</v>
      </c>
      <c r="W1327" t="s">
        <v>206</v>
      </c>
      <c r="X1327">
        <v>21</v>
      </c>
      <c r="Y1327">
        <v>20</v>
      </c>
      <c r="Z1327" t="s">
        <v>1645</v>
      </c>
      <c r="AA1327" t="s">
        <v>1646</v>
      </c>
      <c r="AB1327" t="s">
        <v>309</v>
      </c>
      <c r="AC1327" t="s">
        <v>310</v>
      </c>
      <c r="AD1327" t="s">
        <v>1605</v>
      </c>
      <c r="AG1327" t="s">
        <v>1647</v>
      </c>
      <c r="AH1327">
        <v>0</v>
      </c>
      <c r="AI1327">
        <v>487</v>
      </c>
    </row>
    <row r="1328" spans="1:35" x14ac:dyDescent="0.3">
      <c r="A1328" t="s">
        <v>1601</v>
      </c>
      <c r="B1328">
        <v>27733</v>
      </c>
      <c r="C1328">
        <v>7</v>
      </c>
      <c r="D1328" t="s">
        <v>1644</v>
      </c>
      <c r="E1328" t="s">
        <v>1284</v>
      </c>
      <c r="F1328">
        <v>476</v>
      </c>
      <c r="G1328">
        <v>45.28</v>
      </c>
      <c r="H1328">
        <v>149.71</v>
      </c>
      <c r="I1328">
        <v>34.79</v>
      </c>
      <c r="J1328">
        <v>115.04</v>
      </c>
      <c r="K1328">
        <v>118</v>
      </c>
      <c r="T1328">
        <v>3</v>
      </c>
      <c r="U1328">
        <v>2</v>
      </c>
      <c r="V1328" t="s">
        <v>306</v>
      </c>
      <c r="W1328" t="s">
        <v>207</v>
      </c>
      <c r="X1328">
        <v>21</v>
      </c>
      <c r="Y1328">
        <v>20</v>
      </c>
      <c r="Z1328" t="s">
        <v>1645</v>
      </c>
      <c r="AA1328" t="s">
        <v>1646</v>
      </c>
      <c r="AB1328" t="s">
        <v>309</v>
      </c>
      <c r="AC1328" t="s">
        <v>310</v>
      </c>
      <c r="AD1328" t="s">
        <v>1605</v>
      </c>
      <c r="AG1328" t="s">
        <v>1647</v>
      </c>
      <c r="AH1328">
        <v>0</v>
      </c>
      <c r="AI1328">
        <v>487</v>
      </c>
    </row>
    <row r="1329" spans="1:35" x14ac:dyDescent="0.3">
      <c r="A1329" t="s">
        <v>1601</v>
      </c>
      <c r="B1329">
        <v>27733</v>
      </c>
      <c r="C1329">
        <v>8</v>
      </c>
      <c r="D1329" t="s">
        <v>1644</v>
      </c>
      <c r="E1329" t="s">
        <v>1284</v>
      </c>
      <c r="F1329">
        <v>476</v>
      </c>
      <c r="G1329">
        <v>45.3</v>
      </c>
      <c r="H1329">
        <v>149.76</v>
      </c>
      <c r="I1329">
        <v>34.81</v>
      </c>
      <c r="J1329">
        <v>115.08</v>
      </c>
      <c r="K1329">
        <v>36</v>
      </c>
      <c r="T1329">
        <v>3</v>
      </c>
      <c r="U1329">
        <v>2</v>
      </c>
      <c r="V1329" t="s">
        <v>306</v>
      </c>
      <c r="W1329" t="s">
        <v>208</v>
      </c>
      <c r="X1329">
        <v>21</v>
      </c>
      <c r="Y1329">
        <v>20</v>
      </c>
      <c r="Z1329" t="s">
        <v>1645</v>
      </c>
      <c r="AA1329" t="s">
        <v>1646</v>
      </c>
      <c r="AB1329" t="s">
        <v>309</v>
      </c>
      <c r="AC1329" t="s">
        <v>310</v>
      </c>
      <c r="AD1329" t="s">
        <v>1605</v>
      </c>
      <c r="AG1329" t="s">
        <v>1647</v>
      </c>
      <c r="AH1329">
        <v>0</v>
      </c>
      <c r="AI1329">
        <v>487</v>
      </c>
    </row>
    <row r="1330" spans="1:35" x14ac:dyDescent="0.3">
      <c r="A1330" t="s">
        <v>1601</v>
      </c>
      <c r="B1330">
        <v>27733</v>
      </c>
      <c r="C1330">
        <v>9</v>
      </c>
      <c r="D1330" t="s">
        <v>1644</v>
      </c>
      <c r="E1330" t="s">
        <v>1284</v>
      </c>
      <c r="F1330">
        <v>476</v>
      </c>
      <c r="G1330">
        <v>45.58</v>
      </c>
      <c r="H1330">
        <v>150.68</v>
      </c>
      <c r="I1330">
        <v>35.020000000000003</v>
      </c>
      <c r="J1330">
        <v>115.78</v>
      </c>
      <c r="K1330">
        <v>18</v>
      </c>
      <c r="T1330">
        <v>4</v>
      </c>
      <c r="U1330">
        <v>2</v>
      </c>
      <c r="V1330" t="s">
        <v>306</v>
      </c>
      <c r="W1330" t="s">
        <v>209</v>
      </c>
      <c r="X1330">
        <v>21</v>
      </c>
      <c r="Y1330">
        <v>20</v>
      </c>
      <c r="Z1330" t="s">
        <v>1645</v>
      </c>
      <c r="AA1330" t="s">
        <v>1646</v>
      </c>
      <c r="AB1330" t="s">
        <v>309</v>
      </c>
      <c r="AC1330" t="s">
        <v>310</v>
      </c>
      <c r="AD1330" t="s">
        <v>1605</v>
      </c>
      <c r="AG1330" t="s">
        <v>1647</v>
      </c>
      <c r="AH1330">
        <v>0</v>
      </c>
      <c r="AI1330">
        <v>487</v>
      </c>
    </row>
    <row r="1331" spans="1:35" x14ac:dyDescent="0.3">
      <c r="A1331" t="s">
        <v>1601</v>
      </c>
      <c r="B1331">
        <v>27733</v>
      </c>
      <c r="C1331">
        <v>10</v>
      </c>
      <c r="D1331" t="s">
        <v>1644</v>
      </c>
      <c r="E1331" t="s">
        <v>1284</v>
      </c>
      <c r="F1331">
        <v>476</v>
      </c>
      <c r="G1331">
        <v>60.17</v>
      </c>
      <c r="H1331">
        <v>198.92</v>
      </c>
      <c r="I1331">
        <v>46.23</v>
      </c>
      <c r="J1331">
        <v>152.85</v>
      </c>
      <c r="K1331">
        <v>80</v>
      </c>
      <c r="T1331">
        <v>4</v>
      </c>
      <c r="U1331">
        <v>2</v>
      </c>
      <c r="V1331" t="s">
        <v>306</v>
      </c>
      <c r="W1331">
        <v>198</v>
      </c>
      <c r="X1331">
        <v>21</v>
      </c>
      <c r="Y1331">
        <v>20</v>
      </c>
      <c r="Z1331" t="s">
        <v>1645</v>
      </c>
      <c r="AA1331" t="s">
        <v>1646</v>
      </c>
      <c r="AB1331" t="s">
        <v>309</v>
      </c>
      <c r="AC1331" t="s">
        <v>310</v>
      </c>
      <c r="AD1331" t="s">
        <v>1605</v>
      </c>
      <c r="AG1331" t="s">
        <v>1647</v>
      </c>
      <c r="AH1331">
        <v>0</v>
      </c>
      <c r="AI1331">
        <v>487</v>
      </c>
    </row>
    <row r="1332" spans="1:35" x14ac:dyDescent="0.3">
      <c r="A1332" t="s">
        <v>1601</v>
      </c>
      <c r="B1332">
        <v>124280</v>
      </c>
      <c r="C1332">
        <v>1</v>
      </c>
      <c r="D1332" t="s">
        <v>1648</v>
      </c>
      <c r="E1332" t="s">
        <v>1649</v>
      </c>
      <c r="F1332">
        <v>45</v>
      </c>
      <c r="G1332">
        <v>9.6199999999999992</v>
      </c>
      <c r="H1332">
        <v>31.83</v>
      </c>
      <c r="I1332">
        <v>7.13</v>
      </c>
      <c r="J1332">
        <v>23.59</v>
      </c>
      <c r="K1332">
        <v>9</v>
      </c>
      <c r="T1332">
        <v>2</v>
      </c>
      <c r="U1332">
        <v>1</v>
      </c>
      <c r="V1332" t="s">
        <v>306</v>
      </c>
      <c r="W1332" t="s">
        <v>319</v>
      </c>
      <c r="X1332">
        <v>14</v>
      </c>
      <c r="Y1332">
        <v>14</v>
      </c>
      <c r="Z1332" t="s">
        <v>1650</v>
      </c>
      <c r="AA1332" t="s">
        <v>1651</v>
      </c>
      <c r="AB1332" t="s">
        <v>309</v>
      </c>
      <c r="AC1332" t="s">
        <v>310</v>
      </c>
      <c r="AD1332" t="s">
        <v>1605</v>
      </c>
      <c r="AG1332" t="s">
        <v>1652</v>
      </c>
      <c r="AH1332">
        <v>0</v>
      </c>
      <c r="AI1332">
        <v>512</v>
      </c>
    </row>
    <row r="1333" spans="1:35" x14ac:dyDescent="0.3">
      <c r="A1333" t="s">
        <v>1601</v>
      </c>
      <c r="B1333">
        <v>124280</v>
      </c>
      <c r="C1333">
        <v>2</v>
      </c>
      <c r="D1333" t="s">
        <v>1648</v>
      </c>
      <c r="E1333" t="s">
        <v>1649</v>
      </c>
      <c r="F1333">
        <v>45</v>
      </c>
      <c r="G1333">
        <v>9.6199999999999992</v>
      </c>
      <c r="H1333">
        <v>31.82</v>
      </c>
      <c r="I1333">
        <v>7.22</v>
      </c>
      <c r="J1333">
        <v>23.89</v>
      </c>
      <c r="K1333">
        <v>9</v>
      </c>
      <c r="T1333">
        <v>2</v>
      </c>
      <c r="U1333">
        <v>1</v>
      </c>
      <c r="V1333" t="s">
        <v>306</v>
      </c>
      <c r="W1333" t="s">
        <v>675</v>
      </c>
      <c r="X1333">
        <v>14</v>
      </c>
      <c r="Y1333">
        <v>14</v>
      </c>
      <c r="Z1333" t="s">
        <v>1650</v>
      </c>
      <c r="AA1333" t="s">
        <v>1651</v>
      </c>
      <c r="AB1333" t="s">
        <v>309</v>
      </c>
      <c r="AC1333" t="s">
        <v>310</v>
      </c>
      <c r="AD1333" t="s">
        <v>1605</v>
      </c>
      <c r="AG1333" t="s">
        <v>1652</v>
      </c>
      <c r="AH1333">
        <v>0</v>
      </c>
      <c r="AI1333">
        <v>512</v>
      </c>
    </row>
    <row r="1334" spans="1:35" x14ac:dyDescent="0.3">
      <c r="A1334" t="s">
        <v>1601</v>
      </c>
      <c r="B1334">
        <v>124280</v>
      </c>
      <c r="C1334">
        <v>3</v>
      </c>
      <c r="D1334" t="s">
        <v>1648</v>
      </c>
      <c r="E1334" t="s">
        <v>1649</v>
      </c>
      <c r="F1334">
        <v>45</v>
      </c>
      <c r="G1334">
        <v>9.86</v>
      </c>
      <c r="H1334">
        <v>32.6</v>
      </c>
      <c r="I1334">
        <v>7.34</v>
      </c>
      <c r="J1334">
        <v>24.27</v>
      </c>
      <c r="K1334">
        <v>9</v>
      </c>
      <c r="T1334">
        <v>2</v>
      </c>
      <c r="U1334">
        <v>1</v>
      </c>
      <c r="V1334" t="s">
        <v>306</v>
      </c>
      <c r="W1334" t="s">
        <v>1653</v>
      </c>
      <c r="X1334">
        <v>14</v>
      </c>
      <c r="Y1334">
        <v>14</v>
      </c>
      <c r="Z1334" t="s">
        <v>1650</v>
      </c>
      <c r="AA1334" t="s">
        <v>1651</v>
      </c>
      <c r="AB1334" t="s">
        <v>309</v>
      </c>
      <c r="AC1334" t="s">
        <v>310</v>
      </c>
      <c r="AD1334" t="s">
        <v>1605</v>
      </c>
      <c r="AG1334" t="s">
        <v>1652</v>
      </c>
      <c r="AH1334">
        <v>0</v>
      </c>
      <c r="AI1334">
        <v>512</v>
      </c>
    </row>
    <row r="1335" spans="1:35" x14ac:dyDescent="0.3">
      <c r="A1335" t="s">
        <v>1601</v>
      </c>
      <c r="B1335">
        <v>124280</v>
      </c>
      <c r="C1335">
        <v>4</v>
      </c>
      <c r="D1335" t="s">
        <v>1648</v>
      </c>
      <c r="E1335" t="s">
        <v>1649</v>
      </c>
      <c r="F1335">
        <v>45</v>
      </c>
      <c r="G1335">
        <v>10.39</v>
      </c>
      <c r="H1335">
        <v>34.35</v>
      </c>
      <c r="I1335">
        <v>7.6</v>
      </c>
      <c r="J1335">
        <v>25.13</v>
      </c>
      <c r="K1335">
        <v>9</v>
      </c>
      <c r="T1335">
        <v>2</v>
      </c>
      <c r="U1335">
        <v>1</v>
      </c>
      <c r="V1335" t="s">
        <v>306</v>
      </c>
      <c r="W1335" t="s">
        <v>1027</v>
      </c>
      <c r="X1335">
        <v>14</v>
      </c>
      <c r="Y1335">
        <v>14</v>
      </c>
      <c r="Z1335" t="s">
        <v>1650</v>
      </c>
      <c r="AA1335" t="s">
        <v>1651</v>
      </c>
      <c r="AB1335" t="s">
        <v>309</v>
      </c>
      <c r="AC1335" t="s">
        <v>310</v>
      </c>
      <c r="AD1335" t="s">
        <v>1605</v>
      </c>
      <c r="AG1335" t="s">
        <v>1652</v>
      </c>
      <c r="AH1335">
        <v>0</v>
      </c>
      <c r="AI1335">
        <v>512</v>
      </c>
    </row>
    <row r="1336" spans="1:35" x14ac:dyDescent="0.3">
      <c r="A1336" t="s">
        <v>1601</v>
      </c>
      <c r="B1336">
        <v>124280</v>
      </c>
      <c r="C1336">
        <v>5</v>
      </c>
      <c r="D1336" t="s">
        <v>1648</v>
      </c>
      <c r="E1336" t="s">
        <v>1649</v>
      </c>
      <c r="F1336">
        <v>45</v>
      </c>
      <c r="G1336">
        <v>10.49</v>
      </c>
      <c r="H1336">
        <v>34.68</v>
      </c>
      <c r="I1336">
        <v>7.79</v>
      </c>
      <c r="J1336">
        <v>25.77</v>
      </c>
      <c r="K1336">
        <v>9</v>
      </c>
      <c r="T1336">
        <v>2</v>
      </c>
      <c r="U1336">
        <v>1</v>
      </c>
      <c r="V1336" t="s">
        <v>306</v>
      </c>
      <c r="W1336" t="s">
        <v>1654</v>
      </c>
      <c r="X1336">
        <v>14</v>
      </c>
      <c r="Y1336">
        <v>14</v>
      </c>
      <c r="Z1336" t="s">
        <v>1650</v>
      </c>
      <c r="AA1336" t="s">
        <v>1651</v>
      </c>
      <c r="AB1336" t="s">
        <v>309</v>
      </c>
      <c r="AC1336" t="s">
        <v>310</v>
      </c>
      <c r="AD1336" t="s">
        <v>1605</v>
      </c>
      <c r="AG1336" t="s">
        <v>1652</v>
      </c>
      <c r="AH1336">
        <v>0</v>
      </c>
      <c r="AI1336">
        <v>512</v>
      </c>
    </row>
    <row r="1337" spans="1:35" x14ac:dyDescent="0.3">
      <c r="A1337" t="s">
        <v>1601</v>
      </c>
      <c r="B1337">
        <v>107300</v>
      </c>
      <c r="C1337">
        <v>1</v>
      </c>
      <c r="D1337" t="s">
        <v>1655</v>
      </c>
      <c r="E1337" t="s">
        <v>1656</v>
      </c>
      <c r="F1337">
        <v>63</v>
      </c>
      <c r="G1337">
        <v>5.99</v>
      </c>
      <c r="H1337">
        <v>19.809999999999999</v>
      </c>
      <c r="I1337">
        <v>4.24</v>
      </c>
      <c r="J1337">
        <v>14.03</v>
      </c>
      <c r="K1337">
        <v>45</v>
      </c>
      <c r="T1337">
        <v>1</v>
      </c>
      <c r="U1337">
        <v>1</v>
      </c>
      <c r="V1337" t="s">
        <v>306</v>
      </c>
      <c r="W1337" t="s">
        <v>1572</v>
      </c>
      <c r="X1337">
        <v>17</v>
      </c>
      <c r="Y1337">
        <v>17</v>
      </c>
      <c r="Z1337" t="s">
        <v>1657</v>
      </c>
      <c r="AA1337" t="s">
        <v>1658</v>
      </c>
      <c r="AB1337" t="s">
        <v>309</v>
      </c>
      <c r="AC1337" t="s">
        <v>310</v>
      </c>
      <c r="AD1337" t="s">
        <v>1605</v>
      </c>
      <c r="AG1337" t="s">
        <v>1659</v>
      </c>
      <c r="AH1337">
        <v>0</v>
      </c>
      <c r="AI1337">
        <v>695</v>
      </c>
    </row>
    <row r="1338" spans="1:35" x14ac:dyDescent="0.3">
      <c r="A1338" t="s">
        <v>1601</v>
      </c>
      <c r="B1338">
        <v>107300</v>
      </c>
      <c r="C1338">
        <v>2</v>
      </c>
      <c r="D1338" t="s">
        <v>1655</v>
      </c>
      <c r="E1338" t="s">
        <v>1656</v>
      </c>
      <c r="F1338">
        <v>63</v>
      </c>
      <c r="G1338">
        <v>7.27</v>
      </c>
      <c r="H1338">
        <v>24.05</v>
      </c>
      <c r="I1338">
        <v>5.14</v>
      </c>
      <c r="J1338">
        <v>17.02</v>
      </c>
      <c r="K1338">
        <v>8</v>
      </c>
      <c r="T1338">
        <v>1</v>
      </c>
      <c r="U1338">
        <v>1</v>
      </c>
      <c r="V1338" t="s">
        <v>306</v>
      </c>
      <c r="W1338" t="s">
        <v>1660</v>
      </c>
      <c r="X1338">
        <v>17</v>
      </c>
      <c r="Y1338">
        <v>17</v>
      </c>
      <c r="Z1338" t="s">
        <v>1657</v>
      </c>
      <c r="AA1338" t="s">
        <v>1658</v>
      </c>
      <c r="AB1338" t="s">
        <v>309</v>
      </c>
      <c r="AC1338" t="s">
        <v>310</v>
      </c>
      <c r="AD1338" t="s">
        <v>1605</v>
      </c>
      <c r="AG1338" t="s">
        <v>1659</v>
      </c>
      <c r="AH1338">
        <v>0</v>
      </c>
      <c r="AI1338">
        <v>695</v>
      </c>
    </row>
    <row r="1339" spans="1:35" x14ac:dyDescent="0.3">
      <c r="A1339" t="s">
        <v>1601</v>
      </c>
      <c r="B1339">
        <v>107300</v>
      </c>
      <c r="C1339">
        <v>3</v>
      </c>
      <c r="D1339" t="s">
        <v>1655</v>
      </c>
      <c r="E1339" t="s">
        <v>1656</v>
      </c>
      <c r="F1339">
        <v>63</v>
      </c>
      <c r="G1339">
        <v>7.27</v>
      </c>
      <c r="H1339">
        <v>24.06</v>
      </c>
      <c r="I1339">
        <v>5.14</v>
      </c>
      <c r="J1339">
        <v>17.02</v>
      </c>
      <c r="K1339">
        <v>1</v>
      </c>
      <c r="T1339">
        <v>1</v>
      </c>
      <c r="U1339">
        <v>1</v>
      </c>
      <c r="V1339" t="s">
        <v>306</v>
      </c>
      <c r="W1339" t="s">
        <v>1661</v>
      </c>
      <c r="X1339">
        <v>17</v>
      </c>
      <c r="Y1339">
        <v>17</v>
      </c>
      <c r="Z1339" t="s">
        <v>1657</v>
      </c>
      <c r="AA1339" t="s">
        <v>1658</v>
      </c>
      <c r="AB1339" t="s">
        <v>309</v>
      </c>
      <c r="AC1339" t="s">
        <v>310</v>
      </c>
      <c r="AD1339" t="s">
        <v>1605</v>
      </c>
      <c r="AG1339" t="s">
        <v>1659</v>
      </c>
      <c r="AH1339">
        <v>0</v>
      </c>
      <c r="AI1339">
        <v>695</v>
      </c>
    </row>
    <row r="1340" spans="1:35" x14ac:dyDescent="0.3">
      <c r="A1340" t="s">
        <v>1601</v>
      </c>
      <c r="B1340">
        <v>107300</v>
      </c>
      <c r="C1340">
        <v>4</v>
      </c>
      <c r="D1340" t="s">
        <v>1655</v>
      </c>
      <c r="E1340" t="s">
        <v>1656</v>
      </c>
      <c r="F1340">
        <v>63</v>
      </c>
      <c r="G1340">
        <v>8.3000000000000007</v>
      </c>
      <c r="H1340">
        <v>27.44</v>
      </c>
      <c r="I1340">
        <v>5.87</v>
      </c>
      <c r="J1340">
        <v>19.420000000000002</v>
      </c>
      <c r="K1340">
        <v>9</v>
      </c>
      <c r="T1340">
        <v>1</v>
      </c>
      <c r="U1340">
        <v>1</v>
      </c>
      <c r="V1340" t="s">
        <v>306</v>
      </c>
      <c r="W1340" t="s">
        <v>670</v>
      </c>
      <c r="X1340">
        <v>17</v>
      </c>
      <c r="Y1340">
        <v>17</v>
      </c>
      <c r="Z1340" t="s">
        <v>1657</v>
      </c>
      <c r="AA1340" t="s">
        <v>1658</v>
      </c>
      <c r="AB1340" t="s">
        <v>309</v>
      </c>
      <c r="AC1340" t="s">
        <v>310</v>
      </c>
      <c r="AD1340" t="s">
        <v>1605</v>
      </c>
      <c r="AG1340" t="s">
        <v>1659</v>
      </c>
      <c r="AH1340">
        <v>0</v>
      </c>
      <c r="AI1340">
        <v>695</v>
      </c>
    </row>
    <row r="1341" spans="1:35" x14ac:dyDescent="0.3">
      <c r="A1341" t="s">
        <v>1601</v>
      </c>
      <c r="B1341">
        <v>10479</v>
      </c>
      <c r="C1341">
        <v>1</v>
      </c>
      <c r="D1341" t="s">
        <v>1662</v>
      </c>
      <c r="E1341" t="s">
        <v>726</v>
      </c>
      <c r="F1341">
        <v>242</v>
      </c>
      <c r="G1341">
        <v>10.42</v>
      </c>
      <c r="H1341">
        <v>34.47</v>
      </c>
      <c r="I1341">
        <v>7.14</v>
      </c>
      <c r="J1341">
        <v>23.63</v>
      </c>
      <c r="K1341">
        <v>20</v>
      </c>
      <c r="T1341">
        <v>1</v>
      </c>
      <c r="U1341">
        <v>1</v>
      </c>
      <c r="V1341" t="s">
        <v>306</v>
      </c>
      <c r="W1341">
        <v>34</v>
      </c>
      <c r="X1341">
        <v>30</v>
      </c>
      <c r="Y1341">
        <v>28</v>
      </c>
      <c r="Z1341" t="s">
        <v>1663</v>
      </c>
      <c r="AA1341" t="s">
        <v>1664</v>
      </c>
      <c r="AB1341" t="s">
        <v>309</v>
      </c>
      <c r="AC1341" t="s">
        <v>310</v>
      </c>
      <c r="AD1341" t="s">
        <v>1605</v>
      </c>
      <c r="AG1341" t="s">
        <v>1665</v>
      </c>
      <c r="AH1341">
        <v>0</v>
      </c>
      <c r="AI1341">
        <v>1082</v>
      </c>
    </row>
    <row r="1342" spans="1:35" x14ac:dyDescent="0.3">
      <c r="A1342" t="s">
        <v>1601</v>
      </c>
      <c r="B1342">
        <v>10479</v>
      </c>
      <c r="C1342">
        <v>2</v>
      </c>
      <c r="D1342" t="s">
        <v>1662</v>
      </c>
      <c r="E1342" t="s">
        <v>726</v>
      </c>
      <c r="F1342">
        <v>242</v>
      </c>
      <c r="G1342">
        <v>12.84</v>
      </c>
      <c r="H1342">
        <v>42.46</v>
      </c>
      <c r="I1342">
        <v>8.8000000000000007</v>
      </c>
      <c r="J1342">
        <v>29.11</v>
      </c>
      <c r="K1342">
        <v>70</v>
      </c>
      <c r="T1342">
        <v>1</v>
      </c>
      <c r="U1342">
        <v>1</v>
      </c>
      <c r="V1342" t="s">
        <v>306</v>
      </c>
      <c r="W1342" t="s">
        <v>105</v>
      </c>
      <c r="X1342">
        <v>30</v>
      </c>
      <c r="Y1342">
        <v>28</v>
      </c>
      <c r="Z1342" t="s">
        <v>1663</v>
      </c>
      <c r="AA1342" t="s">
        <v>1664</v>
      </c>
      <c r="AB1342" t="s">
        <v>309</v>
      </c>
      <c r="AC1342" t="s">
        <v>310</v>
      </c>
      <c r="AD1342" t="s">
        <v>1605</v>
      </c>
      <c r="AG1342" t="s">
        <v>1665</v>
      </c>
      <c r="AH1342">
        <v>0</v>
      </c>
      <c r="AI1342">
        <v>1082</v>
      </c>
    </row>
    <row r="1343" spans="1:35" x14ac:dyDescent="0.3">
      <c r="A1343" t="s">
        <v>1601</v>
      </c>
      <c r="B1343">
        <v>10479</v>
      </c>
      <c r="C1343">
        <v>3</v>
      </c>
      <c r="D1343" t="s">
        <v>1662</v>
      </c>
      <c r="E1343" t="s">
        <v>726</v>
      </c>
      <c r="F1343">
        <v>242</v>
      </c>
      <c r="G1343">
        <v>12.77</v>
      </c>
      <c r="H1343">
        <v>42.24</v>
      </c>
      <c r="I1343">
        <v>8.76</v>
      </c>
      <c r="J1343">
        <v>28.96</v>
      </c>
      <c r="K1343">
        <v>10</v>
      </c>
      <c r="T1343">
        <v>1</v>
      </c>
      <c r="U1343">
        <v>1</v>
      </c>
      <c r="V1343" t="s">
        <v>306</v>
      </c>
      <c r="W1343" t="s">
        <v>210</v>
      </c>
      <c r="X1343">
        <v>30</v>
      </c>
      <c r="Y1343">
        <v>28</v>
      </c>
      <c r="Z1343" t="s">
        <v>1663</v>
      </c>
      <c r="AA1343" t="s">
        <v>1664</v>
      </c>
      <c r="AB1343" t="s">
        <v>309</v>
      </c>
      <c r="AC1343" t="s">
        <v>310</v>
      </c>
      <c r="AD1343" t="s">
        <v>1605</v>
      </c>
      <c r="AG1343" t="s">
        <v>1665</v>
      </c>
      <c r="AH1343">
        <v>0</v>
      </c>
      <c r="AI1343">
        <v>1082</v>
      </c>
    </row>
    <row r="1344" spans="1:35" x14ac:dyDescent="0.3">
      <c r="A1344" t="s">
        <v>1601</v>
      </c>
      <c r="B1344">
        <v>10479</v>
      </c>
      <c r="C1344">
        <v>4</v>
      </c>
      <c r="D1344" t="s">
        <v>1662</v>
      </c>
      <c r="E1344" t="s">
        <v>726</v>
      </c>
      <c r="F1344">
        <v>242</v>
      </c>
      <c r="G1344">
        <v>15.17</v>
      </c>
      <c r="H1344">
        <v>50.18</v>
      </c>
      <c r="I1344">
        <v>10.4</v>
      </c>
      <c r="J1344">
        <v>34.39</v>
      </c>
      <c r="K1344">
        <v>80</v>
      </c>
      <c r="T1344">
        <v>1</v>
      </c>
      <c r="U1344">
        <v>1</v>
      </c>
      <c r="V1344" t="s">
        <v>306</v>
      </c>
      <c r="W1344">
        <v>50</v>
      </c>
      <c r="X1344">
        <v>30</v>
      </c>
      <c r="Y1344">
        <v>28</v>
      </c>
      <c r="Z1344" t="s">
        <v>1663</v>
      </c>
      <c r="AA1344" t="s">
        <v>1664</v>
      </c>
      <c r="AB1344" t="s">
        <v>309</v>
      </c>
      <c r="AC1344" t="s">
        <v>310</v>
      </c>
      <c r="AD1344" t="s">
        <v>1605</v>
      </c>
      <c r="AG1344" t="s">
        <v>1665</v>
      </c>
      <c r="AH1344">
        <v>0</v>
      </c>
      <c r="AI1344">
        <v>1082</v>
      </c>
    </row>
    <row r="1345" spans="1:35" x14ac:dyDescent="0.3">
      <c r="A1345" t="s">
        <v>1601</v>
      </c>
      <c r="B1345">
        <v>10479</v>
      </c>
      <c r="C1345">
        <v>5</v>
      </c>
      <c r="D1345" t="s">
        <v>1662</v>
      </c>
      <c r="E1345" t="s">
        <v>726</v>
      </c>
      <c r="F1345">
        <v>242</v>
      </c>
      <c r="G1345">
        <v>15.5</v>
      </c>
      <c r="H1345">
        <v>51.25</v>
      </c>
      <c r="I1345">
        <v>10.62</v>
      </c>
      <c r="J1345">
        <v>35.14</v>
      </c>
      <c r="K1345">
        <v>20</v>
      </c>
      <c r="T1345">
        <v>1</v>
      </c>
      <c r="U1345">
        <v>1</v>
      </c>
      <c r="V1345" t="s">
        <v>306</v>
      </c>
      <c r="W1345">
        <v>51</v>
      </c>
      <c r="X1345">
        <v>30</v>
      </c>
      <c r="Y1345">
        <v>28</v>
      </c>
      <c r="Z1345" t="s">
        <v>1663</v>
      </c>
      <c r="AA1345" t="s">
        <v>1664</v>
      </c>
      <c r="AB1345" t="s">
        <v>309</v>
      </c>
      <c r="AC1345" t="s">
        <v>310</v>
      </c>
      <c r="AD1345" t="s">
        <v>1605</v>
      </c>
      <c r="AG1345" t="s">
        <v>1665</v>
      </c>
      <c r="AH1345">
        <v>0</v>
      </c>
      <c r="AI1345">
        <v>1082</v>
      </c>
    </row>
    <row r="1346" spans="1:35" x14ac:dyDescent="0.3">
      <c r="A1346" t="s">
        <v>1601</v>
      </c>
      <c r="B1346">
        <v>10479</v>
      </c>
      <c r="C1346">
        <v>6</v>
      </c>
      <c r="D1346" t="s">
        <v>1662</v>
      </c>
      <c r="E1346" t="s">
        <v>726</v>
      </c>
      <c r="F1346">
        <v>242</v>
      </c>
      <c r="G1346">
        <v>20.72</v>
      </c>
      <c r="H1346">
        <v>68.5</v>
      </c>
      <c r="I1346">
        <v>14.2</v>
      </c>
      <c r="J1346">
        <v>46.96</v>
      </c>
      <c r="K1346">
        <v>2</v>
      </c>
      <c r="T1346">
        <v>2</v>
      </c>
      <c r="U1346">
        <v>1</v>
      </c>
      <c r="V1346" t="s">
        <v>306</v>
      </c>
      <c r="W1346">
        <v>68</v>
      </c>
      <c r="X1346">
        <v>30</v>
      </c>
      <c r="Y1346">
        <v>28</v>
      </c>
      <c r="Z1346" t="s">
        <v>1663</v>
      </c>
      <c r="AA1346" t="s">
        <v>1664</v>
      </c>
      <c r="AB1346" t="s">
        <v>309</v>
      </c>
      <c r="AC1346" t="s">
        <v>310</v>
      </c>
      <c r="AD1346" t="s">
        <v>1605</v>
      </c>
      <c r="AG1346" t="s">
        <v>1665</v>
      </c>
      <c r="AH1346">
        <v>0</v>
      </c>
      <c r="AI1346">
        <v>1082</v>
      </c>
    </row>
    <row r="1347" spans="1:35" x14ac:dyDescent="0.3">
      <c r="A1347" t="s">
        <v>1601</v>
      </c>
      <c r="B1347">
        <v>10479</v>
      </c>
      <c r="C1347">
        <v>7</v>
      </c>
      <c r="D1347" t="s">
        <v>1662</v>
      </c>
      <c r="E1347" t="s">
        <v>726</v>
      </c>
      <c r="F1347">
        <v>242</v>
      </c>
      <c r="G1347">
        <v>22.05</v>
      </c>
      <c r="H1347">
        <v>72.91</v>
      </c>
      <c r="I1347">
        <v>15.11</v>
      </c>
      <c r="J1347">
        <v>49.97</v>
      </c>
      <c r="K1347">
        <v>20</v>
      </c>
      <c r="T1347">
        <v>2</v>
      </c>
      <c r="U1347">
        <v>1</v>
      </c>
      <c r="V1347" t="s">
        <v>306</v>
      </c>
      <c r="W1347">
        <v>72</v>
      </c>
      <c r="X1347">
        <v>30</v>
      </c>
      <c r="Y1347">
        <v>28</v>
      </c>
      <c r="Z1347" t="s">
        <v>1663</v>
      </c>
      <c r="AA1347" t="s">
        <v>1664</v>
      </c>
      <c r="AB1347" t="s">
        <v>309</v>
      </c>
      <c r="AC1347" t="s">
        <v>310</v>
      </c>
      <c r="AD1347" t="s">
        <v>1605</v>
      </c>
      <c r="AG1347" t="s">
        <v>1665</v>
      </c>
      <c r="AH1347">
        <v>0</v>
      </c>
      <c r="AI1347">
        <v>1082</v>
      </c>
    </row>
    <row r="1348" spans="1:35" x14ac:dyDescent="0.3">
      <c r="A1348" t="s">
        <v>1601</v>
      </c>
      <c r="B1348">
        <v>10479</v>
      </c>
      <c r="C1348">
        <v>8</v>
      </c>
      <c r="D1348" t="s">
        <v>1662</v>
      </c>
      <c r="E1348" t="s">
        <v>726</v>
      </c>
      <c r="F1348">
        <v>242</v>
      </c>
      <c r="G1348">
        <v>25.51</v>
      </c>
      <c r="H1348">
        <v>84.35</v>
      </c>
      <c r="I1348">
        <v>17.489999999999998</v>
      </c>
      <c r="J1348">
        <v>57.83</v>
      </c>
      <c r="K1348">
        <v>2</v>
      </c>
      <c r="T1348">
        <v>2</v>
      </c>
      <c r="U1348">
        <v>1</v>
      </c>
      <c r="V1348" t="s">
        <v>306</v>
      </c>
      <c r="W1348" t="s">
        <v>156</v>
      </c>
      <c r="X1348">
        <v>30</v>
      </c>
      <c r="Y1348">
        <v>28</v>
      </c>
      <c r="Z1348" t="s">
        <v>1663</v>
      </c>
      <c r="AA1348" t="s">
        <v>1664</v>
      </c>
      <c r="AB1348" t="s">
        <v>309</v>
      </c>
      <c r="AC1348" t="s">
        <v>310</v>
      </c>
      <c r="AD1348" t="s">
        <v>1605</v>
      </c>
      <c r="AG1348" t="s">
        <v>1665</v>
      </c>
      <c r="AH1348">
        <v>0</v>
      </c>
      <c r="AI1348">
        <v>1082</v>
      </c>
    </row>
    <row r="1349" spans="1:35" x14ac:dyDescent="0.3">
      <c r="A1349" t="s">
        <v>1601</v>
      </c>
      <c r="B1349">
        <v>10479</v>
      </c>
      <c r="C1349">
        <v>9</v>
      </c>
      <c r="D1349" t="s">
        <v>1662</v>
      </c>
      <c r="E1349" t="s">
        <v>726</v>
      </c>
      <c r="F1349">
        <v>242</v>
      </c>
      <c r="G1349">
        <v>25.86</v>
      </c>
      <c r="H1349">
        <v>85.5</v>
      </c>
      <c r="I1349">
        <v>17.73</v>
      </c>
      <c r="J1349">
        <v>58.62</v>
      </c>
      <c r="K1349">
        <v>4</v>
      </c>
      <c r="T1349">
        <v>2</v>
      </c>
      <c r="U1349">
        <v>1</v>
      </c>
      <c r="V1349" t="s">
        <v>306</v>
      </c>
      <c r="W1349" t="s">
        <v>157</v>
      </c>
      <c r="X1349">
        <v>30</v>
      </c>
      <c r="Y1349">
        <v>28</v>
      </c>
      <c r="Z1349" t="s">
        <v>1663</v>
      </c>
      <c r="AA1349" t="s">
        <v>1664</v>
      </c>
      <c r="AB1349" t="s">
        <v>309</v>
      </c>
      <c r="AC1349" t="s">
        <v>310</v>
      </c>
      <c r="AD1349" t="s">
        <v>1605</v>
      </c>
      <c r="AG1349" t="s">
        <v>1665</v>
      </c>
      <c r="AH1349">
        <v>0</v>
      </c>
      <c r="AI1349">
        <v>1082</v>
      </c>
    </row>
    <row r="1350" spans="1:35" x14ac:dyDescent="0.3">
      <c r="A1350" t="s">
        <v>1601</v>
      </c>
      <c r="B1350">
        <v>10479</v>
      </c>
      <c r="C1350">
        <v>10</v>
      </c>
      <c r="D1350" t="s">
        <v>1662</v>
      </c>
      <c r="E1350" t="s">
        <v>726</v>
      </c>
      <c r="F1350">
        <v>242</v>
      </c>
      <c r="G1350">
        <v>28.65</v>
      </c>
      <c r="H1350">
        <v>94.72</v>
      </c>
      <c r="I1350">
        <v>19.64</v>
      </c>
      <c r="J1350">
        <v>64.94</v>
      </c>
      <c r="K1350">
        <v>4</v>
      </c>
      <c r="T1350">
        <v>2</v>
      </c>
      <c r="U1350">
        <v>1</v>
      </c>
      <c r="V1350" t="s">
        <v>306</v>
      </c>
      <c r="W1350">
        <v>94</v>
      </c>
      <c r="X1350">
        <v>30</v>
      </c>
      <c r="Y1350">
        <v>28</v>
      </c>
      <c r="Z1350" t="s">
        <v>1663</v>
      </c>
      <c r="AA1350" t="s">
        <v>1664</v>
      </c>
      <c r="AB1350" t="s">
        <v>309</v>
      </c>
      <c r="AC1350" t="s">
        <v>310</v>
      </c>
      <c r="AD1350" t="s">
        <v>1605</v>
      </c>
      <c r="AG1350" t="s">
        <v>1665</v>
      </c>
      <c r="AH1350">
        <v>0</v>
      </c>
      <c r="AI1350">
        <v>1082</v>
      </c>
    </row>
    <row r="1351" spans="1:35" x14ac:dyDescent="0.3">
      <c r="A1351" t="s">
        <v>1601</v>
      </c>
      <c r="B1351">
        <v>10479</v>
      </c>
      <c r="C1351">
        <v>11</v>
      </c>
      <c r="D1351" t="s">
        <v>1662</v>
      </c>
      <c r="E1351" t="s">
        <v>726</v>
      </c>
      <c r="F1351">
        <v>242</v>
      </c>
      <c r="G1351">
        <v>30.85</v>
      </c>
      <c r="H1351">
        <v>102</v>
      </c>
      <c r="I1351">
        <v>21.15</v>
      </c>
      <c r="J1351">
        <v>69.94</v>
      </c>
      <c r="K1351">
        <v>6</v>
      </c>
      <c r="T1351">
        <v>2</v>
      </c>
      <c r="U1351">
        <v>2</v>
      </c>
      <c r="V1351" t="s">
        <v>306</v>
      </c>
      <c r="W1351">
        <v>102</v>
      </c>
      <c r="X1351">
        <v>30</v>
      </c>
      <c r="Y1351">
        <v>28</v>
      </c>
      <c r="Z1351" t="s">
        <v>1663</v>
      </c>
      <c r="AA1351" t="s">
        <v>1664</v>
      </c>
      <c r="AB1351" t="s">
        <v>309</v>
      </c>
      <c r="AC1351" t="s">
        <v>310</v>
      </c>
      <c r="AD1351" t="s">
        <v>1605</v>
      </c>
      <c r="AG1351" t="s">
        <v>1665</v>
      </c>
      <c r="AH1351">
        <v>0</v>
      </c>
      <c r="AI1351">
        <v>1082</v>
      </c>
    </row>
    <row r="1352" spans="1:35" x14ac:dyDescent="0.3">
      <c r="A1352" t="s">
        <v>1601</v>
      </c>
      <c r="B1352">
        <v>10479</v>
      </c>
      <c r="C1352">
        <v>12</v>
      </c>
      <c r="D1352" t="s">
        <v>1662</v>
      </c>
      <c r="E1352" t="s">
        <v>726</v>
      </c>
      <c r="F1352">
        <v>242</v>
      </c>
      <c r="G1352">
        <v>35.29</v>
      </c>
      <c r="H1352">
        <v>116.68</v>
      </c>
      <c r="I1352">
        <v>24.21</v>
      </c>
      <c r="J1352">
        <v>80.040000000000006</v>
      </c>
      <c r="K1352">
        <v>4</v>
      </c>
      <c r="T1352">
        <v>2</v>
      </c>
      <c r="U1352">
        <v>2</v>
      </c>
      <c r="V1352" t="s">
        <v>306</v>
      </c>
      <c r="W1352">
        <v>116</v>
      </c>
      <c r="X1352">
        <v>30</v>
      </c>
      <c r="Y1352">
        <v>28</v>
      </c>
      <c r="Z1352" t="s">
        <v>1663</v>
      </c>
      <c r="AA1352" t="s">
        <v>1664</v>
      </c>
      <c r="AB1352" t="s">
        <v>309</v>
      </c>
      <c r="AC1352" t="s">
        <v>310</v>
      </c>
      <c r="AD1352" t="s">
        <v>1605</v>
      </c>
      <c r="AG1352" t="s">
        <v>1665</v>
      </c>
      <c r="AH1352">
        <v>0</v>
      </c>
      <c r="AI1352">
        <v>1082</v>
      </c>
    </row>
    <row r="1353" spans="1:35" x14ac:dyDescent="0.3">
      <c r="A1353" t="s">
        <v>1601</v>
      </c>
      <c r="B1353">
        <v>100682</v>
      </c>
      <c r="C1353">
        <v>1</v>
      </c>
      <c r="D1353" t="s">
        <v>1666</v>
      </c>
      <c r="E1353" t="s">
        <v>1284</v>
      </c>
      <c r="F1353">
        <v>122</v>
      </c>
      <c r="G1353">
        <v>40.520000000000003</v>
      </c>
      <c r="H1353">
        <v>133.96</v>
      </c>
      <c r="I1353">
        <v>32.14</v>
      </c>
      <c r="J1353">
        <v>106.27</v>
      </c>
      <c r="K1353">
        <v>24</v>
      </c>
      <c r="T1353">
        <v>3</v>
      </c>
      <c r="U1353">
        <v>2</v>
      </c>
      <c r="V1353" t="s">
        <v>306</v>
      </c>
      <c r="W1353" t="s">
        <v>1667</v>
      </c>
      <c r="X1353">
        <v>31</v>
      </c>
      <c r="Y1353">
        <v>30</v>
      </c>
      <c r="Z1353" t="s">
        <v>1668</v>
      </c>
      <c r="AA1353" t="s">
        <v>1669</v>
      </c>
      <c r="AB1353" t="s">
        <v>309</v>
      </c>
      <c r="AC1353" t="s">
        <v>310</v>
      </c>
      <c r="AD1353" t="s">
        <v>1605</v>
      </c>
      <c r="AG1353" t="s">
        <v>1670</v>
      </c>
      <c r="AH1353">
        <v>0</v>
      </c>
      <c r="AI1353">
        <v>805</v>
      </c>
    </row>
    <row r="1354" spans="1:35" x14ac:dyDescent="0.3">
      <c r="A1354" t="s">
        <v>1601</v>
      </c>
      <c r="B1354">
        <v>100682</v>
      </c>
      <c r="C1354">
        <v>2</v>
      </c>
      <c r="D1354" t="s">
        <v>1666</v>
      </c>
      <c r="E1354" t="s">
        <v>1284</v>
      </c>
      <c r="F1354">
        <v>122</v>
      </c>
      <c r="G1354">
        <v>40.96</v>
      </c>
      <c r="H1354">
        <v>135.41</v>
      </c>
      <c r="I1354">
        <v>32.49</v>
      </c>
      <c r="J1354">
        <v>107.42</v>
      </c>
      <c r="K1354">
        <v>24</v>
      </c>
      <c r="T1354">
        <v>3</v>
      </c>
      <c r="U1354">
        <v>2</v>
      </c>
      <c r="V1354" t="s">
        <v>306</v>
      </c>
      <c r="W1354" t="s">
        <v>1415</v>
      </c>
      <c r="X1354">
        <v>31</v>
      </c>
      <c r="Y1354">
        <v>30</v>
      </c>
      <c r="Z1354" t="s">
        <v>1668</v>
      </c>
      <c r="AA1354" t="s">
        <v>1669</v>
      </c>
      <c r="AB1354" t="s">
        <v>309</v>
      </c>
      <c r="AC1354" t="s">
        <v>310</v>
      </c>
      <c r="AD1354" t="s">
        <v>1605</v>
      </c>
      <c r="AG1354" t="s">
        <v>1670</v>
      </c>
      <c r="AH1354">
        <v>0</v>
      </c>
      <c r="AI1354">
        <v>805</v>
      </c>
    </row>
    <row r="1355" spans="1:35" x14ac:dyDescent="0.3">
      <c r="A1355" t="s">
        <v>1601</v>
      </c>
      <c r="B1355">
        <v>100682</v>
      </c>
      <c r="C1355">
        <v>3</v>
      </c>
      <c r="D1355" t="s">
        <v>1666</v>
      </c>
      <c r="E1355" t="s">
        <v>1284</v>
      </c>
      <c r="F1355">
        <v>122</v>
      </c>
      <c r="G1355">
        <v>45.24</v>
      </c>
      <c r="H1355">
        <v>149.56</v>
      </c>
      <c r="I1355">
        <v>35.880000000000003</v>
      </c>
      <c r="J1355">
        <v>118.64</v>
      </c>
      <c r="K1355">
        <v>50</v>
      </c>
      <c r="T1355">
        <v>3</v>
      </c>
      <c r="U1355">
        <v>2</v>
      </c>
      <c r="V1355" t="s">
        <v>306</v>
      </c>
      <c r="W1355" t="s">
        <v>207</v>
      </c>
      <c r="X1355">
        <v>31</v>
      </c>
      <c r="Y1355">
        <v>30</v>
      </c>
      <c r="Z1355" t="s">
        <v>1668</v>
      </c>
      <c r="AA1355" t="s">
        <v>1669</v>
      </c>
      <c r="AB1355" t="s">
        <v>309</v>
      </c>
      <c r="AC1355" t="s">
        <v>310</v>
      </c>
      <c r="AD1355" t="s">
        <v>1605</v>
      </c>
      <c r="AG1355" t="s">
        <v>1670</v>
      </c>
      <c r="AH1355">
        <v>0</v>
      </c>
      <c r="AI1355">
        <v>805</v>
      </c>
    </row>
    <row r="1356" spans="1:35" x14ac:dyDescent="0.3">
      <c r="A1356" t="s">
        <v>1601</v>
      </c>
      <c r="B1356">
        <v>100682</v>
      </c>
      <c r="C1356">
        <v>4</v>
      </c>
      <c r="D1356" t="s">
        <v>1666</v>
      </c>
      <c r="E1356" t="s">
        <v>1284</v>
      </c>
      <c r="F1356">
        <v>122</v>
      </c>
      <c r="G1356">
        <v>45.11</v>
      </c>
      <c r="H1356">
        <v>149.13999999999999</v>
      </c>
      <c r="I1356">
        <v>35.78</v>
      </c>
      <c r="J1356">
        <v>118.31</v>
      </c>
      <c r="K1356">
        <v>24</v>
      </c>
      <c r="T1356">
        <v>3</v>
      </c>
      <c r="U1356">
        <v>2</v>
      </c>
      <c r="V1356" t="s">
        <v>306</v>
      </c>
      <c r="W1356" t="s">
        <v>1671</v>
      </c>
      <c r="X1356">
        <v>31</v>
      </c>
      <c r="Y1356">
        <v>30</v>
      </c>
      <c r="Z1356" t="s">
        <v>1668</v>
      </c>
      <c r="AA1356" t="s">
        <v>1669</v>
      </c>
      <c r="AB1356" t="s">
        <v>309</v>
      </c>
      <c r="AC1356" t="s">
        <v>310</v>
      </c>
      <c r="AD1356" t="s">
        <v>1605</v>
      </c>
      <c r="AG1356" t="s">
        <v>1670</v>
      </c>
      <c r="AH1356">
        <v>0</v>
      </c>
      <c r="AI1356">
        <v>805</v>
      </c>
    </row>
    <row r="1357" spans="1:35" x14ac:dyDescent="0.3">
      <c r="A1357" t="s">
        <v>1601</v>
      </c>
      <c r="B1357">
        <v>27817</v>
      </c>
      <c r="C1357">
        <v>1</v>
      </c>
      <c r="D1357" t="s">
        <v>1672</v>
      </c>
      <c r="E1357" t="s">
        <v>1012</v>
      </c>
      <c r="F1357">
        <v>132</v>
      </c>
      <c r="G1357">
        <v>36.06</v>
      </c>
      <c r="H1357">
        <v>119.21</v>
      </c>
      <c r="I1357">
        <v>29.2</v>
      </c>
      <c r="J1357">
        <v>96.54</v>
      </c>
      <c r="K1357">
        <v>26</v>
      </c>
      <c r="T1357">
        <v>3</v>
      </c>
      <c r="U1357">
        <v>2</v>
      </c>
      <c r="V1357" t="s">
        <v>306</v>
      </c>
      <c r="W1357">
        <v>119</v>
      </c>
      <c r="X1357">
        <v>20</v>
      </c>
      <c r="Y1357">
        <v>19</v>
      </c>
      <c r="Z1357" t="s">
        <v>1673</v>
      </c>
      <c r="AA1357" t="s">
        <v>1674</v>
      </c>
      <c r="AB1357" t="s">
        <v>309</v>
      </c>
      <c r="AC1357" t="s">
        <v>310</v>
      </c>
      <c r="AD1357" t="s">
        <v>1605</v>
      </c>
      <c r="AG1357" t="s">
        <v>1675</v>
      </c>
      <c r="AH1357">
        <v>0</v>
      </c>
      <c r="AI1357">
        <v>448</v>
      </c>
    </row>
    <row r="1358" spans="1:35" x14ac:dyDescent="0.3">
      <c r="A1358" t="s">
        <v>1601</v>
      </c>
      <c r="B1358">
        <v>27817</v>
      </c>
      <c r="C1358">
        <v>2</v>
      </c>
      <c r="D1358" t="s">
        <v>1672</v>
      </c>
      <c r="E1358" t="s">
        <v>1012</v>
      </c>
      <c r="F1358">
        <v>132</v>
      </c>
      <c r="G1358">
        <v>42.29</v>
      </c>
      <c r="H1358">
        <v>139.83000000000001</v>
      </c>
      <c r="I1358">
        <v>34.25</v>
      </c>
      <c r="J1358">
        <v>113.24</v>
      </c>
      <c r="K1358">
        <v>26</v>
      </c>
      <c r="T1358">
        <v>3</v>
      </c>
      <c r="U1358">
        <v>2</v>
      </c>
      <c r="V1358" t="s">
        <v>306</v>
      </c>
      <c r="W1358">
        <v>139</v>
      </c>
      <c r="X1358">
        <v>20</v>
      </c>
      <c r="Y1358">
        <v>19</v>
      </c>
      <c r="Z1358" t="s">
        <v>1673</v>
      </c>
      <c r="AA1358" t="s">
        <v>1674</v>
      </c>
      <c r="AB1358" t="s">
        <v>309</v>
      </c>
      <c r="AC1358" t="s">
        <v>310</v>
      </c>
      <c r="AD1358" t="s">
        <v>1605</v>
      </c>
      <c r="AG1358" t="s">
        <v>1675</v>
      </c>
      <c r="AH1358">
        <v>0</v>
      </c>
      <c r="AI1358">
        <v>448</v>
      </c>
    </row>
    <row r="1359" spans="1:35" x14ac:dyDescent="0.3">
      <c r="A1359" t="s">
        <v>1601</v>
      </c>
      <c r="B1359">
        <v>27817</v>
      </c>
      <c r="C1359">
        <v>3</v>
      </c>
      <c r="D1359" t="s">
        <v>1672</v>
      </c>
      <c r="E1359" t="s">
        <v>1012</v>
      </c>
      <c r="F1359">
        <v>132</v>
      </c>
      <c r="G1359">
        <v>45.29</v>
      </c>
      <c r="H1359">
        <v>149.74</v>
      </c>
      <c r="I1359">
        <v>36.68</v>
      </c>
      <c r="J1359">
        <v>121.27</v>
      </c>
      <c r="K1359">
        <v>26</v>
      </c>
      <c r="T1359">
        <v>3</v>
      </c>
      <c r="U1359">
        <v>2</v>
      </c>
      <c r="V1359" t="s">
        <v>306</v>
      </c>
      <c r="W1359">
        <v>149</v>
      </c>
      <c r="X1359">
        <v>20</v>
      </c>
      <c r="Y1359">
        <v>19</v>
      </c>
      <c r="Z1359" t="s">
        <v>1673</v>
      </c>
      <c r="AA1359" t="s">
        <v>1674</v>
      </c>
      <c r="AB1359" t="s">
        <v>309</v>
      </c>
      <c r="AC1359" t="s">
        <v>310</v>
      </c>
      <c r="AD1359" t="s">
        <v>1605</v>
      </c>
      <c r="AG1359" t="s">
        <v>1675</v>
      </c>
      <c r="AH1359">
        <v>0</v>
      </c>
      <c r="AI1359">
        <v>448</v>
      </c>
    </row>
    <row r="1360" spans="1:35" x14ac:dyDescent="0.3">
      <c r="A1360" t="s">
        <v>1601</v>
      </c>
      <c r="B1360">
        <v>27817</v>
      </c>
      <c r="C1360">
        <v>4</v>
      </c>
      <c r="D1360" t="s">
        <v>1672</v>
      </c>
      <c r="E1360" t="s">
        <v>1012</v>
      </c>
      <c r="F1360">
        <v>132</v>
      </c>
      <c r="G1360">
        <v>50.86</v>
      </c>
      <c r="H1360">
        <v>168.15</v>
      </c>
      <c r="I1360">
        <v>41.19</v>
      </c>
      <c r="J1360">
        <v>136.18</v>
      </c>
      <c r="K1360">
        <v>26</v>
      </c>
      <c r="T1360">
        <v>3</v>
      </c>
      <c r="U1360">
        <v>2</v>
      </c>
      <c r="V1360" t="s">
        <v>306</v>
      </c>
      <c r="W1360">
        <v>168</v>
      </c>
      <c r="X1360">
        <v>20</v>
      </c>
      <c r="Y1360">
        <v>19</v>
      </c>
      <c r="Z1360" t="s">
        <v>1673</v>
      </c>
      <c r="AA1360" t="s">
        <v>1674</v>
      </c>
      <c r="AB1360" t="s">
        <v>309</v>
      </c>
      <c r="AC1360" t="s">
        <v>310</v>
      </c>
      <c r="AD1360" t="s">
        <v>1605</v>
      </c>
      <c r="AG1360" t="s">
        <v>1675</v>
      </c>
      <c r="AH1360">
        <v>0</v>
      </c>
      <c r="AI1360">
        <v>448</v>
      </c>
    </row>
    <row r="1361" spans="1:35" x14ac:dyDescent="0.3">
      <c r="A1361" t="s">
        <v>1601</v>
      </c>
      <c r="B1361">
        <v>27817</v>
      </c>
      <c r="C1361">
        <v>5</v>
      </c>
      <c r="D1361" t="s">
        <v>1672</v>
      </c>
      <c r="E1361" t="s">
        <v>1012</v>
      </c>
      <c r="F1361">
        <v>132</v>
      </c>
      <c r="G1361">
        <v>51.68</v>
      </c>
      <c r="H1361">
        <v>170.86</v>
      </c>
      <c r="I1361">
        <v>41.85</v>
      </c>
      <c r="J1361">
        <v>138.37</v>
      </c>
      <c r="K1361">
        <v>26</v>
      </c>
      <c r="T1361">
        <v>3</v>
      </c>
      <c r="U1361">
        <v>2</v>
      </c>
      <c r="V1361" t="s">
        <v>306</v>
      </c>
      <c r="W1361">
        <v>170</v>
      </c>
      <c r="X1361">
        <v>20</v>
      </c>
      <c r="Y1361">
        <v>19</v>
      </c>
      <c r="Z1361" t="s">
        <v>1673</v>
      </c>
      <c r="AA1361" t="s">
        <v>1674</v>
      </c>
      <c r="AB1361" t="s">
        <v>309</v>
      </c>
      <c r="AC1361" t="s">
        <v>310</v>
      </c>
      <c r="AD1361" t="s">
        <v>1605</v>
      </c>
      <c r="AG1361" t="s">
        <v>1675</v>
      </c>
      <c r="AH1361">
        <v>0</v>
      </c>
      <c r="AI1361">
        <v>448</v>
      </c>
    </row>
    <row r="1362" spans="1:35" x14ac:dyDescent="0.3">
      <c r="A1362" t="s">
        <v>1601</v>
      </c>
      <c r="B1362">
        <v>27817</v>
      </c>
      <c r="C1362">
        <v>6</v>
      </c>
      <c r="D1362" t="s">
        <v>1672</v>
      </c>
      <c r="E1362" t="s">
        <v>1012</v>
      </c>
      <c r="F1362">
        <v>132</v>
      </c>
      <c r="G1362">
        <v>95.68</v>
      </c>
      <c r="H1362">
        <v>316.32</v>
      </c>
      <c r="I1362">
        <v>77.489999999999995</v>
      </c>
      <c r="J1362">
        <v>256.17</v>
      </c>
      <c r="K1362">
        <v>2</v>
      </c>
      <c r="T1362">
        <v>4</v>
      </c>
      <c r="U1362">
        <v>4</v>
      </c>
      <c r="V1362" t="s">
        <v>306</v>
      </c>
      <c r="W1362">
        <v>316</v>
      </c>
      <c r="X1362">
        <v>20</v>
      </c>
      <c r="Y1362">
        <v>19</v>
      </c>
      <c r="Z1362" t="s">
        <v>1673</v>
      </c>
      <c r="AA1362" t="s">
        <v>1674</v>
      </c>
      <c r="AB1362" t="s">
        <v>309</v>
      </c>
      <c r="AC1362" t="s">
        <v>310</v>
      </c>
      <c r="AD1362" t="s">
        <v>1605</v>
      </c>
      <c r="AG1362" t="s">
        <v>1675</v>
      </c>
      <c r="AH1362">
        <v>0</v>
      </c>
      <c r="AI1362">
        <v>448</v>
      </c>
    </row>
    <row r="1363" spans="1:35" x14ac:dyDescent="0.3">
      <c r="A1363" t="s">
        <v>1676</v>
      </c>
      <c r="B1363">
        <v>22046</v>
      </c>
      <c r="C1363">
        <v>1</v>
      </c>
      <c r="D1363" t="s">
        <v>1677</v>
      </c>
      <c r="E1363" t="s">
        <v>1678</v>
      </c>
      <c r="F1363">
        <v>51</v>
      </c>
      <c r="G1363">
        <v>13.24</v>
      </c>
      <c r="H1363">
        <v>43.8</v>
      </c>
      <c r="I1363">
        <v>9.6199999999999992</v>
      </c>
      <c r="J1363">
        <v>31.83</v>
      </c>
      <c r="K1363">
        <v>26</v>
      </c>
      <c r="T1363">
        <v>1</v>
      </c>
      <c r="U1363">
        <v>1</v>
      </c>
      <c r="V1363" t="s">
        <v>306</v>
      </c>
      <c r="W1363" t="s">
        <v>652</v>
      </c>
      <c r="X1363">
        <v>15</v>
      </c>
      <c r="Y1363">
        <v>15</v>
      </c>
      <c r="Z1363" t="s">
        <v>1679</v>
      </c>
      <c r="AA1363" t="s">
        <v>1680</v>
      </c>
      <c r="AB1363" t="s">
        <v>309</v>
      </c>
      <c r="AC1363" t="s">
        <v>310</v>
      </c>
      <c r="AD1363" t="s">
        <v>1681</v>
      </c>
      <c r="AG1363" t="s">
        <v>1682</v>
      </c>
      <c r="AH1363">
        <v>0</v>
      </c>
      <c r="AI1363">
        <v>693</v>
      </c>
    </row>
    <row r="1364" spans="1:35" x14ac:dyDescent="0.3">
      <c r="A1364" t="s">
        <v>1676</v>
      </c>
      <c r="B1364">
        <v>22046</v>
      </c>
      <c r="C1364">
        <v>2</v>
      </c>
      <c r="D1364" t="s">
        <v>1677</v>
      </c>
      <c r="E1364" t="s">
        <v>1678</v>
      </c>
      <c r="F1364">
        <v>51</v>
      </c>
      <c r="G1364">
        <v>13</v>
      </c>
      <c r="H1364">
        <v>43</v>
      </c>
      <c r="I1364">
        <v>9.4499999999999993</v>
      </c>
      <c r="J1364">
        <v>31.25</v>
      </c>
      <c r="K1364">
        <v>13</v>
      </c>
      <c r="T1364">
        <v>1</v>
      </c>
      <c r="U1364">
        <v>1</v>
      </c>
      <c r="V1364" t="s">
        <v>306</v>
      </c>
      <c r="W1364" t="s">
        <v>840</v>
      </c>
      <c r="X1364">
        <v>15</v>
      </c>
      <c r="Y1364">
        <v>15</v>
      </c>
      <c r="Z1364" t="s">
        <v>1679</v>
      </c>
      <c r="AA1364" t="s">
        <v>1680</v>
      </c>
      <c r="AB1364" t="s">
        <v>309</v>
      </c>
      <c r="AC1364" t="s">
        <v>310</v>
      </c>
      <c r="AD1364" t="s">
        <v>1681</v>
      </c>
      <c r="AG1364" t="s">
        <v>1682</v>
      </c>
      <c r="AH1364">
        <v>0</v>
      </c>
      <c r="AI1364">
        <v>693</v>
      </c>
    </row>
    <row r="1365" spans="1:35" x14ac:dyDescent="0.3">
      <c r="A1365" t="s">
        <v>1676</v>
      </c>
      <c r="B1365">
        <v>22046</v>
      </c>
      <c r="C1365">
        <v>3</v>
      </c>
      <c r="D1365" t="s">
        <v>1677</v>
      </c>
      <c r="E1365" t="s">
        <v>1678</v>
      </c>
      <c r="F1365">
        <v>51</v>
      </c>
      <c r="G1365">
        <v>16.11</v>
      </c>
      <c r="H1365">
        <v>53.26</v>
      </c>
      <c r="I1365">
        <v>11.7</v>
      </c>
      <c r="J1365">
        <v>38.700000000000003</v>
      </c>
      <c r="K1365">
        <v>12</v>
      </c>
      <c r="T1365">
        <v>1</v>
      </c>
      <c r="U1365">
        <v>1</v>
      </c>
      <c r="V1365" t="s">
        <v>306</v>
      </c>
      <c r="W1365">
        <v>53</v>
      </c>
      <c r="X1365">
        <v>15</v>
      </c>
      <c r="Y1365">
        <v>15</v>
      </c>
      <c r="Z1365" t="s">
        <v>1679</v>
      </c>
      <c r="AA1365" t="s">
        <v>1680</v>
      </c>
      <c r="AB1365" t="s">
        <v>309</v>
      </c>
      <c r="AC1365" t="s">
        <v>310</v>
      </c>
      <c r="AD1365" t="s">
        <v>1681</v>
      </c>
      <c r="AG1365" t="s">
        <v>1682</v>
      </c>
      <c r="AH1365">
        <v>0</v>
      </c>
      <c r="AI1365">
        <v>693</v>
      </c>
    </row>
    <row r="1366" spans="1:35" x14ac:dyDescent="0.3">
      <c r="A1366" t="s">
        <v>1676</v>
      </c>
      <c r="B1366">
        <v>11223</v>
      </c>
      <c r="C1366">
        <v>1</v>
      </c>
      <c r="D1366" t="s">
        <v>1683</v>
      </c>
      <c r="E1366" t="s">
        <v>1684</v>
      </c>
      <c r="F1366">
        <v>160</v>
      </c>
      <c r="G1366">
        <v>32.18</v>
      </c>
      <c r="H1366">
        <v>106.39</v>
      </c>
      <c r="I1366">
        <v>25.69</v>
      </c>
      <c r="J1366">
        <v>84.95</v>
      </c>
      <c r="K1366">
        <v>158</v>
      </c>
      <c r="T1366">
        <v>3</v>
      </c>
      <c r="U1366">
        <v>2</v>
      </c>
      <c r="V1366" t="s">
        <v>306</v>
      </c>
      <c r="W1366" t="s">
        <v>66</v>
      </c>
      <c r="X1366">
        <v>12</v>
      </c>
      <c r="Y1366">
        <v>7</v>
      </c>
      <c r="Z1366" t="s">
        <v>1685</v>
      </c>
      <c r="AA1366" t="s">
        <v>1686</v>
      </c>
      <c r="AB1366" t="s">
        <v>309</v>
      </c>
      <c r="AC1366" t="s">
        <v>310</v>
      </c>
      <c r="AD1366" t="s">
        <v>1681</v>
      </c>
      <c r="AG1366" t="s">
        <v>1687</v>
      </c>
      <c r="AH1366">
        <v>0</v>
      </c>
      <c r="AI1366">
        <v>216</v>
      </c>
    </row>
    <row r="1367" spans="1:35" x14ac:dyDescent="0.3">
      <c r="A1367" t="s">
        <v>1676</v>
      </c>
      <c r="B1367">
        <v>11223</v>
      </c>
      <c r="C1367">
        <v>2</v>
      </c>
      <c r="D1367" t="s">
        <v>1683</v>
      </c>
      <c r="E1367" t="s">
        <v>1684</v>
      </c>
      <c r="F1367">
        <v>160</v>
      </c>
      <c r="G1367">
        <v>32.07</v>
      </c>
      <c r="H1367">
        <v>106.04</v>
      </c>
      <c r="I1367">
        <v>25.69</v>
      </c>
      <c r="J1367">
        <v>84.95</v>
      </c>
      <c r="K1367">
        <v>2</v>
      </c>
      <c r="T1367">
        <v>3</v>
      </c>
      <c r="U1367">
        <v>2</v>
      </c>
      <c r="V1367" t="s">
        <v>306</v>
      </c>
      <c r="W1367" t="s">
        <v>65</v>
      </c>
      <c r="X1367">
        <v>12</v>
      </c>
      <c r="Y1367">
        <v>7</v>
      </c>
      <c r="Z1367" t="s">
        <v>1685</v>
      </c>
      <c r="AA1367" t="s">
        <v>1686</v>
      </c>
      <c r="AB1367" t="s">
        <v>309</v>
      </c>
      <c r="AC1367" t="s">
        <v>310</v>
      </c>
      <c r="AD1367" t="s">
        <v>1681</v>
      </c>
      <c r="AG1367" t="s">
        <v>1687</v>
      </c>
      <c r="AH1367">
        <v>0</v>
      </c>
      <c r="AI1367">
        <v>216</v>
      </c>
    </row>
    <row r="1368" spans="1:35" x14ac:dyDescent="0.3">
      <c r="A1368" t="s">
        <v>1676</v>
      </c>
      <c r="B1368">
        <v>842</v>
      </c>
      <c r="C1368">
        <v>1</v>
      </c>
      <c r="D1368" t="s">
        <v>1688</v>
      </c>
      <c r="E1368" t="s">
        <v>1689</v>
      </c>
      <c r="F1368">
        <v>260</v>
      </c>
      <c r="G1368">
        <v>25.6</v>
      </c>
      <c r="H1368">
        <v>84.66</v>
      </c>
      <c r="I1368">
        <v>18.07</v>
      </c>
      <c r="J1368">
        <v>59.76</v>
      </c>
      <c r="K1368">
        <v>104</v>
      </c>
      <c r="T1368">
        <v>3</v>
      </c>
      <c r="U1368">
        <v>1</v>
      </c>
      <c r="V1368" t="s">
        <v>306</v>
      </c>
      <c r="W1368">
        <v>84</v>
      </c>
      <c r="X1368">
        <v>22</v>
      </c>
      <c r="Y1368">
        <v>11</v>
      </c>
      <c r="Z1368" t="s">
        <v>1690</v>
      </c>
      <c r="AA1368" t="s">
        <v>1691</v>
      </c>
      <c r="AB1368" t="s">
        <v>309</v>
      </c>
      <c r="AC1368" t="s">
        <v>310</v>
      </c>
      <c r="AD1368" t="s">
        <v>1681</v>
      </c>
      <c r="AG1368" t="s">
        <v>1692</v>
      </c>
      <c r="AH1368">
        <v>0</v>
      </c>
      <c r="AI1368">
        <v>367</v>
      </c>
    </row>
    <row r="1369" spans="1:35" x14ac:dyDescent="0.3">
      <c r="A1369" t="s">
        <v>1676</v>
      </c>
      <c r="B1369">
        <v>842</v>
      </c>
      <c r="C1369">
        <v>2</v>
      </c>
      <c r="D1369" t="s">
        <v>1688</v>
      </c>
      <c r="E1369" t="s">
        <v>1689</v>
      </c>
      <c r="F1369">
        <v>260</v>
      </c>
      <c r="G1369">
        <v>32.619999999999997</v>
      </c>
      <c r="H1369">
        <v>107.85</v>
      </c>
      <c r="I1369">
        <v>25.7</v>
      </c>
      <c r="J1369">
        <v>84.96</v>
      </c>
      <c r="K1369">
        <v>112</v>
      </c>
      <c r="T1369">
        <v>3</v>
      </c>
      <c r="U1369">
        <v>2</v>
      </c>
      <c r="V1369" t="s">
        <v>306</v>
      </c>
      <c r="W1369">
        <v>107</v>
      </c>
      <c r="X1369">
        <v>22</v>
      </c>
      <c r="Y1369">
        <v>11</v>
      </c>
      <c r="Z1369" t="s">
        <v>1690</v>
      </c>
      <c r="AA1369" t="s">
        <v>1691</v>
      </c>
      <c r="AB1369" t="s">
        <v>309</v>
      </c>
      <c r="AC1369" t="s">
        <v>310</v>
      </c>
      <c r="AD1369" t="s">
        <v>1681</v>
      </c>
      <c r="AG1369" t="s">
        <v>1692</v>
      </c>
      <c r="AH1369">
        <v>0</v>
      </c>
      <c r="AI1369">
        <v>367</v>
      </c>
    </row>
    <row r="1370" spans="1:35" x14ac:dyDescent="0.3">
      <c r="A1370" t="s">
        <v>1676</v>
      </c>
      <c r="B1370">
        <v>842</v>
      </c>
      <c r="C1370">
        <v>3</v>
      </c>
      <c r="D1370" t="s">
        <v>1688</v>
      </c>
      <c r="E1370" t="s">
        <v>1689</v>
      </c>
      <c r="F1370">
        <v>260</v>
      </c>
      <c r="G1370">
        <v>42.53</v>
      </c>
      <c r="H1370">
        <v>140.6</v>
      </c>
      <c r="I1370">
        <v>34.72</v>
      </c>
      <c r="J1370">
        <v>114.78</v>
      </c>
      <c r="K1370">
        <v>44</v>
      </c>
      <c r="T1370">
        <v>4</v>
      </c>
      <c r="U1370">
        <v>2</v>
      </c>
      <c r="V1370" t="s">
        <v>306</v>
      </c>
      <c r="W1370">
        <v>140</v>
      </c>
      <c r="X1370">
        <v>22</v>
      </c>
      <c r="Y1370">
        <v>11</v>
      </c>
      <c r="Z1370" t="s">
        <v>1690</v>
      </c>
      <c r="AA1370" t="s">
        <v>1691</v>
      </c>
      <c r="AB1370" t="s">
        <v>309</v>
      </c>
      <c r="AC1370" t="s">
        <v>310</v>
      </c>
      <c r="AD1370" t="s">
        <v>1681</v>
      </c>
      <c r="AG1370" t="s">
        <v>1692</v>
      </c>
      <c r="AH1370">
        <v>0</v>
      </c>
      <c r="AI1370">
        <v>367</v>
      </c>
    </row>
    <row r="1371" spans="1:35" x14ac:dyDescent="0.3">
      <c r="A1371" t="s">
        <v>1676</v>
      </c>
      <c r="B1371">
        <v>5618</v>
      </c>
      <c r="C1371">
        <v>1</v>
      </c>
      <c r="D1371" t="s">
        <v>1693</v>
      </c>
      <c r="E1371" t="s">
        <v>655</v>
      </c>
      <c r="F1371">
        <v>192</v>
      </c>
      <c r="G1371">
        <v>23.96</v>
      </c>
      <c r="H1371">
        <v>79.23</v>
      </c>
      <c r="I1371">
        <v>17.37</v>
      </c>
      <c r="J1371">
        <v>57.44</v>
      </c>
      <c r="K1371">
        <v>78</v>
      </c>
      <c r="T1371">
        <v>2</v>
      </c>
      <c r="U1371">
        <v>2</v>
      </c>
      <c r="V1371" t="s">
        <v>333</v>
      </c>
      <c r="W1371">
        <v>79</v>
      </c>
      <c r="X1371">
        <v>15</v>
      </c>
      <c r="Y1371">
        <v>9</v>
      </c>
      <c r="Z1371" t="s">
        <v>1694</v>
      </c>
      <c r="AA1371" t="s">
        <v>1695</v>
      </c>
      <c r="AB1371" t="s">
        <v>309</v>
      </c>
      <c r="AC1371" t="s">
        <v>310</v>
      </c>
      <c r="AD1371" t="s">
        <v>1681</v>
      </c>
      <c r="AG1371" t="s">
        <v>1696</v>
      </c>
      <c r="AH1371">
        <v>0</v>
      </c>
      <c r="AI1371">
        <v>214</v>
      </c>
    </row>
    <row r="1372" spans="1:35" x14ac:dyDescent="0.3">
      <c r="A1372" t="s">
        <v>1676</v>
      </c>
      <c r="B1372">
        <v>5618</v>
      </c>
      <c r="C1372">
        <v>2</v>
      </c>
      <c r="D1372" t="s">
        <v>1693</v>
      </c>
      <c r="E1372" t="s">
        <v>655</v>
      </c>
      <c r="F1372">
        <v>192</v>
      </c>
      <c r="G1372">
        <v>31.78</v>
      </c>
      <c r="H1372">
        <v>105.08</v>
      </c>
      <c r="I1372">
        <v>25.06</v>
      </c>
      <c r="J1372">
        <v>82.86</v>
      </c>
      <c r="K1372">
        <v>84</v>
      </c>
      <c r="T1372">
        <v>3</v>
      </c>
      <c r="U1372">
        <v>2</v>
      </c>
      <c r="V1372" t="s">
        <v>306</v>
      </c>
      <c r="W1372">
        <v>105</v>
      </c>
      <c r="X1372">
        <v>15</v>
      </c>
      <c r="Y1372">
        <v>9</v>
      </c>
      <c r="Z1372" t="s">
        <v>1694</v>
      </c>
      <c r="AA1372" t="s">
        <v>1695</v>
      </c>
      <c r="AB1372" t="s">
        <v>309</v>
      </c>
      <c r="AC1372" t="s">
        <v>310</v>
      </c>
      <c r="AD1372" t="s">
        <v>1681</v>
      </c>
      <c r="AG1372" t="s">
        <v>1696</v>
      </c>
      <c r="AH1372">
        <v>0</v>
      </c>
      <c r="AI1372">
        <v>214</v>
      </c>
    </row>
    <row r="1373" spans="1:35" x14ac:dyDescent="0.3">
      <c r="A1373" t="s">
        <v>1676</v>
      </c>
      <c r="B1373">
        <v>5618</v>
      </c>
      <c r="C1373">
        <v>3</v>
      </c>
      <c r="D1373" t="s">
        <v>1693</v>
      </c>
      <c r="E1373" t="s">
        <v>655</v>
      </c>
      <c r="F1373">
        <v>192</v>
      </c>
      <c r="G1373">
        <v>42.61</v>
      </c>
      <c r="H1373">
        <v>140.86000000000001</v>
      </c>
      <c r="I1373">
        <v>33.840000000000003</v>
      </c>
      <c r="J1373">
        <v>111.88</v>
      </c>
      <c r="K1373">
        <v>30</v>
      </c>
      <c r="T1373">
        <v>4</v>
      </c>
      <c r="U1373">
        <v>2</v>
      </c>
      <c r="V1373" t="s">
        <v>306</v>
      </c>
      <c r="W1373">
        <v>140</v>
      </c>
      <c r="X1373">
        <v>15</v>
      </c>
      <c r="Y1373">
        <v>9</v>
      </c>
      <c r="Z1373" t="s">
        <v>1694</v>
      </c>
      <c r="AA1373" t="s">
        <v>1695</v>
      </c>
      <c r="AB1373" t="s">
        <v>309</v>
      </c>
      <c r="AC1373" t="s">
        <v>310</v>
      </c>
      <c r="AD1373" t="s">
        <v>1681</v>
      </c>
      <c r="AG1373" t="s">
        <v>1696</v>
      </c>
      <c r="AH1373">
        <v>0</v>
      </c>
      <c r="AI1373">
        <v>214</v>
      </c>
    </row>
    <row r="1374" spans="1:35" x14ac:dyDescent="0.3">
      <c r="A1374" t="s">
        <v>1676</v>
      </c>
      <c r="B1374">
        <v>114335</v>
      </c>
      <c r="C1374">
        <v>1</v>
      </c>
      <c r="D1374" t="s">
        <v>1697</v>
      </c>
      <c r="E1374" t="s">
        <v>1698</v>
      </c>
      <c r="F1374">
        <v>1015</v>
      </c>
      <c r="G1374">
        <v>25.9</v>
      </c>
      <c r="H1374">
        <v>85.63</v>
      </c>
      <c r="I1374">
        <v>18.07</v>
      </c>
      <c r="J1374">
        <v>59.75</v>
      </c>
      <c r="K1374">
        <v>218</v>
      </c>
      <c r="T1374">
        <v>3</v>
      </c>
      <c r="U1374">
        <v>2</v>
      </c>
      <c r="V1374" t="s">
        <v>306</v>
      </c>
      <c r="W1374" t="s">
        <v>159</v>
      </c>
      <c r="X1374">
        <v>35</v>
      </c>
      <c r="Y1374">
        <v>18</v>
      </c>
      <c r="Z1374" t="s">
        <v>1699</v>
      </c>
      <c r="AA1374" t="s">
        <v>1700</v>
      </c>
      <c r="AB1374" t="s">
        <v>309</v>
      </c>
      <c r="AC1374" t="s">
        <v>310</v>
      </c>
      <c r="AD1374" t="s">
        <v>1681</v>
      </c>
      <c r="AG1374" t="s">
        <v>1701</v>
      </c>
      <c r="AH1374">
        <v>98</v>
      </c>
      <c r="AI1374">
        <v>272</v>
      </c>
    </row>
    <row r="1375" spans="1:35" x14ac:dyDescent="0.3">
      <c r="A1375" t="s">
        <v>1676</v>
      </c>
      <c r="B1375">
        <v>114335</v>
      </c>
      <c r="C1375">
        <v>2</v>
      </c>
      <c r="D1375" t="s">
        <v>1697</v>
      </c>
      <c r="E1375" t="s">
        <v>1698</v>
      </c>
      <c r="F1375">
        <v>1015</v>
      </c>
      <c r="G1375">
        <v>25.88</v>
      </c>
      <c r="H1375">
        <v>85.56</v>
      </c>
      <c r="I1375">
        <v>17.95</v>
      </c>
      <c r="J1375">
        <v>59.37</v>
      </c>
      <c r="K1375">
        <v>158</v>
      </c>
      <c r="T1375">
        <v>3</v>
      </c>
      <c r="U1375">
        <v>2</v>
      </c>
      <c r="V1375" t="s">
        <v>306</v>
      </c>
      <c r="W1375" t="s">
        <v>157</v>
      </c>
      <c r="X1375">
        <v>35</v>
      </c>
      <c r="Y1375">
        <v>18</v>
      </c>
      <c r="Z1375" t="s">
        <v>1699</v>
      </c>
      <c r="AA1375" t="s">
        <v>1700</v>
      </c>
      <c r="AB1375" t="s">
        <v>309</v>
      </c>
      <c r="AC1375" t="s">
        <v>310</v>
      </c>
      <c r="AD1375" t="s">
        <v>1681</v>
      </c>
      <c r="AG1375" t="s">
        <v>1701</v>
      </c>
      <c r="AH1375">
        <v>98</v>
      </c>
      <c r="AI1375">
        <v>272</v>
      </c>
    </row>
    <row r="1376" spans="1:35" x14ac:dyDescent="0.3">
      <c r="A1376" t="s">
        <v>1676</v>
      </c>
      <c r="B1376">
        <v>114335</v>
      </c>
      <c r="C1376">
        <v>3</v>
      </c>
      <c r="D1376" t="s">
        <v>1697</v>
      </c>
      <c r="E1376" t="s">
        <v>1698</v>
      </c>
      <c r="F1376">
        <v>1015</v>
      </c>
      <c r="G1376">
        <v>34.82</v>
      </c>
      <c r="H1376">
        <v>115.11</v>
      </c>
      <c r="I1376">
        <v>25.68</v>
      </c>
      <c r="J1376">
        <v>84.9</v>
      </c>
      <c r="K1376">
        <v>227</v>
      </c>
      <c r="T1376">
        <v>3</v>
      </c>
      <c r="U1376">
        <v>2</v>
      </c>
      <c r="V1376" t="s">
        <v>306</v>
      </c>
      <c r="W1376" t="s">
        <v>158</v>
      </c>
      <c r="X1376">
        <v>35</v>
      </c>
      <c r="Y1376">
        <v>18</v>
      </c>
      <c r="Z1376" t="s">
        <v>1699</v>
      </c>
      <c r="AA1376" t="s">
        <v>1700</v>
      </c>
      <c r="AB1376" t="s">
        <v>309</v>
      </c>
      <c r="AC1376" t="s">
        <v>310</v>
      </c>
      <c r="AD1376" t="s">
        <v>1681</v>
      </c>
      <c r="AG1376" t="s">
        <v>1701</v>
      </c>
      <c r="AH1376">
        <v>98</v>
      </c>
      <c r="AI1376">
        <v>272</v>
      </c>
    </row>
    <row r="1377" spans="1:35" x14ac:dyDescent="0.3">
      <c r="A1377" t="s">
        <v>1676</v>
      </c>
      <c r="B1377">
        <v>114335</v>
      </c>
      <c r="C1377">
        <v>4</v>
      </c>
      <c r="D1377" t="s">
        <v>1697</v>
      </c>
      <c r="E1377" t="s">
        <v>1698</v>
      </c>
      <c r="F1377">
        <v>1015</v>
      </c>
      <c r="G1377">
        <v>34.9</v>
      </c>
      <c r="H1377">
        <v>115.39</v>
      </c>
      <c r="I1377">
        <v>25.68</v>
      </c>
      <c r="J1377">
        <v>84.91</v>
      </c>
      <c r="K1377">
        <v>136</v>
      </c>
      <c r="T1377">
        <v>3</v>
      </c>
      <c r="U1377">
        <v>2</v>
      </c>
      <c r="V1377" t="s">
        <v>306</v>
      </c>
      <c r="W1377" t="s">
        <v>211</v>
      </c>
      <c r="X1377">
        <v>35</v>
      </c>
      <c r="Y1377">
        <v>18</v>
      </c>
      <c r="Z1377" t="s">
        <v>1699</v>
      </c>
      <c r="AA1377" t="s">
        <v>1700</v>
      </c>
      <c r="AB1377" t="s">
        <v>309</v>
      </c>
      <c r="AC1377" t="s">
        <v>310</v>
      </c>
      <c r="AD1377" t="s">
        <v>1681</v>
      </c>
      <c r="AG1377" t="s">
        <v>1701</v>
      </c>
      <c r="AH1377">
        <v>98</v>
      </c>
      <c r="AI1377">
        <v>272</v>
      </c>
    </row>
    <row r="1378" spans="1:35" x14ac:dyDescent="0.3">
      <c r="A1378" t="s">
        <v>1676</v>
      </c>
      <c r="B1378">
        <v>114335</v>
      </c>
      <c r="C1378">
        <v>5</v>
      </c>
      <c r="D1378" t="s">
        <v>1697</v>
      </c>
      <c r="E1378" t="s">
        <v>1698</v>
      </c>
      <c r="F1378">
        <v>1015</v>
      </c>
      <c r="G1378">
        <v>34.869999999999997</v>
      </c>
      <c r="H1378">
        <v>115.28</v>
      </c>
      <c r="I1378">
        <v>25.69</v>
      </c>
      <c r="J1378">
        <v>84.93</v>
      </c>
      <c r="K1378">
        <v>136</v>
      </c>
      <c r="T1378">
        <v>3</v>
      </c>
      <c r="U1378">
        <v>2</v>
      </c>
      <c r="V1378" t="s">
        <v>306</v>
      </c>
      <c r="W1378" t="s">
        <v>213</v>
      </c>
      <c r="X1378">
        <v>35</v>
      </c>
      <c r="Y1378">
        <v>18</v>
      </c>
      <c r="Z1378" t="s">
        <v>1699</v>
      </c>
      <c r="AA1378" t="s">
        <v>1700</v>
      </c>
      <c r="AB1378" t="s">
        <v>309</v>
      </c>
      <c r="AC1378" t="s">
        <v>310</v>
      </c>
      <c r="AD1378" t="s">
        <v>1681</v>
      </c>
      <c r="AG1378" t="s">
        <v>1701</v>
      </c>
      <c r="AH1378">
        <v>98</v>
      </c>
      <c r="AI1378">
        <v>272</v>
      </c>
    </row>
    <row r="1379" spans="1:35" x14ac:dyDescent="0.3">
      <c r="A1379" t="s">
        <v>1676</v>
      </c>
      <c r="B1379">
        <v>114335</v>
      </c>
      <c r="C1379">
        <v>6</v>
      </c>
      <c r="D1379" t="s">
        <v>1697</v>
      </c>
      <c r="E1379" t="s">
        <v>1698</v>
      </c>
      <c r="F1379">
        <v>1015</v>
      </c>
      <c r="G1379">
        <v>34.94</v>
      </c>
      <c r="H1379">
        <v>115.53</v>
      </c>
      <c r="I1379">
        <v>25.6</v>
      </c>
      <c r="J1379">
        <v>84.66</v>
      </c>
      <c r="K1379">
        <v>46</v>
      </c>
      <c r="T1379">
        <v>3</v>
      </c>
      <c r="U1379">
        <v>3</v>
      </c>
      <c r="V1379" t="s">
        <v>306</v>
      </c>
      <c r="W1379" t="s">
        <v>214</v>
      </c>
      <c r="X1379">
        <v>35</v>
      </c>
      <c r="Y1379">
        <v>18</v>
      </c>
      <c r="Z1379" t="s">
        <v>1699</v>
      </c>
      <c r="AA1379" t="s">
        <v>1700</v>
      </c>
      <c r="AB1379" t="s">
        <v>309</v>
      </c>
      <c r="AC1379" t="s">
        <v>310</v>
      </c>
      <c r="AD1379" t="s">
        <v>1681</v>
      </c>
      <c r="AG1379" t="s">
        <v>1701</v>
      </c>
      <c r="AH1379">
        <v>98</v>
      </c>
      <c r="AI1379">
        <v>272</v>
      </c>
    </row>
    <row r="1380" spans="1:35" x14ac:dyDescent="0.3">
      <c r="A1380" t="s">
        <v>1676</v>
      </c>
      <c r="B1380">
        <v>114335</v>
      </c>
      <c r="C1380">
        <v>7</v>
      </c>
      <c r="D1380" t="s">
        <v>1697</v>
      </c>
      <c r="E1380" t="s">
        <v>1698</v>
      </c>
      <c r="F1380">
        <v>1015</v>
      </c>
      <c r="G1380">
        <v>43.83</v>
      </c>
      <c r="H1380">
        <v>144.91999999999999</v>
      </c>
      <c r="I1380">
        <v>33.58</v>
      </c>
      <c r="J1380">
        <v>111.02</v>
      </c>
      <c r="K1380">
        <v>54</v>
      </c>
      <c r="T1380">
        <v>4</v>
      </c>
      <c r="U1380">
        <v>2</v>
      </c>
      <c r="V1380" t="s">
        <v>306</v>
      </c>
      <c r="W1380" t="s">
        <v>215</v>
      </c>
      <c r="X1380">
        <v>35</v>
      </c>
      <c r="Y1380">
        <v>18</v>
      </c>
      <c r="Z1380" t="s">
        <v>1699</v>
      </c>
      <c r="AA1380" t="s">
        <v>1700</v>
      </c>
      <c r="AB1380" t="s">
        <v>309</v>
      </c>
      <c r="AC1380" t="s">
        <v>310</v>
      </c>
      <c r="AD1380" t="s">
        <v>1681</v>
      </c>
      <c r="AG1380" t="s">
        <v>1701</v>
      </c>
      <c r="AH1380">
        <v>98</v>
      </c>
      <c r="AI1380">
        <v>272</v>
      </c>
    </row>
    <row r="1381" spans="1:35" x14ac:dyDescent="0.3">
      <c r="A1381" t="s">
        <v>1676</v>
      </c>
      <c r="B1381">
        <v>114335</v>
      </c>
      <c r="C1381">
        <v>8</v>
      </c>
      <c r="D1381" t="s">
        <v>1697</v>
      </c>
      <c r="E1381" t="s">
        <v>1698</v>
      </c>
      <c r="F1381">
        <v>1015</v>
      </c>
      <c r="G1381">
        <v>43.56</v>
      </c>
      <c r="H1381">
        <v>144.02000000000001</v>
      </c>
      <c r="I1381">
        <v>33.6</v>
      </c>
      <c r="J1381">
        <v>111.1</v>
      </c>
      <c r="K1381">
        <v>34</v>
      </c>
      <c r="T1381">
        <v>4</v>
      </c>
      <c r="U1381">
        <v>2</v>
      </c>
      <c r="V1381" t="s">
        <v>306</v>
      </c>
      <c r="W1381" t="s">
        <v>118</v>
      </c>
      <c r="X1381">
        <v>35</v>
      </c>
      <c r="Y1381">
        <v>18</v>
      </c>
      <c r="Z1381" t="s">
        <v>1699</v>
      </c>
      <c r="AA1381" t="s">
        <v>1700</v>
      </c>
      <c r="AB1381" t="s">
        <v>309</v>
      </c>
      <c r="AC1381" t="s">
        <v>310</v>
      </c>
      <c r="AD1381" t="s">
        <v>1681</v>
      </c>
      <c r="AG1381" t="s">
        <v>1701</v>
      </c>
      <c r="AH1381">
        <v>98</v>
      </c>
      <c r="AI1381">
        <v>272</v>
      </c>
    </row>
    <row r="1382" spans="1:35" x14ac:dyDescent="0.3">
      <c r="A1382" t="s">
        <v>1676</v>
      </c>
      <c r="B1382">
        <v>114335</v>
      </c>
      <c r="C1382">
        <v>9</v>
      </c>
      <c r="D1382" t="s">
        <v>1697</v>
      </c>
      <c r="E1382" t="s">
        <v>1698</v>
      </c>
      <c r="F1382">
        <v>1015</v>
      </c>
      <c r="G1382">
        <v>54.92</v>
      </c>
      <c r="H1382">
        <v>181.56</v>
      </c>
      <c r="I1382">
        <v>41.72</v>
      </c>
      <c r="J1382">
        <v>137.91999999999999</v>
      </c>
      <c r="K1382">
        <v>6</v>
      </c>
      <c r="T1382">
        <v>4</v>
      </c>
      <c r="U1382">
        <v>3</v>
      </c>
      <c r="V1382" t="s">
        <v>306</v>
      </c>
      <c r="W1382" t="s">
        <v>217</v>
      </c>
      <c r="X1382">
        <v>35</v>
      </c>
      <c r="Y1382">
        <v>18</v>
      </c>
      <c r="Z1382" t="s">
        <v>1699</v>
      </c>
      <c r="AA1382" t="s">
        <v>1700</v>
      </c>
      <c r="AB1382" t="s">
        <v>309</v>
      </c>
      <c r="AC1382" t="s">
        <v>310</v>
      </c>
      <c r="AD1382" t="s">
        <v>1681</v>
      </c>
      <c r="AG1382" t="s">
        <v>1701</v>
      </c>
      <c r="AH1382">
        <v>98</v>
      </c>
      <c r="AI1382">
        <v>272</v>
      </c>
    </row>
    <row r="1383" spans="1:35" x14ac:dyDescent="0.3">
      <c r="A1383" t="s">
        <v>1676</v>
      </c>
      <c r="B1383">
        <v>11709</v>
      </c>
      <c r="C1383">
        <v>1</v>
      </c>
      <c r="D1383" t="s">
        <v>1702</v>
      </c>
      <c r="E1383" t="s">
        <v>1703</v>
      </c>
      <c r="F1383">
        <v>313</v>
      </c>
      <c r="G1383">
        <v>31.97</v>
      </c>
      <c r="H1383">
        <v>105.69</v>
      </c>
      <c r="I1383">
        <v>25.66</v>
      </c>
      <c r="J1383">
        <v>84.83</v>
      </c>
      <c r="K1383">
        <v>227</v>
      </c>
      <c r="T1383">
        <v>3</v>
      </c>
      <c r="U1383">
        <v>2</v>
      </c>
      <c r="V1383" t="s">
        <v>306</v>
      </c>
      <c r="W1383" t="s">
        <v>218</v>
      </c>
      <c r="X1383">
        <v>25</v>
      </c>
      <c r="Y1383">
        <v>17</v>
      </c>
      <c r="Z1383" t="s">
        <v>1704</v>
      </c>
      <c r="AA1383" t="s">
        <v>1705</v>
      </c>
      <c r="AB1383" t="s">
        <v>309</v>
      </c>
      <c r="AC1383" t="s">
        <v>310</v>
      </c>
      <c r="AD1383" t="s">
        <v>1681</v>
      </c>
      <c r="AG1383" t="s">
        <v>1706</v>
      </c>
      <c r="AH1383">
        <v>0</v>
      </c>
      <c r="AI1383">
        <v>245</v>
      </c>
    </row>
    <row r="1384" spans="1:35" x14ac:dyDescent="0.3">
      <c r="A1384" t="s">
        <v>1676</v>
      </c>
      <c r="B1384">
        <v>11709</v>
      </c>
      <c r="C1384">
        <v>2</v>
      </c>
      <c r="D1384" t="s">
        <v>1702</v>
      </c>
      <c r="E1384" t="s">
        <v>1703</v>
      </c>
      <c r="F1384">
        <v>313</v>
      </c>
      <c r="G1384">
        <v>32.409999999999997</v>
      </c>
      <c r="H1384">
        <v>107.15</v>
      </c>
      <c r="I1384">
        <v>25.68</v>
      </c>
      <c r="J1384">
        <v>84.9</v>
      </c>
      <c r="K1384">
        <v>86</v>
      </c>
      <c r="T1384">
        <v>3</v>
      </c>
      <c r="U1384">
        <v>2</v>
      </c>
      <c r="V1384" t="s">
        <v>306</v>
      </c>
      <c r="W1384" t="s">
        <v>160</v>
      </c>
      <c r="X1384">
        <v>25</v>
      </c>
      <c r="Y1384">
        <v>17</v>
      </c>
      <c r="Z1384" t="s">
        <v>1704</v>
      </c>
      <c r="AA1384" t="s">
        <v>1705</v>
      </c>
      <c r="AB1384" t="s">
        <v>309</v>
      </c>
      <c r="AC1384" t="s">
        <v>310</v>
      </c>
      <c r="AD1384" t="s">
        <v>1681</v>
      </c>
      <c r="AG1384" t="s">
        <v>1706</v>
      </c>
      <c r="AH1384">
        <v>0</v>
      </c>
      <c r="AI1384">
        <v>245</v>
      </c>
    </row>
    <row r="1385" spans="1:35" x14ac:dyDescent="0.3">
      <c r="A1385" t="s">
        <v>1676</v>
      </c>
      <c r="B1385">
        <v>26444</v>
      </c>
      <c r="C1385">
        <v>1</v>
      </c>
      <c r="D1385" t="s">
        <v>1707</v>
      </c>
      <c r="E1385" t="s">
        <v>1708</v>
      </c>
      <c r="F1385">
        <v>94</v>
      </c>
      <c r="G1385">
        <v>32.19</v>
      </c>
      <c r="H1385">
        <v>106.43</v>
      </c>
      <c r="I1385">
        <v>25.7</v>
      </c>
      <c r="J1385">
        <v>84.96</v>
      </c>
      <c r="K1385">
        <v>37</v>
      </c>
      <c r="T1385">
        <v>3</v>
      </c>
      <c r="U1385">
        <v>2</v>
      </c>
      <c r="V1385" t="s">
        <v>306</v>
      </c>
      <c r="W1385" t="s">
        <v>66</v>
      </c>
      <c r="X1385">
        <v>10</v>
      </c>
      <c r="Y1385">
        <v>9</v>
      </c>
      <c r="Z1385" t="s">
        <v>1709</v>
      </c>
      <c r="AA1385" t="s">
        <v>1710</v>
      </c>
      <c r="AB1385" t="s">
        <v>309</v>
      </c>
      <c r="AC1385" t="s">
        <v>310</v>
      </c>
      <c r="AD1385" t="s">
        <v>1681</v>
      </c>
      <c r="AG1385" t="s">
        <v>1711</v>
      </c>
      <c r="AH1385">
        <v>0</v>
      </c>
      <c r="AI1385">
        <v>195</v>
      </c>
    </row>
    <row r="1386" spans="1:35" x14ac:dyDescent="0.3">
      <c r="A1386" t="s">
        <v>1676</v>
      </c>
      <c r="B1386">
        <v>26444</v>
      </c>
      <c r="C1386">
        <v>2</v>
      </c>
      <c r="D1386" t="s">
        <v>1707</v>
      </c>
      <c r="E1386" t="s">
        <v>1708</v>
      </c>
      <c r="F1386">
        <v>94</v>
      </c>
      <c r="G1386">
        <v>32.72</v>
      </c>
      <c r="H1386">
        <v>108.17</v>
      </c>
      <c r="I1386">
        <v>25.7</v>
      </c>
      <c r="J1386">
        <v>84.96</v>
      </c>
      <c r="K1386">
        <v>38</v>
      </c>
      <c r="T1386">
        <v>3</v>
      </c>
      <c r="U1386">
        <v>2</v>
      </c>
      <c r="V1386" t="s">
        <v>306</v>
      </c>
      <c r="W1386" t="s">
        <v>151</v>
      </c>
      <c r="X1386">
        <v>10</v>
      </c>
      <c r="Y1386">
        <v>9</v>
      </c>
      <c r="Z1386" t="s">
        <v>1709</v>
      </c>
      <c r="AA1386" t="s">
        <v>1710</v>
      </c>
      <c r="AB1386" t="s">
        <v>309</v>
      </c>
      <c r="AC1386" t="s">
        <v>310</v>
      </c>
      <c r="AD1386" t="s">
        <v>1681</v>
      </c>
      <c r="AG1386" t="s">
        <v>1711</v>
      </c>
      <c r="AH1386">
        <v>0</v>
      </c>
      <c r="AI1386">
        <v>195</v>
      </c>
    </row>
    <row r="1387" spans="1:35" x14ac:dyDescent="0.3">
      <c r="A1387" t="s">
        <v>1676</v>
      </c>
      <c r="B1387">
        <v>26444</v>
      </c>
      <c r="C1387">
        <v>3</v>
      </c>
      <c r="D1387" t="s">
        <v>1707</v>
      </c>
      <c r="E1387" t="s">
        <v>1708</v>
      </c>
      <c r="F1387">
        <v>94</v>
      </c>
      <c r="G1387">
        <v>32.71</v>
      </c>
      <c r="H1387">
        <v>108.16</v>
      </c>
      <c r="I1387">
        <v>25.7</v>
      </c>
      <c r="J1387">
        <v>84.98</v>
      </c>
      <c r="K1387">
        <v>19</v>
      </c>
      <c r="T1387">
        <v>3</v>
      </c>
      <c r="U1387">
        <v>2</v>
      </c>
      <c r="V1387" t="s">
        <v>306</v>
      </c>
      <c r="W1387" t="s">
        <v>153</v>
      </c>
      <c r="X1387">
        <v>10</v>
      </c>
      <c r="Y1387">
        <v>9</v>
      </c>
      <c r="Z1387" t="s">
        <v>1709</v>
      </c>
      <c r="AA1387" t="s">
        <v>1710</v>
      </c>
      <c r="AB1387" t="s">
        <v>309</v>
      </c>
      <c r="AC1387" t="s">
        <v>310</v>
      </c>
      <c r="AD1387" t="s">
        <v>1681</v>
      </c>
      <c r="AG1387" t="s">
        <v>1711</v>
      </c>
      <c r="AH1387">
        <v>0</v>
      </c>
      <c r="AI1387">
        <v>195</v>
      </c>
    </row>
    <row r="1388" spans="1:35" x14ac:dyDescent="0.3">
      <c r="A1388" t="s">
        <v>1676</v>
      </c>
      <c r="B1388">
        <v>5621</v>
      </c>
      <c r="C1388">
        <v>1</v>
      </c>
      <c r="D1388" t="s">
        <v>1712</v>
      </c>
      <c r="E1388" t="s">
        <v>453</v>
      </c>
      <c r="F1388">
        <v>279</v>
      </c>
      <c r="G1388">
        <v>31.95</v>
      </c>
      <c r="H1388">
        <v>105.62</v>
      </c>
      <c r="I1388">
        <v>25.7</v>
      </c>
      <c r="J1388">
        <v>84.96</v>
      </c>
      <c r="K1388">
        <v>37</v>
      </c>
      <c r="T1388">
        <v>3</v>
      </c>
      <c r="U1388">
        <v>2</v>
      </c>
      <c r="V1388" t="s">
        <v>306</v>
      </c>
      <c r="W1388" t="s">
        <v>218</v>
      </c>
      <c r="X1388">
        <v>19</v>
      </c>
      <c r="Y1388">
        <v>12</v>
      </c>
      <c r="Z1388" t="s">
        <v>1713</v>
      </c>
      <c r="AA1388" t="s">
        <v>1714</v>
      </c>
      <c r="AB1388" t="s">
        <v>309</v>
      </c>
      <c r="AC1388" t="s">
        <v>310</v>
      </c>
      <c r="AD1388" t="s">
        <v>1681</v>
      </c>
      <c r="AG1388" t="s">
        <v>1715</v>
      </c>
      <c r="AH1388">
        <v>0</v>
      </c>
      <c r="AI1388">
        <v>345</v>
      </c>
    </row>
    <row r="1389" spans="1:35" x14ac:dyDescent="0.3">
      <c r="A1389" t="s">
        <v>1676</v>
      </c>
      <c r="B1389">
        <v>5621</v>
      </c>
      <c r="C1389">
        <v>2</v>
      </c>
      <c r="D1389" t="s">
        <v>1712</v>
      </c>
      <c r="E1389" t="s">
        <v>453</v>
      </c>
      <c r="F1389">
        <v>279</v>
      </c>
      <c r="G1389">
        <v>31.95</v>
      </c>
      <c r="H1389">
        <v>105.65</v>
      </c>
      <c r="I1389">
        <v>25.7</v>
      </c>
      <c r="J1389">
        <v>84.98</v>
      </c>
      <c r="K1389">
        <v>29</v>
      </c>
      <c r="T1389">
        <v>3</v>
      </c>
      <c r="U1389">
        <v>2</v>
      </c>
      <c r="V1389" t="s">
        <v>306</v>
      </c>
      <c r="W1389" t="s">
        <v>73</v>
      </c>
      <c r="X1389">
        <v>19</v>
      </c>
      <c r="Y1389">
        <v>12</v>
      </c>
      <c r="Z1389" t="s">
        <v>1713</v>
      </c>
      <c r="AA1389" t="s">
        <v>1714</v>
      </c>
      <c r="AB1389" t="s">
        <v>309</v>
      </c>
      <c r="AC1389" t="s">
        <v>310</v>
      </c>
      <c r="AD1389" t="s">
        <v>1681</v>
      </c>
      <c r="AG1389" t="s">
        <v>1715</v>
      </c>
      <c r="AH1389">
        <v>0</v>
      </c>
      <c r="AI1389">
        <v>345</v>
      </c>
    </row>
    <row r="1390" spans="1:35" x14ac:dyDescent="0.3">
      <c r="A1390" t="s">
        <v>1676</v>
      </c>
      <c r="B1390">
        <v>5621</v>
      </c>
      <c r="C1390">
        <v>3</v>
      </c>
      <c r="D1390" t="s">
        <v>1712</v>
      </c>
      <c r="E1390" t="s">
        <v>453</v>
      </c>
      <c r="F1390">
        <v>279</v>
      </c>
      <c r="G1390">
        <v>32.479999999999997</v>
      </c>
      <c r="H1390">
        <v>107.39</v>
      </c>
      <c r="I1390">
        <v>25.67</v>
      </c>
      <c r="J1390">
        <v>84.87</v>
      </c>
      <c r="K1390">
        <v>69</v>
      </c>
      <c r="T1390">
        <v>3</v>
      </c>
      <c r="U1390">
        <v>2</v>
      </c>
      <c r="V1390" t="s">
        <v>306</v>
      </c>
      <c r="W1390">
        <v>107</v>
      </c>
      <c r="X1390">
        <v>19</v>
      </c>
      <c r="Y1390">
        <v>12</v>
      </c>
      <c r="Z1390" t="s">
        <v>1713</v>
      </c>
      <c r="AA1390" t="s">
        <v>1714</v>
      </c>
      <c r="AB1390" t="s">
        <v>309</v>
      </c>
      <c r="AC1390" t="s">
        <v>310</v>
      </c>
      <c r="AD1390" t="s">
        <v>1681</v>
      </c>
      <c r="AG1390" t="s">
        <v>1715</v>
      </c>
      <c r="AH1390">
        <v>0</v>
      </c>
      <c r="AI1390">
        <v>345</v>
      </c>
    </row>
    <row r="1391" spans="1:35" x14ac:dyDescent="0.3">
      <c r="A1391" t="s">
        <v>1676</v>
      </c>
      <c r="B1391">
        <v>5621</v>
      </c>
      <c r="C1391">
        <v>4</v>
      </c>
      <c r="D1391" t="s">
        <v>1712</v>
      </c>
      <c r="E1391" t="s">
        <v>453</v>
      </c>
      <c r="F1391">
        <v>279</v>
      </c>
      <c r="G1391">
        <v>43.74</v>
      </c>
      <c r="H1391">
        <v>144.62</v>
      </c>
      <c r="I1391">
        <v>35.44</v>
      </c>
      <c r="J1391">
        <v>117.18</v>
      </c>
      <c r="K1391">
        <v>106</v>
      </c>
      <c r="T1391">
        <v>4</v>
      </c>
      <c r="U1391">
        <v>2</v>
      </c>
      <c r="V1391" t="s">
        <v>306</v>
      </c>
      <c r="W1391">
        <v>144</v>
      </c>
      <c r="X1391">
        <v>19</v>
      </c>
      <c r="Y1391">
        <v>12</v>
      </c>
      <c r="Z1391" t="s">
        <v>1713</v>
      </c>
      <c r="AA1391" t="s">
        <v>1714</v>
      </c>
      <c r="AB1391" t="s">
        <v>309</v>
      </c>
      <c r="AC1391" t="s">
        <v>310</v>
      </c>
      <c r="AD1391" t="s">
        <v>1681</v>
      </c>
      <c r="AG1391" t="s">
        <v>1715</v>
      </c>
      <c r="AH1391">
        <v>0</v>
      </c>
      <c r="AI1391">
        <v>345</v>
      </c>
    </row>
    <row r="1392" spans="1:35" x14ac:dyDescent="0.3">
      <c r="A1392" t="s">
        <v>1676</v>
      </c>
      <c r="B1392">
        <v>5621</v>
      </c>
      <c r="C1392">
        <v>5</v>
      </c>
      <c r="D1392" t="s">
        <v>1712</v>
      </c>
      <c r="E1392" t="s">
        <v>453</v>
      </c>
      <c r="F1392">
        <v>279</v>
      </c>
      <c r="G1392">
        <v>51.53</v>
      </c>
      <c r="H1392">
        <v>170.38</v>
      </c>
      <c r="I1392">
        <v>43.45</v>
      </c>
      <c r="J1392">
        <v>143.65</v>
      </c>
      <c r="K1392">
        <v>38</v>
      </c>
      <c r="T1392">
        <v>5</v>
      </c>
      <c r="U1392">
        <v>2</v>
      </c>
      <c r="V1392" t="s">
        <v>306</v>
      </c>
      <c r="W1392">
        <v>170</v>
      </c>
      <c r="X1392">
        <v>19</v>
      </c>
      <c r="Y1392">
        <v>12</v>
      </c>
      <c r="Z1392" t="s">
        <v>1713</v>
      </c>
      <c r="AA1392" t="s">
        <v>1714</v>
      </c>
      <c r="AB1392" t="s">
        <v>309</v>
      </c>
      <c r="AC1392" t="s">
        <v>310</v>
      </c>
      <c r="AD1392" t="s">
        <v>1681</v>
      </c>
      <c r="AG1392" t="s">
        <v>1715</v>
      </c>
      <c r="AH1392">
        <v>0</v>
      </c>
      <c r="AI1392">
        <v>345</v>
      </c>
    </row>
    <row r="1393" spans="1:35" x14ac:dyDescent="0.3">
      <c r="A1393" t="s">
        <v>1676</v>
      </c>
      <c r="B1393">
        <v>415</v>
      </c>
      <c r="C1393">
        <v>1</v>
      </c>
      <c r="D1393" t="s">
        <v>1716</v>
      </c>
      <c r="E1393" t="s">
        <v>773</v>
      </c>
      <c r="F1393">
        <v>391</v>
      </c>
      <c r="G1393">
        <v>23.92</v>
      </c>
      <c r="H1393">
        <v>79.09</v>
      </c>
      <c r="I1393">
        <v>18.100000000000001</v>
      </c>
      <c r="J1393">
        <v>59.85</v>
      </c>
      <c r="K1393">
        <v>161</v>
      </c>
      <c r="T1393">
        <v>3</v>
      </c>
      <c r="U1393">
        <v>1</v>
      </c>
      <c r="V1393" t="s">
        <v>306</v>
      </c>
      <c r="W1393">
        <v>79</v>
      </c>
      <c r="X1393">
        <v>24</v>
      </c>
      <c r="Y1393">
        <v>12</v>
      </c>
      <c r="Z1393" t="s">
        <v>1717</v>
      </c>
      <c r="AA1393" t="s">
        <v>1718</v>
      </c>
      <c r="AB1393" t="s">
        <v>309</v>
      </c>
      <c r="AC1393" t="s">
        <v>310</v>
      </c>
      <c r="AD1393" t="s">
        <v>1681</v>
      </c>
      <c r="AG1393" t="s">
        <v>1719</v>
      </c>
      <c r="AH1393">
        <v>0</v>
      </c>
      <c r="AI1393">
        <v>354</v>
      </c>
    </row>
    <row r="1394" spans="1:35" x14ac:dyDescent="0.3">
      <c r="A1394" t="s">
        <v>1676</v>
      </c>
      <c r="B1394">
        <v>415</v>
      </c>
      <c r="C1394">
        <v>2</v>
      </c>
      <c r="D1394" t="s">
        <v>1716</v>
      </c>
      <c r="E1394" t="s">
        <v>773</v>
      </c>
      <c r="F1394">
        <v>391</v>
      </c>
      <c r="G1394">
        <v>23.97</v>
      </c>
      <c r="H1394">
        <v>79.25</v>
      </c>
      <c r="I1394">
        <v>18.14</v>
      </c>
      <c r="J1394">
        <v>59.97</v>
      </c>
      <c r="K1394">
        <v>22</v>
      </c>
      <c r="T1394">
        <v>3</v>
      </c>
      <c r="U1394">
        <v>1</v>
      </c>
      <c r="V1394" t="s">
        <v>306</v>
      </c>
      <c r="W1394" t="s">
        <v>219</v>
      </c>
      <c r="X1394">
        <v>24</v>
      </c>
      <c r="Y1394">
        <v>12</v>
      </c>
      <c r="Z1394" t="s">
        <v>1717</v>
      </c>
      <c r="AA1394" t="s">
        <v>1718</v>
      </c>
      <c r="AB1394" t="s">
        <v>309</v>
      </c>
      <c r="AC1394" t="s">
        <v>310</v>
      </c>
      <c r="AD1394" t="s">
        <v>1681</v>
      </c>
      <c r="AG1394" t="s">
        <v>1719</v>
      </c>
      <c r="AH1394">
        <v>0</v>
      </c>
      <c r="AI1394">
        <v>354</v>
      </c>
    </row>
    <row r="1395" spans="1:35" x14ac:dyDescent="0.3">
      <c r="A1395" t="s">
        <v>1676</v>
      </c>
      <c r="B1395">
        <v>415</v>
      </c>
      <c r="C1395">
        <v>3</v>
      </c>
      <c r="D1395" t="s">
        <v>1716</v>
      </c>
      <c r="E1395" t="s">
        <v>773</v>
      </c>
      <c r="F1395">
        <v>391</v>
      </c>
      <c r="G1395">
        <v>33.909999999999997</v>
      </c>
      <c r="H1395">
        <v>112.13</v>
      </c>
      <c r="I1395">
        <v>25.66</v>
      </c>
      <c r="J1395">
        <v>84.85</v>
      </c>
      <c r="K1395">
        <v>160</v>
      </c>
      <c r="T1395">
        <v>3</v>
      </c>
      <c r="U1395">
        <v>2</v>
      </c>
      <c r="V1395" t="s">
        <v>306</v>
      </c>
      <c r="W1395">
        <v>112</v>
      </c>
      <c r="X1395">
        <v>24</v>
      </c>
      <c r="Y1395">
        <v>12</v>
      </c>
      <c r="Z1395" t="s">
        <v>1717</v>
      </c>
      <c r="AA1395" t="s">
        <v>1718</v>
      </c>
      <c r="AB1395" t="s">
        <v>309</v>
      </c>
      <c r="AC1395" t="s">
        <v>310</v>
      </c>
      <c r="AD1395" t="s">
        <v>1681</v>
      </c>
      <c r="AG1395" t="s">
        <v>1719</v>
      </c>
      <c r="AH1395">
        <v>0</v>
      </c>
      <c r="AI1395">
        <v>354</v>
      </c>
    </row>
    <row r="1396" spans="1:35" x14ac:dyDescent="0.3">
      <c r="A1396" t="s">
        <v>1676</v>
      </c>
      <c r="B1396">
        <v>415</v>
      </c>
      <c r="C1396">
        <v>4</v>
      </c>
      <c r="D1396" t="s">
        <v>1716</v>
      </c>
      <c r="E1396" t="s">
        <v>773</v>
      </c>
      <c r="F1396">
        <v>391</v>
      </c>
      <c r="G1396">
        <v>45.77</v>
      </c>
      <c r="H1396">
        <v>151.32</v>
      </c>
      <c r="I1396">
        <v>34.630000000000003</v>
      </c>
      <c r="J1396">
        <v>114.5</v>
      </c>
      <c r="K1396">
        <v>48</v>
      </c>
      <c r="T1396">
        <v>4</v>
      </c>
      <c r="U1396">
        <v>2</v>
      </c>
      <c r="V1396" t="s">
        <v>306</v>
      </c>
      <c r="W1396">
        <v>151</v>
      </c>
      <c r="X1396">
        <v>24</v>
      </c>
      <c r="Y1396">
        <v>12</v>
      </c>
      <c r="Z1396" t="s">
        <v>1717</v>
      </c>
      <c r="AA1396" t="s">
        <v>1718</v>
      </c>
      <c r="AB1396" t="s">
        <v>309</v>
      </c>
      <c r="AC1396" t="s">
        <v>310</v>
      </c>
      <c r="AD1396" t="s">
        <v>1681</v>
      </c>
      <c r="AG1396" t="s">
        <v>1719</v>
      </c>
      <c r="AH1396">
        <v>0</v>
      </c>
      <c r="AI1396">
        <v>354</v>
      </c>
    </row>
    <row r="1397" spans="1:35" x14ac:dyDescent="0.3">
      <c r="A1397" t="s">
        <v>1676</v>
      </c>
      <c r="B1397">
        <v>22715</v>
      </c>
      <c r="C1397">
        <v>1</v>
      </c>
      <c r="D1397" t="s">
        <v>1720</v>
      </c>
      <c r="E1397" t="s">
        <v>1082</v>
      </c>
      <c r="F1397">
        <v>90</v>
      </c>
      <c r="G1397">
        <v>32.020000000000003</v>
      </c>
      <c r="H1397">
        <v>105.87</v>
      </c>
      <c r="I1397">
        <v>25.7</v>
      </c>
      <c r="J1397">
        <v>84.97</v>
      </c>
      <c r="K1397">
        <v>90</v>
      </c>
      <c r="T1397">
        <v>3</v>
      </c>
      <c r="U1397">
        <v>2</v>
      </c>
      <c r="V1397" t="s">
        <v>306</v>
      </c>
      <c r="W1397">
        <v>105</v>
      </c>
      <c r="X1397">
        <v>14</v>
      </c>
      <c r="Y1397">
        <v>6</v>
      </c>
      <c r="Z1397" t="s">
        <v>1721</v>
      </c>
      <c r="AA1397" t="s">
        <v>1722</v>
      </c>
      <c r="AB1397" t="s">
        <v>309</v>
      </c>
      <c r="AC1397" t="s">
        <v>310</v>
      </c>
      <c r="AD1397" t="s">
        <v>1681</v>
      </c>
      <c r="AG1397" t="s">
        <v>1723</v>
      </c>
      <c r="AH1397">
        <v>0</v>
      </c>
      <c r="AI1397">
        <v>251</v>
      </c>
    </row>
    <row r="1398" spans="1:35" x14ac:dyDescent="0.3">
      <c r="A1398" t="s">
        <v>1676</v>
      </c>
      <c r="B1398">
        <v>104365</v>
      </c>
      <c r="C1398">
        <v>1</v>
      </c>
      <c r="D1398" t="s">
        <v>1724</v>
      </c>
      <c r="E1398" t="s">
        <v>1725</v>
      </c>
      <c r="F1398">
        <v>18</v>
      </c>
      <c r="G1398">
        <v>17.149999999999999</v>
      </c>
      <c r="H1398">
        <v>56.7</v>
      </c>
      <c r="I1398">
        <v>10.56</v>
      </c>
      <c r="J1398">
        <v>34.93</v>
      </c>
      <c r="K1398">
        <v>1</v>
      </c>
      <c r="T1398">
        <v>2</v>
      </c>
      <c r="U1398">
        <v>1</v>
      </c>
      <c r="V1398" t="s">
        <v>306</v>
      </c>
      <c r="W1398">
        <v>56</v>
      </c>
      <c r="X1398">
        <v>7</v>
      </c>
      <c r="Y1398">
        <v>7</v>
      </c>
      <c r="Z1398" t="s">
        <v>1726</v>
      </c>
      <c r="AA1398" t="s">
        <v>1727</v>
      </c>
      <c r="AB1398" t="s">
        <v>309</v>
      </c>
      <c r="AC1398" t="s">
        <v>310</v>
      </c>
      <c r="AD1398" t="s">
        <v>1681</v>
      </c>
      <c r="AG1398" t="s">
        <v>1728</v>
      </c>
      <c r="AH1398">
        <v>0</v>
      </c>
      <c r="AI1398">
        <v>199</v>
      </c>
    </row>
    <row r="1399" spans="1:35" x14ac:dyDescent="0.3">
      <c r="A1399" t="s">
        <v>1676</v>
      </c>
      <c r="B1399">
        <v>104365</v>
      </c>
      <c r="C1399">
        <v>2</v>
      </c>
      <c r="D1399" t="s">
        <v>1724</v>
      </c>
      <c r="E1399" t="s">
        <v>1725</v>
      </c>
      <c r="F1399">
        <v>18</v>
      </c>
      <c r="G1399">
        <v>19.62</v>
      </c>
      <c r="H1399">
        <v>64.88</v>
      </c>
      <c r="I1399">
        <v>12.09</v>
      </c>
      <c r="J1399">
        <v>39.97</v>
      </c>
      <c r="K1399">
        <v>1</v>
      </c>
      <c r="T1399">
        <v>2</v>
      </c>
      <c r="U1399">
        <v>1</v>
      </c>
      <c r="V1399" t="s">
        <v>306</v>
      </c>
      <c r="W1399">
        <v>64</v>
      </c>
      <c r="X1399">
        <v>7</v>
      </c>
      <c r="Y1399">
        <v>7</v>
      </c>
      <c r="Z1399" t="s">
        <v>1726</v>
      </c>
      <c r="AA1399" t="s">
        <v>1727</v>
      </c>
      <c r="AB1399" t="s">
        <v>309</v>
      </c>
      <c r="AC1399" t="s">
        <v>310</v>
      </c>
      <c r="AD1399" t="s">
        <v>1681</v>
      </c>
      <c r="AG1399" t="s">
        <v>1728</v>
      </c>
      <c r="AH1399">
        <v>0</v>
      </c>
      <c r="AI1399">
        <v>199</v>
      </c>
    </row>
    <row r="1400" spans="1:35" x14ac:dyDescent="0.3">
      <c r="A1400" t="s">
        <v>1676</v>
      </c>
      <c r="B1400">
        <v>104365</v>
      </c>
      <c r="C1400">
        <v>3</v>
      </c>
      <c r="D1400" t="s">
        <v>1724</v>
      </c>
      <c r="E1400" t="s">
        <v>1725</v>
      </c>
      <c r="F1400">
        <v>18</v>
      </c>
      <c r="G1400">
        <v>22.26</v>
      </c>
      <c r="H1400">
        <v>73.599999999999994</v>
      </c>
      <c r="I1400">
        <v>13.71</v>
      </c>
      <c r="J1400">
        <v>45.34</v>
      </c>
      <c r="K1400">
        <v>1</v>
      </c>
      <c r="T1400">
        <v>2</v>
      </c>
      <c r="U1400">
        <v>1</v>
      </c>
      <c r="V1400" t="s">
        <v>306</v>
      </c>
      <c r="W1400">
        <v>73</v>
      </c>
      <c r="X1400">
        <v>7</v>
      </c>
      <c r="Y1400">
        <v>7</v>
      </c>
      <c r="Z1400" t="s">
        <v>1726</v>
      </c>
      <c r="AA1400" t="s">
        <v>1727</v>
      </c>
      <c r="AB1400" t="s">
        <v>309</v>
      </c>
      <c r="AC1400" t="s">
        <v>310</v>
      </c>
      <c r="AD1400" t="s">
        <v>1681</v>
      </c>
      <c r="AG1400" t="s">
        <v>1728</v>
      </c>
      <c r="AH1400">
        <v>0</v>
      </c>
      <c r="AI1400">
        <v>199</v>
      </c>
    </row>
    <row r="1401" spans="1:35" x14ac:dyDescent="0.3">
      <c r="A1401" t="s">
        <v>1676</v>
      </c>
      <c r="B1401">
        <v>104365</v>
      </c>
      <c r="C1401">
        <v>4</v>
      </c>
      <c r="D1401" t="s">
        <v>1724</v>
      </c>
      <c r="E1401" t="s">
        <v>1725</v>
      </c>
      <c r="F1401">
        <v>18</v>
      </c>
      <c r="G1401">
        <v>23.16</v>
      </c>
      <c r="H1401">
        <v>76.59</v>
      </c>
      <c r="I1401">
        <v>14.27</v>
      </c>
      <c r="J1401">
        <v>47.18</v>
      </c>
      <c r="K1401">
        <v>1</v>
      </c>
      <c r="T1401">
        <v>2</v>
      </c>
      <c r="U1401">
        <v>1</v>
      </c>
      <c r="V1401" t="s">
        <v>306</v>
      </c>
      <c r="W1401" t="s">
        <v>898</v>
      </c>
      <c r="X1401">
        <v>7</v>
      </c>
      <c r="Y1401">
        <v>7</v>
      </c>
      <c r="Z1401" t="s">
        <v>1726</v>
      </c>
      <c r="AA1401" t="s">
        <v>1727</v>
      </c>
      <c r="AB1401" t="s">
        <v>309</v>
      </c>
      <c r="AC1401" t="s">
        <v>310</v>
      </c>
      <c r="AD1401" t="s">
        <v>1681</v>
      </c>
      <c r="AG1401" t="s">
        <v>1728</v>
      </c>
      <c r="AH1401">
        <v>0</v>
      </c>
      <c r="AI1401">
        <v>199</v>
      </c>
    </row>
    <row r="1402" spans="1:35" x14ac:dyDescent="0.3">
      <c r="A1402" t="s">
        <v>1676</v>
      </c>
      <c r="B1402">
        <v>104365</v>
      </c>
      <c r="C1402">
        <v>5</v>
      </c>
      <c r="D1402" t="s">
        <v>1724</v>
      </c>
      <c r="E1402" t="s">
        <v>1725</v>
      </c>
      <c r="F1402">
        <v>18</v>
      </c>
      <c r="G1402">
        <v>23.25</v>
      </c>
      <c r="H1402">
        <v>76.89</v>
      </c>
      <c r="I1402">
        <v>14.32</v>
      </c>
      <c r="J1402">
        <v>47.37</v>
      </c>
      <c r="K1402">
        <v>1</v>
      </c>
      <c r="T1402">
        <v>2</v>
      </c>
      <c r="U1402">
        <v>1</v>
      </c>
      <c r="V1402" t="s">
        <v>306</v>
      </c>
      <c r="W1402" t="s">
        <v>149</v>
      </c>
      <c r="X1402">
        <v>7</v>
      </c>
      <c r="Y1402">
        <v>7</v>
      </c>
      <c r="Z1402" t="s">
        <v>1726</v>
      </c>
      <c r="AA1402" t="s">
        <v>1727</v>
      </c>
      <c r="AB1402" t="s">
        <v>309</v>
      </c>
      <c r="AC1402" t="s">
        <v>310</v>
      </c>
      <c r="AD1402" t="s">
        <v>1681</v>
      </c>
      <c r="AG1402" t="s">
        <v>1728</v>
      </c>
      <c r="AH1402">
        <v>0</v>
      </c>
      <c r="AI1402">
        <v>199</v>
      </c>
    </row>
    <row r="1403" spans="1:35" x14ac:dyDescent="0.3">
      <c r="A1403" t="s">
        <v>1676</v>
      </c>
      <c r="B1403">
        <v>104365</v>
      </c>
      <c r="C1403">
        <v>6</v>
      </c>
      <c r="D1403" t="s">
        <v>1724</v>
      </c>
      <c r="E1403" t="s">
        <v>1725</v>
      </c>
      <c r="F1403">
        <v>18</v>
      </c>
      <c r="G1403">
        <v>25.05</v>
      </c>
      <c r="H1403">
        <v>82.84</v>
      </c>
      <c r="I1403">
        <v>15.43</v>
      </c>
      <c r="J1403">
        <v>51.03</v>
      </c>
      <c r="K1403">
        <v>1</v>
      </c>
      <c r="T1403">
        <v>3</v>
      </c>
      <c r="U1403">
        <v>1</v>
      </c>
      <c r="V1403" t="s">
        <v>306</v>
      </c>
      <c r="W1403">
        <v>82</v>
      </c>
      <c r="X1403">
        <v>7</v>
      </c>
      <c r="Y1403">
        <v>7</v>
      </c>
      <c r="Z1403" t="s">
        <v>1726</v>
      </c>
      <c r="AA1403" t="s">
        <v>1727</v>
      </c>
      <c r="AB1403" t="s">
        <v>309</v>
      </c>
      <c r="AC1403" t="s">
        <v>310</v>
      </c>
      <c r="AD1403" t="s">
        <v>1681</v>
      </c>
      <c r="AG1403" t="s">
        <v>1728</v>
      </c>
      <c r="AH1403">
        <v>0</v>
      </c>
      <c r="AI1403">
        <v>199</v>
      </c>
    </row>
    <row r="1404" spans="1:35" x14ac:dyDescent="0.3">
      <c r="A1404" t="s">
        <v>1676</v>
      </c>
      <c r="B1404">
        <v>104365</v>
      </c>
      <c r="C1404">
        <v>7</v>
      </c>
      <c r="D1404" t="s">
        <v>1724</v>
      </c>
      <c r="E1404" t="s">
        <v>1725</v>
      </c>
      <c r="F1404">
        <v>18</v>
      </c>
      <c r="G1404">
        <v>26.04</v>
      </c>
      <c r="H1404">
        <v>86.1</v>
      </c>
      <c r="I1404">
        <v>16.04</v>
      </c>
      <c r="J1404">
        <v>53.04</v>
      </c>
      <c r="K1404">
        <v>1</v>
      </c>
      <c r="T1404">
        <v>3</v>
      </c>
      <c r="U1404">
        <v>1</v>
      </c>
      <c r="V1404" t="s">
        <v>306</v>
      </c>
      <c r="W1404">
        <v>86</v>
      </c>
      <c r="X1404">
        <v>7</v>
      </c>
      <c r="Y1404">
        <v>7</v>
      </c>
      <c r="Z1404" t="s">
        <v>1726</v>
      </c>
      <c r="AA1404" t="s">
        <v>1727</v>
      </c>
      <c r="AB1404" t="s">
        <v>309</v>
      </c>
      <c r="AC1404" t="s">
        <v>310</v>
      </c>
      <c r="AD1404" t="s">
        <v>1681</v>
      </c>
      <c r="AG1404" t="s">
        <v>1728</v>
      </c>
      <c r="AH1404">
        <v>0</v>
      </c>
      <c r="AI1404">
        <v>199</v>
      </c>
    </row>
    <row r="1405" spans="1:35" x14ac:dyDescent="0.3">
      <c r="A1405" t="s">
        <v>1676</v>
      </c>
      <c r="B1405">
        <v>104365</v>
      </c>
      <c r="C1405">
        <v>8</v>
      </c>
      <c r="D1405" t="s">
        <v>1724</v>
      </c>
      <c r="E1405" t="s">
        <v>1725</v>
      </c>
      <c r="F1405">
        <v>18</v>
      </c>
      <c r="G1405">
        <v>29.6</v>
      </c>
      <c r="H1405">
        <v>97.87</v>
      </c>
      <c r="I1405">
        <v>18.23</v>
      </c>
      <c r="J1405">
        <v>60.29</v>
      </c>
      <c r="K1405">
        <v>4</v>
      </c>
      <c r="T1405">
        <v>3</v>
      </c>
      <c r="U1405">
        <v>2</v>
      </c>
      <c r="V1405" t="s">
        <v>306</v>
      </c>
      <c r="W1405" t="s">
        <v>1543</v>
      </c>
      <c r="X1405">
        <v>7</v>
      </c>
      <c r="Y1405">
        <v>7</v>
      </c>
      <c r="Z1405" t="s">
        <v>1726</v>
      </c>
      <c r="AA1405" t="s">
        <v>1727</v>
      </c>
      <c r="AB1405" t="s">
        <v>309</v>
      </c>
      <c r="AC1405" t="s">
        <v>310</v>
      </c>
      <c r="AD1405" t="s">
        <v>1681</v>
      </c>
      <c r="AG1405" t="s">
        <v>1728</v>
      </c>
      <c r="AH1405">
        <v>0</v>
      </c>
      <c r="AI1405">
        <v>199</v>
      </c>
    </row>
    <row r="1406" spans="1:35" x14ac:dyDescent="0.3">
      <c r="A1406" t="s">
        <v>1676</v>
      </c>
      <c r="B1406">
        <v>104365</v>
      </c>
      <c r="C1406">
        <v>9</v>
      </c>
      <c r="D1406" t="s">
        <v>1724</v>
      </c>
      <c r="E1406" t="s">
        <v>1725</v>
      </c>
      <c r="F1406">
        <v>18</v>
      </c>
      <c r="G1406">
        <v>29.41</v>
      </c>
      <c r="H1406">
        <v>97.25</v>
      </c>
      <c r="I1406">
        <v>18.12</v>
      </c>
      <c r="J1406">
        <v>59.91</v>
      </c>
      <c r="K1406">
        <v>3</v>
      </c>
      <c r="T1406">
        <v>3</v>
      </c>
      <c r="U1406">
        <v>2</v>
      </c>
      <c r="V1406" t="s">
        <v>306</v>
      </c>
      <c r="W1406">
        <v>97</v>
      </c>
      <c r="X1406">
        <v>7</v>
      </c>
      <c r="Y1406">
        <v>7</v>
      </c>
      <c r="Z1406" t="s">
        <v>1726</v>
      </c>
      <c r="AA1406" t="s">
        <v>1727</v>
      </c>
      <c r="AB1406" t="s">
        <v>309</v>
      </c>
      <c r="AC1406" t="s">
        <v>310</v>
      </c>
      <c r="AD1406" t="s">
        <v>1681</v>
      </c>
      <c r="AG1406" t="s">
        <v>1728</v>
      </c>
      <c r="AH1406">
        <v>0</v>
      </c>
      <c r="AI1406">
        <v>199</v>
      </c>
    </row>
    <row r="1407" spans="1:35" x14ac:dyDescent="0.3">
      <c r="A1407" t="s">
        <v>1676</v>
      </c>
      <c r="B1407">
        <v>104365</v>
      </c>
      <c r="C1407">
        <v>10</v>
      </c>
      <c r="D1407" t="s">
        <v>1724</v>
      </c>
      <c r="E1407" t="s">
        <v>1725</v>
      </c>
      <c r="F1407">
        <v>18</v>
      </c>
      <c r="G1407">
        <v>30.23</v>
      </c>
      <c r="H1407">
        <v>99.96</v>
      </c>
      <c r="I1407">
        <v>18.62</v>
      </c>
      <c r="J1407">
        <v>61.58</v>
      </c>
      <c r="K1407">
        <v>1</v>
      </c>
      <c r="T1407">
        <v>3</v>
      </c>
      <c r="U1407">
        <v>2</v>
      </c>
      <c r="V1407" t="s">
        <v>306</v>
      </c>
      <c r="W1407" t="s">
        <v>267</v>
      </c>
      <c r="X1407">
        <v>7</v>
      </c>
      <c r="Y1407">
        <v>7</v>
      </c>
      <c r="Z1407" t="s">
        <v>1726</v>
      </c>
      <c r="AA1407" t="s">
        <v>1727</v>
      </c>
      <c r="AB1407" t="s">
        <v>309</v>
      </c>
      <c r="AC1407" t="s">
        <v>310</v>
      </c>
      <c r="AD1407" t="s">
        <v>1681</v>
      </c>
      <c r="AG1407" t="s">
        <v>1728</v>
      </c>
      <c r="AH1407">
        <v>0</v>
      </c>
      <c r="AI1407">
        <v>199</v>
      </c>
    </row>
    <row r="1408" spans="1:35" x14ac:dyDescent="0.3">
      <c r="A1408" t="s">
        <v>1676</v>
      </c>
      <c r="B1408">
        <v>104365</v>
      </c>
      <c r="C1408">
        <v>11</v>
      </c>
      <c r="D1408" t="s">
        <v>1724</v>
      </c>
      <c r="E1408" t="s">
        <v>1725</v>
      </c>
      <c r="F1408">
        <v>18</v>
      </c>
      <c r="G1408">
        <v>32.17</v>
      </c>
      <c r="H1408">
        <v>106.36</v>
      </c>
      <c r="I1408">
        <v>19.809999999999999</v>
      </c>
      <c r="J1408">
        <v>65.52</v>
      </c>
      <c r="K1408">
        <v>2</v>
      </c>
      <c r="T1408">
        <v>3</v>
      </c>
      <c r="U1408">
        <v>2</v>
      </c>
      <c r="V1408" t="s">
        <v>306</v>
      </c>
      <c r="W1408">
        <v>106</v>
      </c>
      <c r="X1408">
        <v>7</v>
      </c>
      <c r="Y1408">
        <v>7</v>
      </c>
      <c r="Z1408" t="s">
        <v>1726</v>
      </c>
      <c r="AA1408" t="s">
        <v>1727</v>
      </c>
      <c r="AB1408" t="s">
        <v>309</v>
      </c>
      <c r="AC1408" t="s">
        <v>310</v>
      </c>
      <c r="AD1408" t="s">
        <v>1681</v>
      </c>
      <c r="AG1408" t="s">
        <v>1728</v>
      </c>
      <c r="AH1408">
        <v>0</v>
      </c>
      <c r="AI1408">
        <v>199</v>
      </c>
    </row>
    <row r="1409" spans="1:35" x14ac:dyDescent="0.3">
      <c r="A1409" t="s">
        <v>1676</v>
      </c>
      <c r="B1409">
        <v>104365</v>
      </c>
      <c r="C1409">
        <v>12</v>
      </c>
      <c r="D1409" t="s">
        <v>1724</v>
      </c>
      <c r="E1409" t="s">
        <v>1725</v>
      </c>
      <c r="F1409">
        <v>18</v>
      </c>
      <c r="G1409">
        <v>33.57</v>
      </c>
      <c r="H1409">
        <v>111</v>
      </c>
      <c r="I1409">
        <v>20.68</v>
      </c>
      <c r="J1409">
        <v>68.38</v>
      </c>
      <c r="K1409">
        <v>1</v>
      </c>
      <c r="T1409">
        <v>3</v>
      </c>
      <c r="U1409">
        <v>2</v>
      </c>
      <c r="V1409" t="s">
        <v>306</v>
      </c>
      <c r="W1409">
        <v>111</v>
      </c>
      <c r="X1409">
        <v>7</v>
      </c>
      <c r="Y1409">
        <v>7</v>
      </c>
      <c r="Z1409" t="s">
        <v>1726</v>
      </c>
      <c r="AA1409" t="s">
        <v>1727</v>
      </c>
      <c r="AB1409" t="s">
        <v>309</v>
      </c>
      <c r="AC1409" t="s">
        <v>310</v>
      </c>
      <c r="AD1409" t="s">
        <v>1681</v>
      </c>
      <c r="AG1409" t="s">
        <v>1728</v>
      </c>
      <c r="AH1409">
        <v>0</v>
      </c>
      <c r="AI1409">
        <v>199</v>
      </c>
    </row>
    <row r="1410" spans="1:35" x14ac:dyDescent="0.3">
      <c r="A1410" t="s">
        <v>1676</v>
      </c>
      <c r="B1410">
        <v>418</v>
      </c>
      <c r="C1410">
        <v>1</v>
      </c>
      <c r="D1410" t="s">
        <v>1729</v>
      </c>
      <c r="E1410" t="s">
        <v>621</v>
      </c>
      <c r="F1410">
        <v>210</v>
      </c>
      <c r="G1410">
        <v>30.67</v>
      </c>
      <c r="H1410">
        <v>101.42</v>
      </c>
      <c r="I1410">
        <v>25.55</v>
      </c>
      <c r="J1410">
        <v>84.47</v>
      </c>
      <c r="K1410">
        <v>180</v>
      </c>
      <c r="T1410">
        <v>3</v>
      </c>
      <c r="U1410">
        <v>2</v>
      </c>
      <c r="V1410" t="s">
        <v>306</v>
      </c>
      <c r="W1410" t="s">
        <v>220</v>
      </c>
      <c r="X1410">
        <v>15</v>
      </c>
      <c r="Y1410">
        <v>15</v>
      </c>
      <c r="Z1410" t="s">
        <v>1730</v>
      </c>
      <c r="AA1410" t="s">
        <v>1731</v>
      </c>
      <c r="AB1410" t="s">
        <v>309</v>
      </c>
      <c r="AC1410" t="s">
        <v>310</v>
      </c>
      <c r="AD1410" t="s">
        <v>1681</v>
      </c>
      <c r="AG1410" t="s">
        <v>1732</v>
      </c>
      <c r="AH1410">
        <v>0</v>
      </c>
      <c r="AI1410">
        <v>247</v>
      </c>
    </row>
    <row r="1411" spans="1:35" x14ac:dyDescent="0.3">
      <c r="A1411" t="s">
        <v>1676</v>
      </c>
      <c r="B1411">
        <v>418</v>
      </c>
      <c r="C1411">
        <v>2</v>
      </c>
      <c r="D1411" t="s">
        <v>1729</v>
      </c>
      <c r="E1411" t="s">
        <v>621</v>
      </c>
      <c r="F1411">
        <v>210</v>
      </c>
      <c r="G1411">
        <v>30.79</v>
      </c>
      <c r="H1411">
        <v>101.8</v>
      </c>
      <c r="I1411">
        <v>25.66</v>
      </c>
      <c r="J1411">
        <v>84.85</v>
      </c>
      <c r="K1411">
        <v>30</v>
      </c>
      <c r="T1411">
        <v>3</v>
      </c>
      <c r="U1411">
        <v>2</v>
      </c>
      <c r="V1411" t="s">
        <v>306</v>
      </c>
      <c r="W1411" t="s">
        <v>221</v>
      </c>
      <c r="X1411">
        <v>15</v>
      </c>
      <c r="Y1411">
        <v>15</v>
      </c>
      <c r="Z1411" t="s">
        <v>1730</v>
      </c>
      <c r="AA1411" t="s">
        <v>1731</v>
      </c>
      <c r="AB1411" t="s">
        <v>309</v>
      </c>
      <c r="AC1411" t="s">
        <v>310</v>
      </c>
      <c r="AD1411" t="s">
        <v>1681</v>
      </c>
      <c r="AG1411" t="s">
        <v>1732</v>
      </c>
      <c r="AH1411">
        <v>0</v>
      </c>
      <c r="AI1411">
        <v>247</v>
      </c>
    </row>
    <row r="1412" spans="1:35" x14ac:dyDescent="0.3">
      <c r="A1412" t="s">
        <v>1733</v>
      </c>
      <c r="B1412">
        <v>15985</v>
      </c>
      <c r="C1412">
        <v>1</v>
      </c>
      <c r="D1412" t="s">
        <v>1734</v>
      </c>
      <c r="E1412" t="s">
        <v>1735</v>
      </c>
      <c r="F1412">
        <v>19</v>
      </c>
      <c r="G1412">
        <v>64.650000000000006</v>
      </c>
      <c r="H1412">
        <v>213.75</v>
      </c>
      <c r="I1412">
        <v>59.16</v>
      </c>
      <c r="J1412">
        <v>195.58</v>
      </c>
      <c r="K1412">
        <v>2</v>
      </c>
      <c r="T1412">
        <v>5</v>
      </c>
      <c r="U1412">
        <v>2</v>
      </c>
      <c r="V1412" t="s">
        <v>306</v>
      </c>
      <c r="W1412">
        <v>213</v>
      </c>
      <c r="X1412">
        <v>10</v>
      </c>
      <c r="Y1412">
        <v>10</v>
      </c>
      <c r="Z1412" t="s">
        <v>1736</v>
      </c>
      <c r="AA1412" t="s">
        <v>1737</v>
      </c>
      <c r="AB1412" t="s">
        <v>309</v>
      </c>
      <c r="AC1412" t="s">
        <v>310</v>
      </c>
      <c r="AD1412" t="s">
        <v>1738</v>
      </c>
      <c r="AG1412" t="s">
        <v>1739</v>
      </c>
      <c r="AH1412">
        <v>0</v>
      </c>
      <c r="AI1412">
        <v>292</v>
      </c>
    </row>
    <row r="1413" spans="1:35" x14ac:dyDescent="0.3">
      <c r="A1413" t="s">
        <v>1733</v>
      </c>
      <c r="B1413">
        <v>15985</v>
      </c>
      <c r="C1413">
        <v>2</v>
      </c>
      <c r="D1413" t="s">
        <v>1734</v>
      </c>
      <c r="E1413" t="s">
        <v>1735</v>
      </c>
      <c r="F1413">
        <v>19</v>
      </c>
      <c r="G1413">
        <v>66.17</v>
      </c>
      <c r="H1413">
        <v>218.76</v>
      </c>
      <c r="I1413">
        <v>60.55</v>
      </c>
      <c r="J1413">
        <v>200.17</v>
      </c>
      <c r="K1413">
        <v>15</v>
      </c>
      <c r="T1413">
        <v>8</v>
      </c>
      <c r="U1413">
        <v>2</v>
      </c>
      <c r="V1413" t="s">
        <v>306</v>
      </c>
      <c r="W1413">
        <v>218</v>
      </c>
      <c r="X1413">
        <v>10</v>
      </c>
      <c r="Y1413">
        <v>10</v>
      </c>
      <c r="Z1413" t="s">
        <v>1736</v>
      </c>
      <c r="AA1413" t="s">
        <v>1737</v>
      </c>
      <c r="AB1413" t="s">
        <v>309</v>
      </c>
      <c r="AC1413" t="s">
        <v>310</v>
      </c>
      <c r="AD1413" t="s">
        <v>1738</v>
      </c>
      <c r="AG1413" t="s">
        <v>1739</v>
      </c>
      <c r="AH1413">
        <v>0</v>
      </c>
      <c r="AI1413">
        <v>292</v>
      </c>
    </row>
    <row r="1414" spans="1:35" x14ac:dyDescent="0.3">
      <c r="A1414" t="s">
        <v>1733</v>
      </c>
      <c r="B1414">
        <v>15985</v>
      </c>
      <c r="C1414">
        <v>3</v>
      </c>
      <c r="D1414" t="s">
        <v>1734</v>
      </c>
      <c r="E1414" t="s">
        <v>1735</v>
      </c>
      <c r="F1414">
        <v>19</v>
      </c>
      <c r="G1414">
        <v>80.599999999999994</v>
      </c>
      <c r="H1414">
        <v>266.45999999999998</v>
      </c>
      <c r="I1414">
        <v>73.739999999999995</v>
      </c>
      <c r="J1414">
        <v>243.8</v>
      </c>
      <c r="K1414">
        <v>2</v>
      </c>
      <c r="T1414">
        <v>8</v>
      </c>
      <c r="U1414">
        <v>2</v>
      </c>
      <c r="V1414" t="s">
        <v>306</v>
      </c>
      <c r="W1414">
        <v>266</v>
      </c>
      <c r="X1414">
        <v>10</v>
      </c>
      <c r="Y1414">
        <v>10</v>
      </c>
      <c r="Z1414" t="s">
        <v>1736</v>
      </c>
      <c r="AA1414" t="s">
        <v>1737</v>
      </c>
      <c r="AB1414" t="s">
        <v>309</v>
      </c>
      <c r="AC1414" t="s">
        <v>310</v>
      </c>
      <c r="AD1414" t="s">
        <v>1738</v>
      </c>
      <c r="AG1414" t="s">
        <v>1739</v>
      </c>
      <c r="AH1414">
        <v>0</v>
      </c>
      <c r="AI1414">
        <v>292</v>
      </c>
    </row>
    <row r="1415" spans="1:35" x14ac:dyDescent="0.3">
      <c r="A1415" t="s">
        <v>1733</v>
      </c>
      <c r="B1415">
        <v>1151</v>
      </c>
      <c r="C1415">
        <v>1</v>
      </c>
      <c r="D1415" t="s">
        <v>1740</v>
      </c>
      <c r="E1415" t="s">
        <v>1741</v>
      </c>
      <c r="F1415">
        <v>538</v>
      </c>
      <c r="G1415">
        <v>26.45</v>
      </c>
      <c r="H1415">
        <v>87.47</v>
      </c>
      <c r="I1415">
        <v>18.14</v>
      </c>
      <c r="J1415">
        <v>59.98</v>
      </c>
      <c r="K1415">
        <v>226</v>
      </c>
      <c r="T1415">
        <v>3</v>
      </c>
      <c r="U1415">
        <v>1</v>
      </c>
      <c r="V1415" t="s">
        <v>333</v>
      </c>
      <c r="W1415">
        <v>87</v>
      </c>
      <c r="X1415">
        <v>23</v>
      </c>
      <c r="Y1415">
        <v>21</v>
      </c>
      <c r="Z1415" t="s">
        <v>1742</v>
      </c>
      <c r="AA1415" t="s">
        <v>1743</v>
      </c>
      <c r="AB1415" t="s">
        <v>309</v>
      </c>
      <c r="AC1415" t="s">
        <v>310</v>
      </c>
      <c r="AD1415" t="s">
        <v>1738</v>
      </c>
      <c r="AG1415" t="s">
        <v>1744</v>
      </c>
      <c r="AH1415">
        <v>0</v>
      </c>
      <c r="AI1415">
        <v>359</v>
      </c>
    </row>
    <row r="1416" spans="1:35" x14ac:dyDescent="0.3">
      <c r="A1416" t="s">
        <v>1733</v>
      </c>
      <c r="B1416">
        <v>1151</v>
      </c>
      <c r="C1416">
        <v>2</v>
      </c>
      <c r="D1416" t="s">
        <v>1740</v>
      </c>
      <c r="E1416" t="s">
        <v>1741</v>
      </c>
      <c r="F1416">
        <v>538</v>
      </c>
      <c r="G1416">
        <v>34.53</v>
      </c>
      <c r="H1416">
        <v>114.15</v>
      </c>
      <c r="I1416">
        <v>25.53</v>
      </c>
      <c r="J1416">
        <v>84.4</v>
      </c>
      <c r="K1416">
        <v>92</v>
      </c>
      <c r="T1416">
        <v>3</v>
      </c>
      <c r="U1416">
        <v>2</v>
      </c>
      <c r="V1416" t="s">
        <v>306</v>
      </c>
      <c r="W1416" t="s">
        <v>91</v>
      </c>
      <c r="X1416">
        <v>23</v>
      </c>
      <c r="Y1416">
        <v>21</v>
      </c>
      <c r="Z1416" t="s">
        <v>1742</v>
      </c>
      <c r="AA1416" t="s">
        <v>1743</v>
      </c>
      <c r="AB1416" t="s">
        <v>309</v>
      </c>
      <c r="AC1416" t="s">
        <v>310</v>
      </c>
      <c r="AD1416" t="s">
        <v>1738</v>
      </c>
      <c r="AG1416" t="s">
        <v>1744</v>
      </c>
      <c r="AH1416">
        <v>0</v>
      </c>
      <c r="AI1416">
        <v>359</v>
      </c>
    </row>
    <row r="1417" spans="1:35" x14ac:dyDescent="0.3">
      <c r="A1417" t="s">
        <v>1733</v>
      </c>
      <c r="B1417">
        <v>1151</v>
      </c>
      <c r="C1417">
        <v>3</v>
      </c>
      <c r="D1417" t="s">
        <v>1740</v>
      </c>
      <c r="E1417" t="s">
        <v>1741</v>
      </c>
      <c r="F1417">
        <v>538</v>
      </c>
      <c r="G1417">
        <v>34.729999999999997</v>
      </c>
      <c r="H1417">
        <v>114.84</v>
      </c>
      <c r="I1417">
        <v>25.7</v>
      </c>
      <c r="J1417">
        <v>84.97</v>
      </c>
      <c r="K1417">
        <v>86</v>
      </c>
      <c r="T1417">
        <v>3</v>
      </c>
      <c r="U1417">
        <v>2</v>
      </c>
      <c r="V1417" t="s">
        <v>306</v>
      </c>
      <c r="W1417" t="s">
        <v>179</v>
      </c>
      <c r="X1417">
        <v>23</v>
      </c>
      <c r="Y1417">
        <v>21</v>
      </c>
      <c r="Z1417" t="s">
        <v>1742</v>
      </c>
      <c r="AA1417" t="s">
        <v>1743</v>
      </c>
      <c r="AB1417" t="s">
        <v>309</v>
      </c>
      <c r="AC1417" t="s">
        <v>310</v>
      </c>
      <c r="AD1417" t="s">
        <v>1738</v>
      </c>
      <c r="AG1417" t="s">
        <v>1744</v>
      </c>
      <c r="AH1417">
        <v>0</v>
      </c>
      <c r="AI1417">
        <v>359</v>
      </c>
    </row>
    <row r="1418" spans="1:35" x14ac:dyDescent="0.3">
      <c r="A1418" t="s">
        <v>1733</v>
      </c>
      <c r="B1418">
        <v>1151</v>
      </c>
      <c r="C1418">
        <v>4</v>
      </c>
      <c r="D1418" t="s">
        <v>1740</v>
      </c>
      <c r="E1418" t="s">
        <v>1741</v>
      </c>
      <c r="F1418">
        <v>538</v>
      </c>
      <c r="G1418">
        <v>45.48</v>
      </c>
      <c r="H1418">
        <v>150.36000000000001</v>
      </c>
      <c r="I1418">
        <v>34.74</v>
      </c>
      <c r="J1418">
        <v>114.87</v>
      </c>
      <c r="K1418">
        <v>92</v>
      </c>
      <c r="T1418">
        <v>4</v>
      </c>
      <c r="U1418">
        <v>2</v>
      </c>
      <c r="V1418" t="s">
        <v>306</v>
      </c>
      <c r="W1418" t="s">
        <v>222</v>
      </c>
      <c r="X1418">
        <v>23</v>
      </c>
      <c r="Y1418">
        <v>21</v>
      </c>
      <c r="Z1418" t="s">
        <v>1742</v>
      </c>
      <c r="AA1418" t="s">
        <v>1743</v>
      </c>
      <c r="AB1418" t="s">
        <v>309</v>
      </c>
      <c r="AC1418" t="s">
        <v>310</v>
      </c>
      <c r="AD1418" t="s">
        <v>1738</v>
      </c>
      <c r="AG1418" t="s">
        <v>1744</v>
      </c>
      <c r="AH1418">
        <v>0</v>
      </c>
      <c r="AI1418">
        <v>359</v>
      </c>
    </row>
    <row r="1419" spans="1:35" x14ac:dyDescent="0.3">
      <c r="A1419" t="s">
        <v>1733</v>
      </c>
      <c r="B1419">
        <v>1151</v>
      </c>
      <c r="C1419">
        <v>5</v>
      </c>
      <c r="D1419" t="s">
        <v>1740</v>
      </c>
      <c r="E1419" t="s">
        <v>1741</v>
      </c>
      <c r="F1419">
        <v>538</v>
      </c>
      <c r="G1419">
        <v>45.48</v>
      </c>
      <c r="H1419">
        <v>150.36000000000001</v>
      </c>
      <c r="I1419">
        <v>34.74</v>
      </c>
      <c r="J1419">
        <v>114.87</v>
      </c>
      <c r="K1419">
        <v>42</v>
      </c>
      <c r="T1419">
        <v>4</v>
      </c>
      <c r="U1419">
        <v>2</v>
      </c>
      <c r="V1419" t="s">
        <v>306</v>
      </c>
      <c r="W1419" t="s">
        <v>223</v>
      </c>
      <c r="X1419">
        <v>23</v>
      </c>
      <c r="Y1419">
        <v>21</v>
      </c>
      <c r="Z1419" t="s">
        <v>1742</v>
      </c>
      <c r="AA1419" t="s">
        <v>1743</v>
      </c>
      <c r="AB1419" t="s">
        <v>309</v>
      </c>
      <c r="AC1419" t="s">
        <v>310</v>
      </c>
      <c r="AD1419" t="s">
        <v>1738</v>
      </c>
      <c r="AG1419" t="s">
        <v>1744</v>
      </c>
      <c r="AH1419">
        <v>0</v>
      </c>
      <c r="AI1419">
        <v>359</v>
      </c>
    </row>
    <row r="1420" spans="1:35" x14ac:dyDescent="0.3">
      <c r="A1420" t="s">
        <v>1745</v>
      </c>
      <c r="B1420">
        <v>134582</v>
      </c>
      <c r="C1420">
        <v>1</v>
      </c>
      <c r="D1420" t="s">
        <v>1746</v>
      </c>
      <c r="E1420" t="s">
        <v>1747</v>
      </c>
      <c r="F1420">
        <v>12</v>
      </c>
      <c r="G1420">
        <v>8.0299999999999994</v>
      </c>
      <c r="H1420">
        <v>26.55</v>
      </c>
      <c r="I1420">
        <v>6.38</v>
      </c>
      <c r="J1420">
        <v>21.11</v>
      </c>
      <c r="K1420">
        <v>4</v>
      </c>
      <c r="T1420">
        <v>1</v>
      </c>
      <c r="U1420">
        <v>1</v>
      </c>
      <c r="V1420" t="s">
        <v>306</v>
      </c>
      <c r="W1420">
        <v>26</v>
      </c>
      <c r="X1420">
        <v>10</v>
      </c>
      <c r="Y1420">
        <v>10</v>
      </c>
      <c r="Z1420" t="s">
        <v>1748</v>
      </c>
      <c r="AA1420" t="s">
        <v>1749</v>
      </c>
      <c r="AB1420" t="s">
        <v>309</v>
      </c>
      <c r="AC1420" t="s">
        <v>310</v>
      </c>
      <c r="AD1420" t="s">
        <v>1750</v>
      </c>
      <c r="AG1420" t="s">
        <v>1751</v>
      </c>
      <c r="AH1420">
        <v>0</v>
      </c>
      <c r="AI1420">
        <v>349</v>
      </c>
    </row>
    <row r="1421" spans="1:35" x14ac:dyDescent="0.3">
      <c r="A1421" t="s">
        <v>1745</v>
      </c>
      <c r="B1421">
        <v>134582</v>
      </c>
      <c r="C1421">
        <v>2</v>
      </c>
      <c r="D1421" t="s">
        <v>1746</v>
      </c>
      <c r="E1421" t="s">
        <v>1747</v>
      </c>
      <c r="F1421">
        <v>12</v>
      </c>
      <c r="G1421">
        <v>8.6199999999999992</v>
      </c>
      <c r="H1421">
        <v>28.52</v>
      </c>
      <c r="I1421">
        <v>6.86</v>
      </c>
      <c r="J1421">
        <v>22.68</v>
      </c>
      <c r="K1421">
        <v>2</v>
      </c>
      <c r="T1421">
        <v>1</v>
      </c>
      <c r="U1421">
        <v>1</v>
      </c>
      <c r="V1421" t="s">
        <v>306</v>
      </c>
      <c r="W1421">
        <v>28</v>
      </c>
      <c r="X1421">
        <v>10</v>
      </c>
      <c r="Y1421">
        <v>10</v>
      </c>
      <c r="Z1421" t="s">
        <v>1748</v>
      </c>
      <c r="AA1421" t="s">
        <v>1749</v>
      </c>
      <c r="AB1421" t="s">
        <v>309</v>
      </c>
      <c r="AC1421" t="s">
        <v>310</v>
      </c>
      <c r="AD1421" t="s">
        <v>1750</v>
      </c>
      <c r="AG1421" t="s">
        <v>1751</v>
      </c>
      <c r="AH1421">
        <v>0</v>
      </c>
      <c r="AI1421">
        <v>349</v>
      </c>
    </row>
    <row r="1422" spans="1:35" x14ac:dyDescent="0.3">
      <c r="A1422" t="s">
        <v>1745</v>
      </c>
      <c r="B1422">
        <v>134582</v>
      </c>
      <c r="C1422">
        <v>3</v>
      </c>
      <c r="D1422" t="s">
        <v>1746</v>
      </c>
      <c r="E1422" t="s">
        <v>1747</v>
      </c>
      <c r="F1422">
        <v>12</v>
      </c>
      <c r="G1422">
        <v>9.5399999999999991</v>
      </c>
      <c r="H1422">
        <v>31.54</v>
      </c>
      <c r="I1422">
        <v>7.58</v>
      </c>
      <c r="J1422">
        <v>25.08</v>
      </c>
      <c r="K1422">
        <v>6</v>
      </c>
      <c r="T1422">
        <v>1</v>
      </c>
      <c r="U1422">
        <v>1</v>
      </c>
      <c r="V1422" t="s">
        <v>306</v>
      </c>
      <c r="W1422">
        <v>31</v>
      </c>
      <c r="X1422">
        <v>10</v>
      </c>
      <c r="Y1422">
        <v>10</v>
      </c>
      <c r="Z1422" t="s">
        <v>1748</v>
      </c>
      <c r="AA1422" t="s">
        <v>1749</v>
      </c>
      <c r="AB1422" t="s">
        <v>309</v>
      </c>
      <c r="AC1422" t="s">
        <v>310</v>
      </c>
      <c r="AD1422" t="s">
        <v>1750</v>
      </c>
      <c r="AG1422" t="s">
        <v>1751</v>
      </c>
      <c r="AH1422">
        <v>0</v>
      </c>
      <c r="AI1422">
        <v>349</v>
      </c>
    </row>
    <row r="1423" spans="1:35" x14ac:dyDescent="0.3">
      <c r="A1423" t="s">
        <v>1745</v>
      </c>
      <c r="B1423">
        <v>847</v>
      </c>
      <c r="C1423">
        <v>1</v>
      </c>
      <c r="D1423" t="s">
        <v>1752</v>
      </c>
      <c r="E1423" t="s">
        <v>1488</v>
      </c>
      <c r="F1423">
        <v>66</v>
      </c>
      <c r="G1423">
        <v>19.29</v>
      </c>
      <c r="H1423">
        <v>63.8</v>
      </c>
      <c r="I1423">
        <v>14.29</v>
      </c>
      <c r="J1423">
        <v>47.25</v>
      </c>
      <c r="K1423">
        <v>7</v>
      </c>
      <c r="T1423">
        <v>2</v>
      </c>
      <c r="U1423">
        <v>1</v>
      </c>
      <c r="V1423" t="s">
        <v>306</v>
      </c>
      <c r="W1423">
        <v>63</v>
      </c>
      <c r="X1423">
        <v>7</v>
      </c>
      <c r="Y1423">
        <v>4</v>
      </c>
      <c r="Z1423" t="s">
        <v>1753</v>
      </c>
      <c r="AA1423" t="s">
        <v>1754</v>
      </c>
      <c r="AB1423" t="s">
        <v>309</v>
      </c>
      <c r="AC1423" t="s">
        <v>310</v>
      </c>
      <c r="AD1423" t="s">
        <v>1750</v>
      </c>
      <c r="AG1423" t="s">
        <v>641</v>
      </c>
      <c r="AH1423">
        <v>0</v>
      </c>
      <c r="AI1423">
        <v>437</v>
      </c>
    </row>
    <row r="1424" spans="1:35" x14ac:dyDescent="0.3">
      <c r="A1424" t="s">
        <v>1745</v>
      </c>
      <c r="B1424">
        <v>847</v>
      </c>
      <c r="C1424">
        <v>2</v>
      </c>
      <c r="D1424" t="s">
        <v>1752</v>
      </c>
      <c r="E1424" t="s">
        <v>1488</v>
      </c>
      <c r="F1424">
        <v>66</v>
      </c>
      <c r="G1424">
        <v>20.239999999999998</v>
      </c>
      <c r="H1424">
        <v>66.94</v>
      </c>
      <c r="I1424">
        <v>14.99</v>
      </c>
      <c r="J1424">
        <v>49.58</v>
      </c>
      <c r="K1424">
        <v>4</v>
      </c>
      <c r="T1424">
        <v>2</v>
      </c>
      <c r="U1424">
        <v>1</v>
      </c>
      <c r="V1424" t="s">
        <v>306</v>
      </c>
      <c r="W1424">
        <v>66</v>
      </c>
      <c r="X1424">
        <v>7</v>
      </c>
      <c r="Y1424">
        <v>4</v>
      </c>
      <c r="Z1424" t="s">
        <v>1753</v>
      </c>
      <c r="AA1424" t="s">
        <v>1754</v>
      </c>
      <c r="AB1424" t="s">
        <v>309</v>
      </c>
      <c r="AC1424" t="s">
        <v>310</v>
      </c>
      <c r="AD1424" t="s">
        <v>1750</v>
      </c>
      <c r="AG1424" t="s">
        <v>641</v>
      </c>
      <c r="AH1424">
        <v>0</v>
      </c>
      <c r="AI1424">
        <v>437</v>
      </c>
    </row>
    <row r="1425" spans="1:35" x14ac:dyDescent="0.3">
      <c r="A1425" t="s">
        <v>1745</v>
      </c>
      <c r="B1425">
        <v>847</v>
      </c>
      <c r="C1425">
        <v>3</v>
      </c>
      <c r="D1425" t="s">
        <v>1752</v>
      </c>
      <c r="E1425" t="s">
        <v>1488</v>
      </c>
      <c r="F1425">
        <v>66</v>
      </c>
      <c r="G1425">
        <v>24.24</v>
      </c>
      <c r="H1425">
        <v>80.150000000000006</v>
      </c>
      <c r="I1425">
        <v>17.95</v>
      </c>
      <c r="J1425">
        <v>59.36</v>
      </c>
      <c r="K1425">
        <v>4</v>
      </c>
      <c r="T1425">
        <v>2</v>
      </c>
      <c r="U1425">
        <v>1</v>
      </c>
      <c r="V1425" t="s">
        <v>306</v>
      </c>
      <c r="W1425">
        <v>80</v>
      </c>
      <c r="X1425">
        <v>7</v>
      </c>
      <c r="Y1425">
        <v>4</v>
      </c>
      <c r="Z1425" t="s">
        <v>1753</v>
      </c>
      <c r="AA1425" t="s">
        <v>1754</v>
      </c>
      <c r="AB1425" t="s">
        <v>309</v>
      </c>
      <c r="AC1425" t="s">
        <v>310</v>
      </c>
      <c r="AD1425" t="s">
        <v>1750</v>
      </c>
      <c r="AG1425" t="s">
        <v>641</v>
      </c>
      <c r="AH1425">
        <v>0</v>
      </c>
      <c r="AI1425">
        <v>437</v>
      </c>
    </row>
    <row r="1426" spans="1:35" x14ac:dyDescent="0.3">
      <c r="A1426" t="s">
        <v>1745</v>
      </c>
      <c r="B1426">
        <v>847</v>
      </c>
      <c r="C1426">
        <v>4</v>
      </c>
      <c r="D1426" t="s">
        <v>1752</v>
      </c>
      <c r="E1426" t="s">
        <v>1488</v>
      </c>
      <c r="F1426">
        <v>66</v>
      </c>
      <c r="G1426">
        <v>25.02</v>
      </c>
      <c r="H1426">
        <v>82.73</v>
      </c>
      <c r="I1426">
        <v>18.53</v>
      </c>
      <c r="J1426">
        <v>61.27</v>
      </c>
      <c r="K1426">
        <v>1</v>
      </c>
      <c r="T1426">
        <v>2</v>
      </c>
      <c r="U1426">
        <v>1</v>
      </c>
      <c r="V1426" t="s">
        <v>306</v>
      </c>
      <c r="W1426">
        <v>82</v>
      </c>
      <c r="X1426">
        <v>7</v>
      </c>
      <c r="Y1426">
        <v>4</v>
      </c>
      <c r="Z1426" t="s">
        <v>1753</v>
      </c>
      <c r="AA1426" t="s">
        <v>1754</v>
      </c>
      <c r="AB1426" t="s">
        <v>309</v>
      </c>
      <c r="AC1426" t="s">
        <v>310</v>
      </c>
      <c r="AD1426" t="s">
        <v>1750</v>
      </c>
      <c r="AG1426" t="s">
        <v>641</v>
      </c>
      <c r="AH1426">
        <v>0</v>
      </c>
      <c r="AI1426">
        <v>437</v>
      </c>
    </row>
    <row r="1427" spans="1:35" x14ac:dyDescent="0.3">
      <c r="A1427" t="s">
        <v>1745</v>
      </c>
      <c r="B1427">
        <v>847</v>
      </c>
      <c r="C1427">
        <v>5</v>
      </c>
      <c r="D1427" t="s">
        <v>1752</v>
      </c>
      <c r="E1427" t="s">
        <v>1488</v>
      </c>
      <c r="F1427">
        <v>66</v>
      </c>
      <c r="G1427">
        <v>27.05</v>
      </c>
      <c r="H1427">
        <v>89.44</v>
      </c>
      <c r="I1427">
        <v>20.03</v>
      </c>
      <c r="J1427">
        <v>66.239999999999995</v>
      </c>
      <c r="K1427">
        <v>10</v>
      </c>
      <c r="T1427">
        <v>3</v>
      </c>
      <c r="U1427">
        <v>2</v>
      </c>
      <c r="V1427" t="s">
        <v>333</v>
      </c>
      <c r="W1427" t="s">
        <v>730</v>
      </c>
      <c r="X1427">
        <v>7</v>
      </c>
      <c r="Y1427">
        <v>4</v>
      </c>
      <c r="Z1427" t="s">
        <v>1753</v>
      </c>
      <c r="AA1427" t="s">
        <v>1754</v>
      </c>
      <c r="AB1427" t="s">
        <v>309</v>
      </c>
      <c r="AC1427" t="s">
        <v>310</v>
      </c>
      <c r="AD1427" t="s">
        <v>1750</v>
      </c>
      <c r="AG1427" t="s">
        <v>641</v>
      </c>
      <c r="AH1427">
        <v>0</v>
      </c>
      <c r="AI1427">
        <v>437</v>
      </c>
    </row>
    <row r="1428" spans="1:35" x14ac:dyDescent="0.3">
      <c r="A1428" t="s">
        <v>1745</v>
      </c>
      <c r="B1428">
        <v>847</v>
      </c>
      <c r="C1428">
        <v>6</v>
      </c>
      <c r="D1428" t="s">
        <v>1752</v>
      </c>
      <c r="E1428" t="s">
        <v>1488</v>
      </c>
      <c r="F1428">
        <v>66</v>
      </c>
      <c r="G1428">
        <v>27.25</v>
      </c>
      <c r="H1428">
        <v>90.09</v>
      </c>
      <c r="I1428">
        <v>20.18</v>
      </c>
      <c r="J1428">
        <v>66.72</v>
      </c>
      <c r="K1428">
        <v>1</v>
      </c>
      <c r="T1428">
        <v>2</v>
      </c>
      <c r="U1428">
        <v>1</v>
      </c>
      <c r="V1428" t="s">
        <v>333</v>
      </c>
      <c r="W1428" t="s">
        <v>200</v>
      </c>
      <c r="X1428">
        <v>7</v>
      </c>
      <c r="Y1428">
        <v>4</v>
      </c>
      <c r="Z1428" t="s">
        <v>1753</v>
      </c>
      <c r="AA1428" t="s">
        <v>1754</v>
      </c>
      <c r="AB1428" t="s">
        <v>309</v>
      </c>
      <c r="AC1428" t="s">
        <v>310</v>
      </c>
      <c r="AD1428" t="s">
        <v>1750</v>
      </c>
      <c r="AG1428" t="s">
        <v>641</v>
      </c>
      <c r="AH1428">
        <v>0</v>
      </c>
      <c r="AI1428">
        <v>437</v>
      </c>
    </row>
    <row r="1429" spans="1:35" x14ac:dyDescent="0.3">
      <c r="A1429" t="s">
        <v>1745</v>
      </c>
      <c r="B1429">
        <v>847</v>
      </c>
      <c r="C1429">
        <v>7</v>
      </c>
      <c r="D1429" t="s">
        <v>1752</v>
      </c>
      <c r="E1429" t="s">
        <v>1488</v>
      </c>
      <c r="F1429">
        <v>66</v>
      </c>
      <c r="G1429">
        <v>27.73</v>
      </c>
      <c r="H1429">
        <v>91.69</v>
      </c>
      <c r="I1429">
        <v>20.53</v>
      </c>
      <c r="J1429">
        <v>67.900000000000006</v>
      </c>
      <c r="K1429">
        <v>8</v>
      </c>
      <c r="T1429">
        <v>3</v>
      </c>
      <c r="U1429">
        <v>1</v>
      </c>
      <c r="V1429" t="s">
        <v>306</v>
      </c>
      <c r="W1429">
        <v>91</v>
      </c>
      <c r="X1429">
        <v>7</v>
      </c>
      <c r="Y1429">
        <v>4</v>
      </c>
      <c r="Z1429" t="s">
        <v>1753</v>
      </c>
      <c r="AA1429" t="s">
        <v>1754</v>
      </c>
      <c r="AB1429" t="s">
        <v>309</v>
      </c>
      <c r="AC1429" t="s">
        <v>310</v>
      </c>
      <c r="AD1429" t="s">
        <v>1750</v>
      </c>
      <c r="AG1429" t="s">
        <v>641</v>
      </c>
      <c r="AH1429">
        <v>0</v>
      </c>
      <c r="AI1429">
        <v>437</v>
      </c>
    </row>
    <row r="1430" spans="1:35" x14ac:dyDescent="0.3">
      <c r="A1430" t="s">
        <v>1745</v>
      </c>
      <c r="B1430">
        <v>847</v>
      </c>
      <c r="C1430">
        <v>8</v>
      </c>
      <c r="D1430" t="s">
        <v>1752</v>
      </c>
      <c r="E1430" t="s">
        <v>1488</v>
      </c>
      <c r="F1430">
        <v>66</v>
      </c>
      <c r="G1430">
        <v>29.04</v>
      </c>
      <c r="H1430">
        <v>96.01</v>
      </c>
      <c r="I1430">
        <v>21.5</v>
      </c>
      <c r="J1430">
        <v>71.099999999999994</v>
      </c>
      <c r="K1430">
        <v>8</v>
      </c>
      <c r="T1430">
        <v>3</v>
      </c>
      <c r="U1430">
        <v>2</v>
      </c>
      <c r="V1430" t="s">
        <v>306</v>
      </c>
      <c r="W1430" t="s">
        <v>1455</v>
      </c>
      <c r="X1430">
        <v>7</v>
      </c>
      <c r="Y1430">
        <v>4</v>
      </c>
      <c r="Z1430" t="s">
        <v>1753</v>
      </c>
      <c r="AA1430" t="s">
        <v>1754</v>
      </c>
      <c r="AB1430" t="s">
        <v>309</v>
      </c>
      <c r="AC1430" t="s">
        <v>310</v>
      </c>
      <c r="AD1430" t="s">
        <v>1750</v>
      </c>
      <c r="AG1430" t="s">
        <v>641</v>
      </c>
      <c r="AH1430">
        <v>0</v>
      </c>
      <c r="AI1430">
        <v>437</v>
      </c>
    </row>
    <row r="1431" spans="1:35" x14ac:dyDescent="0.3">
      <c r="A1431" t="s">
        <v>1745</v>
      </c>
      <c r="B1431">
        <v>847</v>
      </c>
      <c r="C1431">
        <v>9</v>
      </c>
      <c r="D1431" t="s">
        <v>1752</v>
      </c>
      <c r="E1431" t="s">
        <v>1488</v>
      </c>
      <c r="F1431">
        <v>66</v>
      </c>
      <c r="G1431">
        <v>29.34</v>
      </c>
      <c r="H1431">
        <v>97</v>
      </c>
      <c r="I1431">
        <v>21.72</v>
      </c>
      <c r="J1431">
        <v>71.83</v>
      </c>
      <c r="K1431">
        <v>4</v>
      </c>
      <c r="T1431">
        <v>3</v>
      </c>
      <c r="U1431">
        <v>2</v>
      </c>
      <c r="V1431" t="s">
        <v>306</v>
      </c>
      <c r="W1431" t="s">
        <v>1581</v>
      </c>
      <c r="X1431">
        <v>7</v>
      </c>
      <c r="Y1431">
        <v>4</v>
      </c>
      <c r="Z1431" t="s">
        <v>1753</v>
      </c>
      <c r="AA1431" t="s">
        <v>1754</v>
      </c>
      <c r="AB1431" t="s">
        <v>309</v>
      </c>
      <c r="AC1431" t="s">
        <v>310</v>
      </c>
      <c r="AD1431" t="s">
        <v>1750</v>
      </c>
      <c r="AG1431" t="s">
        <v>641</v>
      </c>
      <c r="AH1431">
        <v>0</v>
      </c>
      <c r="AI1431">
        <v>437</v>
      </c>
    </row>
    <row r="1432" spans="1:35" x14ac:dyDescent="0.3">
      <c r="A1432" t="s">
        <v>1745</v>
      </c>
      <c r="B1432">
        <v>847</v>
      </c>
      <c r="C1432">
        <v>10</v>
      </c>
      <c r="D1432" t="s">
        <v>1752</v>
      </c>
      <c r="E1432" t="s">
        <v>1488</v>
      </c>
      <c r="F1432">
        <v>66</v>
      </c>
      <c r="G1432">
        <v>31.48</v>
      </c>
      <c r="H1432">
        <v>104.08</v>
      </c>
      <c r="I1432">
        <v>23.31</v>
      </c>
      <c r="J1432">
        <v>77.08</v>
      </c>
      <c r="K1432">
        <v>2</v>
      </c>
      <c r="T1432">
        <v>3</v>
      </c>
      <c r="U1432">
        <v>1</v>
      </c>
      <c r="V1432" t="s">
        <v>333</v>
      </c>
      <c r="W1432">
        <v>104</v>
      </c>
      <c r="X1432">
        <v>7</v>
      </c>
      <c r="Y1432">
        <v>4</v>
      </c>
      <c r="Z1432" t="s">
        <v>1753</v>
      </c>
      <c r="AA1432" t="s">
        <v>1754</v>
      </c>
      <c r="AB1432" t="s">
        <v>309</v>
      </c>
      <c r="AC1432" t="s">
        <v>310</v>
      </c>
      <c r="AD1432" t="s">
        <v>1750</v>
      </c>
      <c r="AG1432" t="s">
        <v>641</v>
      </c>
      <c r="AH1432">
        <v>0</v>
      </c>
      <c r="AI1432">
        <v>437</v>
      </c>
    </row>
    <row r="1433" spans="1:35" x14ac:dyDescent="0.3">
      <c r="A1433" t="s">
        <v>1745</v>
      </c>
      <c r="B1433">
        <v>847</v>
      </c>
      <c r="C1433">
        <v>11</v>
      </c>
      <c r="D1433" t="s">
        <v>1752</v>
      </c>
      <c r="E1433" t="s">
        <v>1488</v>
      </c>
      <c r="F1433">
        <v>66</v>
      </c>
      <c r="G1433">
        <v>32.33</v>
      </c>
      <c r="H1433">
        <v>106.89</v>
      </c>
      <c r="I1433">
        <v>23.94</v>
      </c>
      <c r="J1433">
        <v>79.16</v>
      </c>
      <c r="K1433">
        <v>4</v>
      </c>
      <c r="T1433">
        <v>3</v>
      </c>
      <c r="U1433">
        <v>2</v>
      </c>
      <c r="V1433" t="s">
        <v>306</v>
      </c>
      <c r="W1433">
        <v>106</v>
      </c>
      <c r="X1433">
        <v>7</v>
      </c>
      <c r="Y1433">
        <v>4</v>
      </c>
      <c r="Z1433" t="s">
        <v>1753</v>
      </c>
      <c r="AA1433" t="s">
        <v>1754</v>
      </c>
      <c r="AB1433" t="s">
        <v>309</v>
      </c>
      <c r="AC1433" t="s">
        <v>310</v>
      </c>
      <c r="AD1433" t="s">
        <v>1750</v>
      </c>
      <c r="AG1433" t="s">
        <v>641</v>
      </c>
      <c r="AH1433">
        <v>0</v>
      </c>
      <c r="AI1433">
        <v>437</v>
      </c>
    </row>
    <row r="1434" spans="1:35" x14ac:dyDescent="0.3">
      <c r="A1434" t="s">
        <v>1745</v>
      </c>
      <c r="B1434">
        <v>847</v>
      </c>
      <c r="C1434">
        <v>12</v>
      </c>
      <c r="D1434" t="s">
        <v>1752</v>
      </c>
      <c r="E1434" t="s">
        <v>1488</v>
      </c>
      <c r="F1434">
        <v>66</v>
      </c>
      <c r="G1434">
        <v>34.71</v>
      </c>
      <c r="H1434">
        <v>114.75</v>
      </c>
      <c r="I1434">
        <v>25.7</v>
      </c>
      <c r="J1434">
        <v>84.98</v>
      </c>
      <c r="K1434">
        <v>5</v>
      </c>
      <c r="T1434">
        <v>3</v>
      </c>
      <c r="U1434">
        <v>2</v>
      </c>
      <c r="V1434" t="s">
        <v>306</v>
      </c>
      <c r="W1434" t="s">
        <v>122</v>
      </c>
      <c r="X1434">
        <v>7</v>
      </c>
      <c r="Y1434">
        <v>4</v>
      </c>
      <c r="Z1434" t="s">
        <v>1753</v>
      </c>
      <c r="AA1434" t="s">
        <v>1754</v>
      </c>
      <c r="AB1434" t="s">
        <v>309</v>
      </c>
      <c r="AC1434" t="s">
        <v>310</v>
      </c>
      <c r="AD1434" t="s">
        <v>1750</v>
      </c>
      <c r="AG1434" t="s">
        <v>641</v>
      </c>
      <c r="AH1434">
        <v>0</v>
      </c>
      <c r="AI1434">
        <v>437</v>
      </c>
    </row>
    <row r="1435" spans="1:35" x14ac:dyDescent="0.3">
      <c r="A1435" t="s">
        <v>1745</v>
      </c>
      <c r="B1435">
        <v>847</v>
      </c>
      <c r="C1435">
        <v>13</v>
      </c>
      <c r="D1435" t="s">
        <v>1752</v>
      </c>
      <c r="E1435" t="s">
        <v>1488</v>
      </c>
      <c r="F1435">
        <v>66</v>
      </c>
      <c r="G1435">
        <v>34.67</v>
      </c>
      <c r="H1435">
        <v>114.62</v>
      </c>
      <c r="I1435">
        <v>25.67</v>
      </c>
      <c r="J1435">
        <v>84.88</v>
      </c>
      <c r="K1435">
        <v>4</v>
      </c>
      <c r="T1435">
        <v>3</v>
      </c>
      <c r="U1435">
        <v>1</v>
      </c>
      <c r="V1435" t="s">
        <v>306</v>
      </c>
      <c r="W1435" t="s">
        <v>91</v>
      </c>
      <c r="X1435">
        <v>7</v>
      </c>
      <c r="Y1435">
        <v>4</v>
      </c>
      <c r="Z1435" t="s">
        <v>1753</v>
      </c>
      <c r="AA1435" t="s">
        <v>1754</v>
      </c>
      <c r="AB1435" t="s">
        <v>309</v>
      </c>
      <c r="AC1435" t="s">
        <v>310</v>
      </c>
      <c r="AD1435" t="s">
        <v>1750</v>
      </c>
      <c r="AG1435" t="s">
        <v>641</v>
      </c>
      <c r="AH1435">
        <v>0</v>
      </c>
      <c r="AI1435">
        <v>437</v>
      </c>
    </row>
    <row r="1436" spans="1:35" x14ac:dyDescent="0.3">
      <c r="A1436" t="s">
        <v>1745</v>
      </c>
      <c r="B1436">
        <v>847</v>
      </c>
      <c r="C1436">
        <v>14</v>
      </c>
      <c r="D1436" t="s">
        <v>1752</v>
      </c>
      <c r="E1436" t="s">
        <v>1488</v>
      </c>
      <c r="F1436">
        <v>66</v>
      </c>
      <c r="G1436">
        <v>34.67</v>
      </c>
      <c r="H1436">
        <v>114.63</v>
      </c>
      <c r="I1436">
        <v>25.67</v>
      </c>
      <c r="J1436">
        <v>84.89</v>
      </c>
      <c r="K1436">
        <v>1</v>
      </c>
      <c r="T1436">
        <v>2</v>
      </c>
      <c r="U1436">
        <v>1</v>
      </c>
      <c r="V1436" t="s">
        <v>306</v>
      </c>
      <c r="W1436" t="s">
        <v>179</v>
      </c>
      <c r="X1436">
        <v>7</v>
      </c>
      <c r="Y1436">
        <v>4</v>
      </c>
      <c r="Z1436" t="s">
        <v>1753</v>
      </c>
      <c r="AA1436" t="s">
        <v>1754</v>
      </c>
      <c r="AB1436" t="s">
        <v>309</v>
      </c>
      <c r="AC1436" t="s">
        <v>310</v>
      </c>
      <c r="AD1436" t="s">
        <v>1750</v>
      </c>
      <c r="AG1436" t="s">
        <v>641</v>
      </c>
      <c r="AH1436">
        <v>0</v>
      </c>
      <c r="AI1436">
        <v>437</v>
      </c>
    </row>
    <row r="1437" spans="1:35" x14ac:dyDescent="0.3">
      <c r="A1437" t="s">
        <v>1745</v>
      </c>
      <c r="B1437">
        <v>847</v>
      </c>
      <c r="C1437">
        <v>15</v>
      </c>
      <c r="D1437" t="s">
        <v>1752</v>
      </c>
      <c r="E1437" t="s">
        <v>1488</v>
      </c>
      <c r="F1437">
        <v>66</v>
      </c>
      <c r="G1437">
        <v>39.14</v>
      </c>
      <c r="H1437">
        <v>129.4</v>
      </c>
      <c r="I1437">
        <v>28.98</v>
      </c>
      <c r="J1437">
        <v>95.83</v>
      </c>
      <c r="K1437">
        <v>1</v>
      </c>
      <c r="T1437">
        <v>3</v>
      </c>
      <c r="U1437">
        <v>2</v>
      </c>
      <c r="V1437" t="s">
        <v>306</v>
      </c>
      <c r="W1437">
        <v>129</v>
      </c>
      <c r="X1437">
        <v>7</v>
      </c>
      <c r="Y1437">
        <v>4</v>
      </c>
      <c r="Z1437" t="s">
        <v>1753</v>
      </c>
      <c r="AA1437" t="s">
        <v>1754</v>
      </c>
      <c r="AB1437" t="s">
        <v>309</v>
      </c>
      <c r="AC1437" t="s">
        <v>310</v>
      </c>
      <c r="AD1437" t="s">
        <v>1750</v>
      </c>
      <c r="AG1437" t="s">
        <v>641</v>
      </c>
      <c r="AH1437">
        <v>0</v>
      </c>
      <c r="AI1437">
        <v>437</v>
      </c>
    </row>
    <row r="1438" spans="1:35" x14ac:dyDescent="0.3">
      <c r="A1438" t="s">
        <v>1745</v>
      </c>
      <c r="B1438">
        <v>847</v>
      </c>
      <c r="C1438">
        <v>16</v>
      </c>
      <c r="D1438" t="s">
        <v>1752</v>
      </c>
      <c r="E1438" t="s">
        <v>1488</v>
      </c>
      <c r="F1438">
        <v>66</v>
      </c>
      <c r="G1438">
        <v>42.61</v>
      </c>
      <c r="H1438">
        <v>140.86000000000001</v>
      </c>
      <c r="I1438">
        <v>31.55</v>
      </c>
      <c r="J1438">
        <v>104.32</v>
      </c>
      <c r="K1438">
        <v>1</v>
      </c>
      <c r="T1438">
        <v>3</v>
      </c>
      <c r="U1438">
        <v>2</v>
      </c>
      <c r="V1438" t="s">
        <v>306</v>
      </c>
      <c r="W1438">
        <v>140</v>
      </c>
      <c r="X1438">
        <v>7</v>
      </c>
      <c r="Y1438">
        <v>4</v>
      </c>
      <c r="Z1438" t="s">
        <v>1753</v>
      </c>
      <c r="AA1438" t="s">
        <v>1754</v>
      </c>
      <c r="AB1438" t="s">
        <v>309</v>
      </c>
      <c r="AC1438" t="s">
        <v>310</v>
      </c>
      <c r="AD1438" t="s">
        <v>1750</v>
      </c>
      <c r="AG1438" t="s">
        <v>641</v>
      </c>
      <c r="AH1438">
        <v>0</v>
      </c>
      <c r="AI1438">
        <v>437</v>
      </c>
    </row>
    <row r="1439" spans="1:35" x14ac:dyDescent="0.3">
      <c r="A1439" t="s">
        <v>1745</v>
      </c>
      <c r="B1439">
        <v>847</v>
      </c>
      <c r="C1439">
        <v>17</v>
      </c>
      <c r="D1439" t="s">
        <v>1752</v>
      </c>
      <c r="E1439" t="s">
        <v>1488</v>
      </c>
      <c r="F1439">
        <v>66</v>
      </c>
      <c r="G1439">
        <v>48.84</v>
      </c>
      <c r="H1439">
        <v>161.47999999999999</v>
      </c>
      <c r="I1439">
        <v>36.17</v>
      </c>
      <c r="J1439">
        <v>119.6</v>
      </c>
      <c r="K1439">
        <v>1</v>
      </c>
      <c r="T1439">
        <v>3</v>
      </c>
      <c r="U1439">
        <v>2</v>
      </c>
      <c r="V1439" t="s">
        <v>306</v>
      </c>
      <c r="W1439">
        <v>161</v>
      </c>
      <c r="X1439">
        <v>7</v>
      </c>
      <c r="Y1439">
        <v>4</v>
      </c>
      <c r="Z1439" t="s">
        <v>1753</v>
      </c>
      <c r="AA1439" t="s">
        <v>1754</v>
      </c>
      <c r="AB1439" t="s">
        <v>309</v>
      </c>
      <c r="AC1439" t="s">
        <v>310</v>
      </c>
      <c r="AD1439" t="s">
        <v>1750</v>
      </c>
      <c r="AG1439" t="s">
        <v>641</v>
      </c>
      <c r="AH1439">
        <v>0</v>
      </c>
      <c r="AI1439">
        <v>437</v>
      </c>
    </row>
    <row r="1440" spans="1:35" x14ac:dyDescent="0.3">
      <c r="A1440" t="s">
        <v>1745</v>
      </c>
      <c r="B1440">
        <v>140322</v>
      </c>
      <c r="C1440">
        <v>1</v>
      </c>
      <c r="D1440" t="s">
        <v>1755</v>
      </c>
      <c r="E1440" t="s">
        <v>1756</v>
      </c>
      <c r="F1440">
        <v>16</v>
      </c>
      <c r="G1440">
        <v>9.56</v>
      </c>
      <c r="H1440">
        <v>31.63</v>
      </c>
      <c r="I1440">
        <v>7.9</v>
      </c>
      <c r="J1440">
        <v>26.13</v>
      </c>
      <c r="K1440">
        <v>4</v>
      </c>
      <c r="T1440">
        <v>1</v>
      </c>
      <c r="U1440">
        <v>1</v>
      </c>
      <c r="V1440" t="s">
        <v>306</v>
      </c>
      <c r="W1440" t="s">
        <v>675</v>
      </c>
      <c r="X1440">
        <v>11</v>
      </c>
      <c r="Y1440">
        <v>11</v>
      </c>
      <c r="Z1440" t="s">
        <v>1757</v>
      </c>
      <c r="AA1440" t="s">
        <v>1758</v>
      </c>
      <c r="AB1440" t="s">
        <v>309</v>
      </c>
      <c r="AC1440" t="s">
        <v>310</v>
      </c>
      <c r="AD1440" t="s">
        <v>1750</v>
      </c>
      <c r="AG1440" t="s">
        <v>1759</v>
      </c>
      <c r="AH1440">
        <v>0</v>
      </c>
      <c r="AI1440">
        <v>349</v>
      </c>
    </row>
    <row r="1441" spans="1:35" x14ac:dyDescent="0.3">
      <c r="A1441" t="s">
        <v>1745</v>
      </c>
      <c r="B1441">
        <v>140322</v>
      </c>
      <c r="C1441">
        <v>2</v>
      </c>
      <c r="D1441" t="s">
        <v>1755</v>
      </c>
      <c r="E1441" t="s">
        <v>1756</v>
      </c>
      <c r="F1441">
        <v>16</v>
      </c>
      <c r="G1441">
        <v>9.7899999999999991</v>
      </c>
      <c r="H1441">
        <v>32.39</v>
      </c>
      <c r="I1441">
        <v>8.09</v>
      </c>
      <c r="J1441">
        <v>26.76</v>
      </c>
      <c r="K1441">
        <v>12</v>
      </c>
      <c r="T1441">
        <v>1</v>
      </c>
      <c r="U1441">
        <v>1</v>
      </c>
      <c r="V1441" t="s">
        <v>306</v>
      </c>
      <c r="W1441" t="s">
        <v>984</v>
      </c>
      <c r="X1441">
        <v>11</v>
      </c>
      <c r="Y1441">
        <v>11</v>
      </c>
      <c r="Z1441" t="s">
        <v>1757</v>
      </c>
      <c r="AA1441" t="s">
        <v>1758</v>
      </c>
      <c r="AB1441" t="s">
        <v>309</v>
      </c>
      <c r="AC1441" t="s">
        <v>310</v>
      </c>
      <c r="AD1441" t="s">
        <v>1750</v>
      </c>
      <c r="AG1441" t="s">
        <v>1759</v>
      </c>
      <c r="AH1441">
        <v>0</v>
      </c>
      <c r="AI1441">
        <v>349</v>
      </c>
    </row>
    <row r="1442" spans="1:35" x14ac:dyDescent="0.3">
      <c r="A1442" t="s">
        <v>1745</v>
      </c>
      <c r="B1442">
        <v>132478</v>
      </c>
      <c r="C1442">
        <v>1</v>
      </c>
      <c r="D1442" t="s">
        <v>1760</v>
      </c>
      <c r="E1442" t="s">
        <v>1761</v>
      </c>
      <c r="F1442">
        <v>239</v>
      </c>
      <c r="G1442">
        <v>12.88</v>
      </c>
      <c r="H1442">
        <v>42.6</v>
      </c>
      <c r="I1442">
        <v>9.15</v>
      </c>
      <c r="J1442">
        <v>30.28</v>
      </c>
      <c r="K1442">
        <v>2</v>
      </c>
      <c r="T1442">
        <v>1</v>
      </c>
      <c r="U1442">
        <v>1</v>
      </c>
      <c r="V1442" t="s">
        <v>306</v>
      </c>
      <c r="W1442" t="s">
        <v>1762</v>
      </c>
      <c r="X1442">
        <v>18</v>
      </c>
      <c r="Y1442">
        <v>13</v>
      </c>
      <c r="Z1442" t="s">
        <v>1763</v>
      </c>
      <c r="AA1442" t="s">
        <v>1764</v>
      </c>
      <c r="AB1442" t="s">
        <v>309</v>
      </c>
      <c r="AC1442" t="s">
        <v>310</v>
      </c>
      <c r="AD1442" t="s">
        <v>1750</v>
      </c>
      <c r="AG1442" t="s">
        <v>641</v>
      </c>
      <c r="AH1442">
        <v>5</v>
      </c>
      <c r="AI1442">
        <v>0</v>
      </c>
    </row>
    <row r="1443" spans="1:35" x14ac:dyDescent="0.3">
      <c r="A1443" t="s">
        <v>1745</v>
      </c>
      <c r="B1443">
        <v>132478</v>
      </c>
      <c r="C1443">
        <v>2</v>
      </c>
      <c r="D1443" t="s">
        <v>1760</v>
      </c>
      <c r="E1443" t="s">
        <v>1761</v>
      </c>
      <c r="F1443">
        <v>239</v>
      </c>
      <c r="G1443">
        <v>13.13</v>
      </c>
      <c r="H1443">
        <v>43.43</v>
      </c>
      <c r="I1443">
        <v>9.41</v>
      </c>
      <c r="J1443">
        <v>31.11</v>
      </c>
      <c r="K1443">
        <v>16</v>
      </c>
      <c r="T1443">
        <v>1</v>
      </c>
      <c r="U1443">
        <v>1</v>
      </c>
      <c r="V1443" t="s">
        <v>306</v>
      </c>
      <c r="W1443" t="s">
        <v>652</v>
      </c>
      <c r="X1443">
        <v>18</v>
      </c>
      <c r="Y1443">
        <v>13</v>
      </c>
      <c r="Z1443" t="s">
        <v>1763</v>
      </c>
      <c r="AA1443" t="s">
        <v>1764</v>
      </c>
      <c r="AB1443" t="s">
        <v>309</v>
      </c>
      <c r="AC1443" t="s">
        <v>310</v>
      </c>
      <c r="AD1443" t="s">
        <v>1750</v>
      </c>
      <c r="AG1443" t="s">
        <v>641</v>
      </c>
      <c r="AH1443">
        <v>5</v>
      </c>
      <c r="AI1443">
        <v>0</v>
      </c>
    </row>
    <row r="1444" spans="1:35" x14ac:dyDescent="0.3">
      <c r="A1444" t="s">
        <v>1745</v>
      </c>
      <c r="B1444">
        <v>132478</v>
      </c>
      <c r="C1444">
        <v>3</v>
      </c>
      <c r="D1444" t="s">
        <v>1760</v>
      </c>
      <c r="E1444" t="s">
        <v>1761</v>
      </c>
      <c r="F1444">
        <v>239</v>
      </c>
      <c r="G1444">
        <v>13.53</v>
      </c>
      <c r="H1444">
        <v>44.74</v>
      </c>
      <c r="I1444">
        <v>9.5500000000000007</v>
      </c>
      <c r="J1444">
        <v>31.59</v>
      </c>
      <c r="K1444">
        <v>10</v>
      </c>
      <c r="T1444">
        <v>1</v>
      </c>
      <c r="U1444">
        <v>1</v>
      </c>
      <c r="V1444" t="s">
        <v>306</v>
      </c>
      <c r="W1444" t="s">
        <v>1124</v>
      </c>
      <c r="X1444">
        <v>18</v>
      </c>
      <c r="Y1444">
        <v>13</v>
      </c>
      <c r="Z1444" t="s">
        <v>1763</v>
      </c>
      <c r="AA1444" t="s">
        <v>1764</v>
      </c>
      <c r="AB1444" t="s">
        <v>309</v>
      </c>
      <c r="AC1444" t="s">
        <v>310</v>
      </c>
      <c r="AD1444" t="s">
        <v>1750</v>
      </c>
      <c r="AG1444" t="s">
        <v>641</v>
      </c>
      <c r="AH1444">
        <v>5</v>
      </c>
      <c r="AI1444">
        <v>0</v>
      </c>
    </row>
    <row r="1445" spans="1:35" x14ac:dyDescent="0.3">
      <c r="A1445" t="s">
        <v>1745</v>
      </c>
      <c r="B1445">
        <v>132478</v>
      </c>
      <c r="C1445">
        <v>4</v>
      </c>
      <c r="D1445" t="s">
        <v>1760</v>
      </c>
      <c r="E1445" t="s">
        <v>1761</v>
      </c>
      <c r="F1445">
        <v>239</v>
      </c>
      <c r="G1445">
        <v>14</v>
      </c>
      <c r="H1445">
        <v>46.29</v>
      </c>
      <c r="I1445">
        <v>9.9</v>
      </c>
      <c r="J1445">
        <v>32.74</v>
      </c>
      <c r="K1445">
        <v>2</v>
      </c>
      <c r="T1445">
        <v>1</v>
      </c>
      <c r="U1445">
        <v>1</v>
      </c>
      <c r="V1445" t="s">
        <v>306</v>
      </c>
      <c r="W1445" t="s">
        <v>1765</v>
      </c>
      <c r="X1445">
        <v>18</v>
      </c>
      <c r="Y1445">
        <v>13</v>
      </c>
      <c r="Z1445" t="s">
        <v>1763</v>
      </c>
      <c r="AA1445" t="s">
        <v>1764</v>
      </c>
      <c r="AB1445" t="s">
        <v>309</v>
      </c>
      <c r="AC1445" t="s">
        <v>310</v>
      </c>
      <c r="AD1445" t="s">
        <v>1750</v>
      </c>
      <c r="AG1445" t="s">
        <v>641</v>
      </c>
      <c r="AH1445">
        <v>5</v>
      </c>
      <c r="AI1445">
        <v>0</v>
      </c>
    </row>
    <row r="1446" spans="1:35" x14ac:dyDescent="0.3">
      <c r="A1446" t="s">
        <v>1745</v>
      </c>
      <c r="B1446">
        <v>132478</v>
      </c>
      <c r="C1446">
        <v>5</v>
      </c>
      <c r="D1446" t="s">
        <v>1760</v>
      </c>
      <c r="E1446" t="s">
        <v>1761</v>
      </c>
      <c r="F1446">
        <v>239</v>
      </c>
      <c r="G1446">
        <v>14.01</v>
      </c>
      <c r="H1446">
        <v>46.34</v>
      </c>
      <c r="I1446">
        <v>10</v>
      </c>
      <c r="J1446">
        <v>33.08</v>
      </c>
      <c r="K1446">
        <v>2</v>
      </c>
      <c r="T1446">
        <v>1</v>
      </c>
      <c r="U1446">
        <v>1</v>
      </c>
      <c r="V1446" t="s">
        <v>306</v>
      </c>
      <c r="W1446" t="s">
        <v>1766</v>
      </c>
      <c r="X1446">
        <v>18</v>
      </c>
      <c r="Y1446">
        <v>13</v>
      </c>
      <c r="Z1446" t="s">
        <v>1763</v>
      </c>
      <c r="AA1446" t="s">
        <v>1764</v>
      </c>
      <c r="AB1446" t="s">
        <v>309</v>
      </c>
      <c r="AC1446" t="s">
        <v>310</v>
      </c>
      <c r="AD1446" t="s">
        <v>1750</v>
      </c>
      <c r="AG1446" t="s">
        <v>641</v>
      </c>
      <c r="AH1446">
        <v>5</v>
      </c>
      <c r="AI1446">
        <v>0</v>
      </c>
    </row>
    <row r="1447" spans="1:35" x14ac:dyDescent="0.3">
      <c r="A1447" t="s">
        <v>1745</v>
      </c>
      <c r="B1447">
        <v>132478</v>
      </c>
      <c r="C1447">
        <v>6</v>
      </c>
      <c r="D1447" t="s">
        <v>1760</v>
      </c>
      <c r="E1447" t="s">
        <v>1761</v>
      </c>
      <c r="F1447">
        <v>239</v>
      </c>
      <c r="G1447">
        <v>14.19</v>
      </c>
      <c r="H1447">
        <v>46.94</v>
      </c>
      <c r="I1447">
        <v>10.15</v>
      </c>
      <c r="J1447">
        <v>33.58</v>
      </c>
      <c r="K1447">
        <v>1</v>
      </c>
      <c r="T1447">
        <v>1</v>
      </c>
      <c r="U1447">
        <v>1</v>
      </c>
      <c r="V1447" t="s">
        <v>306</v>
      </c>
      <c r="W1447" t="s">
        <v>1767</v>
      </c>
      <c r="X1447">
        <v>18</v>
      </c>
      <c r="Y1447">
        <v>13</v>
      </c>
      <c r="Z1447" t="s">
        <v>1763</v>
      </c>
      <c r="AA1447" t="s">
        <v>1764</v>
      </c>
      <c r="AB1447" t="s">
        <v>309</v>
      </c>
      <c r="AC1447" t="s">
        <v>310</v>
      </c>
      <c r="AD1447" t="s">
        <v>1750</v>
      </c>
      <c r="AG1447" t="s">
        <v>641</v>
      </c>
      <c r="AH1447">
        <v>5</v>
      </c>
      <c r="AI1447">
        <v>0</v>
      </c>
    </row>
    <row r="1448" spans="1:35" x14ac:dyDescent="0.3">
      <c r="A1448" t="s">
        <v>1745</v>
      </c>
      <c r="B1448">
        <v>132478</v>
      </c>
      <c r="C1448">
        <v>7</v>
      </c>
      <c r="D1448" t="s">
        <v>1760</v>
      </c>
      <c r="E1448" t="s">
        <v>1761</v>
      </c>
      <c r="F1448">
        <v>239</v>
      </c>
      <c r="G1448">
        <v>16.28</v>
      </c>
      <c r="H1448">
        <v>53.82</v>
      </c>
      <c r="I1448">
        <v>11.73</v>
      </c>
      <c r="J1448">
        <v>38.79</v>
      </c>
      <c r="K1448">
        <v>71</v>
      </c>
      <c r="T1448">
        <v>1</v>
      </c>
      <c r="U1448">
        <v>1</v>
      </c>
      <c r="V1448" t="s">
        <v>306</v>
      </c>
      <c r="W1448">
        <v>53</v>
      </c>
      <c r="X1448">
        <v>18</v>
      </c>
      <c r="Y1448">
        <v>13</v>
      </c>
      <c r="Z1448" t="s">
        <v>1763</v>
      </c>
      <c r="AA1448" t="s">
        <v>1764</v>
      </c>
      <c r="AB1448" t="s">
        <v>309</v>
      </c>
      <c r="AC1448" t="s">
        <v>310</v>
      </c>
      <c r="AD1448" t="s">
        <v>1750</v>
      </c>
      <c r="AG1448" t="s">
        <v>641</v>
      </c>
      <c r="AH1448">
        <v>5</v>
      </c>
      <c r="AI1448">
        <v>0</v>
      </c>
    </row>
    <row r="1449" spans="1:35" x14ac:dyDescent="0.3">
      <c r="A1449" t="s">
        <v>1745</v>
      </c>
      <c r="B1449">
        <v>132478</v>
      </c>
      <c r="C1449">
        <v>8</v>
      </c>
      <c r="D1449" t="s">
        <v>1760</v>
      </c>
      <c r="E1449" t="s">
        <v>1761</v>
      </c>
      <c r="F1449">
        <v>239</v>
      </c>
      <c r="G1449">
        <v>16.12</v>
      </c>
      <c r="H1449">
        <v>53.32</v>
      </c>
      <c r="I1449">
        <v>11.39</v>
      </c>
      <c r="J1449">
        <v>37.68</v>
      </c>
      <c r="K1449">
        <v>1</v>
      </c>
      <c r="T1449">
        <v>1</v>
      </c>
      <c r="U1449">
        <v>1</v>
      </c>
      <c r="V1449" t="s">
        <v>306</v>
      </c>
      <c r="W1449" t="s">
        <v>1768</v>
      </c>
      <c r="X1449">
        <v>18</v>
      </c>
      <c r="Y1449">
        <v>13</v>
      </c>
      <c r="Z1449" t="s">
        <v>1763</v>
      </c>
      <c r="AA1449" t="s">
        <v>1764</v>
      </c>
      <c r="AB1449" t="s">
        <v>309</v>
      </c>
      <c r="AC1449" t="s">
        <v>310</v>
      </c>
      <c r="AD1449" t="s">
        <v>1750</v>
      </c>
      <c r="AG1449" t="s">
        <v>641</v>
      </c>
      <c r="AH1449">
        <v>5</v>
      </c>
      <c r="AI1449">
        <v>0</v>
      </c>
    </row>
    <row r="1450" spans="1:35" x14ac:dyDescent="0.3">
      <c r="A1450" t="s">
        <v>1745</v>
      </c>
      <c r="B1450">
        <v>132478</v>
      </c>
      <c r="C1450">
        <v>9</v>
      </c>
      <c r="D1450" t="s">
        <v>1760</v>
      </c>
      <c r="E1450" t="s">
        <v>1761</v>
      </c>
      <c r="F1450">
        <v>239</v>
      </c>
      <c r="G1450">
        <v>16.47</v>
      </c>
      <c r="H1450">
        <v>54.47</v>
      </c>
      <c r="I1450">
        <v>11.77</v>
      </c>
      <c r="J1450">
        <v>38.92</v>
      </c>
      <c r="K1450">
        <v>1</v>
      </c>
      <c r="T1450">
        <v>1</v>
      </c>
      <c r="U1450">
        <v>1</v>
      </c>
      <c r="V1450" t="s">
        <v>306</v>
      </c>
      <c r="W1450" t="s">
        <v>1769</v>
      </c>
      <c r="X1450">
        <v>18</v>
      </c>
      <c r="Y1450">
        <v>13</v>
      </c>
      <c r="Z1450" t="s">
        <v>1763</v>
      </c>
      <c r="AA1450" t="s">
        <v>1764</v>
      </c>
      <c r="AB1450" t="s">
        <v>309</v>
      </c>
      <c r="AC1450" t="s">
        <v>310</v>
      </c>
      <c r="AD1450" t="s">
        <v>1750</v>
      </c>
      <c r="AG1450" t="s">
        <v>641</v>
      </c>
      <c r="AH1450">
        <v>5</v>
      </c>
      <c r="AI1450">
        <v>0</v>
      </c>
    </row>
    <row r="1451" spans="1:35" x14ac:dyDescent="0.3">
      <c r="A1451" t="s">
        <v>1745</v>
      </c>
      <c r="B1451">
        <v>132478</v>
      </c>
      <c r="C1451">
        <v>10</v>
      </c>
      <c r="D1451" t="s">
        <v>1760</v>
      </c>
      <c r="E1451" t="s">
        <v>1761</v>
      </c>
      <c r="F1451">
        <v>239</v>
      </c>
      <c r="G1451">
        <v>16.72</v>
      </c>
      <c r="H1451">
        <v>55.28</v>
      </c>
      <c r="I1451">
        <v>11.95</v>
      </c>
      <c r="J1451">
        <v>39.520000000000003</v>
      </c>
      <c r="K1451">
        <v>1</v>
      </c>
      <c r="T1451">
        <v>1</v>
      </c>
      <c r="U1451">
        <v>1</v>
      </c>
      <c r="V1451" t="s">
        <v>306</v>
      </c>
      <c r="W1451" t="s">
        <v>1770</v>
      </c>
      <c r="X1451">
        <v>18</v>
      </c>
      <c r="Y1451">
        <v>13</v>
      </c>
      <c r="Z1451" t="s">
        <v>1763</v>
      </c>
      <c r="AA1451" t="s">
        <v>1764</v>
      </c>
      <c r="AB1451" t="s">
        <v>309</v>
      </c>
      <c r="AC1451" t="s">
        <v>310</v>
      </c>
      <c r="AD1451" t="s">
        <v>1750</v>
      </c>
      <c r="AG1451" t="s">
        <v>641</v>
      </c>
      <c r="AH1451">
        <v>5</v>
      </c>
      <c r="AI1451">
        <v>0</v>
      </c>
    </row>
    <row r="1452" spans="1:35" x14ac:dyDescent="0.3">
      <c r="A1452" t="s">
        <v>1745</v>
      </c>
      <c r="B1452">
        <v>132478</v>
      </c>
      <c r="C1452">
        <v>11</v>
      </c>
      <c r="D1452" t="s">
        <v>1760</v>
      </c>
      <c r="E1452" t="s">
        <v>1761</v>
      </c>
      <c r="F1452">
        <v>239</v>
      </c>
      <c r="G1452">
        <v>16.95</v>
      </c>
      <c r="H1452">
        <v>56.05</v>
      </c>
      <c r="I1452">
        <v>12.12</v>
      </c>
      <c r="J1452">
        <v>40.07</v>
      </c>
      <c r="K1452">
        <v>15</v>
      </c>
      <c r="T1452">
        <v>1</v>
      </c>
      <c r="U1452">
        <v>1</v>
      </c>
      <c r="V1452" t="s">
        <v>306</v>
      </c>
      <c r="W1452" t="s">
        <v>1067</v>
      </c>
      <c r="X1452">
        <v>18</v>
      </c>
      <c r="Y1452">
        <v>13</v>
      </c>
      <c r="Z1452" t="s">
        <v>1763</v>
      </c>
      <c r="AA1452" t="s">
        <v>1764</v>
      </c>
      <c r="AB1452" t="s">
        <v>309</v>
      </c>
      <c r="AC1452" t="s">
        <v>310</v>
      </c>
      <c r="AD1452" t="s">
        <v>1750</v>
      </c>
      <c r="AG1452" t="s">
        <v>641</v>
      </c>
      <c r="AH1452">
        <v>5</v>
      </c>
      <c r="AI1452">
        <v>0</v>
      </c>
    </row>
    <row r="1453" spans="1:35" x14ac:dyDescent="0.3">
      <c r="A1453" t="s">
        <v>1745</v>
      </c>
      <c r="B1453">
        <v>132478</v>
      </c>
      <c r="C1453">
        <v>12</v>
      </c>
      <c r="D1453" t="s">
        <v>1760</v>
      </c>
      <c r="E1453" t="s">
        <v>1761</v>
      </c>
      <c r="F1453">
        <v>239</v>
      </c>
      <c r="G1453">
        <v>16.96</v>
      </c>
      <c r="H1453">
        <v>56.07</v>
      </c>
      <c r="I1453">
        <v>12.13</v>
      </c>
      <c r="J1453">
        <v>40.1</v>
      </c>
      <c r="K1453">
        <v>15</v>
      </c>
      <c r="T1453">
        <v>1</v>
      </c>
      <c r="U1453">
        <v>1</v>
      </c>
      <c r="V1453" t="s">
        <v>306</v>
      </c>
      <c r="W1453" t="s">
        <v>1771</v>
      </c>
      <c r="X1453">
        <v>18</v>
      </c>
      <c r="Y1453">
        <v>13</v>
      </c>
      <c r="Z1453" t="s">
        <v>1763</v>
      </c>
      <c r="AA1453" t="s">
        <v>1764</v>
      </c>
      <c r="AB1453" t="s">
        <v>309</v>
      </c>
      <c r="AC1453" t="s">
        <v>310</v>
      </c>
      <c r="AD1453" t="s">
        <v>1750</v>
      </c>
      <c r="AG1453" t="s">
        <v>641</v>
      </c>
      <c r="AH1453">
        <v>5</v>
      </c>
      <c r="AI1453">
        <v>0</v>
      </c>
    </row>
    <row r="1454" spans="1:35" x14ac:dyDescent="0.3">
      <c r="A1454" t="s">
        <v>1745</v>
      </c>
      <c r="B1454">
        <v>132478</v>
      </c>
      <c r="C1454">
        <v>13</v>
      </c>
      <c r="D1454" t="s">
        <v>1760</v>
      </c>
      <c r="E1454" t="s">
        <v>1761</v>
      </c>
      <c r="F1454">
        <v>239</v>
      </c>
      <c r="G1454">
        <v>17.53</v>
      </c>
      <c r="H1454">
        <v>57.98</v>
      </c>
      <c r="I1454">
        <v>12.58</v>
      </c>
      <c r="J1454">
        <v>41.59</v>
      </c>
      <c r="K1454">
        <v>26</v>
      </c>
      <c r="T1454">
        <v>1</v>
      </c>
      <c r="U1454">
        <v>1</v>
      </c>
      <c r="V1454" t="s">
        <v>306</v>
      </c>
      <c r="W1454" t="s">
        <v>1772</v>
      </c>
      <c r="X1454">
        <v>18</v>
      </c>
      <c r="Y1454">
        <v>13</v>
      </c>
      <c r="Z1454" t="s">
        <v>1763</v>
      </c>
      <c r="AA1454" t="s">
        <v>1764</v>
      </c>
      <c r="AB1454" t="s">
        <v>309</v>
      </c>
      <c r="AC1454" t="s">
        <v>310</v>
      </c>
      <c r="AD1454" t="s">
        <v>1750</v>
      </c>
      <c r="AG1454" t="s">
        <v>641</v>
      </c>
      <c r="AH1454">
        <v>5</v>
      </c>
      <c r="AI1454">
        <v>0</v>
      </c>
    </row>
    <row r="1455" spans="1:35" x14ac:dyDescent="0.3">
      <c r="A1455" t="s">
        <v>1745</v>
      </c>
      <c r="B1455">
        <v>132478</v>
      </c>
      <c r="C1455">
        <v>14</v>
      </c>
      <c r="D1455" t="s">
        <v>1760</v>
      </c>
      <c r="E1455" t="s">
        <v>1761</v>
      </c>
      <c r="F1455">
        <v>239</v>
      </c>
      <c r="G1455">
        <v>17.329999999999998</v>
      </c>
      <c r="H1455">
        <v>57.29</v>
      </c>
      <c r="I1455">
        <v>12.27</v>
      </c>
      <c r="J1455">
        <v>40.590000000000003</v>
      </c>
      <c r="K1455">
        <v>25</v>
      </c>
      <c r="T1455">
        <v>1</v>
      </c>
      <c r="U1455">
        <v>1</v>
      </c>
      <c r="V1455" t="s">
        <v>306</v>
      </c>
      <c r="W1455" t="s">
        <v>1773</v>
      </c>
      <c r="X1455">
        <v>18</v>
      </c>
      <c r="Y1455">
        <v>13</v>
      </c>
      <c r="Z1455" t="s">
        <v>1763</v>
      </c>
      <c r="AA1455" t="s">
        <v>1764</v>
      </c>
      <c r="AB1455" t="s">
        <v>309</v>
      </c>
      <c r="AC1455" t="s">
        <v>310</v>
      </c>
      <c r="AD1455" t="s">
        <v>1750</v>
      </c>
      <c r="AG1455" t="s">
        <v>641</v>
      </c>
      <c r="AH1455">
        <v>5</v>
      </c>
      <c r="AI1455">
        <v>0</v>
      </c>
    </row>
    <row r="1456" spans="1:35" x14ac:dyDescent="0.3">
      <c r="A1456" t="s">
        <v>1745</v>
      </c>
      <c r="B1456">
        <v>132478</v>
      </c>
      <c r="C1456">
        <v>15</v>
      </c>
      <c r="D1456" t="s">
        <v>1760</v>
      </c>
      <c r="E1456" t="s">
        <v>1761</v>
      </c>
      <c r="F1456">
        <v>239</v>
      </c>
      <c r="G1456">
        <v>17.79</v>
      </c>
      <c r="H1456">
        <v>58.82</v>
      </c>
      <c r="I1456">
        <v>12.75</v>
      </c>
      <c r="J1456">
        <v>42.16</v>
      </c>
      <c r="K1456">
        <v>16</v>
      </c>
      <c r="T1456">
        <v>1</v>
      </c>
      <c r="U1456">
        <v>1</v>
      </c>
      <c r="V1456" t="s">
        <v>306</v>
      </c>
      <c r="W1456" t="s">
        <v>532</v>
      </c>
      <c r="X1456">
        <v>18</v>
      </c>
      <c r="Y1456">
        <v>13</v>
      </c>
      <c r="Z1456" t="s">
        <v>1763</v>
      </c>
      <c r="AA1456" t="s">
        <v>1764</v>
      </c>
      <c r="AB1456" t="s">
        <v>309</v>
      </c>
      <c r="AC1456" t="s">
        <v>310</v>
      </c>
      <c r="AD1456" t="s">
        <v>1750</v>
      </c>
      <c r="AG1456" t="s">
        <v>641</v>
      </c>
      <c r="AH1456">
        <v>5</v>
      </c>
      <c r="AI1456">
        <v>0</v>
      </c>
    </row>
    <row r="1457" spans="1:35" x14ac:dyDescent="0.3">
      <c r="A1457" t="s">
        <v>1745</v>
      </c>
      <c r="B1457">
        <v>132478</v>
      </c>
      <c r="C1457">
        <v>16</v>
      </c>
      <c r="D1457" t="s">
        <v>1760</v>
      </c>
      <c r="E1457" t="s">
        <v>1761</v>
      </c>
      <c r="F1457">
        <v>239</v>
      </c>
      <c r="G1457">
        <v>18.21</v>
      </c>
      <c r="H1457">
        <v>60.2</v>
      </c>
      <c r="I1457">
        <v>13.17</v>
      </c>
      <c r="J1457">
        <v>43.57</v>
      </c>
      <c r="K1457">
        <v>14</v>
      </c>
      <c r="T1457">
        <v>1</v>
      </c>
      <c r="U1457">
        <v>1</v>
      </c>
      <c r="V1457" t="s">
        <v>306</v>
      </c>
      <c r="W1457">
        <v>60</v>
      </c>
      <c r="X1457">
        <v>18</v>
      </c>
      <c r="Y1457">
        <v>13</v>
      </c>
      <c r="Z1457" t="s">
        <v>1763</v>
      </c>
      <c r="AA1457" t="s">
        <v>1764</v>
      </c>
      <c r="AB1457" t="s">
        <v>309</v>
      </c>
      <c r="AC1457" t="s">
        <v>310</v>
      </c>
      <c r="AD1457" t="s">
        <v>1750</v>
      </c>
      <c r="AG1457" t="s">
        <v>641</v>
      </c>
      <c r="AH1457">
        <v>5</v>
      </c>
      <c r="AI1457">
        <v>0</v>
      </c>
    </row>
    <row r="1458" spans="1:35" x14ac:dyDescent="0.3">
      <c r="A1458" t="s">
        <v>1745</v>
      </c>
      <c r="B1458">
        <v>132478</v>
      </c>
      <c r="C1458">
        <v>17</v>
      </c>
      <c r="D1458" t="s">
        <v>1760</v>
      </c>
      <c r="E1458" t="s">
        <v>1761</v>
      </c>
      <c r="F1458">
        <v>239</v>
      </c>
      <c r="G1458">
        <v>18.899999999999999</v>
      </c>
      <c r="H1458">
        <v>62.51</v>
      </c>
      <c r="I1458">
        <v>13.61</v>
      </c>
      <c r="J1458">
        <v>45.02</v>
      </c>
      <c r="K1458">
        <v>16</v>
      </c>
      <c r="T1458">
        <v>1</v>
      </c>
      <c r="U1458">
        <v>1</v>
      </c>
      <c r="V1458" t="s">
        <v>306</v>
      </c>
      <c r="W1458">
        <v>62</v>
      </c>
      <c r="X1458">
        <v>18</v>
      </c>
      <c r="Y1458">
        <v>13</v>
      </c>
      <c r="Z1458" t="s">
        <v>1763</v>
      </c>
      <c r="AA1458" t="s">
        <v>1764</v>
      </c>
      <c r="AB1458" t="s">
        <v>309</v>
      </c>
      <c r="AC1458" t="s">
        <v>310</v>
      </c>
      <c r="AD1458" t="s">
        <v>1750</v>
      </c>
      <c r="AG1458" t="s">
        <v>641</v>
      </c>
      <c r="AH1458">
        <v>5</v>
      </c>
      <c r="AI1458">
        <v>0</v>
      </c>
    </row>
    <row r="1459" spans="1:35" x14ac:dyDescent="0.3">
      <c r="A1459" t="s">
        <v>1745</v>
      </c>
      <c r="B1459">
        <v>1152</v>
      </c>
      <c r="C1459">
        <v>1</v>
      </c>
      <c r="D1459" t="s">
        <v>1774</v>
      </c>
      <c r="E1459" t="s">
        <v>1735</v>
      </c>
      <c r="F1459">
        <v>208</v>
      </c>
      <c r="G1459">
        <v>19.55</v>
      </c>
      <c r="H1459">
        <v>64.63</v>
      </c>
      <c r="I1459">
        <v>14.79</v>
      </c>
      <c r="J1459">
        <v>48.92</v>
      </c>
      <c r="K1459">
        <v>84</v>
      </c>
      <c r="T1459">
        <v>2</v>
      </c>
      <c r="U1459">
        <v>1</v>
      </c>
      <c r="V1459" t="s">
        <v>306</v>
      </c>
      <c r="W1459">
        <v>64</v>
      </c>
      <c r="X1459">
        <v>22</v>
      </c>
      <c r="Y1459">
        <v>20</v>
      </c>
      <c r="Z1459" t="s">
        <v>1775</v>
      </c>
      <c r="AA1459" t="s">
        <v>1776</v>
      </c>
      <c r="AB1459" t="s">
        <v>309</v>
      </c>
      <c r="AC1459" t="s">
        <v>310</v>
      </c>
      <c r="AD1459" t="s">
        <v>1750</v>
      </c>
      <c r="AG1459" t="s">
        <v>1777</v>
      </c>
      <c r="AH1459">
        <v>0</v>
      </c>
      <c r="AI1459">
        <v>388</v>
      </c>
    </row>
    <row r="1460" spans="1:35" x14ac:dyDescent="0.3">
      <c r="A1460" t="s">
        <v>1745</v>
      </c>
      <c r="B1460">
        <v>1152</v>
      </c>
      <c r="C1460">
        <v>2</v>
      </c>
      <c r="D1460" t="s">
        <v>1774</v>
      </c>
      <c r="E1460" t="s">
        <v>1735</v>
      </c>
      <c r="F1460">
        <v>208</v>
      </c>
      <c r="G1460">
        <v>30.34</v>
      </c>
      <c r="H1460">
        <v>100.3</v>
      </c>
      <c r="I1460">
        <v>25.67</v>
      </c>
      <c r="J1460">
        <v>84.89</v>
      </c>
      <c r="K1460">
        <v>124</v>
      </c>
      <c r="T1460">
        <v>3</v>
      </c>
      <c r="U1460">
        <v>2</v>
      </c>
      <c r="V1460" t="s">
        <v>306</v>
      </c>
      <c r="W1460">
        <v>100</v>
      </c>
      <c r="X1460">
        <v>22</v>
      </c>
      <c r="Y1460">
        <v>20</v>
      </c>
      <c r="Z1460" t="s">
        <v>1775</v>
      </c>
      <c r="AA1460" t="s">
        <v>1776</v>
      </c>
      <c r="AB1460" t="s">
        <v>309</v>
      </c>
      <c r="AC1460" t="s">
        <v>310</v>
      </c>
      <c r="AD1460" t="s">
        <v>1750</v>
      </c>
      <c r="AG1460" t="s">
        <v>1777</v>
      </c>
      <c r="AH1460">
        <v>0</v>
      </c>
      <c r="AI1460">
        <v>388</v>
      </c>
    </row>
    <row r="1461" spans="1:35" x14ac:dyDescent="0.3">
      <c r="A1461" t="s">
        <v>1745</v>
      </c>
      <c r="B1461">
        <v>106861</v>
      </c>
      <c r="C1461">
        <v>1</v>
      </c>
      <c r="D1461" t="s">
        <v>1778</v>
      </c>
      <c r="E1461" t="s">
        <v>463</v>
      </c>
      <c r="F1461">
        <v>1164</v>
      </c>
      <c r="G1461">
        <v>25.87</v>
      </c>
      <c r="H1461">
        <v>85.54</v>
      </c>
      <c r="I1461">
        <v>18.14</v>
      </c>
      <c r="J1461">
        <v>59.99</v>
      </c>
      <c r="K1461">
        <v>285</v>
      </c>
      <c r="T1461">
        <v>3</v>
      </c>
      <c r="U1461">
        <v>2</v>
      </c>
      <c r="V1461" t="s">
        <v>306</v>
      </c>
      <c r="W1461">
        <v>85</v>
      </c>
      <c r="X1461">
        <v>21</v>
      </c>
      <c r="Y1461">
        <v>11</v>
      </c>
      <c r="Z1461" t="s">
        <v>1779</v>
      </c>
      <c r="AA1461" t="s">
        <v>1780</v>
      </c>
      <c r="AB1461" t="s">
        <v>309</v>
      </c>
      <c r="AC1461" t="s">
        <v>310</v>
      </c>
      <c r="AD1461" t="s">
        <v>1750</v>
      </c>
      <c r="AG1461" t="s">
        <v>1781</v>
      </c>
      <c r="AH1461">
        <v>201</v>
      </c>
      <c r="AI1461">
        <v>230</v>
      </c>
    </row>
    <row r="1462" spans="1:35" x14ac:dyDescent="0.3">
      <c r="A1462" t="s">
        <v>1745</v>
      </c>
      <c r="B1462">
        <v>106861</v>
      </c>
      <c r="C1462">
        <v>2</v>
      </c>
      <c r="D1462" t="s">
        <v>1778</v>
      </c>
      <c r="E1462" t="s">
        <v>463</v>
      </c>
      <c r="F1462">
        <v>1164</v>
      </c>
      <c r="G1462">
        <v>33.35</v>
      </c>
      <c r="H1462">
        <v>110.26</v>
      </c>
      <c r="I1462">
        <v>25.7</v>
      </c>
      <c r="J1462">
        <v>84.99</v>
      </c>
      <c r="K1462">
        <v>83</v>
      </c>
      <c r="T1462">
        <v>3</v>
      </c>
      <c r="U1462">
        <v>2</v>
      </c>
      <c r="V1462" t="s">
        <v>306</v>
      </c>
      <c r="W1462" t="s">
        <v>117</v>
      </c>
      <c r="X1462">
        <v>21</v>
      </c>
      <c r="Y1462">
        <v>11</v>
      </c>
      <c r="Z1462" t="s">
        <v>1779</v>
      </c>
      <c r="AA1462" t="s">
        <v>1780</v>
      </c>
      <c r="AB1462" t="s">
        <v>309</v>
      </c>
      <c r="AC1462" t="s">
        <v>310</v>
      </c>
      <c r="AD1462" t="s">
        <v>1750</v>
      </c>
      <c r="AG1462" t="s">
        <v>1781</v>
      </c>
      <c r="AH1462">
        <v>201</v>
      </c>
      <c r="AI1462">
        <v>230</v>
      </c>
    </row>
    <row r="1463" spans="1:35" x14ac:dyDescent="0.3">
      <c r="A1463" t="s">
        <v>1745</v>
      </c>
      <c r="B1463">
        <v>106861</v>
      </c>
      <c r="C1463">
        <v>3</v>
      </c>
      <c r="D1463" t="s">
        <v>1778</v>
      </c>
      <c r="E1463" t="s">
        <v>463</v>
      </c>
      <c r="F1463">
        <v>1164</v>
      </c>
      <c r="G1463">
        <v>33.28</v>
      </c>
      <c r="H1463">
        <v>110.04</v>
      </c>
      <c r="I1463">
        <v>25.7</v>
      </c>
      <c r="J1463">
        <v>84.99</v>
      </c>
      <c r="K1463">
        <v>62</v>
      </c>
      <c r="T1463">
        <v>3</v>
      </c>
      <c r="U1463">
        <v>2</v>
      </c>
      <c r="V1463" t="s">
        <v>306</v>
      </c>
      <c r="W1463" t="s">
        <v>204</v>
      </c>
      <c r="X1463">
        <v>21</v>
      </c>
      <c r="Y1463">
        <v>11</v>
      </c>
      <c r="Z1463" t="s">
        <v>1779</v>
      </c>
      <c r="AA1463" t="s">
        <v>1780</v>
      </c>
      <c r="AB1463" t="s">
        <v>309</v>
      </c>
      <c r="AC1463" t="s">
        <v>310</v>
      </c>
      <c r="AD1463" t="s">
        <v>1750</v>
      </c>
      <c r="AG1463" t="s">
        <v>1781</v>
      </c>
      <c r="AH1463">
        <v>201</v>
      </c>
      <c r="AI1463">
        <v>230</v>
      </c>
    </row>
    <row r="1464" spans="1:35" x14ac:dyDescent="0.3">
      <c r="A1464" t="s">
        <v>1745</v>
      </c>
      <c r="B1464">
        <v>106861</v>
      </c>
      <c r="C1464">
        <v>4</v>
      </c>
      <c r="D1464" t="s">
        <v>1778</v>
      </c>
      <c r="E1464" t="s">
        <v>463</v>
      </c>
      <c r="F1464">
        <v>1164</v>
      </c>
      <c r="G1464">
        <v>33.86</v>
      </c>
      <c r="H1464">
        <v>111.95</v>
      </c>
      <c r="I1464">
        <v>25.7</v>
      </c>
      <c r="J1464">
        <v>84.99</v>
      </c>
      <c r="K1464">
        <v>152</v>
      </c>
      <c r="T1464">
        <v>3</v>
      </c>
      <c r="U1464">
        <v>2</v>
      </c>
      <c r="V1464" t="s">
        <v>306</v>
      </c>
      <c r="W1464" t="s">
        <v>92</v>
      </c>
      <c r="X1464">
        <v>21</v>
      </c>
      <c r="Y1464">
        <v>11</v>
      </c>
      <c r="Z1464" t="s">
        <v>1779</v>
      </c>
      <c r="AA1464" t="s">
        <v>1780</v>
      </c>
      <c r="AB1464" t="s">
        <v>309</v>
      </c>
      <c r="AC1464" t="s">
        <v>310</v>
      </c>
      <c r="AD1464" t="s">
        <v>1750</v>
      </c>
      <c r="AG1464" t="s">
        <v>1781</v>
      </c>
      <c r="AH1464">
        <v>201</v>
      </c>
      <c r="AI1464">
        <v>230</v>
      </c>
    </row>
    <row r="1465" spans="1:35" x14ac:dyDescent="0.3">
      <c r="A1465" t="s">
        <v>1745</v>
      </c>
      <c r="B1465">
        <v>106861</v>
      </c>
      <c r="C1465">
        <v>5</v>
      </c>
      <c r="D1465" t="s">
        <v>1778</v>
      </c>
      <c r="E1465" t="s">
        <v>463</v>
      </c>
      <c r="F1465">
        <v>1164</v>
      </c>
      <c r="G1465">
        <v>33.729999999999997</v>
      </c>
      <c r="H1465">
        <v>111.52</v>
      </c>
      <c r="I1465">
        <v>25.7</v>
      </c>
      <c r="J1465">
        <v>84.99</v>
      </c>
      <c r="K1465">
        <v>11</v>
      </c>
      <c r="T1465">
        <v>3</v>
      </c>
      <c r="U1465">
        <v>2</v>
      </c>
      <c r="V1465" t="s">
        <v>306</v>
      </c>
      <c r="W1465" t="s">
        <v>224</v>
      </c>
      <c r="X1465">
        <v>21</v>
      </c>
      <c r="Y1465">
        <v>11</v>
      </c>
      <c r="Z1465" t="s">
        <v>1779</v>
      </c>
      <c r="AA1465" t="s">
        <v>1780</v>
      </c>
      <c r="AB1465" t="s">
        <v>309</v>
      </c>
      <c r="AC1465" t="s">
        <v>310</v>
      </c>
      <c r="AD1465" t="s">
        <v>1750</v>
      </c>
      <c r="AG1465" t="s">
        <v>1781</v>
      </c>
      <c r="AH1465">
        <v>201</v>
      </c>
      <c r="AI1465">
        <v>230</v>
      </c>
    </row>
    <row r="1466" spans="1:35" x14ac:dyDescent="0.3">
      <c r="A1466" t="s">
        <v>1745</v>
      </c>
      <c r="B1466">
        <v>106861</v>
      </c>
      <c r="C1466">
        <v>6</v>
      </c>
      <c r="D1466" t="s">
        <v>1778</v>
      </c>
      <c r="E1466" t="s">
        <v>463</v>
      </c>
      <c r="F1466">
        <v>1164</v>
      </c>
      <c r="G1466">
        <v>33.97</v>
      </c>
      <c r="H1466">
        <v>112.31</v>
      </c>
      <c r="I1466">
        <v>25.7</v>
      </c>
      <c r="J1466">
        <v>84.99</v>
      </c>
      <c r="K1466">
        <v>77</v>
      </c>
      <c r="T1466">
        <v>3</v>
      </c>
      <c r="U1466">
        <v>2</v>
      </c>
      <c r="V1466" t="s">
        <v>306</v>
      </c>
      <c r="W1466" t="s">
        <v>103</v>
      </c>
      <c r="X1466">
        <v>21</v>
      </c>
      <c r="Y1466">
        <v>11</v>
      </c>
      <c r="Z1466" t="s">
        <v>1779</v>
      </c>
      <c r="AA1466" t="s">
        <v>1780</v>
      </c>
      <c r="AB1466" t="s">
        <v>309</v>
      </c>
      <c r="AC1466" t="s">
        <v>310</v>
      </c>
      <c r="AD1466" t="s">
        <v>1750</v>
      </c>
      <c r="AG1466" t="s">
        <v>1781</v>
      </c>
      <c r="AH1466">
        <v>201</v>
      </c>
      <c r="AI1466">
        <v>230</v>
      </c>
    </row>
    <row r="1467" spans="1:35" x14ac:dyDescent="0.3">
      <c r="A1467" t="s">
        <v>1745</v>
      </c>
      <c r="B1467">
        <v>106861</v>
      </c>
      <c r="C1467">
        <v>7</v>
      </c>
      <c r="D1467" t="s">
        <v>1778</v>
      </c>
      <c r="E1467" t="s">
        <v>463</v>
      </c>
      <c r="F1467">
        <v>1164</v>
      </c>
      <c r="G1467">
        <v>34.119999999999997</v>
      </c>
      <c r="H1467">
        <v>112.81</v>
      </c>
      <c r="I1467">
        <v>25.7</v>
      </c>
      <c r="J1467">
        <v>84.99</v>
      </c>
      <c r="K1467">
        <v>46</v>
      </c>
      <c r="T1467">
        <v>3</v>
      </c>
      <c r="U1467">
        <v>2</v>
      </c>
      <c r="V1467" t="s">
        <v>306</v>
      </c>
      <c r="W1467" t="s">
        <v>225</v>
      </c>
      <c r="X1467">
        <v>21</v>
      </c>
      <c r="Y1467">
        <v>11</v>
      </c>
      <c r="Z1467" t="s">
        <v>1779</v>
      </c>
      <c r="AA1467" t="s">
        <v>1780</v>
      </c>
      <c r="AB1467" t="s">
        <v>309</v>
      </c>
      <c r="AC1467" t="s">
        <v>310</v>
      </c>
      <c r="AD1467" t="s">
        <v>1750</v>
      </c>
      <c r="AG1467" t="s">
        <v>1781</v>
      </c>
      <c r="AH1467">
        <v>201</v>
      </c>
      <c r="AI1467">
        <v>230</v>
      </c>
    </row>
    <row r="1468" spans="1:35" x14ac:dyDescent="0.3">
      <c r="A1468" t="s">
        <v>1745</v>
      </c>
      <c r="B1468">
        <v>106861</v>
      </c>
      <c r="C1468">
        <v>8</v>
      </c>
      <c r="D1468" t="s">
        <v>1778</v>
      </c>
      <c r="E1468" t="s">
        <v>463</v>
      </c>
      <c r="F1468">
        <v>1164</v>
      </c>
      <c r="G1468">
        <v>34.21</v>
      </c>
      <c r="H1468">
        <v>113.11</v>
      </c>
      <c r="I1468">
        <v>25.7</v>
      </c>
      <c r="J1468">
        <v>84.99</v>
      </c>
      <c r="K1468">
        <v>46</v>
      </c>
      <c r="T1468">
        <v>3</v>
      </c>
      <c r="U1468">
        <v>2</v>
      </c>
      <c r="V1468" t="s">
        <v>306</v>
      </c>
      <c r="W1468" t="s">
        <v>88</v>
      </c>
      <c r="X1468">
        <v>21</v>
      </c>
      <c r="Y1468">
        <v>11</v>
      </c>
      <c r="Z1468" t="s">
        <v>1779</v>
      </c>
      <c r="AA1468" t="s">
        <v>1780</v>
      </c>
      <c r="AB1468" t="s">
        <v>309</v>
      </c>
      <c r="AC1468" t="s">
        <v>310</v>
      </c>
      <c r="AD1468" t="s">
        <v>1750</v>
      </c>
      <c r="AG1468" t="s">
        <v>1781</v>
      </c>
      <c r="AH1468">
        <v>201</v>
      </c>
      <c r="AI1468">
        <v>230</v>
      </c>
    </row>
    <row r="1469" spans="1:35" x14ac:dyDescent="0.3">
      <c r="A1469" t="s">
        <v>1745</v>
      </c>
      <c r="B1469">
        <v>106861</v>
      </c>
      <c r="C1469">
        <v>9</v>
      </c>
      <c r="D1469" t="s">
        <v>1778</v>
      </c>
      <c r="E1469" t="s">
        <v>463</v>
      </c>
      <c r="F1469">
        <v>1164</v>
      </c>
      <c r="G1469">
        <v>43.63</v>
      </c>
      <c r="H1469">
        <v>144.25</v>
      </c>
      <c r="I1469">
        <v>34.78</v>
      </c>
      <c r="J1469">
        <v>114.99</v>
      </c>
      <c r="K1469">
        <v>41</v>
      </c>
      <c r="T1469">
        <v>4</v>
      </c>
      <c r="U1469">
        <v>2</v>
      </c>
      <c r="V1469" t="s">
        <v>306</v>
      </c>
      <c r="W1469" t="s">
        <v>118</v>
      </c>
      <c r="X1469">
        <v>21</v>
      </c>
      <c r="Y1469">
        <v>11</v>
      </c>
      <c r="Z1469" t="s">
        <v>1779</v>
      </c>
      <c r="AA1469" t="s">
        <v>1780</v>
      </c>
      <c r="AB1469" t="s">
        <v>309</v>
      </c>
      <c r="AC1469" t="s">
        <v>310</v>
      </c>
      <c r="AD1469" t="s">
        <v>1750</v>
      </c>
      <c r="AG1469" t="s">
        <v>1781</v>
      </c>
      <c r="AH1469">
        <v>201</v>
      </c>
      <c r="AI1469">
        <v>230</v>
      </c>
    </row>
    <row r="1470" spans="1:35" x14ac:dyDescent="0.3">
      <c r="A1470" t="s">
        <v>1745</v>
      </c>
      <c r="B1470">
        <v>106861</v>
      </c>
      <c r="C1470">
        <v>10</v>
      </c>
      <c r="D1470" t="s">
        <v>1778</v>
      </c>
      <c r="E1470" t="s">
        <v>463</v>
      </c>
      <c r="F1470">
        <v>1164</v>
      </c>
      <c r="G1470">
        <v>46.2</v>
      </c>
      <c r="H1470">
        <v>152.75</v>
      </c>
      <c r="I1470">
        <v>34.78</v>
      </c>
      <c r="J1470">
        <v>114.99</v>
      </c>
      <c r="K1470">
        <v>160</v>
      </c>
      <c r="T1470">
        <v>4</v>
      </c>
      <c r="U1470">
        <v>2</v>
      </c>
      <c r="V1470" t="s">
        <v>306</v>
      </c>
      <c r="W1470" t="s">
        <v>226</v>
      </c>
      <c r="X1470">
        <v>21</v>
      </c>
      <c r="Y1470">
        <v>11</v>
      </c>
      <c r="Z1470" t="s">
        <v>1779</v>
      </c>
      <c r="AA1470" t="s">
        <v>1780</v>
      </c>
      <c r="AB1470" t="s">
        <v>309</v>
      </c>
      <c r="AC1470" t="s">
        <v>310</v>
      </c>
      <c r="AD1470" t="s">
        <v>1750</v>
      </c>
      <c r="AG1470" t="s">
        <v>1781</v>
      </c>
      <c r="AH1470">
        <v>201</v>
      </c>
      <c r="AI1470">
        <v>230</v>
      </c>
    </row>
    <row r="1471" spans="1:35" x14ac:dyDescent="0.3">
      <c r="A1471" t="s">
        <v>1745</v>
      </c>
      <c r="B1471">
        <v>104917</v>
      </c>
      <c r="C1471">
        <v>1</v>
      </c>
      <c r="D1471" t="s">
        <v>1782</v>
      </c>
      <c r="E1471" t="s">
        <v>1783</v>
      </c>
      <c r="F1471">
        <v>3885</v>
      </c>
      <c r="G1471">
        <v>24.24</v>
      </c>
      <c r="H1471">
        <v>80.16</v>
      </c>
      <c r="I1471">
        <v>18.13</v>
      </c>
      <c r="J1471">
        <v>59.96</v>
      </c>
      <c r="K1471">
        <v>572</v>
      </c>
      <c r="T1471">
        <v>3</v>
      </c>
      <c r="U1471">
        <v>2</v>
      </c>
      <c r="V1471" t="s">
        <v>306</v>
      </c>
      <c r="W1471" t="s">
        <v>96</v>
      </c>
      <c r="X1471">
        <v>30</v>
      </c>
      <c r="Y1471">
        <v>8</v>
      </c>
      <c r="Z1471" t="s">
        <v>1784</v>
      </c>
      <c r="AA1471" t="s">
        <v>1785</v>
      </c>
      <c r="AB1471" t="s">
        <v>309</v>
      </c>
      <c r="AC1471" t="s">
        <v>310</v>
      </c>
      <c r="AD1471" t="s">
        <v>1750</v>
      </c>
      <c r="AG1471" t="s">
        <v>1786</v>
      </c>
      <c r="AH1471">
        <v>661</v>
      </c>
      <c r="AI1471">
        <v>259</v>
      </c>
    </row>
    <row r="1472" spans="1:35" x14ac:dyDescent="0.3">
      <c r="A1472" t="s">
        <v>1745</v>
      </c>
      <c r="B1472">
        <v>104917</v>
      </c>
      <c r="C1472">
        <v>2</v>
      </c>
      <c r="D1472" t="s">
        <v>1782</v>
      </c>
      <c r="E1472" t="s">
        <v>1783</v>
      </c>
      <c r="F1472">
        <v>3885</v>
      </c>
      <c r="G1472">
        <v>24.25</v>
      </c>
      <c r="H1472">
        <v>80.19</v>
      </c>
      <c r="I1472">
        <v>18.12</v>
      </c>
      <c r="J1472">
        <v>59.92</v>
      </c>
      <c r="K1472">
        <v>339</v>
      </c>
      <c r="T1472">
        <v>3</v>
      </c>
      <c r="U1472">
        <v>2</v>
      </c>
      <c r="V1472" t="s">
        <v>306</v>
      </c>
      <c r="W1472" t="s">
        <v>99</v>
      </c>
      <c r="X1472">
        <v>30</v>
      </c>
      <c r="Y1472">
        <v>8</v>
      </c>
      <c r="Z1472" t="s">
        <v>1784</v>
      </c>
      <c r="AA1472" t="s">
        <v>1785</v>
      </c>
      <c r="AB1472" t="s">
        <v>309</v>
      </c>
      <c r="AC1472" t="s">
        <v>310</v>
      </c>
      <c r="AD1472" t="s">
        <v>1750</v>
      </c>
      <c r="AG1472" t="s">
        <v>1786</v>
      </c>
      <c r="AH1472">
        <v>661</v>
      </c>
      <c r="AI1472">
        <v>259</v>
      </c>
    </row>
    <row r="1473" spans="1:35" x14ac:dyDescent="0.3">
      <c r="A1473" t="s">
        <v>1745</v>
      </c>
      <c r="B1473">
        <v>104917</v>
      </c>
      <c r="C1473">
        <v>3</v>
      </c>
      <c r="D1473" t="s">
        <v>1782</v>
      </c>
      <c r="E1473" t="s">
        <v>1783</v>
      </c>
      <c r="F1473">
        <v>3885</v>
      </c>
      <c r="G1473">
        <v>24.25</v>
      </c>
      <c r="H1473">
        <v>80.180000000000007</v>
      </c>
      <c r="I1473">
        <v>18.13</v>
      </c>
      <c r="J1473">
        <v>59.94</v>
      </c>
      <c r="K1473">
        <v>163</v>
      </c>
      <c r="T1473">
        <v>3</v>
      </c>
      <c r="U1473">
        <v>2</v>
      </c>
      <c r="V1473" t="s">
        <v>306</v>
      </c>
      <c r="W1473" t="s">
        <v>97</v>
      </c>
      <c r="X1473">
        <v>30</v>
      </c>
      <c r="Y1473">
        <v>8</v>
      </c>
      <c r="Z1473" t="s">
        <v>1784</v>
      </c>
      <c r="AA1473" t="s">
        <v>1785</v>
      </c>
      <c r="AB1473" t="s">
        <v>309</v>
      </c>
      <c r="AC1473" t="s">
        <v>310</v>
      </c>
      <c r="AD1473" t="s">
        <v>1750</v>
      </c>
      <c r="AG1473" t="s">
        <v>1786</v>
      </c>
      <c r="AH1473">
        <v>661</v>
      </c>
      <c r="AI1473">
        <v>259</v>
      </c>
    </row>
    <row r="1474" spans="1:35" x14ac:dyDescent="0.3">
      <c r="A1474" t="s">
        <v>1745</v>
      </c>
      <c r="B1474">
        <v>104917</v>
      </c>
      <c r="C1474">
        <v>4</v>
      </c>
      <c r="D1474" t="s">
        <v>1782</v>
      </c>
      <c r="E1474" t="s">
        <v>1783</v>
      </c>
      <c r="F1474">
        <v>3885</v>
      </c>
      <c r="G1474">
        <v>24.39</v>
      </c>
      <c r="H1474">
        <v>80.63</v>
      </c>
      <c r="I1474">
        <v>18.14</v>
      </c>
      <c r="J1474">
        <v>59.97</v>
      </c>
      <c r="K1474">
        <v>139</v>
      </c>
      <c r="T1474">
        <v>3</v>
      </c>
      <c r="U1474">
        <v>2</v>
      </c>
      <c r="V1474" t="s">
        <v>306</v>
      </c>
      <c r="W1474" t="s">
        <v>229</v>
      </c>
      <c r="X1474">
        <v>30</v>
      </c>
      <c r="Y1474">
        <v>8</v>
      </c>
      <c r="Z1474" t="s">
        <v>1784</v>
      </c>
      <c r="AA1474" t="s">
        <v>1785</v>
      </c>
      <c r="AB1474" t="s">
        <v>309</v>
      </c>
      <c r="AC1474" t="s">
        <v>310</v>
      </c>
      <c r="AD1474" t="s">
        <v>1750</v>
      </c>
      <c r="AG1474" t="s">
        <v>1786</v>
      </c>
      <c r="AH1474">
        <v>661</v>
      </c>
      <c r="AI1474">
        <v>259</v>
      </c>
    </row>
    <row r="1475" spans="1:35" x14ac:dyDescent="0.3">
      <c r="A1475" t="s">
        <v>1745</v>
      </c>
      <c r="B1475">
        <v>104917</v>
      </c>
      <c r="C1475">
        <v>5</v>
      </c>
      <c r="D1475" t="s">
        <v>1782</v>
      </c>
      <c r="E1475" t="s">
        <v>1783</v>
      </c>
      <c r="F1475">
        <v>3885</v>
      </c>
      <c r="G1475">
        <v>24.32</v>
      </c>
      <c r="H1475">
        <v>80.400000000000006</v>
      </c>
      <c r="I1475">
        <v>18.12</v>
      </c>
      <c r="J1475">
        <v>59.92</v>
      </c>
      <c r="K1475">
        <v>21</v>
      </c>
      <c r="T1475">
        <v>3</v>
      </c>
      <c r="U1475">
        <v>2</v>
      </c>
      <c r="V1475" t="s">
        <v>306</v>
      </c>
      <c r="W1475" t="s">
        <v>230</v>
      </c>
      <c r="X1475">
        <v>30</v>
      </c>
      <c r="Y1475">
        <v>8</v>
      </c>
      <c r="Z1475" t="s">
        <v>1784</v>
      </c>
      <c r="AA1475" t="s">
        <v>1785</v>
      </c>
      <c r="AB1475" t="s">
        <v>309</v>
      </c>
      <c r="AC1475" t="s">
        <v>310</v>
      </c>
      <c r="AD1475" t="s">
        <v>1750</v>
      </c>
      <c r="AG1475" t="s">
        <v>1786</v>
      </c>
      <c r="AH1475">
        <v>661</v>
      </c>
      <c r="AI1475">
        <v>259</v>
      </c>
    </row>
    <row r="1476" spans="1:35" x14ac:dyDescent="0.3">
      <c r="A1476" t="s">
        <v>1745</v>
      </c>
      <c r="B1476">
        <v>104917</v>
      </c>
      <c r="C1476">
        <v>6</v>
      </c>
      <c r="D1476" t="s">
        <v>1782</v>
      </c>
      <c r="E1476" t="s">
        <v>1783</v>
      </c>
      <c r="F1476">
        <v>3885</v>
      </c>
      <c r="G1476">
        <v>24.55</v>
      </c>
      <c r="H1476">
        <v>81.17</v>
      </c>
      <c r="I1476">
        <v>18.11</v>
      </c>
      <c r="J1476">
        <v>59.9</v>
      </c>
      <c r="K1476">
        <v>7</v>
      </c>
      <c r="T1476">
        <v>3</v>
      </c>
      <c r="U1476">
        <v>2</v>
      </c>
      <c r="V1476" t="s">
        <v>306</v>
      </c>
      <c r="W1476" t="s">
        <v>231</v>
      </c>
      <c r="X1476">
        <v>30</v>
      </c>
      <c r="Y1476">
        <v>8</v>
      </c>
      <c r="Z1476" t="s">
        <v>1784</v>
      </c>
      <c r="AA1476" t="s">
        <v>1785</v>
      </c>
      <c r="AB1476" t="s">
        <v>309</v>
      </c>
      <c r="AC1476" t="s">
        <v>310</v>
      </c>
      <c r="AD1476" t="s">
        <v>1750</v>
      </c>
      <c r="AG1476" t="s">
        <v>1786</v>
      </c>
      <c r="AH1476">
        <v>661</v>
      </c>
      <c r="AI1476">
        <v>259</v>
      </c>
    </row>
    <row r="1477" spans="1:35" x14ac:dyDescent="0.3">
      <c r="A1477" t="s">
        <v>1745</v>
      </c>
      <c r="B1477">
        <v>104917</v>
      </c>
      <c r="C1477">
        <v>7</v>
      </c>
      <c r="D1477" t="s">
        <v>1782</v>
      </c>
      <c r="E1477" t="s">
        <v>1783</v>
      </c>
      <c r="F1477">
        <v>3885</v>
      </c>
      <c r="G1477">
        <v>33.56</v>
      </c>
      <c r="H1477">
        <v>110.95</v>
      </c>
      <c r="I1477">
        <v>25.52</v>
      </c>
      <c r="J1477">
        <v>84.38</v>
      </c>
      <c r="K1477">
        <v>167</v>
      </c>
      <c r="T1477">
        <v>3</v>
      </c>
      <c r="U1477">
        <v>2</v>
      </c>
      <c r="V1477" t="s">
        <v>306</v>
      </c>
      <c r="W1477" t="s">
        <v>115</v>
      </c>
      <c r="X1477">
        <v>30</v>
      </c>
      <c r="Y1477">
        <v>8</v>
      </c>
      <c r="Z1477" t="s">
        <v>1784</v>
      </c>
      <c r="AA1477" t="s">
        <v>1785</v>
      </c>
      <c r="AB1477" t="s">
        <v>309</v>
      </c>
      <c r="AC1477" t="s">
        <v>310</v>
      </c>
      <c r="AD1477" t="s">
        <v>1750</v>
      </c>
      <c r="AG1477" t="s">
        <v>1786</v>
      </c>
      <c r="AH1477">
        <v>661</v>
      </c>
      <c r="AI1477">
        <v>259</v>
      </c>
    </row>
    <row r="1478" spans="1:35" x14ac:dyDescent="0.3">
      <c r="A1478" t="s">
        <v>1745</v>
      </c>
      <c r="B1478">
        <v>104917</v>
      </c>
      <c r="C1478">
        <v>8</v>
      </c>
      <c r="D1478" t="s">
        <v>1782</v>
      </c>
      <c r="E1478" t="s">
        <v>1783</v>
      </c>
      <c r="F1478">
        <v>3885</v>
      </c>
      <c r="G1478">
        <v>34.090000000000003</v>
      </c>
      <c r="H1478">
        <v>112.71</v>
      </c>
      <c r="I1478">
        <v>25.58</v>
      </c>
      <c r="J1478">
        <v>84.59</v>
      </c>
      <c r="K1478">
        <v>501</v>
      </c>
      <c r="T1478">
        <v>3</v>
      </c>
      <c r="U1478">
        <v>2</v>
      </c>
      <c r="V1478" t="s">
        <v>306</v>
      </c>
      <c r="W1478" t="s">
        <v>101</v>
      </c>
      <c r="X1478">
        <v>30</v>
      </c>
      <c r="Y1478">
        <v>8</v>
      </c>
      <c r="Z1478" t="s">
        <v>1784</v>
      </c>
      <c r="AA1478" t="s">
        <v>1785</v>
      </c>
      <c r="AB1478" t="s">
        <v>309</v>
      </c>
      <c r="AC1478" t="s">
        <v>310</v>
      </c>
      <c r="AD1478" t="s">
        <v>1750</v>
      </c>
      <c r="AG1478" t="s">
        <v>1786</v>
      </c>
      <c r="AH1478">
        <v>661</v>
      </c>
      <c r="AI1478">
        <v>259</v>
      </c>
    </row>
    <row r="1479" spans="1:35" x14ac:dyDescent="0.3">
      <c r="A1479" t="s">
        <v>1745</v>
      </c>
      <c r="B1479">
        <v>104917</v>
      </c>
      <c r="C1479">
        <v>9</v>
      </c>
      <c r="D1479" t="s">
        <v>1782</v>
      </c>
      <c r="E1479" t="s">
        <v>1783</v>
      </c>
      <c r="F1479">
        <v>3885</v>
      </c>
      <c r="G1479">
        <v>34.18</v>
      </c>
      <c r="H1479">
        <v>113</v>
      </c>
      <c r="I1479">
        <v>25.67</v>
      </c>
      <c r="J1479">
        <v>84.89</v>
      </c>
      <c r="K1479">
        <v>520</v>
      </c>
      <c r="T1479">
        <v>3</v>
      </c>
      <c r="U1479">
        <v>2</v>
      </c>
      <c r="V1479" t="s">
        <v>306</v>
      </c>
      <c r="W1479" t="s">
        <v>86</v>
      </c>
      <c r="X1479">
        <v>30</v>
      </c>
      <c r="Y1479">
        <v>8</v>
      </c>
      <c r="Z1479" t="s">
        <v>1784</v>
      </c>
      <c r="AA1479" t="s">
        <v>1785</v>
      </c>
      <c r="AB1479" t="s">
        <v>309</v>
      </c>
      <c r="AC1479" t="s">
        <v>310</v>
      </c>
      <c r="AD1479" t="s">
        <v>1750</v>
      </c>
      <c r="AG1479" t="s">
        <v>1786</v>
      </c>
      <c r="AH1479">
        <v>661</v>
      </c>
      <c r="AI1479">
        <v>259</v>
      </c>
    </row>
    <row r="1480" spans="1:35" x14ac:dyDescent="0.3">
      <c r="A1480" t="s">
        <v>1745</v>
      </c>
      <c r="B1480">
        <v>104917</v>
      </c>
      <c r="C1480">
        <v>10</v>
      </c>
      <c r="D1480" t="s">
        <v>1782</v>
      </c>
      <c r="E1480" t="s">
        <v>1783</v>
      </c>
      <c r="F1480">
        <v>3885</v>
      </c>
      <c r="G1480">
        <v>34.19</v>
      </c>
      <c r="H1480">
        <v>113.05</v>
      </c>
      <c r="I1480">
        <v>25.58</v>
      </c>
      <c r="J1480">
        <v>84.59</v>
      </c>
      <c r="K1480">
        <v>253</v>
      </c>
      <c r="T1480">
        <v>3</v>
      </c>
      <c r="U1480">
        <v>2</v>
      </c>
      <c r="V1480" t="s">
        <v>306</v>
      </c>
      <c r="W1480" t="s">
        <v>87</v>
      </c>
      <c r="X1480">
        <v>30</v>
      </c>
      <c r="Y1480">
        <v>8</v>
      </c>
      <c r="Z1480" t="s">
        <v>1784</v>
      </c>
      <c r="AA1480" t="s">
        <v>1785</v>
      </c>
      <c r="AB1480" t="s">
        <v>309</v>
      </c>
      <c r="AC1480" t="s">
        <v>310</v>
      </c>
      <c r="AD1480" t="s">
        <v>1750</v>
      </c>
      <c r="AG1480" t="s">
        <v>1786</v>
      </c>
      <c r="AH1480">
        <v>661</v>
      </c>
      <c r="AI1480">
        <v>259</v>
      </c>
    </row>
    <row r="1481" spans="1:35" x14ac:dyDescent="0.3">
      <c r="A1481" t="s">
        <v>1745</v>
      </c>
      <c r="B1481">
        <v>104917</v>
      </c>
      <c r="C1481">
        <v>11</v>
      </c>
      <c r="D1481" t="s">
        <v>1782</v>
      </c>
      <c r="E1481" t="s">
        <v>1783</v>
      </c>
      <c r="F1481">
        <v>3885</v>
      </c>
      <c r="G1481">
        <v>34.72</v>
      </c>
      <c r="H1481">
        <v>114.8</v>
      </c>
      <c r="I1481">
        <v>25.7</v>
      </c>
      <c r="J1481">
        <v>84.96</v>
      </c>
      <c r="K1481">
        <v>17</v>
      </c>
      <c r="T1481">
        <v>3</v>
      </c>
      <c r="U1481">
        <v>2</v>
      </c>
      <c r="V1481" t="s">
        <v>306</v>
      </c>
      <c r="W1481" t="s">
        <v>89</v>
      </c>
      <c r="X1481">
        <v>30</v>
      </c>
      <c r="Y1481">
        <v>8</v>
      </c>
      <c r="Z1481" t="s">
        <v>1784</v>
      </c>
      <c r="AA1481" t="s">
        <v>1785</v>
      </c>
      <c r="AB1481" t="s">
        <v>309</v>
      </c>
      <c r="AC1481" t="s">
        <v>310</v>
      </c>
      <c r="AD1481" t="s">
        <v>1750</v>
      </c>
      <c r="AG1481" t="s">
        <v>1786</v>
      </c>
      <c r="AH1481">
        <v>661</v>
      </c>
      <c r="AI1481">
        <v>259</v>
      </c>
    </row>
    <row r="1482" spans="1:35" x14ac:dyDescent="0.3">
      <c r="A1482" t="s">
        <v>1745</v>
      </c>
      <c r="B1482">
        <v>104917</v>
      </c>
      <c r="C1482">
        <v>12</v>
      </c>
      <c r="D1482" t="s">
        <v>1782</v>
      </c>
      <c r="E1482" t="s">
        <v>1783</v>
      </c>
      <c r="F1482">
        <v>3885</v>
      </c>
      <c r="G1482">
        <v>45.15</v>
      </c>
      <c r="H1482">
        <v>149.28</v>
      </c>
      <c r="I1482">
        <v>34.56</v>
      </c>
      <c r="J1482">
        <v>114.28</v>
      </c>
      <c r="K1482">
        <v>106</v>
      </c>
      <c r="T1482">
        <v>4</v>
      </c>
      <c r="U1482">
        <v>2</v>
      </c>
      <c r="V1482" t="s">
        <v>306</v>
      </c>
      <c r="W1482" t="s">
        <v>207</v>
      </c>
      <c r="X1482">
        <v>30</v>
      </c>
      <c r="Y1482">
        <v>8</v>
      </c>
      <c r="Z1482" t="s">
        <v>1784</v>
      </c>
      <c r="AA1482" t="s">
        <v>1785</v>
      </c>
      <c r="AB1482" t="s">
        <v>309</v>
      </c>
      <c r="AC1482" t="s">
        <v>310</v>
      </c>
      <c r="AD1482" t="s">
        <v>1750</v>
      </c>
      <c r="AG1482" t="s">
        <v>1786</v>
      </c>
      <c r="AH1482">
        <v>661</v>
      </c>
      <c r="AI1482">
        <v>259</v>
      </c>
    </row>
    <row r="1483" spans="1:35" x14ac:dyDescent="0.3">
      <c r="A1483" t="s">
        <v>1745</v>
      </c>
      <c r="B1483">
        <v>104917</v>
      </c>
      <c r="C1483">
        <v>13</v>
      </c>
      <c r="D1483" t="s">
        <v>1782</v>
      </c>
      <c r="E1483" t="s">
        <v>1783</v>
      </c>
      <c r="F1483">
        <v>3885</v>
      </c>
      <c r="G1483">
        <v>45.52</v>
      </c>
      <c r="H1483">
        <v>150.5</v>
      </c>
      <c r="I1483">
        <v>34.700000000000003</v>
      </c>
      <c r="J1483">
        <v>114.72</v>
      </c>
      <c r="K1483">
        <v>216</v>
      </c>
      <c r="T1483">
        <v>4</v>
      </c>
      <c r="U1483">
        <v>2</v>
      </c>
      <c r="V1483" t="s">
        <v>306</v>
      </c>
      <c r="W1483" t="s">
        <v>209</v>
      </c>
      <c r="X1483">
        <v>30</v>
      </c>
      <c r="Y1483">
        <v>8</v>
      </c>
      <c r="Z1483" t="s">
        <v>1784</v>
      </c>
      <c r="AA1483" t="s">
        <v>1785</v>
      </c>
      <c r="AB1483" t="s">
        <v>309</v>
      </c>
      <c r="AC1483" t="s">
        <v>310</v>
      </c>
      <c r="AD1483" t="s">
        <v>1750</v>
      </c>
      <c r="AG1483" t="s">
        <v>1786</v>
      </c>
      <c r="AH1483">
        <v>661</v>
      </c>
      <c r="AI1483">
        <v>259</v>
      </c>
    </row>
    <row r="1484" spans="1:35" x14ac:dyDescent="0.3">
      <c r="A1484" t="s">
        <v>1745</v>
      </c>
      <c r="B1484">
        <v>104917</v>
      </c>
      <c r="C1484">
        <v>14</v>
      </c>
      <c r="D1484" t="s">
        <v>1782</v>
      </c>
      <c r="E1484" t="s">
        <v>1783</v>
      </c>
      <c r="F1484">
        <v>3885</v>
      </c>
      <c r="G1484">
        <v>45.57</v>
      </c>
      <c r="H1484">
        <v>150.66</v>
      </c>
      <c r="I1484">
        <v>34.659999999999997</v>
      </c>
      <c r="J1484">
        <v>114.58</v>
      </c>
      <c r="K1484">
        <v>177</v>
      </c>
      <c r="T1484">
        <v>4</v>
      </c>
      <c r="U1484">
        <v>2</v>
      </c>
      <c r="V1484" t="s">
        <v>306</v>
      </c>
      <c r="W1484" t="s">
        <v>222</v>
      </c>
      <c r="X1484">
        <v>30</v>
      </c>
      <c r="Y1484">
        <v>8</v>
      </c>
      <c r="Z1484" t="s">
        <v>1784</v>
      </c>
      <c r="AA1484" t="s">
        <v>1785</v>
      </c>
      <c r="AB1484" t="s">
        <v>309</v>
      </c>
      <c r="AC1484" t="s">
        <v>310</v>
      </c>
      <c r="AD1484" t="s">
        <v>1750</v>
      </c>
      <c r="AG1484" t="s">
        <v>1786</v>
      </c>
      <c r="AH1484">
        <v>661</v>
      </c>
      <c r="AI1484">
        <v>259</v>
      </c>
    </row>
    <row r="1485" spans="1:35" x14ac:dyDescent="0.3">
      <c r="A1485" t="s">
        <v>1745</v>
      </c>
      <c r="B1485">
        <v>104917</v>
      </c>
      <c r="C1485">
        <v>15</v>
      </c>
      <c r="D1485" t="s">
        <v>1782</v>
      </c>
      <c r="E1485" t="s">
        <v>1783</v>
      </c>
      <c r="F1485">
        <v>3885</v>
      </c>
      <c r="G1485">
        <v>57.27</v>
      </c>
      <c r="H1485">
        <v>189.33</v>
      </c>
      <c r="I1485">
        <v>43.92</v>
      </c>
      <c r="J1485">
        <v>145.19999999999999</v>
      </c>
      <c r="K1485">
        <v>26</v>
      </c>
      <c r="T1485">
        <v>4</v>
      </c>
      <c r="U1485">
        <v>2</v>
      </c>
      <c r="V1485" t="s">
        <v>306</v>
      </c>
      <c r="W1485" t="s">
        <v>232</v>
      </c>
      <c r="X1485">
        <v>30</v>
      </c>
      <c r="Y1485">
        <v>8</v>
      </c>
      <c r="Z1485" t="s">
        <v>1784</v>
      </c>
      <c r="AA1485" t="s">
        <v>1785</v>
      </c>
      <c r="AB1485" t="s">
        <v>309</v>
      </c>
      <c r="AC1485" t="s">
        <v>310</v>
      </c>
      <c r="AD1485" t="s">
        <v>1750</v>
      </c>
      <c r="AG1485" t="s">
        <v>1786</v>
      </c>
      <c r="AH1485">
        <v>661</v>
      </c>
      <c r="AI1485">
        <v>259</v>
      </c>
    </row>
    <row r="1486" spans="1:35" x14ac:dyDescent="0.3">
      <c r="A1486" t="s">
        <v>1745</v>
      </c>
      <c r="B1486">
        <v>8921</v>
      </c>
      <c r="C1486">
        <v>1</v>
      </c>
      <c r="D1486" t="s">
        <v>1787</v>
      </c>
      <c r="E1486" t="s">
        <v>1057</v>
      </c>
      <c r="F1486">
        <v>77</v>
      </c>
      <c r="G1486">
        <v>32.700000000000003</v>
      </c>
      <c r="H1486">
        <v>108.11</v>
      </c>
      <c r="I1486">
        <v>25.68</v>
      </c>
      <c r="J1486">
        <v>84.9</v>
      </c>
      <c r="K1486">
        <v>77</v>
      </c>
      <c r="T1486">
        <v>3</v>
      </c>
      <c r="U1486">
        <v>2</v>
      </c>
      <c r="V1486" t="s">
        <v>306</v>
      </c>
      <c r="W1486">
        <v>108</v>
      </c>
      <c r="X1486">
        <v>14</v>
      </c>
      <c r="Y1486">
        <v>6</v>
      </c>
      <c r="Z1486" t="s">
        <v>1788</v>
      </c>
      <c r="AA1486" t="s">
        <v>1789</v>
      </c>
      <c r="AB1486" t="s">
        <v>309</v>
      </c>
      <c r="AC1486" t="s">
        <v>310</v>
      </c>
      <c r="AD1486" t="s">
        <v>1750</v>
      </c>
      <c r="AG1486" t="s">
        <v>1790</v>
      </c>
      <c r="AH1486">
        <v>0</v>
      </c>
      <c r="AI1486">
        <v>225</v>
      </c>
    </row>
    <row r="1487" spans="1:35" x14ac:dyDescent="0.3">
      <c r="A1487" t="s">
        <v>1745</v>
      </c>
      <c r="B1487">
        <v>108896</v>
      </c>
      <c r="C1487">
        <v>1</v>
      </c>
      <c r="D1487" t="s">
        <v>1791</v>
      </c>
      <c r="E1487" t="s">
        <v>1792</v>
      </c>
      <c r="F1487">
        <v>497</v>
      </c>
      <c r="G1487">
        <v>25.68</v>
      </c>
      <c r="H1487">
        <v>84.91</v>
      </c>
      <c r="I1487">
        <v>18.14</v>
      </c>
      <c r="J1487">
        <v>59.97</v>
      </c>
      <c r="K1487">
        <v>121</v>
      </c>
      <c r="T1487">
        <v>3</v>
      </c>
      <c r="U1487">
        <v>2</v>
      </c>
      <c r="V1487" t="s">
        <v>306</v>
      </c>
      <c r="W1487">
        <v>84</v>
      </c>
      <c r="X1487">
        <v>29</v>
      </c>
      <c r="Y1487">
        <v>12</v>
      </c>
      <c r="Z1487" t="s">
        <v>1793</v>
      </c>
      <c r="AA1487" t="s">
        <v>1794</v>
      </c>
      <c r="AB1487" t="s">
        <v>309</v>
      </c>
      <c r="AC1487" t="s">
        <v>310</v>
      </c>
      <c r="AD1487" t="s">
        <v>1750</v>
      </c>
      <c r="AG1487" t="s">
        <v>1795</v>
      </c>
      <c r="AH1487">
        <v>85</v>
      </c>
      <c r="AI1487">
        <v>270</v>
      </c>
    </row>
    <row r="1488" spans="1:35" x14ac:dyDescent="0.3">
      <c r="A1488" t="s">
        <v>1745</v>
      </c>
      <c r="B1488">
        <v>108896</v>
      </c>
      <c r="C1488">
        <v>2</v>
      </c>
      <c r="D1488" t="s">
        <v>1791</v>
      </c>
      <c r="E1488" t="s">
        <v>1792</v>
      </c>
      <c r="F1488">
        <v>497</v>
      </c>
      <c r="G1488">
        <v>34.76</v>
      </c>
      <c r="H1488">
        <v>114.92</v>
      </c>
      <c r="I1488">
        <v>25.7</v>
      </c>
      <c r="J1488">
        <v>84.96</v>
      </c>
      <c r="K1488">
        <v>140</v>
      </c>
      <c r="T1488">
        <v>3</v>
      </c>
      <c r="U1488">
        <v>2</v>
      </c>
      <c r="V1488" t="s">
        <v>306</v>
      </c>
      <c r="W1488" t="s">
        <v>91</v>
      </c>
      <c r="X1488">
        <v>29</v>
      </c>
      <c r="Y1488">
        <v>12</v>
      </c>
      <c r="Z1488" t="s">
        <v>1793</v>
      </c>
      <c r="AA1488" t="s">
        <v>1794</v>
      </c>
      <c r="AB1488" t="s">
        <v>309</v>
      </c>
      <c r="AC1488" t="s">
        <v>310</v>
      </c>
      <c r="AD1488" t="s">
        <v>1750</v>
      </c>
      <c r="AG1488" t="s">
        <v>1795</v>
      </c>
      <c r="AH1488">
        <v>85</v>
      </c>
      <c r="AI1488">
        <v>270</v>
      </c>
    </row>
    <row r="1489" spans="1:35" x14ac:dyDescent="0.3">
      <c r="A1489" t="s">
        <v>1745</v>
      </c>
      <c r="B1489">
        <v>108896</v>
      </c>
      <c r="C1489">
        <v>3</v>
      </c>
      <c r="D1489" t="s">
        <v>1791</v>
      </c>
      <c r="E1489" t="s">
        <v>1792</v>
      </c>
      <c r="F1489">
        <v>497</v>
      </c>
      <c r="G1489">
        <v>34.619999999999997</v>
      </c>
      <c r="H1489">
        <v>114.46</v>
      </c>
      <c r="I1489">
        <v>25.7</v>
      </c>
      <c r="J1489">
        <v>84.96</v>
      </c>
      <c r="K1489">
        <v>65</v>
      </c>
      <c r="T1489">
        <v>3</v>
      </c>
      <c r="U1489">
        <v>2</v>
      </c>
      <c r="V1489" t="s">
        <v>306</v>
      </c>
      <c r="W1489" t="s">
        <v>179</v>
      </c>
      <c r="X1489">
        <v>29</v>
      </c>
      <c r="Y1489">
        <v>12</v>
      </c>
      <c r="Z1489" t="s">
        <v>1793</v>
      </c>
      <c r="AA1489" t="s">
        <v>1794</v>
      </c>
      <c r="AB1489" t="s">
        <v>309</v>
      </c>
      <c r="AC1489" t="s">
        <v>310</v>
      </c>
      <c r="AD1489" t="s">
        <v>1750</v>
      </c>
      <c r="AG1489" t="s">
        <v>1795</v>
      </c>
      <c r="AH1489">
        <v>85</v>
      </c>
      <c r="AI1489">
        <v>270</v>
      </c>
    </row>
    <row r="1490" spans="1:35" x14ac:dyDescent="0.3">
      <c r="A1490" t="s">
        <v>1745</v>
      </c>
      <c r="B1490">
        <v>108896</v>
      </c>
      <c r="C1490">
        <v>4</v>
      </c>
      <c r="D1490" t="s">
        <v>1791</v>
      </c>
      <c r="E1490" t="s">
        <v>1792</v>
      </c>
      <c r="F1490">
        <v>497</v>
      </c>
      <c r="G1490">
        <v>42.17</v>
      </c>
      <c r="H1490">
        <v>139.43</v>
      </c>
      <c r="I1490">
        <v>33.6</v>
      </c>
      <c r="J1490">
        <v>111.1</v>
      </c>
      <c r="K1490">
        <v>86</v>
      </c>
      <c r="T1490">
        <v>4</v>
      </c>
      <c r="U1490">
        <v>2</v>
      </c>
      <c r="V1490" t="s">
        <v>306</v>
      </c>
      <c r="W1490">
        <v>139</v>
      </c>
      <c r="X1490">
        <v>29</v>
      </c>
      <c r="Y1490">
        <v>12</v>
      </c>
      <c r="Z1490" t="s">
        <v>1793</v>
      </c>
      <c r="AA1490" t="s">
        <v>1794</v>
      </c>
      <c r="AB1490" t="s">
        <v>309</v>
      </c>
      <c r="AC1490" t="s">
        <v>310</v>
      </c>
      <c r="AD1490" t="s">
        <v>1750</v>
      </c>
      <c r="AG1490" t="s">
        <v>1795</v>
      </c>
      <c r="AH1490">
        <v>85</v>
      </c>
      <c r="AI1490">
        <v>270</v>
      </c>
    </row>
    <row r="1491" spans="1:35" x14ac:dyDescent="0.3">
      <c r="A1491" t="s">
        <v>1745</v>
      </c>
      <c r="B1491">
        <v>126781</v>
      </c>
      <c r="C1491">
        <v>1</v>
      </c>
      <c r="D1491" t="s">
        <v>1796</v>
      </c>
      <c r="E1491" t="s">
        <v>1797</v>
      </c>
      <c r="F1491">
        <v>18</v>
      </c>
      <c r="G1491">
        <v>9</v>
      </c>
      <c r="H1491">
        <v>29.76</v>
      </c>
      <c r="I1491">
        <v>7.89</v>
      </c>
      <c r="J1491">
        <v>26.11</v>
      </c>
      <c r="K1491">
        <v>2</v>
      </c>
      <c r="T1491">
        <v>1</v>
      </c>
      <c r="U1491">
        <v>1</v>
      </c>
      <c r="V1491" t="s">
        <v>306</v>
      </c>
      <c r="W1491" t="s">
        <v>1025</v>
      </c>
      <c r="X1491">
        <v>10</v>
      </c>
      <c r="Y1491">
        <v>8</v>
      </c>
      <c r="Z1491" t="s">
        <v>1798</v>
      </c>
      <c r="AA1491" t="s">
        <v>1799</v>
      </c>
      <c r="AB1491" t="s">
        <v>309</v>
      </c>
      <c r="AC1491" t="s">
        <v>310</v>
      </c>
      <c r="AD1491" t="s">
        <v>1750</v>
      </c>
      <c r="AG1491" t="s">
        <v>1800</v>
      </c>
      <c r="AH1491">
        <v>0</v>
      </c>
      <c r="AI1491">
        <v>359</v>
      </c>
    </row>
    <row r="1492" spans="1:35" x14ac:dyDescent="0.3">
      <c r="A1492" t="s">
        <v>1745</v>
      </c>
      <c r="B1492">
        <v>126781</v>
      </c>
      <c r="C1492">
        <v>2</v>
      </c>
      <c r="D1492" t="s">
        <v>1796</v>
      </c>
      <c r="E1492" t="s">
        <v>1797</v>
      </c>
      <c r="F1492">
        <v>18</v>
      </c>
      <c r="G1492">
        <v>9.02</v>
      </c>
      <c r="H1492">
        <v>29.84</v>
      </c>
      <c r="I1492">
        <v>7.91</v>
      </c>
      <c r="J1492">
        <v>26.18</v>
      </c>
      <c r="K1492">
        <v>2</v>
      </c>
      <c r="T1492">
        <v>1</v>
      </c>
      <c r="U1492">
        <v>1</v>
      </c>
      <c r="V1492" t="s">
        <v>306</v>
      </c>
      <c r="W1492" t="s">
        <v>1497</v>
      </c>
      <c r="X1492">
        <v>10</v>
      </c>
      <c r="Y1492">
        <v>8</v>
      </c>
      <c r="Z1492" t="s">
        <v>1798</v>
      </c>
      <c r="AA1492" t="s">
        <v>1799</v>
      </c>
      <c r="AB1492" t="s">
        <v>309</v>
      </c>
      <c r="AC1492" t="s">
        <v>310</v>
      </c>
      <c r="AD1492" t="s">
        <v>1750</v>
      </c>
      <c r="AG1492" t="s">
        <v>1800</v>
      </c>
      <c r="AH1492">
        <v>0</v>
      </c>
      <c r="AI1492">
        <v>359</v>
      </c>
    </row>
    <row r="1493" spans="1:35" x14ac:dyDescent="0.3">
      <c r="A1493" t="s">
        <v>1745</v>
      </c>
      <c r="B1493">
        <v>126781</v>
      </c>
      <c r="C1493">
        <v>3</v>
      </c>
      <c r="D1493" t="s">
        <v>1796</v>
      </c>
      <c r="E1493" t="s">
        <v>1797</v>
      </c>
      <c r="F1493">
        <v>18</v>
      </c>
      <c r="G1493">
        <v>9.25</v>
      </c>
      <c r="H1493">
        <v>30.58</v>
      </c>
      <c r="I1493">
        <v>8.11</v>
      </c>
      <c r="J1493">
        <v>26.83</v>
      </c>
      <c r="K1493">
        <v>2</v>
      </c>
      <c r="T1493">
        <v>1</v>
      </c>
      <c r="U1493">
        <v>1</v>
      </c>
      <c r="V1493" t="s">
        <v>306</v>
      </c>
      <c r="W1493" t="s">
        <v>1498</v>
      </c>
      <c r="X1493">
        <v>10</v>
      </c>
      <c r="Y1493">
        <v>8</v>
      </c>
      <c r="Z1493" t="s">
        <v>1798</v>
      </c>
      <c r="AA1493" t="s">
        <v>1799</v>
      </c>
      <c r="AB1493" t="s">
        <v>309</v>
      </c>
      <c r="AC1493" t="s">
        <v>310</v>
      </c>
      <c r="AD1493" t="s">
        <v>1750</v>
      </c>
      <c r="AG1493" t="s">
        <v>1800</v>
      </c>
      <c r="AH1493">
        <v>0</v>
      </c>
      <c r="AI1493">
        <v>359</v>
      </c>
    </row>
    <row r="1494" spans="1:35" x14ac:dyDescent="0.3">
      <c r="A1494" t="s">
        <v>1745</v>
      </c>
      <c r="B1494">
        <v>126781</v>
      </c>
      <c r="C1494">
        <v>4</v>
      </c>
      <c r="D1494" t="s">
        <v>1796</v>
      </c>
      <c r="E1494" t="s">
        <v>1797</v>
      </c>
      <c r="F1494">
        <v>18</v>
      </c>
      <c r="G1494">
        <v>9.77</v>
      </c>
      <c r="H1494">
        <v>32.33</v>
      </c>
      <c r="I1494">
        <v>8.57</v>
      </c>
      <c r="J1494">
        <v>28.36</v>
      </c>
      <c r="K1494">
        <v>4</v>
      </c>
      <c r="T1494">
        <v>1</v>
      </c>
      <c r="U1494">
        <v>1</v>
      </c>
      <c r="V1494" t="s">
        <v>306</v>
      </c>
      <c r="W1494" t="s">
        <v>984</v>
      </c>
      <c r="X1494">
        <v>10</v>
      </c>
      <c r="Y1494">
        <v>8</v>
      </c>
      <c r="Z1494" t="s">
        <v>1798</v>
      </c>
      <c r="AA1494" t="s">
        <v>1799</v>
      </c>
      <c r="AB1494" t="s">
        <v>309</v>
      </c>
      <c r="AC1494" t="s">
        <v>310</v>
      </c>
      <c r="AD1494" t="s">
        <v>1750</v>
      </c>
      <c r="AG1494" t="s">
        <v>1800</v>
      </c>
      <c r="AH1494">
        <v>0</v>
      </c>
      <c r="AI1494">
        <v>359</v>
      </c>
    </row>
    <row r="1495" spans="1:35" x14ac:dyDescent="0.3">
      <c r="A1495" t="s">
        <v>1745</v>
      </c>
      <c r="B1495">
        <v>126781</v>
      </c>
      <c r="C1495">
        <v>5</v>
      </c>
      <c r="D1495" t="s">
        <v>1796</v>
      </c>
      <c r="E1495" t="s">
        <v>1797</v>
      </c>
      <c r="F1495">
        <v>18</v>
      </c>
      <c r="G1495">
        <v>10.01</v>
      </c>
      <c r="H1495">
        <v>33.119999999999997</v>
      </c>
      <c r="I1495">
        <v>8.7899999999999991</v>
      </c>
      <c r="J1495">
        <v>29.06</v>
      </c>
      <c r="K1495">
        <v>4</v>
      </c>
      <c r="T1495">
        <v>1</v>
      </c>
      <c r="U1495">
        <v>1</v>
      </c>
      <c r="V1495" t="s">
        <v>306</v>
      </c>
      <c r="W1495" t="s">
        <v>320</v>
      </c>
      <c r="X1495">
        <v>10</v>
      </c>
      <c r="Y1495">
        <v>8</v>
      </c>
      <c r="Z1495" t="s">
        <v>1798</v>
      </c>
      <c r="AA1495" t="s">
        <v>1799</v>
      </c>
      <c r="AB1495" t="s">
        <v>309</v>
      </c>
      <c r="AC1495" t="s">
        <v>310</v>
      </c>
      <c r="AD1495" t="s">
        <v>1750</v>
      </c>
      <c r="AG1495" t="s">
        <v>1800</v>
      </c>
      <c r="AH1495">
        <v>0</v>
      </c>
      <c r="AI1495">
        <v>359</v>
      </c>
    </row>
    <row r="1496" spans="1:35" x14ac:dyDescent="0.3">
      <c r="A1496" t="s">
        <v>1745</v>
      </c>
      <c r="B1496">
        <v>126781</v>
      </c>
      <c r="C1496">
        <v>6</v>
      </c>
      <c r="D1496" t="s">
        <v>1796</v>
      </c>
      <c r="E1496" t="s">
        <v>1797</v>
      </c>
      <c r="F1496">
        <v>18</v>
      </c>
      <c r="G1496">
        <v>13.69</v>
      </c>
      <c r="H1496">
        <v>45.28</v>
      </c>
      <c r="I1496">
        <v>12.01</v>
      </c>
      <c r="J1496">
        <v>39.72</v>
      </c>
      <c r="K1496">
        <v>4</v>
      </c>
      <c r="T1496">
        <v>1</v>
      </c>
      <c r="U1496">
        <v>1</v>
      </c>
      <c r="V1496" t="s">
        <v>306</v>
      </c>
      <c r="W1496" t="s">
        <v>1128</v>
      </c>
      <c r="X1496">
        <v>10</v>
      </c>
      <c r="Y1496">
        <v>8</v>
      </c>
      <c r="Z1496" t="s">
        <v>1798</v>
      </c>
      <c r="AA1496" t="s">
        <v>1799</v>
      </c>
      <c r="AB1496" t="s">
        <v>309</v>
      </c>
      <c r="AC1496" t="s">
        <v>310</v>
      </c>
      <c r="AD1496" t="s">
        <v>1750</v>
      </c>
      <c r="AG1496" t="s">
        <v>1800</v>
      </c>
      <c r="AH1496">
        <v>0</v>
      </c>
      <c r="AI1496">
        <v>359</v>
      </c>
    </row>
    <row r="1497" spans="1:35" x14ac:dyDescent="0.3">
      <c r="A1497" t="s">
        <v>1745</v>
      </c>
      <c r="B1497">
        <v>137859</v>
      </c>
      <c r="C1497">
        <v>1</v>
      </c>
      <c r="D1497" t="s">
        <v>1801</v>
      </c>
      <c r="E1497" t="s">
        <v>1802</v>
      </c>
      <c r="F1497">
        <v>16</v>
      </c>
      <c r="G1497">
        <v>10.19</v>
      </c>
      <c r="H1497">
        <v>33.69</v>
      </c>
      <c r="I1497">
        <v>7.58</v>
      </c>
      <c r="J1497">
        <v>25.06</v>
      </c>
      <c r="K1497">
        <v>4</v>
      </c>
      <c r="T1497">
        <v>1</v>
      </c>
      <c r="U1497">
        <v>1</v>
      </c>
      <c r="V1497" t="s">
        <v>306</v>
      </c>
      <c r="W1497" t="s">
        <v>1262</v>
      </c>
      <c r="X1497">
        <v>5</v>
      </c>
      <c r="Y1497">
        <v>5</v>
      </c>
      <c r="Z1497" t="s">
        <v>1803</v>
      </c>
      <c r="AA1497" t="s">
        <v>1804</v>
      </c>
      <c r="AB1497" t="s">
        <v>309</v>
      </c>
      <c r="AC1497" t="s">
        <v>310</v>
      </c>
      <c r="AD1497" t="s">
        <v>1750</v>
      </c>
      <c r="AG1497" t="s">
        <v>1805</v>
      </c>
      <c r="AH1497">
        <v>0</v>
      </c>
      <c r="AI1497">
        <v>444</v>
      </c>
    </row>
    <row r="1498" spans="1:35" x14ac:dyDescent="0.3">
      <c r="A1498" t="s">
        <v>1745</v>
      </c>
      <c r="B1498">
        <v>137859</v>
      </c>
      <c r="C1498">
        <v>2</v>
      </c>
      <c r="D1498" t="s">
        <v>1801</v>
      </c>
      <c r="E1498" t="s">
        <v>1802</v>
      </c>
      <c r="F1498">
        <v>16</v>
      </c>
      <c r="G1498">
        <v>10.5</v>
      </c>
      <c r="H1498">
        <v>34.74</v>
      </c>
      <c r="I1498">
        <v>7.82</v>
      </c>
      <c r="J1498">
        <v>25.88</v>
      </c>
      <c r="K1498">
        <v>4</v>
      </c>
      <c r="T1498">
        <v>1</v>
      </c>
      <c r="U1498">
        <v>1</v>
      </c>
      <c r="V1498" t="s">
        <v>306</v>
      </c>
      <c r="W1498">
        <v>34</v>
      </c>
      <c r="X1498">
        <v>5</v>
      </c>
      <c r="Y1498">
        <v>5</v>
      </c>
      <c r="Z1498" t="s">
        <v>1803</v>
      </c>
      <c r="AA1498" t="s">
        <v>1804</v>
      </c>
      <c r="AB1498" t="s">
        <v>309</v>
      </c>
      <c r="AC1498" t="s">
        <v>310</v>
      </c>
      <c r="AD1498" t="s">
        <v>1750</v>
      </c>
      <c r="AG1498" t="s">
        <v>1805</v>
      </c>
      <c r="AH1498">
        <v>0</v>
      </c>
      <c r="AI1498">
        <v>444</v>
      </c>
    </row>
    <row r="1499" spans="1:35" x14ac:dyDescent="0.3">
      <c r="A1499" t="s">
        <v>1745</v>
      </c>
      <c r="B1499">
        <v>137859</v>
      </c>
      <c r="C1499">
        <v>3</v>
      </c>
      <c r="D1499" t="s">
        <v>1801</v>
      </c>
      <c r="E1499" t="s">
        <v>1802</v>
      </c>
      <c r="F1499">
        <v>16</v>
      </c>
      <c r="G1499">
        <v>10.44</v>
      </c>
      <c r="H1499">
        <v>34.520000000000003</v>
      </c>
      <c r="I1499">
        <v>7.78</v>
      </c>
      <c r="J1499">
        <v>25.74</v>
      </c>
      <c r="K1499">
        <v>4</v>
      </c>
      <c r="T1499">
        <v>1</v>
      </c>
      <c r="U1499">
        <v>1</v>
      </c>
      <c r="V1499" t="s">
        <v>306</v>
      </c>
      <c r="W1499" t="s">
        <v>1263</v>
      </c>
      <c r="X1499">
        <v>5</v>
      </c>
      <c r="Y1499">
        <v>5</v>
      </c>
      <c r="Z1499" t="s">
        <v>1803</v>
      </c>
      <c r="AA1499" t="s">
        <v>1804</v>
      </c>
      <c r="AB1499" t="s">
        <v>309</v>
      </c>
      <c r="AC1499" t="s">
        <v>310</v>
      </c>
      <c r="AD1499" t="s">
        <v>1750</v>
      </c>
      <c r="AG1499" t="s">
        <v>1805</v>
      </c>
      <c r="AH1499">
        <v>0</v>
      </c>
      <c r="AI1499">
        <v>444</v>
      </c>
    </row>
    <row r="1500" spans="1:35" x14ac:dyDescent="0.3">
      <c r="A1500" t="s">
        <v>1745</v>
      </c>
      <c r="B1500">
        <v>137859</v>
      </c>
      <c r="C1500">
        <v>4</v>
      </c>
      <c r="D1500" t="s">
        <v>1801</v>
      </c>
      <c r="E1500" t="s">
        <v>1802</v>
      </c>
      <c r="F1500">
        <v>16</v>
      </c>
      <c r="G1500">
        <v>11.7</v>
      </c>
      <c r="H1500">
        <v>38.68</v>
      </c>
      <c r="I1500">
        <v>8.8699999999999992</v>
      </c>
      <c r="J1500">
        <v>29.34</v>
      </c>
      <c r="K1500">
        <v>4</v>
      </c>
      <c r="T1500">
        <v>1</v>
      </c>
      <c r="U1500">
        <v>1</v>
      </c>
      <c r="V1500" t="s">
        <v>306</v>
      </c>
      <c r="W1500">
        <v>38</v>
      </c>
      <c r="X1500">
        <v>5</v>
      </c>
      <c r="Y1500">
        <v>5</v>
      </c>
      <c r="Z1500" t="s">
        <v>1803</v>
      </c>
      <c r="AA1500" t="s">
        <v>1804</v>
      </c>
      <c r="AB1500" t="s">
        <v>309</v>
      </c>
      <c r="AC1500" t="s">
        <v>310</v>
      </c>
      <c r="AD1500" t="s">
        <v>1750</v>
      </c>
      <c r="AG1500" t="s">
        <v>1805</v>
      </c>
      <c r="AH1500">
        <v>0</v>
      </c>
      <c r="AI1500">
        <v>444</v>
      </c>
    </row>
    <row r="1501" spans="1:35" x14ac:dyDescent="0.3">
      <c r="A1501" t="s">
        <v>1745</v>
      </c>
      <c r="B1501">
        <v>128914</v>
      </c>
      <c r="C1501">
        <v>1</v>
      </c>
      <c r="D1501" t="s">
        <v>1806</v>
      </c>
      <c r="E1501" t="s">
        <v>375</v>
      </c>
      <c r="F1501">
        <v>24</v>
      </c>
      <c r="G1501">
        <v>7.02</v>
      </c>
      <c r="H1501">
        <v>23.21</v>
      </c>
      <c r="I1501">
        <v>4.8899999999999997</v>
      </c>
      <c r="J1501">
        <v>16.190000000000001</v>
      </c>
      <c r="K1501">
        <v>4</v>
      </c>
      <c r="T1501">
        <v>1</v>
      </c>
      <c r="U1501">
        <v>1</v>
      </c>
      <c r="V1501" t="s">
        <v>306</v>
      </c>
      <c r="W1501" t="s">
        <v>551</v>
      </c>
      <c r="X1501">
        <v>8</v>
      </c>
      <c r="Y1501">
        <v>8</v>
      </c>
      <c r="Z1501" t="s">
        <v>1807</v>
      </c>
      <c r="AA1501" t="s">
        <v>1808</v>
      </c>
      <c r="AB1501" t="s">
        <v>309</v>
      </c>
      <c r="AC1501" t="s">
        <v>310</v>
      </c>
      <c r="AD1501" t="s">
        <v>1750</v>
      </c>
      <c r="AG1501" t="s">
        <v>1809</v>
      </c>
      <c r="AH1501">
        <v>0</v>
      </c>
      <c r="AI1501">
        <v>361</v>
      </c>
    </row>
    <row r="1502" spans="1:35" x14ac:dyDescent="0.3">
      <c r="A1502" t="s">
        <v>1745</v>
      </c>
      <c r="B1502">
        <v>128914</v>
      </c>
      <c r="C1502">
        <v>2</v>
      </c>
      <c r="D1502" t="s">
        <v>1806</v>
      </c>
      <c r="E1502" t="s">
        <v>375</v>
      </c>
      <c r="F1502">
        <v>24</v>
      </c>
      <c r="G1502">
        <v>7.23</v>
      </c>
      <c r="H1502">
        <v>23.93</v>
      </c>
      <c r="I1502">
        <v>5.07</v>
      </c>
      <c r="J1502">
        <v>16.78</v>
      </c>
      <c r="K1502">
        <v>4</v>
      </c>
      <c r="T1502">
        <v>1</v>
      </c>
      <c r="U1502">
        <v>1</v>
      </c>
      <c r="V1502" t="s">
        <v>306</v>
      </c>
      <c r="W1502" t="s">
        <v>547</v>
      </c>
      <c r="X1502">
        <v>8</v>
      </c>
      <c r="Y1502">
        <v>8</v>
      </c>
      <c r="Z1502" t="s">
        <v>1807</v>
      </c>
      <c r="AA1502" t="s">
        <v>1808</v>
      </c>
      <c r="AB1502" t="s">
        <v>309</v>
      </c>
      <c r="AC1502" t="s">
        <v>310</v>
      </c>
      <c r="AD1502" t="s">
        <v>1750</v>
      </c>
      <c r="AG1502" t="s">
        <v>1809</v>
      </c>
      <c r="AH1502">
        <v>0</v>
      </c>
      <c r="AI1502">
        <v>361</v>
      </c>
    </row>
    <row r="1503" spans="1:35" x14ac:dyDescent="0.3">
      <c r="A1503" t="s">
        <v>1745</v>
      </c>
      <c r="B1503">
        <v>128914</v>
      </c>
      <c r="C1503">
        <v>3</v>
      </c>
      <c r="D1503" t="s">
        <v>1806</v>
      </c>
      <c r="E1503" t="s">
        <v>375</v>
      </c>
      <c r="F1503">
        <v>24</v>
      </c>
      <c r="G1503">
        <v>7.37</v>
      </c>
      <c r="H1503">
        <v>24.39</v>
      </c>
      <c r="I1503">
        <v>5.07</v>
      </c>
      <c r="J1503">
        <v>16.79</v>
      </c>
      <c r="K1503">
        <v>4</v>
      </c>
      <c r="T1503">
        <v>1</v>
      </c>
      <c r="U1503">
        <v>1</v>
      </c>
      <c r="V1503" t="s">
        <v>306</v>
      </c>
      <c r="W1503" t="s">
        <v>1810</v>
      </c>
      <c r="X1503">
        <v>8</v>
      </c>
      <c r="Y1503">
        <v>8</v>
      </c>
      <c r="Z1503" t="s">
        <v>1807</v>
      </c>
      <c r="AA1503" t="s">
        <v>1808</v>
      </c>
      <c r="AB1503" t="s">
        <v>309</v>
      </c>
      <c r="AC1503" t="s">
        <v>310</v>
      </c>
      <c r="AD1503" t="s">
        <v>1750</v>
      </c>
      <c r="AG1503" t="s">
        <v>1809</v>
      </c>
      <c r="AH1503">
        <v>0</v>
      </c>
      <c r="AI1503">
        <v>361</v>
      </c>
    </row>
    <row r="1504" spans="1:35" x14ac:dyDescent="0.3">
      <c r="A1504" t="s">
        <v>1745</v>
      </c>
      <c r="B1504">
        <v>128914</v>
      </c>
      <c r="C1504">
        <v>4</v>
      </c>
      <c r="D1504" t="s">
        <v>1806</v>
      </c>
      <c r="E1504" t="s">
        <v>375</v>
      </c>
      <c r="F1504">
        <v>24</v>
      </c>
      <c r="G1504">
        <v>8.98</v>
      </c>
      <c r="H1504">
        <v>29.71</v>
      </c>
      <c r="I1504">
        <v>6.33</v>
      </c>
      <c r="J1504">
        <v>20.94</v>
      </c>
      <c r="K1504">
        <v>4</v>
      </c>
      <c r="T1504">
        <v>1</v>
      </c>
      <c r="U1504">
        <v>1</v>
      </c>
      <c r="V1504" t="s">
        <v>306</v>
      </c>
      <c r="W1504" t="s">
        <v>1025</v>
      </c>
      <c r="X1504">
        <v>8</v>
      </c>
      <c r="Y1504">
        <v>8</v>
      </c>
      <c r="Z1504" t="s">
        <v>1807</v>
      </c>
      <c r="AA1504" t="s">
        <v>1808</v>
      </c>
      <c r="AB1504" t="s">
        <v>309</v>
      </c>
      <c r="AC1504" t="s">
        <v>310</v>
      </c>
      <c r="AD1504" t="s">
        <v>1750</v>
      </c>
      <c r="AG1504" t="s">
        <v>1809</v>
      </c>
      <c r="AH1504">
        <v>0</v>
      </c>
      <c r="AI1504">
        <v>361</v>
      </c>
    </row>
    <row r="1505" spans="1:35" x14ac:dyDescent="0.3">
      <c r="A1505" t="s">
        <v>1745</v>
      </c>
      <c r="B1505">
        <v>128914</v>
      </c>
      <c r="C1505">
        <v>5</v>
      </c>
      <c r="D1505" t="s">
        <v>1806</v>
      </c>
      <c r="E1505" t="s">
        <v>375</v>
      </c>
      <c r="F1505">
        <v>24</v>
      </c>
      <c r="G1505">
        <v>9.1999999999999993</v>
      </c>
      <c r="H1505">
        <v>30.43</v>
      </c>
      <c r="I1505">
        <v>6.53</v>
      </c>
      <c r="J1505">
        <v>21.6</v>
      </c>
      <c r="K1505">
        <v>8</v>
      </c>
      <c r="T1505">
        <v>1</v>
      </c>
      <c r="U1505">
        <v>1</v>
      </c>
      <c r="V1505" t="s">
        <v>306</v>
      </c>
      <c r="W1505" t="s">
        <v>522</v>
      </c>
      <c r="X1505">
        <v>8</v>
      </c>
      <c r="Y1505">
        <v>8</v>
      </c>
      <c r="Z1505" t="s">
        <v>1807</v>
      </c>
      <c r="AA1505" t="s">
        <v>1808</v>
      </c>
      <c r="AB1505" t="s">
        <v>309</v>
      </c>
      <c r="AC1505" t="s">
        <v>310</v>
      </c>
      <c r="AD1505" t="s">
        <v>1750</v>
      </c>
      <c r="AG1505" t="s">
        <v>1809</v>
      </c>
      <c r="AH1505">
        <v>0</v>
      </c>
      <c r="AI1505">
        <v>361</v>
      </c>
    </row>
    <row r="1506" spans="1:35" x14ac:dyDescent="0.3">
      <c r="A1506" t="s">
        <v>1745</v>
      </c>
      <c r="B1506">
        <v>128559</v>
      </c>
      <c r="C1506">
        <v>1</v>
      </c>
      <c r="D1506" t="s">
        <v>1811</v>
      </c>
      <c r="E1506" t="s">
        <v>1812</v>
      </c>
      <c r="F1506">
        <v>12</v>
      </c>
      <c r="G1506">
        <v>11.59</v>
      </c>
      <c r="H1506">
        <v>38.32</v>
      </c>
      <c r="I1506">
        <v>9.06</v>
      </c>
      <c r="J1506">
        <v>29.97</v>
      </c>
      <c r="K1506">
        <v>12</v>
      </c>
      <c r="T1506">
        <v>2</v>
      </c>
      <c r="U1506">
        <v>1</v>
      </c>
      <c r="V1506" t="s">
        <v>306</v>
      </c>
      <c r="W1506">
        <v>38</v>
      </c>
      <c r="X1506">
        <v>9</v>
      </c>
      <c r="Y1506">
        <v>9</v>
      </c>
      <c r="Z1506" t="s">
        <v>1813</v>
      </c>
      <c r="AA1506" t="s">
        <v>1814</v>
      </c>
      <c r="AB1506" t="s">
        <v>309</v>
      </c>
      <c r="AC1506" t="s">
        <v>310</v>
      </c>
      <c r="AD1506" t="s">
        <v>1750</v>
      </c>
      <c r="AG1506" t="s">
        <v>1815</v>
      </c>
      <c r="AH1506">
        <v>0</v>
      </c>
      <c r="AI1506">
        <v>357</v>
      </c>
    </row>
    <row r="1507" spans="1:35" x14ac:dyDescent="0.3">
      <c r="A1507" t="s">
        <v>1745</v>
      </c>
      <c r="B1507">
        <v>1154</v>
      </c>
      <c r="C1507">
        <v>1</v>
      </c>
      <c r="D1507" t="s">
        <v>1816</v>
      </c>
      <c r="E1507" t="s">
        <v>1817</v>
      </c>
      <c r="F1507">
        <v>94</v>
      </c>
      <c r="G1507">
        <v>24.02</v>
      </c>
      <c r="H1507">
        <v>79.41</v>
      </c>
      <c r="I1507">
        <v>21.94</v>
      </c>
      <c r="J1507">
        <v>72.53</v>
      </c>
      <c r="K1507">
        <v>9</v>
      </c>
      <c r="T1507">
        <v>3</v>
      </c>
      <c r="U1507">
        <v>1</v>
      </c>
      <c r="V1507" t="s">
        <v>306</v>
      </c>
      <c r="W1507">
        <v>79</v>
      </c>
      <c r="X1507">
        <v>12</v>
      </c>
      <c r="Y1507">
        <v>12</v>
      </c>
      <c r="Z1507" t="s">
        <v>1818</v>
      </c>
      <c r="AA1507" t="s">
        <v>1819</v>
      </c>
      <c r="AB1507" t="s">
        <v>309</v>
      </c>
      <c r="AC1507" t="s">
        <v>310</v>
      </c>
      <c r="AD1507" t="s">
        <v>1750</v>
      </c>
      <c r="AG1507" t="s">
        <v>1820</v>
      </c>
      <c r="AH1507">
        <v>0</v>
      </c>
      <c r="AI1507">
        <v>298</v>
      </c>
    </row>
    <row r="1508" spans="1:35" x14ac:dyDescent="0.3">
      <c r="A1508" t="s">
        <v>1745</v>
      </c>
      <c r="B1508">
        <v>1154</v>
      </c>
      <c r="C1508">
        <v>2</v>
      </c>
      <c r="D1508" t="s">
        <v>1816</v>
      </c>
      <c r="E1508" t="s">
        <v>1817</v>
      </c>
      <c r="F1508">
        <v>94</v>
      </c>
      <c r="G1508">
        <v>24.39</v>
      </c>
      <c r="H1508">
        <v>80.66</v>
      </c>
      <c r="I1508">
        <v>21.94</v>
      </c>
      <c r="J1508">
        <v>72.53</v>
      </c>
      <c r="K1508">
        <v>2</v>
      </c>
      <c r="T1508">
        <v>3</v>
      </c>
      <c r="U1508">
        <v>1</v>
      </c>
      <c r="V1508" t="s">
        <v>306</v>
      </c>
      <c r="W1508">
        <v>80</v>
      </c>
      <c r="X1508">
        <v>12</v>
      </c>
      <c r="Y1508">
        <v>12</v>
      </c>
      <c r="Z1508" t="s">
        <v>1818</v>
      </c>
      <c r="AA1508" t="s">
        <v>1819</v>
      </c>
      <c r="AB1508" t="s">
        <v>309</v>
      </c>
      <c r="AC1508" t="s">
        <v>310</v>
      </c>
      <c r="AD1508" t="s">
        <v>1750</v>
      </c>
      <c r="AG1508" t="s">
        <v>1820</v>
      </c>
      <c r="AH1508">
        <v>0</v>
      </c>
      <c r="AI1508">
        <v>298</v>
      </c>
    </row>
    <row r="1509" spans="1:35" x14ac:dyDescent="0.3">
      <c r="A1509" t="s">
        <v>1745</v>
      </c>
      <c r="B1509">
        <v>1154</v>
      </c>
      <c r="C1509">
        <v>3</v>
      </c>
      <c r="D1509" t="s">
        <v>1816</v>
      </c>
      <c r="E1509" t="s">
        <v>1817</v>
      </c>
      <c r="F1509">
        <v>94</v>
      </c>
      <c r="G1509">
        <v>25.58</v>
      </c>
      <c r="H1509">
        <v>84.59</v>
      </c>
      <c r="I1509">
        <v>23.48</v>
      </c>
      <c r="J1509">
        <v>77.650000000000006</v>
      </c>
      <c r="K1509">
        <v>10</v>
      </c>
      <c r="T1509">
        <v>3</v>
      </c>
      <c r="U1509">
        <v>1</v>
      </c>
      <c r="V1509" t="s">
        <v>333</v>
      </c>
      <c r="W1509" t="s">
        <v>156</v>
      </c>
      <c r="X1509">
        <v>12</v>
      </c>
      <c r="Y1509">
        <v>12</v>
      </c>
      <c r="Z1509" t="s">
        <v>1818</v>
      </c>
      <c r="AA1509" t="s">
        <v>1819</v>
      </c>
      <c r="AB1509" t="s">
        <v>309</v>
      </c>
      <c r="AC1509" t="s">
        <v>310</v>
      </c>
      <c r="AD1509" t="s">
        <v>1750</v>
      </c>
      <c r="AG1509" t="s">
        <v>1820</v>
      </c>
      <c r="AH1509">
        <v>0</v>
      </c>
      <c r="AI1509">
        <v>298</v>
      </c>
    </row>
    <row r="1510" spans="1:35" x14ac:dyDescent="0.3">
      <c r="A1510" t="s">
        <v>1745</v>
      </c>
      <c r="B1510">
        <v>1154</v>
      </c>
      <c r="C1510">
        <v>4</v>
      </c>
      <c r="D1510" t="s">
        <v>1816</v>
      </c>
      <c r="E1510" t="s">
        <v>1817</v>
      </c>
      <c r="F1510">
        <v>94</v>
      </c>
      <c r="G1510">
        <v>26.1</v>
      </c>
      <c r="H1510">
        <v>86.31</v>
      </c>
      <c r="I1510">
        <v>23.48</v>
      </c>
      <c r="J1510">
        <v>77.62</v>
      </c>
      <c r="K1510">
        <v>1</v>
      </c>
      <c r="T1510">
        <v>3</v>
      </c>
      <c r="U1510">
        <v>1</v>
      </c>
      <c r="V1510" t="s">
        <v>333</v>
      </c>
      <c r="W1510">
        <v>86</v>
      </c>
      <c r="X1510">
        <v>12</v>
      </c>
      <c r="Y1510">
        <v>12</v>
      </c>
      <c r="Z1510" t="s">
        <v>1818</v>
      </c>
      <c r="AA1510" t="s">
        <v>1819</v>
      </c>
      <c r="AB1510" t="s">
        <v>309</v>
      </c>
      <c r="AC1510" t="s">
        <v>310</v>
      </c>
      <c r="AD1510" t="s">
        <v>1750</v>
      </c>
      <c r="AG1510" t="s">
        <v>1820</v>
      </c>
      <c r="AH1510">
        <v>0</v>
      </c>
      <c r="AI1510">
        <v>298</v>
      </c>
    </row>
    <row r="1511" spans="1:35" x14ac:dyDescent="0.3">
      <c r="A1511" t="s">
        <v>1745</v>
      </c>
      <c r="B1511">
        <v>1154</v>
      </c>
      <c r="C1511">
        <v>5</v>
      </c>
      <c r="D1511" t="s">
        <v>1816</v>
      </c>
      <c r="E1511" t="s">
        <v>1817</v>
      </c>
      <c r="F1511">
        <v>94</v>
      </c>
      <c r="G1511">
        <v>26.12</v>
      </c>
      <c r="H1511">
        <v>86.35</v>
      </c>
      <c r="I1511">
        <v>23.49</v>
      </c>
      <c r="J1511">
        <v>77.66</v>
      </c>
      <c r="K1511">
        <v>1</v>
      </c>
      <c r="T1511">
        <v>3</v>
      </c>
      <c r="U1511">
        <v>1</v>
      </c>
      <c r="V1511" t="s">
        <v>306</v>
      </c>
      <c r="W1511" t="s">
        <v>197</v>
      </c>
      <c r="X1511">
        <v>12</v>
      </c>
      <c r="Y1511">
        <v>12</v>
      </c>
      <c r="Z1511" t="s">
        <v>1818</v>
      </c>
      <c r="AA1511" t="s">
        <v>1819</v>
      </c>
      <c r="AB1511" t="s">
        <v>309</v>
      </c>
      <c r="AC1511" t="s">
        <v>310</v>
      </c>
      <c r="AD1511" t="s">
        <v>1750</v>
      </c>
      <c r="AG1511" t="s">
        <v>1820</v>
      </c>
      <c r="AH1511">
        <v>0</v>
      </c>
      <c r="AI1511">
        <v>298</v>
      </c>
    </row>
    <row r="1512" spans="1:35" x14ac:dyDescent="0.3">
      <c r="A1512" t="s">
        <v>1745</v>
      </c>
      <c r="B1512">
        <v>1154</v>
      </c>
      <c r="C1512">
        <v>6</v>
      </c>
      <c r="D1512" t="s">
        <v>1816</v>
      </c>
      <c r="E1512" t="s">
        <v>1817</v>
      </c>
      <c r="F1512">
        <v>94</v>
      </c>
      <c r="G1512">
        <v>29.91</v>
      </c>
      <c r="H1512">
        <v>98.88</v>
      </c>
      <c r="I1512">
        <v>27.17</v>
      </c>
      <c r="J1512">
        <v>89.82</v>
      </c>
      <c r="K1512">
        <v>41</v>
      </c>
      <c r="T1512">
        <v>3</v>
      </c>
      <c r="U1512">
        <v>1</v>
      </c>
      <c r="V1512" t="s">
        <v>306</v>
      </c>
      <c r="W1512" t="s">
        <v>142</v>
      </c>
      <c r="X1512">
        <v>12</v>
      </c>
      <c r="Y1512">
        <v>12</v>
      </c>
      <c r="Z1512" t="s">
        <v>1818</v>
      </c>
      <c r="AA1512" t="s">
        <v>1819</v>
      </c>
      <c r="AB1512" t="s">
        <v>309</v>
      </c>
      <c r="AC1512" t="s">
        <v>310</v>
      </c>
      <c r="AD1512" t="s">
        <v>1750</v>
      </c>
      <c r="AG1512" t="s">
        <v>1820</v>
      </c>
      <c r="AH1512">
        <v>0</v>
      </c>
      <c r="AI1512">
        <v>298</v>
      </c>
    </row>
    <row r="1513" spans="1:35" x14ac:dyDescent="0.3">
      <c r="A1513" t="s">
        <v>1745</v>
      </c>
      <c r="B1513">
        <v>1154</v>
      </c>
      <c r="C1513">
        <v>7</v>
      </c>
      <c r="D1513" t="s">
        <v>1816</v>
      </c>
      <c r="E1513" t="s">
        <v>1817</v>
      </c>
      <c r="F1513">
        <v>94</v>
      </c>
      <c r="G1513">
        <v>29.92</v>
      </c>
      <c r="H1513">
        <v>98.91</v>
      </c>
      <c r="I1513">
        <v>27.17</v>
      </c>
      <c r="J1513">
        <v>89.85</v>
      </c>
      <c r="K1513">
        <v>9</v>
      </c>
      <c r="T1513">
        <v>3</v>
      </c>
      <c r="U1513">
        <v>1</v>
      </c>
      <c r="V1513" t="s">
        <v>306</v>
      </c>
      <c r="W1513" t="s">
        <v>868</v>
      </c>
      <c r="X1513">
        <v>12</v>
      </c>
      <c r="Y1513">
        <v>12</v>
      </c>
      <c r="Z1513" t="s">
        <v>1818</v>
      </c>
      <c r="AA1513" t="s">
        <v>1819</v>
      </c>
      <c r="AB1513" t="s">
        <v>309</v>
      </c>
      <c r="AC1513" t="s">
        <v>310</v>
      </c>
      <c r="AD1513" t="s">
        <v>1750</v>
      </c>
      <c r="AG1513" t="s">
        <v>1820</v>
      </c>
      <c r="AH1513">
        <v>0</v>
      </c>
      <c r="AI1513">
        <v>298</v>
      </c>
    </row>
    <row r="1514" spans="1:35" x14ac:dyDescent="0.3">
      <c r="A1514" t="s">
        <v>1745</v>
      </c>
      <c r="B1514">
        <v>1154</v>
      </c>
      <c r="C1514">
        <v>8</v>
      </c>
      <c r="D1514" t="s">
        <v>1816</v>
      </c>
      <c r="E1514" t="s">
        <v>1817</v>
      </c>
      <c r="F1514">
        <v>94</v>
      </c>
      <c r="G1514">
        <v>30.21</v>
      </c>
      <c r="H1514">
        <v>99.87</v>
      </c>
      <c r="I1514">
        <v>27.17</v>
      </c>
      <c r="J1514">
        <v>89.82</v>
      </c>
      <c r="K1514">
        <v>8</v>
      </c>
      <c r="T1514">
        <v>3</v>
      </c>
      <c r="U1514">
        <v>1</v>
      </c>
      <c r="V1514" t="s">
        <v>333</v>
      </c>
      <c r="W1514" t="s">
        <v>266</v>
      </c>
      <c r="X1514">
        <v>12</v>
      </c>
      <c r="Y1514">
        <v>12</v>
      </c>
      <c r="Z1514" t="s">
        <v>1818</v>
      </c>
      <c r="AA1514" t="s">
        <v>1819</v>
      </c>
      <c r="AB1514" t="s">
        <v>309</v>
      </c>
      <c r="AC1514" t="s">
        <v>310</v>
      </c>
      <c r="AD1514" t="s">
        <v>1750</v>
      </c>
      <c r="AG1514" t="s">
        <v>1820</v>
      </c>
      <c r="AH1514">
        <v>0</v>
      </c>
      <c r="AI1514">
        <v>298</v>
      </c>
    </row>
    <row r="1515" spans="1:35" x14ac:dyDescent="0.3">
      <c r="A1515" t="s">
        <v>1745</v>
      </c>
      <c r="B1515">
        <v>1154</v>
      </c>
      <c r="C1515">
        <v>9</v>
      </c>
      <c r="D1515" t="s">
        <v>1816</v>
      </c>
      <c r="E1515" t="s">
        <v>1817</v>
      </c>
      <c r="F1515">
        <v>94</v>
      </c>
      <c r="G1515">
        <v>30.22</v>
      </c>
      <c r="H1515">
        <v>99.93</v>
      </c>
      <c r="I1515">
        <v>27.17</v>
      </c>
      <c r="J1515">
        <v>89.85</v>
      </c>
      <c r="K1515">
        <v>2</v>
      </c>
      <c r="T1515">
        <v>3</v>
      </c>
      <c r="U1515">
        <v>1</v>
      </c>
      <c r="V1515" t="s">
        <v>306</v>
      </c>
      <c r="W1515" t="s">
        <v>944</v>
      </c>
      <c r="X1515">
        <v>12</v>
      </c>
      <c r="Y1515">
        <v>12</v>
      </c>
      <c r="Z1515" t="s">
        <v>1818</v>
      </c>
      <c r="AA1515" t="s">
        <v>1819</v>
      </c>
      <c r="AB1515" t="s">
        <v>309</v>
      </c>
      <c r="AC1515" t="s">
        <v>310</v>
      </c>
      <c r="AD1515" t="s">
        <v>1750</v>
      </c>
      <c r="AG1515" t="s">
        <v>1820</v>
      </c>
      <c r="AH1515">
        <v>0</v>
      </c>
      <c r="AI1515">
        <v>298</v>
      </c>
    </row>
    <row r="1516" spans="1:35" x14ac:dyDescent="0.3">
      <c r="A1516" t="s">
        <v>1745</v>
      </c>
      <c r="B1516">
        <v>1154</v>
      </c>
      <c r="C1516">
        <v>10</v>
      </c>
      <c r="D1516" t="s">
        <v>1816</v>
      </c>
      <c r="E1516" t="s">
        <v>1817</v>
      </c>
      <c r="F1516">
        <v>94</v>
      </c>
      <c r="G1516">
        <v>33.5</v>
      </c>
      <c r="H1516">
        <v>110.75</v>
      </c>
      <c r="I1516">
        <v>27.03</v>
      </c>
      <c r="J1516">
        <v>89.36</v>
      </c>
      <c r="K1516">
        <v>9</v>
      </c>
      <c r="T1516">
        <v>3</v>
      </c>
      <c r="U1516">
        <v>1</v>
      </c>
      <c r="V1516" t="s">
        <v>306</v>
      </c>
      <c r="W1516" t="s">
        <v>115</v>
      </c>
      <c r="X1516">
        <v>12</v>
      </c>
      <c r="Y1516">
        <v>12</v>
      </c>
      <c r="Z1516" t="s">
        <v>1818</v>
      </c>
      <c r="AA1516" t="s">
        <v>1819</v>
      </c>
      <c r="AB1516" t="s">
        <v>309</v>
      </c>
      <c r="AC1516" t="s">
        <v>310</v>
      </c>
      <c r="AD1516" t="s">
        <v>1750</v>
      </c>
      <c r="AG1516" t="s">
        <v>1820</v>
      </c>
      <c r="AH1516">
        <v>0</v>
      </c>
      <c r="AI1516">
        <v>298</v>
      </c>
    </row>
    <row r="1517" spans="1:35" x14ac:dyDescent="0.3">
      <c r="A1517" t="s">
        <v>1745</v>
      </c>
      <c r="B1517">
        <v>1154</v>
      </c>
      <c r="C1517">
        <v>11</v>
      </c>
      <c r="D1517" t="s">
        <v>1816</v>
      </c>
      <c r="E1517" t="s">
        <v>1817</v>
      </c>
      <c r="F1517">
        <v>94</v>
      </c>
      <c r="G1517">
        <v>33.94</v>
      </c>
      <c r="H1517">
        <v>112.23</v>
      </c>
      <c r="I1517">
        <v>27.02</v>
      </c>
      <c r="J1517">
        <v>89.35</v>
      </c>
      <c r="K1517">
        <v>2</v>
      </c>
      <c r="T1517">
        <v>3</v>
      </c>
      <c r="U1517">
        <v>1</v>
      </c>
      <c r="V1517" t="s">
        <v>306</v>
      </c>
      <c r="W1517" t="s">
        <v>93</v>
      </c>
      <c r="X1517">
        <v>12</v>
      </c>
      <c r="Y1517">
        <v>12</v>
      </c>
      <c r="Z1517" t="s">
        <v>1818</v>
      </c>
      <c r="AA1517" t="s">
        <v>1819</v>
      </c>
      <c r="AB1517" t="s">
        <v>309</v>
      </c>
      <c r="AC1517" t="s">
        <v>310</v>
      </c>
      <c r="AD1517" t="s">
        <v>1750</v>
      </c>
      <c r="AG1517" t="s">
        <v>1820</v>
      </c>
      <c r="AH1517">
        <v>0</v>
      </c>
      <c r="AI1517">
        <v>298</v>
      </c>
    </row>
    <row r="1518" spans="1:35" x14ac:dyDescent="0.3">
      <c r="A1518" t="s">
        <v>1745</v>
      </c>
      <c r="B1518">
        <v>111315</v>
      </c>
      <c r="C1518">
        <v>1</v>
      </c>
      <c r="D1518" t="s">
        <v>1821</v>
      </c>
      <c r="E1518" t="s">
        <v>1822</v>
      </c>
      <c r="F1518">
        <v>125</v>
      </c>
      <c r="G1518">
        <v>7.79</v>
      </c>
      <c r="H1518">
        <v>25.76</v>
      </c>
      <c r="I1518">
        <v>4.84</v>
      </c>
      <c r="J1518">
        <v>16</v>
      </c>
      <c r="K1518">
        <v>1</v>
      </c>
      <c r="T1518">
        <v>1</v>
      </c>
      <c r="U1518">
        <v>1</v>
      </c>
      <c r="V1518" t="s">
        <v>306</v>
      </c>
      <c r="W1518" t="s">
        <v>1823</v>
      </c>
      <c r="X1518">
        <v>12</v>
      </c>
      <c r="Y1518">
        <v>7</v>
      </c>
      <c r="Z1518" t="s">
        <v>1824</v>
      </c>
      <c r="AA1518" t="s">
        <v>1825</v>
      </c>
      <c r="AB1518" t="s">
        <v>309</v>
      </c>
      <c r="AC1518" t="s">
        <v>310</v>
      </c>
      <c r="AD1518" t="s">
        <v>1750</v>
      </c>
      <c r="AG1518" t="s">
        <v>1826</v>
      </c>
      <c r="AH1518">
        <v>0</v>
      </c>
      <c r="AI1518">
        <v>199</v>
      </c>
    </row>
    <row r="1519" spans="1:35" x14ac:dyDescent="0.3">
      <c r="A1519" t="s">
        <v>1745</v>
      </c>
      <c r="B1519">
        <v>111315</v>
      </c>
      <c r="C1519">
        <v>2</v>
      </c>
      <c r="D1519" t="s">
        <v>1821</v>
      </c>
      <c r="E1519" t="s">
        <v>1822</v>
      </c>
      <c r="F1519">
        <v>125</v>
      </c>
      <c r="G1519">
        <v>8</v>
      </c>
      <c r="H1519">
        <v>26.46</v>
      </c>
      <c r="I1519">
        <v>5</v>
      </c>
      <c r="J1519">
        <v>16.54</v>
      </c>
      <c r="K1519">
        <v>1</v>
      </c>
      <c r="T1519">
        <v>1</v>
      </c>
      <c r="U1519">
        <v>1</v>
      </c>
      <c r="V1519" t="s">
        <v>306</v>
      </c>
      <c r="W1519" t="s">
        <v>1827</v>
      </c>
      <c r="X1519">
        <v>12</v>
      </c>
      <c r="Y1519">
        <v>7</v>
      </c>
      <c r="Z1519" t="s">
        <v>1824</v>
      </c>
      <c r="AA1519" t="s">
        <v>1825</v>
      </c>
      <c r="AB1519" t="s">
        <v>309</v>
      </c>
      <c r="AC1519" t="s">
        <v>310</v>
      </c>
      <c r="AD1519" t="s">
        <v>1750</v>
      </c>
      <c r="AG1519" t="s">
        <v>1826</v>
      </c>
      <c r="AH1519">
        <v>0</v>
      </c>
      <c r="AI1519">
        <v>199</v>
      </c>
    </row>
    <row r="1520" spans="1:35" x14ac:dyDescent="0.3">
      <c r="A1520" t="s">
        <v>1745</v>
      </c>
      <c r="B1520">
        <v>111315</v>
      </c>
      <c r="C1520">
        <v>3</v>
      </c>
      <c r="D1520" t="s">
        <v>1821</v>
      </c>
      <c r="E1520" t="s">
        <v>1822</v>
      </c>
      <c r="F1520">
        <v>125</v>
      </c>
      <c r="G1520">
        <v>8.7899999999999991</v>
      </c>
      <c r="H1520">
        <v>29.09</v>
      </c>
      <c r="I1520">
        <v>5.48</v>
      </c>
      <c r="J1520">
        <v>18.14</v>
      </c>
      <c r="K1520">
        <v>1</v>
      </c>
      <c r="T1520">
        <v>1</v>
      </c>
      <c r="U1520">
        <v>1</v>
      </c>
      <c r="V1520" t="s">
        <v>306</v>
      </c>
      <c r="W1520" t="s">
        <v>1828</v>
      </c>
      <c r="X1520">
        <v>12</v>
      </c>
      <c r="Y1520">
        <v>7</v>
      </c>
      <c r="Z1520" t="s">
        <v>1824</v>
      </c>
      <c r="AA1520" t="s">
        <v>1825</v>
      </c>
      <c r="AB1520" t="s">
        <v>309</v>
      </c>
      <c r="AC1520" t="s">
        <v>310</v>
      </c>
      <c r="AD1520" t="s">
        <v>1750</v>
      </c>
      <c r="AG1520" t="s">
        <v>1826</v>
      </c>
      <c r="AH1520">
        <v>0</v>
      </c>
      <c r="AI1520">
        <v>199</v>
      </c>
    </row>
    <row r="1521" spans="1:35" x14ac:dyDescent="0.3">
      <c r="A1521" t="s">
        <v>1745</v>
      </c>
      <c r="B1521">
        <v>111315</v>
      </c>
      <c r="C1521">
        <v>4</v>
      </c>
      <c r="D1521" t="s">
        <v>1821</v>
      </c>
      <c r="E1521" t="s">
        <v>1822</v>
      </c>
      <c r="F1521">
        <v>125</v>
      </c>
      <c r="G1521">
        <v>9.36</v>
      </c>
      <c r="H1521">
        <v>30.96</v>
      </c>
      <c r="I1521">
        <v>5.82</v>
      </c>
      <c r="J1521">
        <v>19.260000000000002</v>
      </c>
      <c r="K1521">
        <v>1</v>
      </c>
      <c r="T1521">
        <v>1</v>
      </c>
      <c r="U1521">
        <v>1</v>
      </c>
      <c r="V1521" t="s">
        <v>306</v>
      </c>
      <c r="W1521" t="s">
        <v>1829</v>
      </c>
      <c r="X1521">
        <v>12</v>
      </c>
      <c r="Y1521">
        <v>7</v>
      </c>
      <c r="Z1521" t="s">
        <v>1824</v>
      </c>
      <c r="AA1521" t="s">
        <v>1825</v>
      </c>
      <c r="AB1521" t="s">
        <v>309</v>
      </c>
      <c r="AC1521" t="s">
        <v>310</v>
      </c>
      <c r="AD1521" t="s">
        <v>1750</v>
      </c>
      <c r="AG1521" t="s">
        <v>1826</v>
      </c>
      <c r="AH1521">
        <v>0</v>
      </c>
      <c r="AI1521">
        <v>199</v>
      </c>
    </row>
    <row r="1522" spans="1:35" x14ac:dyDescent="0.3">
      <c r="A1522" t="s">
        <v>1745</v>
      </c>
      <c r="B1522">
        <v>111315</v>
      </c>
      <c r="C1522">
        <v>5</v>
      </c>
      <c r="D1522" t="s">
        <v>1821</v>
      </c>
      <c r="E1522" t="s">
        <v>1822</v>
      </c>
      <c r="F1522">
        <v>125</v>
      </c>
      <c r="G1522">
        <v>9.4700000000000006</v>
      </c>
      <c r="H1522">
        <v>31.32</v>
      </c>
      <c r="I1522">
        <v>5.89</v>
      </c>
      <c r="J1522">
        <v>19.5</v>
      </c>
      <c r="K1522">
        <v>1</v>
      </c>
      <c r="T1522">
        <v>1</v>
      </c>
      <c r="U1522">
        <v>1</v>
      </c>
      <c r="V1522" t="s">
        <v>306</v>
      </c>
      <c r="W1522" t="s">
        <v>1830</v>
      </c>
      <c r="X1522">
        <v>12</v>
      </c>
      <c r="Y1522">
        <v>7</v>
      </c>
      <c r="Z1522" t="s">
        <v>1824</v>
      </c>
      <c r="AA1522" t="s">
        <v>1825</v>
      </c>
      <c r="AB1522" t="s">
        <v>309</v>
      </c>
      <c r="AC1522" t="s">
        <v>310</v>
      </c>
      <c r="AD1522" t="s">
        <v>1750</v>
      </c>
      <c r="AG1522" t="s">
        <v>1826</v>
      </c>
      <c r="AH1522">
        <v>0</v>
      </c>
      <c r="AI1522">
        <v>199</v>
      </c>
    </row>
    <row r="1523" spans="1:35" x14ac:dyDescent="0.3">
      <c r="A1523" t="s">
        <v>1745</v>
      </c>
      <c r="B1523">
        <v>111315</v>
      </c>
      <c r="C1523">
        <v>6</v>
      </c>
      <c r="D1523" t="s">
        <v>1821</v>
      </c>
      <c r="E1523" t="s">
        <v>1822</v>
      </c>
      <c r="F1523">
        <v>125</v>
      </c>
      <c r="G1523">
        <v>9.99</v>
      </c>
      <c r="H1523">
        <v>33.03</v>
      </c>
      <c r="I1523">
        <v>6.27</v>
      </c>
      <c r="J1523">
        <v>20.75</v>
      </c>
      <c r="K1523">
        <v>6</v>
      </c>
      <c r="T1523">
        <v>1</v>
      </c>
      <c r="U1523">
        <v>1</v>
      </c>
      <c r="V1523" t="s">
        <v>306</v>
      </c>
      <c r="W1523" t="s">
        <v>320</v>
      </c>
      <c r="X1523">
        <v>12</v>
      </c>
      <c r="Y1523">
        <v>7</v>
      </c>
      <c r="Z1523" t="s">
        <v>1824</v>
      </c>
      <c r="AA1523" t="s">
        <v>1825</v>
      </c>
      <c r="AB1523" t="s">
        <v>309</v>
      </c>
      <c r="AC1523" t="s">
        <v>310</v>
      </c>
      <c r="AD1523" t="s">
        <v>1750</v>
      </c>
      <c r="AG1523" t="s">
        <v>1826</v>
      </c>
      <c r="AH1523">
        <v>0</v>
      </c>
      <c r="AI1523">
        <v>199</v>
      </c>
    </row>
    <row r="1524" spans="1:35" x14ac:dyDescent="0.3">
      <c r="A1524" t="s">
        <v>1745</v>
      </c>
      <c r="B1524">
        <v>111315</v>
      </c>
      <c r="C1524">
        <v>7</v>
      </c>
      <c r="D1524" t="s">
        <v>1821</v>
      </c>
      <c r="E1524" t="s">
        <v>1822</v>
      </c>
      <c r="F1524">
        <v>125</v>
      </c>
      <c r="G1524">
        <v>10.119999999999999</v>
      </c>
      <c r="H1524">
        <v>33.47</v>
      </c>
      <c r="I1524">
        <v>6.25</v>
      </c>
      <c r="J1524">
        <v>20.69</v>
      </c>
      <c r="K1524">
        <v>1</v>
      </c>
      <c r="T1524">
        <v>2</v>
      </c>
      <c r="U1524">
        <v>1</v>
      </c>
      <c r="V1524" t="s">
        <v>306</v>
      </c>
      <c r="W1524" t="s">
        <v>1831</v>
      </c>
      <c r="X1524">
        <v>12</v>
      </c>
      <c r="Y1524">
        <v>7</v>
      </c>
      <c r="Z1524" t="s">
        <v>1824</v>
      </c>
      <c r="AA1524" t="s">
        <v>1825</v>
      </c>
      <c r="AB1524" t="s">
        <v>309</v>
      </c>
      <c r="AC1524" t="s">
        <v>310</v>
      </c>
      <c r="AD1524" t="s">
        <v>1750</v>
      </c>
      <c r="AG1524" t="s">
        <v>1826</v>
      </c>
      <c r="AH1524">
        <v>0</v>
      </c>
      <c r="AI1524">
        <v>199</v>
      </c>
    </row>
    <row r="1525" spans="1:35" x14ac:dyDescent="0.3">
      <c r="A1525" t="s">
        <v>1745</v>
      </c>
      <c r="B1525">
        <v>111315</v>
      </c>
      <c r="C1525">
        <v>8</v>
      </c>
      <c r="D1525" t="s">
        <v>1821</v>
      </c>
      <c r="E1525" t="s">
        <v>1822</v>
      </c>
      <c r="F1525">
        <v>125</v>
      </c>
      <c r="G1525">
        <v>10.44</v>
      </c>
      <c r="H1525">
        <v>34.54</v>
      </c>
      <c r="I1525">
        <v>6.56</v>
      </c>
      <c r="J1525">
        <v>21.7</v>
      </c>
      <c r="K1525">
        <v>2</v>
      </c>
      <c r="T1525">
        <v>2</v>
      </c>
      <c r="U1525">
        <v>1</v>
      </c>
      <c r="V1525" t="s">
        <v>306</v>
      </c>
      <c r="W1525" t="s">
        <v>1832</v>
      </c>
      <c r="X1525">
        <v>12</v>
      </c>
      <c r="Y1525">
        <v>7</v>
      </c>
      <c r="Z1525" t="s">
        <v>1824</v>
      </c>
      <c r="AA1525" t="s">
        <v>1825</v>
      </c>
      <c r="AB1525" t="s">
        <v>309</v>
      </c>
      <c r="AC1525" t="s">
        <v>310</v>
      </c>
      <c r="AD1525" t="s">
        <v>1750</v>
      </c>
      <c r="AG1525" t="s">
        <v>1826</v>
      </c>
      <c r="AH1525">
        <v>0</v>
      </c>
      <c r="AI1525">
        <v>199</v>
      </c>
    </row>
    <row r="1526" spans="1:35" x14ac:dyDescent="0.3">
      <c r="A1526" t="s">
        <v>1745</v>
      </c>
      <c r="B1526">
        <v>111315</v>
      </c>
      <c r="C1526">
        <v>9</v>
      </c>
      <c r="D1526" t="s">
        <v>1821</v>
      </c>
      <c r="E1526" t="s">
        <v>1822</v>
      </c>
      <c r="F1526">
        <v>125</v>
      </c>
      <c r="G1526">
        <v>10.49</v>
      </c>
      <c r="H1526">
        <v>34.700000000000003</v>
      </c>
      <c r="I1526">
        <v>6.61</v>
      </c>
      <c r="J1526">
        <v>21.87</v>
      </c>
      <c r="K1526">
        <v>1</v>
      </c>
      <c r="T1526">
        <v>2</v>
      </c>
      <c r="U1526">
        <v>1</v>
      </c>
      <c r="V1526" t="s">
        <v>306</v>
      </c>
      <c r="W1526" t="s">
        <v>1833</v>
      </c>
      <c r="X1526">
        <v>12</v>
      </c>
      <c r="Y1526">
        <v>7</v>
      </c>
      <c r="Z1526" t="s">
        <v>1824</v>
      </c>
      <c r="AA1526" t="s">
        <v>1825</v>
      </c>
      <c r="AB1526" t="s">
        <v>309</v>
      </c>
      <c r="AC1526" t="s">
        <v>310</v>
      </c>
      <c r="AD1526" t="s">
        <v>1750</v>
      </c>
      <c r="AG1526" t="s">
        <v>1826</v>
      </c>
      <c r="AH1526">
        <v>0</v>
      </c>
      <c r="AI1526">
        <v>199</v>
      </c>
    </row>
    <row r="1527" spans="1:35" x14ac:dyDescent="0.3">
      <c r="A1527" t="s">
        <v>1745</v>
      </c>
      <c r="B1527">
        <v>111315</v>
      </c>
      <c r="C1527">
        <v>10</v>
      </c>
      <c r="D1527" t="s">
        <v>1821</v>
      </c>
      <c r="E1527" t="s">
        <v>1822</v>
      </c>
      <c r="F1527">
        <v>125</v>
      </c>
      <c r="G1527">
        <v>10.44</v>
      </c>
      <c r="H1527">
        <v>34.54</v>
      </c>
      <c r="I1527">
        <v>6.56</v>
      </c>
      <c r="J1527">
        <v>21.7</v>
      </c>
      <c r="K1527">
        <v>1</v>
      </c>
      <c r="T1527">
        <v>2</v>
      </c>
      <c r="U1527">
        <v>1</v>
      </c>
      <c r="V1527" t="s">
        <v>306</v>
      </c>
      <c r="W1527" t="s">
        <v>1834</v>
      </c>
      <c r="X1527">
        <v>12</v>
      </c>
      <c r="Y1527">
        <v>7</v>
      </c>
      <c r="Z1527" t="s">
        <v>1824</v>
      </c>
      <c r="AA1527" t="s">
        <v>1825</v>
      </c>
      <c r="AB1527" t="s">
        <v>309</v>
      </c>
      <c r="AC1527" t="s">
        <v>310</v>
      </c>
      <c r="AD1527" t="s">
        <v>1750</v>
      </c>
      <c r="AG1527" t="s">
        <v>1826</v>
      </c>
      <c r="AH1527">
        <v>0</v>
      </c>
      <c r="AI1527">
        <v>199</v>
      </c>
    </row>
    <row r="1528" spans="1:35" x14ac:dyDescent="0.3">
      <c r="A1528" t="s">
        <v>1745</v>
      </c>
      <c r="B1528">
        <v>111315</v>
      </c>
      <c r="C1528">
        <v>11</v>
      </c>
      <c r="D1528" t="s">
        <v>1821</v>
      </c>
      <c r="E1528" t="s">
        <v>1822</v>
      </c>
      <c r="F1528">
        <v>125</v>
      </c>
      <c r="G1528">
        <v>11</v>
      </c>
      <c r="H1528">
        <v>36.39</v>
      </c>
      <c r="I1528">
        <v>6.9</v>
      </c>
      <c r="J1528">
        <v>22.81</v>
      </c>
      <c r="K1528">
        <v>1</v>
      </c>
      <c r="T1528">
        <v>2</v>
      </c>
      <c r="U1528">
        <v>1</v>
      </c>
      <c r="V1528" t="s">
        <v>306</v>
      </c>
      <c r="W1528" t="s">
        <v>1835</v>
      </c>
      <c r="X1528">
        <v>12</v>
      </c>
      <c r="Y1528">
        <v>7</v>
      </c>
      <c r="Z1528" t="s">
        <v>1824</v>
      </c>
      <c r="AA1528" t="s">
        <v>1825</v>
      </c>
      <c r="AB1528" t="s">
        <v>309</v>
      </c>
      <c r="AC1528" t="s">
        <v>310</v>
      </c>
      <c r="AD1528" t="s">
        <v>1750</v>
      </c>
      <c r="AG1528" t="s">
        <v>1826</v>
      </c>
      <c r="AH1528">
        <v>0</v>
      </c>
      <c r="AI1528">
        <v>199</v>
      </c>
    </row>
    <row r="1529" spans="1:35" x14ac:dyDescent="0.3">
      <c r="A1529" t="s">
        <v>1745</v>
      </c>
      <c r="B1529">
        <v>111315</v>
      </c>
      <c r="C1529">
        <v>12</v>
      </c>
      <c r="D1529" t="s">
        <v>1821</v>
      </c>
      <c r="E1529" t="s">
        <v>1822</v>
      </c>
      <c r="F1529">
        <v>125</v>
      </c>
      <c r="G1529">
        <v>11.83</v>
      </c>
      <c r="H1529">
        <v>39.11</v>
      </c>
      <c r="I1529">
        <v>7.43</v>
      </c>
      <c r="J1529">
        <v>24.57</v>
      </c>
      <c r="K1529">
        <v>1</v>
      </c>
      <c r="T1529">
        <v>2</v>
      </c>
      <c r="U1529">
        <v>1</v>
      </c>
      <c r="V1529" t="s">
        <v>306</v>
      </c>
      <c r="W1529" t="s">
        <v>1836</v>
      </c>
      <c r="X1529">
        <v>12</v>
      </c>
      <c r="Y1529">
        <v>7</v>
      </c>
      <c r="Z1529" t="s">
        <v>1824</v>
      </c>
      <c r="AA1529" t="s">
        <v>1825</v>
      </c>
      <c r="AB1529" t="s">
        <v>309</v>
      </c>
      <c r="AC1529" t="s">
        <v>310</v>
      </c>
      <c r="AD1529" t="s">
        <v>1750</v>
      </c>
      <c r="AG1529" t="s">
        <v>1826</v>
      </c>
      <c r="AH1529">
        <v>0</v>
      </c>
      <c r="AI1529">
        <v>199</v>
      </c>
    </row>
    <row r="1530" spans="1:35" x14ac:dyDescent="0.3">
      <c r="A1530" t="s">
        <v>1745</v>
      </c>
      <c r="B1530">
        <v>111315</v>
      </c>
      <c r="C1530">
        <v>13</v>
      </c>
      <c r="D1530" t="s">
        <v>1821</v>
      </c>
      <c r="E1530" t="s">
        <v>1822</v>
      </c>
      <c r="F1530">
        <v>125</v>
      </c>
      <c r="G1530">
        <v>12.14</v>
      </c>
      <c r="H1530">
        <v>40.159999999999997</v>
      </c>
      <c r="I1530">
        <v>7.63</v>
      </c>
      <c r="J1530">
        <v>25.24</v>
      </c>
      <c r="K1530">
        <v>7</v>
      </c>
      <c r="T1530">
        <v>2</v>
      </c>
      <c r="U1530">
        <v>1</v>
      </c>
      <c r="V1530" t="s">
        <v>306</v>
      </c>
      <c r="W1530" t="s">
        <v>990</v>
      </c>
      <c r="X1530">
        <v>12</v>
      </c>
      <c r="Y1530">
        <v>7</v>
      </c>
      <c r="Z1530" t="s">
        <v>1824</v>
      </c>
      <c r="AA1530" t="s">
        <v>1825</v>
      </c>
      <c r="AB1530" t="s">
        <v>309</v>
      </c>
      <c r="AC1530" t="s">
        <v>310</v>
      </c>
      <c r="AD1530" t="s">
        <v>1750</v>
      </c>
      <c r="AG1530" t="s">
        <v>1826</v>
      </c>
      <c r="AH1530">
        <v>0</v>
      </c>
      <c r="AI1530">
        <v>199</v>
      </c>
    </row>
    <row r="1531" spans="1:35" x14ac:dyDescent="0.3">
      <c r="A1531" t="s">
        <v>1745</v>
      </c>
      <c r="B1531">
        <v>111315</v>
      </c>
      <c r="C1531">
        <v>14</v>
      </c>
      <c r="D1531" t="s">
        <v>1821</v>
      </c>
      <c r="E1531" t="s">
        <v>1822</v>
      </c>
      <c r="F1531">
        <v>125</v>
      </c>
      <c r="G1531">
        <v>12.83</v>
      </c>
      <c r="H1531">
        <v>42.42</v>
      </c>
      <c r="I1531">
        <v>8.07</v>
      </c>
      <c r="J1531">
        <v>26.7</v>
      </c>
      <c r="K1531">
        <v>1</v>
      </c>
      <c r="T1531">
        <v>2</v>
      </c>
      <c r="U1531">
        <v>1</v>
      </c>
      <c r="V1531" t="s">
        <v>306</v>
      </c>
      <c r="W1531" t="s">
        <v>1837</v>
      </c>
      <c r="X1531">
        <v>12</v>
      </c>
      <c r="Y1531">
        <v>7</v>
      </c>
      <c r="Z1531" t="s">
        <v>1824</v>
      </c>
      <c r="AA1531" t="s">
        <v>1825</v>
      </c>
      <c r="AB1531" t="s">
        <v>309</v>
      </c>
      <c r="AC1531" t="s">
        <v>310</v>
      </c>
      <c r="AD1531" t="s">
        <v>1750</v>
      </c>
      <c r="AG1531" t="s">
        <v>1826</v>
      </c>
      <c r="AH1531">
        <v>0</v>
      </c>
      <c r="AI1531">
        <v>199</v>
      </c>
    </row>
    <row r="1532" spans="1:35" x14ac:dyDescent="0.3">
      <c r="A1532" t="s">
        <v>1745</v>
      </c>
      <c r="B1532">
        <v>111315</v>
      </c>
      <c r="C1532">
        <v>15</v>
      </c>
      <c r="D1532" t="s">
        <v>1821</v>
      </c>
      <c r="E1532" t="s">
        <v>1822</v>
      </c>
      <c r="F1532">
        <v>125</v>
      </c>
      <c r="G1532">
        <v>13</v>
      </c>
      <c r="H1532">
        <v>42.99</v>
      </c>
      <c r="I1532">
        <v>8.1999999999999993</v>
      </c>
      <c r="J1532">
        <v>27.12</v>
      </c>
      <c r="K1532">
        <v>1</v>
      </c>
      <c r="T1532">
        <v>2</v>
      </c>
      <c r="U1532">
        <v>1</v>
      </c>
      <c r="V1532" t="s">
        <v>306</v>
      </c>
      <c r="W1532" t="s">
        <v>1838</v>
      </c>
      <c r="X1532">
        <v>12</v>
      </c>
      <c r="Y1532">
        <v>7</v>
      </c>
      <c r="Z1532" t="s">
        <v>1824</v>
      </c>
      <c r="AA1532" t="s">
        <v>1825</v>
      </c>
      <c r="AB1532" t="s">
        <v>309</v>
      </c>
      <c r="AC1532" t="s">
        <v>310</v>
      </c>
      <c r="AD1532" t="s">
        <v>1750</v>
      </c>
      <c r="AG1532" t="s">
        <v>1826</v>
      </c>
      <c r="AH1532">
        <v>0</v>
      </c>
      <c r="AI1532">
        <v>199</v>
      </c>
    </row>
    <row r="1533" spans="1:35" x14ac:dyDescent="0.3">
      <c r="A1533" t="s">
        <v>1745</v>
      </c>
      <c r="B1533">
        <v>111315</v>
      </c>
      <c r="C1533">
        <v>16</v>
      </c>
      <c r="D1533" t="s">
        <v>1821</v>
      </c>
      <c r="E1533" t="s">
        <v>1822</v>
      </c>
      <c r="F1533">
        <v>125</v>
      </c>
      <c r="G1533">
        <v>13.23</v>
      </c>
      <c r="H1533">
        <v>43.76</v>
      </c>
      <c r="I1533">
        <v>8.36</v>
      </c>
      <c r="J1533">
        <v>27.64</v>
      </c>
      <c r="K1533">
        <v>1</v>
      </c>
      <c r="T1533">
        <v>2</v>
      </c>
      <c r="U1533">
        <v>1</v>
      </c>
      <c r="V1533" t="s">
        <v>306</v>
      </c>
      <c r="W1533" t="s">
        <v>1839</v>
      </c>
      <c r="X1533">
        <v>12</v>
      </c>
      <c r="Y1533">
        <v>7</v>
      </c>
      <c r="Z1533" t="s">
        <v>1824</v>
      </c>
      <c r="AA1533" t="s">
        <v>1825</v>
      </c>
      <c r="AB1533" t="s">
        <v>309</v>
      </c>
      <c r="AC1533" t="s">
        <v>310</v>
      </c>
      <c r="AD1533" t="s">
        <v>1750</v>
      </c>
      <c r="AG1533" t="s">
        <v>1826</v>
      </c>
      <c r="AH1533">
        <v>0</v>
      </c>
      <c r="AI1533">
        <v>199</v>
      </c>
    </row>
    <row r="1534" spans="1:35" x14ac:dyDescent="0.3">
      <c r="A1534" t="s">
        <v>1745</v>
      </c>
      <c r="B1534">
        <v>111315</v>
      </c>
      <c r="C1534">
        <v>17</v>
      </c>
      <c r="D1534" t="s">
        <v>1821</v>
      </c>
      <c r="E1534" t="s">
        <v>1822</v>
      </c>
      <c r="F1534">
        <v>125</v>
      </c>
      <c r="G1534">
        <v>13.65</v>
      </c>
      <c r="H1534">
        <v>45.15</v>
      </c>
      <c r="I1534">
        <v>8.5399999999999991</v>
      </c>
      <c r="J1534">
        <v>28.24</v>
      </c>
      <c r="K1534">
        <v>1</v>
      </c>
      <c r="T1534">
        <v>2</v>
      </c>
      <c r="U1534">
        <v>1</v>
      </c>
      <c r="V1534" t="s">
        <v>306</v>
      </c>
      <c r="W1534" t="s">
        <v>1840</v>
      </c>
      <c r="X1534">
        <v>12</v>
      </c>
      <c r="Y1534">
        <v>7</v>
      </c>
      <c r="Z1534" t="s">
        <v>1824</v>
      </c>
      <c r="AA1534" t="s">
        <v>1825</v>
      </c>
      <c r="AB1534" t="s">
        <v>309</v>
      </c>
      <c r="AC1534" t="s">
        <v>310</v>
      </c>
      <c r="AD1534" t="s">
        <v>1750</v>
      </c>
      <c r="AG1534" t="s">
        <v>1826</v>
      </c>
      <c r="AH1534">
        <v>0</v>
      </c>
      <c r="AI1534">
        <v>199</v>
      </c>
    </row>
    <row r="1535" spans="1:35" x14ac:dyDescent="0.3">
      <c r="A1535" t="s">
        <v>1745</v>
      </c>
      <c r="B1535">
        <v>111315</v>
      </c>
      <c r="C1535">
        <v>18</v>
      </c>
      <c r="D1535" t="s">
        <v>1821</v>
      </c>
      <c r="E1535" t="s">
        <v>1822</v>
      </c>
      <c r="F1535">
        <v>125</v>
      </c>
      <c r="G1535">
        <v>14.31</v>
      </c>
      <c r="H1535">
        <v>47.31</v>
      </c>
      <c r="I1535">
        <v>9.07</v>
      </c>
      <c r="J1535">
        <v>30.01</v>
      </c>
      <c r="K1535">
        <v>95</v>
      </c>
      <c r="T1535">
        <v>2</v>
      </c>
      <c r="U1535">
        <v>1</v>
      </c>
      <c r="V1535" t="s">
        <v>306</v>
      </c>
      <c r="W1535" t="s">
        <v>517</v>
      </c>
      <c r="X1535">
        <v>12</v>
      </c>
      <c r="Y1535">
        <v>7</v>
      </c>
      <c r="Z1535" t="s">
        <v>1824</v>
      </c>
      <c r="AA1535" t="s">
        <v>1825</v>
      </c>
      <c r="AB1535" t="s">
        <v>309</v>
      </c>
      <c r="AC1535" t="s">
        <v>310</v>
      </c>
      <c r="AD1535" t="s">
        <v>1750</v>
      </c>
      <c r="AG1535" t="s">
        <v>1826</v>
      </c>
      <c r="AH1535">
        <v>0</v>
      </c>
      <c r="AI1535">
        <v>199</v>
      </c>
    </row>
    <row r="1536" spans="1:35" x14ac:dyDescent="0.3">
      <c r="A1536" t="s">
        <v>1745</v>
      </c>
      <c r="B1536">
        <v>111315</v>
      </c>
      <c r="C1536">
        <v>19</v>
      </c>
      <c r="D1536" t="s">
        <v>1821</v>
      </c>
      <c r="E1536" t="s">
        <v>1822</v>
      </c>
      <c r="F1536">
        <v>125</v>
      </c>
      <c r="G1536">
        <v>20.28</v>
      </c>
      <c r="H1536">
        <v>67.05</v>
      </c>
      <c r="I1536">
        <v>12.87</v>
      </c>
      <c r="J1536">
        <v>42.57</v>
      </c>
      <c r="K1536">
        <v>1</v>
      </c>
      <c r="T1536">
        <v>1</v>
      </c>
      <c r="U1536">
        <v>1</v>
      </c>
      <c r="V1536" t="s">
        <v>306</v>
      </c>
      <c r="W1536" t="s">
        <v>1841</v>
      </c>
      <c r="X1536">
        <v>12</v>
      </c>
      <c r="Y1536">
        <v>7</v>
      </c>
      <c r="Z1536" t="s">
        <v>1824</v>
      </c>
      <c r="AA1536" t="s">
        <v>1825</v>
      </c>
      <c r="AB1536" t="s">
        <v>309</v>
      </c>
      <c r="AC1536" t="s">
        <v>310</v>
      </c>
      <c r="AD1536" t="s">
        <v>1750</v>
      </c>
      <c r="AG1536" t="s">
        <v>1826</v>
      </c>
      <c r="AH1536">
        <v>0</v>
      </c>
      <c r="AI1536">
        <v>199</v>
      </c>
    </row>
    <row r="1537" spans="1:35" x14ac:dyDescent="0.3">
      <c r="A1537" t="s">
        <v>1745</v>
      </c>
      <c r="B1537">
        <v>24823</v>
      </c>
      <c r="C1537">
        <v>1</v>
      </c>
      <c r="D1537" t="s">
        <v>1842</v>
      </c>
      <c r="E1537" t="s">
        <v>1843</v>
      </c>
      <c r="F1537">
        <v>120</v>
      </c>
      <c r="G1537">
        <v>30.48</v>
      </c>
      <c r="H1537">
        <v>100.77</v>
      </c>
      <c r="I1537">
        <v>25.69</v>
      </c>
      <c r="J1537">
        <v>84.93</v>
      </c>
      <c r="K1537">
        <v>4</v>
      </c>
      <c r="T1537">
        <v>3</v>
      </c>
      <c r="U1537">
        <v>2</v>
      </c>
      <c r="V1537" t="s">
        <v>306</v>
      </c>
      <c r="W1537">
        <v>100</v>
      </c>
      <c r="X1537">
        <v>22</v>
      </c>
      <c r="Y1537">
        <v>22</v>
      </c>
      <c r="Z1537" t="s">
        <v>1844</v>
      </c>
      <c r="AA1537" t="s">
        <v>1845</v>
      </c>
      <c r="AB1537" t="s">
        <v>309</v>
      </c>
      <c r="AC1537" t="s">
        <v>310</v>
      </c>
      <c r="AD1537" t="s">
        <v>1750</v>
      </c>
      <c r="AG1537" t="s">
        <v>1846</v>
      </c>
      <c r="AH1537">
        <v>0</v>
      </c>
      <c r="AI1537">
        <v>499</v>
      </c>
    </row>
    <row r="1538" spans="1:35" x14ac:dyDescent="0.3">
      <c r="A1538" t="s">
        <v>1745</v>
      </c>
      <c r="B1538">
        <v>24823</v>
      </c>
      <c r="C1538">
        <v>2</v>
      </c>
      <c r="D1538" t="s">
        <v>1842</v>
      </c>
      <c r="E1538" t="s">
        <v>1843</v>
      </c>
      <c r="F1538">
        <v>120</v>
      </c>
      <c r="G1538">
        <v>35.58</v>
      </c>
      <c r="H1538">
        <v>117.64</v>
      </c>
      <c r="I1538">
        <v>30.11</v>
      </c>
      <c r="J1538">
        <v>99.56</v>
      </c>
      <c r="K1538">
        <v>76</v>
      </c>
      <c r="T1538">
        <v>3</v>
      </c>
      <c r="U1538">
        <v>2</v>
      </c>
      <c r="V1538" t="s">
        <v>306</v>
      </c>
      <c r="W1538">
        <v>117</v>
      </c>
      <c r="X1538">
        <v>22</v>
      </c>
      <c r="Y1538">
        <v>22</v>
      </c>
      <c r="Z1538" t="s">
        <v>1844</v>
      </c>
      <c r="AA1538" t="s">
        <v>1845</v>
      </c>
      <c r="AB1538" t="s">
        <v>309</v>
      </c>
      <c r="AC1538" t="s">
        <v>310</v>
      </c>
      <c r="AD1538" t="s">
        <v>1750</v>
      </c>
      <c r="AG1538" t="s">
        <v>1846</v>
      </c>
      <c r="AH1538">
        <v>0</v>
      </c>
      <c r="AI1538">
        <v>499</v>
      </c>
    </row>
    <row r="1539" spans="1:35" x14ac:dyDescent="0.3">
      <c r="A1539" t="s">
        <v>1745</v>
      </c>
      <c r="B1539">
        <v>24823</v>
      </c>
      <c r="C1539">
        <v>3</v>
      </c>
      <c r="D1539" t="s">
        <v>1842</v>
      </c>
      <c r="E1539" t="s">
        <v>1843</v>
      </c>
      <c r="F1539">
        <v>120</v>
      </c>
      <c r="G1539">
        <v>37.49</v>
      </c>
      <c r="H1539">
        <v>123.94</v>
      </c>
      <c r="I1539">
        <v>31.72</v>
      </c>
      <c r="J1539">
        <v>104.89</v>
      </c>
      <c r="K1539">
        <v>40</v>
      </c>
      <c r="T1539">
        <v>3</v>
      </c>
      <c r="U1539">
        <v>2</v>
      </c>
      <c r="V1539" t="s">
        <v>306</v>
      </c>
      <c r="W1539">
        <v>123</v>
      </c>
      <c r="X1539">
        <v>22</v>
      </c>
      <c r="Y1539">
        <v>22</v>
      </c>
      <c r="Z1539" t="s">
        <v>1844</v>
      </c>
      <c r="AA1539" t="s">
        <v>1845</v>
      </c>
      <c r="AB1539" t="s">
        <v>309</v>
      </c>
      <c r="AC1539" t="s">
        <v>310</v>
      </c>
      <c r="AD1539" t="s">
        <v>1750</v>
      </c>
      <c r="AG1539" t="s">
        <v>1846</v>
      </c>
      <c r="AH1539">
        <v>0</v>
      </c>
      <c r="AI1539">
        <v>499</v>
      </c>
    </row>
    <row r="1540" spans="1:35" x14ac:dyDescent="0.3">
      <c r="A1540" t="s">
        <v>1847</v>
      </c>
      <c r="B1540">
        <v>123188</v>
      </c>
      <c r="C1540">
        <v>1</v>
      </c>
      <c r="D1540" t="s">
        <v>1848</v>
      </c>
      <c r="E1540" t="s">
        <v>606</v>
      </c>
      <c r="F1540">
        <v>15</v>
      </c>
      <c r="G1540">
        <v>12.01</v>
      </c>
      <c r="H1540">
        <v>39.72</v>
      </c>
      <c r="I1540">
        <v>10.51</v>
      </c>
      <c r="J1540">
        <v>34.770000000000003</v>
      </c>
      <c r="K1540">
        <v>1</v>
      </c>
      <c r="T1540">
        <v>2</v>
      </c>
      <c r="U1540">
        <v>1</v>
      </c>
      <c r="V1540" t="s">
        <v>306</v>
      </c>
      <c r="W1540">
        <v>39</v>
      </c>
      <c r="X1540">
        <v>6</v>
      </c>
      <c r="Y1540">
        <v>4</v>
      </c>
      <c r="Z1540" t="s">
        <v>1849</v>
      </c>
      <c r="AA1540" t="s">
        <v>1850</v>
      </c>
      <c r="AB1540" t="s">
        <v>309</v>
      </c>
      <c r="AC1540" t="s">
        <v>310</v>
      </c>
      <c r="AD1540" t="s">
        <v>1851</v>
      </c>
      <c r="AG1540" t="s">
        <v>1852</v>
      </c>
      <c r="AH1540">
        <v>0</v>
      </c>
      <c r="AI1540">
        <v>266</v>
      </c>
    </row>
    <row r="1541" spans="1:35" x14ac:dyDescent="0.3">
      <c r="A1541" t="s">
        <v>1847</v>
      </c>
      <c r="B1541">
        <v>123188</v>
      </c>
      <c r="C1541">
        <v>2</v>
      </c>
      <c r="D1541" t="s">
        <v>1848</v>
      </c>
      <c r="E1541" t="s">
        <v>606</v>
      </c>
      <c r="F1541">
        <v>15</v>
      </c>
      <c r="G1541">
        <v>15.36</v>
      </c>
      <c r="H1541">
        <v>50.79</v>
      </c>
      <c r="I1541">
        <v>13.44</v>
      </c>
      <c r="J1541">
        <v>44.46</v>
      </c>
      <c r="K1541">
        <v>5</v>
      </c>
      <c r="T1541">
        <v>2</v>
      </c>
      <c r="U1541">
        <v>1</v>
      </c>
      <c r="V1541" t="s">
        <v>306</v>
      </c>
      <c r="W1541">
        <v>50</v>
      </c>
      <c r="X1541">
        <v>6</v>
      </c>
      <c r="Y1541">
        <v>4</v>
      </c>
      <c r="Z1541" t="s">
        <v>1849</v>
      </c>
      <c r="AA1541" t="s">
        <v>1850</v>
      </c>
      <c r="AB1541" t="s">
        <v>309</v>
      </c>
      <c r="AC1541" t="s">
        <v>310</v>
      </c>
      <c r="AD1541" t="s">
        <v>1851</v>
      </c>
      <c r="AG1541" t="s">
        <v>1852</v>
      </c>
      <c r="AH1541">
        <v>0</v>
      </c>
      <c r="AI1541">
        <v>266</v>
      </c>
    </row>
    <row r="1542" spans="1:35" x14ac:dyDescent="0.3">
      <c r="A1542" t="s">
        <v>1847</v>
      </c>
      <c r="B1542">
        <v>123188</v>
      </c>
      <c r="C1542">
        <v>3</v>
      </c>
      <c r="D1542" t="s">
        <v>1848</v>
      </c>
      <c r="E1542" t="s">
        <v>606</v>
      </c>
      <c r="F1542">
        <v>15</v>
      </c>
      <c r="G1542">
        <v>16.37</v>
      </c>
      <c r="H1542">
        <v>54.12</v>
      </c>
      <c r="I1542">
        <v>14.33</v>
      </c>
      <c r="J1542">
        <v>47.38</v>
      </c>
      <c r="K1542">
        <v>1</v>
      </c>
      <c r="T1542">
        <v>2</v>
      </c>
      <c r="U1542">
        <v>1</v>
      </c>
      <c r="V1542" t="s">
        <v>306</v>
      </c>
      <c r="W1542">
        <v>54</v>
      </c>
      <c r="X1542">
        <v>6</v>
      </c>
      <c r="Y1542">
        <v>4</v>
      </c>
      <c r="Z1542" t="s">
        <v>1849</v>
      </c>
      <c r="AA1542" t="s">
        <v>1850</v>
      </c>
      <c r="AB1542" t="s">
        <v>309</v>
      </c>
      <c r="AC1542" t="s">
        <v>310</v>
      </c>
      <c r="AD1542" t="s">
        <v>1851</v>
      </c>
      <c r="AG1542" t="s">
        <v>1852</v>
      </c>
      <c r="AH1542">
        <v>0</v>
      </c>
      <c r="AI1542">
        <v>266</v>
      </c>
    </row>
    <row r="1543" spans="1:35" x14ac:dyDescent="0.3">
      <c r="A1543" t="s">
        <v>1847</v>
      </c>
      <c r="B1543">
        <v>123188</v>
      </c>
      <c r="C1543">
        <v>4</v>
      </c>
      <c r="D1543" t="s">
        <v>1848</v>
      </c>
      <c r="E1543" t="s">
        <v>606</v>
      </c>
      <c r="F1543">
        <v>15</v>
      </c>
      <c r="G1543">
        <v>19.71</v>
      </c>
      <c r="H1543">
        <v>65.180000000000007</v>
      </c>
      <c r="I1543">
        <v>17.260000000000002</v>
      </c>
      <c r="J1543">
        <v>57.06</v>
      </c>
      <c r="K1543">
        <v>5</v>
      </c>
      <c r="T1543">
        <v>3</v>
      </c>
      <c r="U1543">
        <v>1</v>
      </c>
      <c r="V1543" t="s">
        <v>306</v>
      </c>
      <c r="W1543">
        <v>65</v>
      </c>
      <c r="X1543">
        <v>6</v>
      </c>
      <c r="Y1543">
        <v>4</v>
      </c>
      <c r="Z1543" t="s">
        <v>1849</v>
      </c>
      <c r="AA1543" t="s">
        <v>1850</v>
      </c>
      <c r="AB1543" t="s">
        <v>309</v>
      </c>
      <c r="AC1543" t="s">
        <v>310</v>
      </c>
      <c r="AD1543" t="s">
        <v>1851</v>
      </c>
      <c r="AG1543" t="s">
        <v>1852</v>
      </c>
      <c r="AH1543">
        <v>0</v>
      </c>
      <c r="AI1543">
        <v>266</v>
      </c>
    </row>
    <row r="1544" spans="1:35" x14ac:dyDescent="0.3">
      <c r="A1544" t="s">
        <v>1847</v>
      </c>
      <c r="B1544">
        <v>123188</v>
      </c>
      <c r="C1544">
        <v>5</v>
      </c>
      <c r="D1544" t="s">
        <v>1848</v>
      </c>
      <c r="E1544" t="s">
        <v>606</v>
      </c>
      <c r="F1544">
        <v>15</v>
      </c>
      <c r="G1544">
        <v>24.52</v>
      </c>
      <c r="H1544">
        <v>81.08</v>
      </c>
      <c r="I1544">
        <v>21.47</v>
      </c>
      <c r="J1544">
        <v>70.98</v>
      </c>
      <c r="K1544">
        <v>1</v>
      </c>
      <c r="T1544">
        <v>3</v>
      </c>
      <c r="U1544">
        <v>2</v>
      </c>
      <c r="V1544" t="s">
        <v>306</v>
      </c>
      <c r="W1544">
        <v>81</v>
      </c>
      <c r="X1544">
        <v>6</v>
      </c>
      <c r="Y1544">
        <v>4</v>
      </c>
      <c r="Z1544" t="s">
        <v>1849</v>
      </c>
      <c r="AA1544" t="s">
        <v>1850</v>
      </c>
      <c r="AB1544" t="s">
        <v>309</v>
      </c>
      <c r="AC1544" t="s">
        <v>310</v>
      </c>
      <c r="AD1544" t="s">
        <v>1851</v>
      </c>
      <c r="AG1544" t="s">
        <v>1852</v>
      </c>
      <c r="AH1544">
        <v>0</v>
      </c>
      <c r="AI1544">
        <v>266</v>
      </c>
    </row>
    <row r="1545" spans="1:35" x14ac:dyDescent="0.3">
      <c r="A1545" t="s">
        <v>1847</v>
      </c>
      <c r="B1545">
        <v>123188</v>
      </c>
      <c r="C1545">
        <v>6</v>
      </c>
      <c r="D1545" t="s">
        <v>1848</v>
      </c>
      <c r="E1545" t="s">
        <v>606</v>
      </c>
      <c r="F1545">
        <v>15</v>
      </c>
      <c r="G1545">
        <v>32.11</v>
      </c>
      <c r="H1545">
        <v>106.16</v>
      </c>
      <c r="I1545">
        <v>28.11</v>
      </c>
      <c r="J1545">
        <v>92.93</v>
      </c>
      <c r="K1545">
        <v>1</v>
      </c>
      <c r="T1545">
        <v>3</v>
      </c>
      <c r="U1545">
        <v>2</v>
      </c>
      <c r="V1545" t="s">
        <v>306</v>
      </c>
      <c r="W1545">
        <v>106</v>
      </c>
      <c r="X1545">
        <v>6</v>
      </c>
      <c r="Y1545">
        <v>4</v>
      </c>
      <c r="Z1545" t="s">
        <v>1849</v>
      </c>
      <c r="AA1545" t="s">
        <v>1850</v>
      </c>
      <c r="AB1545" t="s">
        <v>309</v>
      </c>
      <c r="AC1545" t="s">
        <v>310</v>
      </c>
      <c r="AD1545" t="s">
        <v>1851</v>
      </c>
      <c r="AG1545" t="s">
        <v>1852</v>
      </c>
      <c r="AH1545">
        <v>0</v>
      </c>
      <c r="AI1545">
        <v>266</v>
      </c>
    </row>
    <row r="1546" spans="1:35" x14ac:dyDescent="0.3">
      <c r="A1546" t="s">
        <v>1847</v>
      </c>
      <c r="B1546">
        <v>123188</v>
      </c>
      <c r="C1546">
        <v>7</v>
      </c>
      <c r="D1546" t="s">
        <v>1848</v>
      </c>
      <c r="E1546" t="s">
        <v>606</v>
      </c>
      <c r="F1546">
        <v>15</v>
      </c>
      <c r="G1546">
        <v>50.76</v>
      </c>
      <c r="H1546">
        <v>167.81</v>
      </c>
      <c r="I1546">
        <v>44.43</v>
      </c>
      <c r="J1546">
        <v>146.9</v>
      </c>
      <c r="K1546">
        <v>1</v>
      </c>
      <c r="T1546">
        <v>3</v>
      </c>
      <c r="U1546">
        <v>2</v>
      </c>
      <c r="V1546" t="s">
        <v>306</v>
      </c>
      <c r="W1546">
        <v>167</v>
      </c>
      <c r="X1546">
        <v>6</v>
      </c>
      <c r="Y1546">
        <v>4</v>
      </c>
      <c r="Z1546" t="s">
        <v>1849</v>
      </c>
      <c r="AA1546" t="s">
        <v>1850</v>
      </c>
      <c r="AB1546" t="s">
        <v>309</v>
      </c>
      <c r="AC1546" t="s">
        <v>310</v>
      </c>
      <c r="AD1546" t="s">
        <v>1851</v>
      </c>
      <c r="AG1546" t="s">
        <v>1852</v>
      </c>
      <c r="AH1546">
        <v>0</v>
      </c>
      <c r="AI1546">
        <v>266</v>
      </c>
    </row>
    <row r="1547" spans="1:35" x14ac:dyDescent="0.3">
      <c r="A1547" t="s">
        <v>1847</v>
      </c>
      <c r="B1547">
        <v>103564</v>
      </c>
      <c r="C1547">
        <v>1</v>
      </c>
      <c r="D1547" t="s">
        <v>1853</v>
      </c>
      <c r="E1547" t="s">
        <v>900</v>
      </c>
      <c r="F1547">
        <v>18</v>
      </c>
      <c r="G1547">
        <v>17.5</v>
      </c>
      <c r="H1547">
        <v>57.86</v>
      </c>
      <c r="I1547">
        <v>14.13</v>
      </c>
      <c r="J1547">
        <v>46.74</v>
      </c>
      <c r="K1547">
        <v>1</v>
      </c>
      <c r="T1547">
        <v>2</v>
      </c>
      <c r="U1547">
        <v>1</v>
      </c>
      <c r="V1547" t="s">
        <v>333</v>
      </c>
      <c r="W1547">
        <v>57</v>
      </c>
      <c r="X1547">
        <v>7</v>
      </c>
      <c r="Y1547">
        <v>7</v>
      </c>
      <c r="Z1547" t="s">
        <v>1854</v>
      </c>
      <c r="AA1547" t="s">
        <v>1855</v>
      </c>
      <c r="AB1547" t="s">
        <v>309</v>
      </c>
      <c r="AC1547" t="s">
        <v>310</v>
      </c>
      <c r="AD1547" t="s">
        <v>1851</v>
      </c>
      <c r="AG1547" t="s">
        <v>1856</v>
      </c>
      <c r="AH1547">
        <v>0</v>
      </c>
      <c r="AI1547">
        <v>250</v>
      </c>
    </row>
    <row r="1548" spans="1:35" x14ac:dyDescent="0.3">
      <c r="A1548" t="s">
        <v>1847</v>
      </c>
      <c r="B1548">
        <v>103564</v>
      </c>
      <c r="C1548">
        <v>2</v>
      </c>
      <c r="D1548" t="s">
        <v>1853</v>
      </c>
      <c r="E1548" t="s">
        <v>900</v>
      </c>
      <c r="F1548">
        <v>18</v>
      </c>
      <c r="G1548">
        <v>22.18</v>
      </c>
      <c r="H1548">
        <v>73.349999999999994</v>
      </c>
      <c r="I1548">
        <v>17.920000000000002</v>
      </c>
      <c r="J1548">
        <v>59.25</v>
      </c>
      <c r="K1548">
        <v>1</v>
      </c>
      <c r="T1548">
        <v>2</v>
      </c>
      <c r="U1548">
        <v>1</v>
      </c>
      <c r="V1548" t="s">
        <v>333</v>
      </c>
      <c r="W1548">
        <v>73</v>
      </c>
      <c r="X1548">
        <v>7</v>
      </c>
      <c r="Y1548">
        <v>7</v>
      </c>
      <c r="Z1548" t="s">
        <v>1854</v>
      </c>
      <c r="AA1548" t="s">
        <v>1855</v>
      </c>
      <c r="AB1548" t="s">
        <v>309</v>
      </c>
      <c r="AC1548" t="s">
        <v>310</v>
      </c>
      <c r="AD1548" t="s">
        <v>1851</v>
      </c>
      <c r="AG1548" t="s">
        <v>1856</v>
      </c>
      <c r="AH1548">
        <v>0</v>
      </c>
      <c r="AI1548">
        <v>250</v>
      </c>
    </row>
    <row r="1549" spans="1:35" x14ac:dyDescent="0.3">
      <c r="A1549" t="s">
        <v>1847</v>
      </c>
      <c r="B1549">
        <v>103564</v>
      </c>
      <c r="C1549">
        <v>3</v>
      </c>
      <c r="D1549" t="s">
        <v>1853</v>
      </c>
      <c r="E1549" t="s">
        <v>900</v>
      </c>
      <c r="F1549">
        <v>18</v>
      </c>
      <c r="G1549">
        <v>25.55</v>
      </c>
      <c r="H1549">
        <v>84.49</v>
      </c>
      <c r="I1549">
        <v>20.64</v>
      </c>
      <c r="J1549">
        <v>68.25</v>
      </c>
      <c r="K1549">
        <v>1</v>
      </c>
      <c r="T1549">
        <v>3</v>
      </c>
      <c r="U1549">
        <v>2</v>
      </c>
      <c r="V1549" t="s">
        <v>333</v>
      </c>
      <c r="W1549" t="s">
        <v>156</v>
      </c>
      <c r="X1549">
        <v>7</v>
      </c>
      <c r="Y1549">
        <v>7</v>
      </c>
      <c r="Z1549" t="s">
        <v>1854</v>
      </c>
      <c r="AA1549" t="s">
        <v>1855</v>
      </c>
      <c r="AB1549" t="s">
        <v>309</v>
      </c>
      <c r="AC1549" t="s">
        <v>310</v>
      </c>
      <c r="AD1549" t="s">
        <v>1851</v>
      </c>
      <c r="AG1549" t="s">
        <v>1856</v>
      </c>
      <c r="AH1549">
        <v>0</v>
      </c>
      <c r="AI1549">
        <v>250</v>
      </c>
    </row>
    <row r="1550" spans="1:35" x14ac:dyDescent="0.3">
      <c r="A1550" t="s">
        <v>1847</v>
      </c>
      <c r="B1550">
        <v>103564</v>
      </c>
      <c r="C1550">
        <v>4</v>
      </c>
      <c r="D1550" t="s">
        <v>1853</v>
      </c>
      <c r="E1550" t="s">
        <v>900</v>
      </c>
      <c r="F1550">
        <v>18</v>
      </c>
      <c r="G1550">
        <v>25.95</v>
      </c>
      <c r="H1550">
        <v>85.79</v>
      </c>
      <c r="I1550">
        <v>20.96</v>
      </c>
      <c r="J1550">
        <v>69.3</v>
      </c>
      <c r="K1550">
        <v>1</v>
      </c>
      <c r="T1550">
        <v>3</v>
      </c>
      <c r="U1550">
        <v>2</v>
      </c>
      <c r="V1550" t="s">
        <v>306</v>
      </c>
      <c r="W1550" t="s">
        <v>157</v>
      </c>
      <c r="X1550">
        <v>7</v>
      </c>
      <c r="Y1550">
        <v>7</v>
      </c>
      <c r="Z1550" t="s">
        <v>1854</v>
      </c>
      <c r="AA1550" t="s">
        <v>1855</v>
      </c>
      <c r="AB1550" t="s">
        <v>309</v>
      </c>
      <c r="AC1550" t="s">
        <v>310</v>
      </c>
      <c r="AD1550" t="s">
        <v>1851</v>
      </c>
      <c r="AG1550" t="s">
        <v>1856</v>
      </c>
      <c r="AH1550">
        <v>0</v>
      </c>
      <c r="AI1550">
        <v>250</v>
      </c>
    </row>
    <row r="1551" spans="1:35" x14ac:dyDescent="0.3">
      <c r="A1551" t="s">
        <v>1847</v>
      </c>
      <c r="B1551">
        <v>103564</v>
      </c>
      <c r="C1551">
        <v>5</v>
      </c>
      <c r="D1551" t="s">
        <v>1853</v>
      </c>
      <c r="E1551" t="s">
        <v>900</v>
      </c>
      <c r="F1551">
        <v>18</v>
      </c>
      <c r="G1551">
        <v>30.3</v>
      </c>
      <c r="H1551">
        <v>100.17</v>
      </c>
      <c r="I1551">
        <v>24.47</v>
      </c>
      <c r="J1551">
        <v>80.91</v>
      </c>
      <c r="K1551">
        <v>1</v>
      </c>
      <c r="T1551">
        <v>3</v>
      </c>
      <c r="U1551">
        <v>2</v>
      </c>
      <c r="V1551" t="s">
        <v>306</v>
      </c>
      <c r="W1551">
        <v>100</v>
      </c>
      <c r="X1551">
        <v>7</v>
      </c>
      <c r="Y1551">
        <v>7</v>
      </c>
      <c r="Z1551" t="s">
        <v>1854</v>
      </c>
      <c r="AA1551" t="s">
        <v>1855</v>
      </c>
      <c r="AB1551" t="s">
        <v>309</v>
      </c>
      <c r="AC1551" t="s">
        <v>310</v>
      </c>
      <c r="AD1551" t="s">
        <v>1851</v>
      </c>
      <c r="AG1551" t="s">
        <v>1856</v>
      </c>
      <c r="AH1551">
        <v>0</v>
      </c>
      <c r="AI1551">
        <v>250</v>
      </c>
    </row>
    <row r="1552" spans="1:35" x14ac:dyDescent="0.3">
      <c r="A1552" t="s">
        <v>1847</v>
      </c>
      <c r="B1552">
        <v>103564</v>
      </c>
      <c r="C1552">
        <v>6</v>
      </c>
      <c r="D1552" t="s">
        <v>1853</v>
      </c>
      <c r="E1552" t="s">
        <v>900</v>
      </c>
      <c r="F1552">
        <v>18</v>
      </c>
      <c r="G1552">
        <v>31.07</v>
      </c>
      <c r="H1552">
        <v>102.73</v>
      </c>
      <c r="I1552">
        <v>25.1</v>
      </c>
      <c r="J1552">
        <v>82.98</v>
      </c>
      <c r="K1552">
        <v>4</v>
      </c>
      <c r="T1552">
        <v>3</v>
      </c>
      <c r="U1552">
        <v>2</v>
      </c>
      <c r="V1552" t="s">
        <v>306</v>
      </c>
      <c r="W1552">
        <v>102</v>
      </c>
      <c r="X1552">
        <v>7</v>
      </c>
      <c r="Y1552">
        <v>7</v>
      </c>
      <c r="Z1552" t="s">
        <v>1854</v>
      </c>
      <c r="AA1552" t="s">
        <v>1855</v>
      </c>
      <c r="AB1552" t="s">
        <v>309</v>
      </c>
      <c r="AC1552" t="s">
        <v>310</v>
      </c>
      <c r="AD1552" t="s">
        <v>1851</v>
      </c>
      <c r="AG1552" t="s">
        <v>1856</v>
      </c>
      <c r="AH1552">
        <v>0</v>
      </c>
      <c r="AI1552">
        <v>250</v>
      </c>
    </row>
    <row r="1553" spans="1:35" x14ac:dyDescent="0.3">
      <c r="A1553" t="s">
        <v>1847</v>
      </c>
      <c r="B1553">
        <v>103564</v>
      </c>
      <c r="C1553">
        <v>7</v>
      </c>
      <c r="D1553" t="s">
        <v>1853</v>
      </c>
      <c r="E1553" t="s">
        <v>900</v>
      </c>
      <c r="F1553">
        <v>18</v>
      </c>
      <c r="G1553">
        <v>31.69</v>
      </c>
      <c r="H1553">
        <v>104.77</v>
      </c>
      <c r="I1553">
        <v>25.6</v>
      </c>
      <c r="J1553">
        <v>84.63</v>
      </c>
      <c r="K1553">
        <v>9</v>
      </c>
      <c r="T1553">
        <v>3</v>
      </c>
      <c r="U1553">
        <v>2</v>
      </c>
      <c r="V1553" t="s">
        <v>306</v>
      </c>
      <c r="W1553">
        <v>104</v>
      </c>
      <c r="X1553">
        <v>7</v>
      </c>
      <c r="Y1553">
        <v>7</v>
      </c>
      <c r="Z1553" t="s">
        <v>1854</v>
      </c>
      <c r="AA1553" t="s">
        <v>1855</v>
      </c>
      <c r="AB1553" t="s">
        <v>309</v>
      </c>
      <c r="AC1553" t="s">
        <v>310</v>
      </c>
      <c r="AD1553" t="s">
        <v>1851</v>
      </c>
      <c r="AG1553" t="s">
        <v>1856</v>
      </c>
      <c r="AH1553">
        <v>0</v>
      </c>
      <c r="AI1553">
        <v>250</v>
      </c>
    </row>
    <row r="1554" spans="1:35" x14ac:dyDescent="0.3">
      <c r="A1554" t="s">
        <v>1847</v>
      </c>
      <c r="B1554">
        <v>103339</v>
      </c>
      <c r="C1554">
        <v>1</v>
      </c>
      <c r="D1554" t="s">
        <v>1283</v>
      </c>
      <c r="E1554" t="s">
        <v>1354</v>
      </c>
      <c r="F1554">
        <v>12</v>
      </c>
      <c r="G1554">
        <v>38.619999999999997</v>
      </c>
      <c r="H1554">
        <v>127.67</v>
      </c>
      <c r="I1554">
        <v>32.369999999999997</v>
      </c>
      <c r="J1554">
        <v>107.01</v>
      </c>
      <c r="K1554">
        <v>6</v>
      </c>
      <c r="T1554">
        <v>4</v>
      </c>
      <c r="U1554">
        <v>2</v>
      </c>
      <c r="V1554" t="s">
        <v>306</v>
      </c>
      <c r="W1554" t="s">
        <v>1857</v>
      </c>
      <c r="X1554">
        <v>7</v>
      </c>
      <c r="Y1554">
        <v>7</v>
      </c>
      <c r="Z1554" t="s">
        <v>1858</v>
      </c>
      <c r="AA1554" t="s">
        <v>1859</v>
      </c>
      <c r="AB1554" t="s">
        <v>309</v>
      </c>
      <c r="AC1554" t="s">
        <v>310</v>
      </c>
      <c r="AD1554" t="s">
        <v>1851</v>
      </c>
      <c r="AG1554" t="s">
        <v>1860</v>
      </c>
      <c r="AH1554">
        <v>0</v>
      </c>
      <c r="AI1554">
        <v>296</v>
      </c>
    </row>
    <row r="1555" spans="1:35" x14ac:dyDescent="0.3">
      <c r="A1555" t="s">
        <v>1847</v>
      </c>
      <c r="B1555">
        <v>103339</v>
      </c>
      <c r="C1555">
        <v>2</v>
      </c>
      <c r="D1555" t="s">
        <v>1283</v>
      </c>
      <c r="E1555" t="s">
        <v>1354</v>
      </c>
      <c r="F1555">
        <v>12</v>
      </c>
      <c r="G1555">
        <v>38.880000000000003</v>
      </c>
      <c r="H1555">
        <v>128.54</v>
      </c>
      <c r="I1555">
        <v>32.590000000000003</v>
      </c>
      <c r="J1555">
        <v>107.74</v>
      </c>
      <c r="K1555">
        <v>6</v>
      </c>
      <c r="T1555">
        <v>4</v>
      </c>
      <c r="U1555">
        <v>2</v>
      </c>
      <c r="V1555" t="s">
        <v>306</v>
      </c>
      <c r="W1555" t="s">
        <v>95</v>
      </c>
      <c r="X1555">
        <v>7</v>
      </c>
      <c r="Y1555">
        <v>7</v>
      </c>
      <c r="Z1555" t="s">
        <v>1858</v>
      </c>
      <c r="AA1555" t="s">
        <v>1859</v>
      </c>
      <c r="AB1555" t="s">
        <v>309</v>
      </c>
      <c r="AC1555" t="s">
        <v>310</v>
      </c>
      <c r="AD1555" t="s">
        <v>1851</v>
      </c>
      <c r="AG1555" t="s">
        <v>1860</v>
      </c>
      <c r="AH1555">
        <v>0</v>
      </c>
      <c r="AI1555">
        <v>296</v>
      </c>
    </row>
    <row r="1556" spans="1:35" x14ac:dyDescent="0.3">
      <c r="A1556" t="s">
        <v>1847</v>
      </c>
      <c r="B1556">
        <v>26269</v>
      </c>
      <c r="C1556">
        <v>1</v>
      </c>
      <c r="D1556" t="s">
        <v>1861</v>
      </c>
      <c r="E1556" t="s">
        <v>738</v>
      </c>
      <c r="F1556">
        <v>19</v>
      </c>
      <c r="G1556">
        <v>19.63</v>
      </c>
      <c r="H1556">
        <v>64.92</v>
      </c>
      <c r="I1556">
        <v>16.89</v>
      </c>
      <c r="J1556">
        <v>55.86</v>
      </c>
      <c r="K1556">
        <v>2</v>
      </c>
      <c r="T1556">
        <v>3</v>
      </c>
      <c r="U1556">
        <v>2</v>
      </c>
      <c r="V1556" t="s">
        <v>333</v>
      </c>
      <c r="W1556">
        <v>64</v>
      </c>
      <c r="X1556">
        <v>6</v>
      </c>
      <c r="Y1556">
        <v>4</v>
      </c>
      <c r="Z1556" t="s">
        <v>1862</v>
      </c>
      <c r="AA1556" t="s">
        <v>1863</v>
      </c>
      <c r="AB1556" t="s">
        <v>309</v>
      </c>
      <c r="AC1556" t="s">
        <v>310</v>
      </c>
      <c r="AD1556" t="s">
        <v>1851</v>
      </c>
      <c r="AG1556" t="s">
        <v>1864</v>
      </c>
      <c r="AH1556">
        <v>0</v>
      </c>
      <c r="AI1556">
        <v>199</v>
      </c>
    </row>
    <row r="1557" spans="1:35" x14ac:dyDescent="0.3">
      <c r="A1557" t="s">
        <v>1847</v>
      </c>
      <c r="B1557">
        <v>26269</v>
      </c>
      <c r="C1557">
        <v>2</v>
      </c>
      <c r="D1557" t="s">
        <v>1861</v>
      </c>
      <c r="E1557" t="s">
        <v>738</v>
      </c>
      <c r="F1557">
        <v>19</v>
      </c>
      <c r="G1557">
        <v>22.56</v>
      </c>
      <c r="H1557">
        <v>74.61</v>
      </c>
      <c r="I1557">
        <v>19.420000000000002</v>
      </c>
      <c r="J1557">
        <v>64.2</v>
      </c>
      <c r="K1557">
        <v>2</v>
      </c>
      <c r="T1557">
        <v>3</v>
      </c>
      <c r="U1557">
        <v>2</v>
      </c>
      <c r="V1557" t="s">
        <v>333</v>
      </c>
      <c r="W1557">
        <v>74</v>
      </c>
      <c r="X1557">
        <v>6</v>
      </c>
      <c r="Y1557">
        <v>4</v>
      </c>
      <c r="Z1557" t="s">
        <v>1862</v>
      </c>
      <c r="AA1557" t="s">
        <v>1863</v>
      </c>
      <c r="AB1557" t="s">
        <v>309</v>
      </c>
      <c r="AC1557" t="s">
        <v>310</v>
      </c>
      <c r="AD1557" t="s">
        <v>1851</v>
      </c>
      <c r="AG1557" t="s">
        <v>1864</v>
      </c>
      <c r="AH1557">
        <v>0</v>
      </c>
      <c r="AI1557">
        <v>199</v>
      </c>
    </row>
    <row r="1558" spans="1:35" x14ac:dyDescent="0.3">
      <c r="A1558" t="s">
        <v>1847</v>
      </c>
      <c r="B1558">
        <v>26269</v>
      </c>
      <c r="C1558">
        <v>3</v>
      </c>
      <c r="D1558" t="s">
        <v>1861</v>
      </c>
      <c r="E1558" t="s">
        <v>738</v>
      </c>
      <c r="F1558">
        <v>19</v>
      </c>
      <c r="G1558">
        <v>23.36</v>
      </c>
      <c r="H1558">
        <v>77.23</v>
      </c>
      <c r="I1558">
        <v>20.100000000000001</v>
      </c>
      <c r="J1558">
        <v>66.45</v>
      </c>
      <c r="K1558">
        <v>6</v>
      </c>
      <c r="T1558">
        <v>3</v>
      </c>
      <c r="U1558">
        <v>2</v>
      </c>
      <c r="V1558" t="s">
        <v>333</v>
      </c>
      <c r="W1558" t="s">
        <v>150</v>
      </c>
      <c r="X1558">
        <v>6</v>
      </c>
      <c r="Y1558">
        <v>4</v>
      </c>
      <c r="Z1558" t="s">
        <v>1862</v>
      </c>
      <c r="AA1558" t="s">
        <v>1863</v>
      </c>
      <c r="AB1558" t="s">
        <v>309</v>
      </c>
      <c r="AC1558" t="s">
        <v>310</v>
      </c>
      <c r="AD1558" t="s">
        <v>1851</v>
      </c>
      <c r="AG1558" t="s">
        <v>1864</v>
      </c>
      <c r="AH1558">
        <v>0</v>
      </c>
      <c r="AI1558">
        <v>199</v>
      </c>
    </row>
    <row r="1559" spans="1:35" x14ac:dyDescent="0.3">
      <c r="A1559" t="s">
        <v>1847</v>
      </c>
      <c r="B1559">
        <v>26269</v>
      </c>
      <c r="C1559">
        <v>4</v>
      </c>
      <c r="D1559" t="s">
        <v>1861</v>
      </c>
      <c r="E1559" t="s">
        <v>738</v>
      </c>
      <c r="F1559">
        <v>19</v>
      </c>
      <c r="G1559">
        <v>23.58</v>
      </c>
      <c r="H1559">
        <v>77.959999999999994</v>
      </c>
      <c r="I1559">
        <v>20.29</v>
      </c>
      <c r="J1559">
        <v>67.08</v>
      </c>
      <c r="K1559">
        <v>6</v>
      </c>
      <c r="T1559">
        <v>3</v>
      </c>
      <c r="U1559">
        <v>2</v>
      </c>
      <c r="V1559" t="s">
        <v>333</v>
      </c>
      <c r="W1559" t="s">
        <v>264</v>
      </c>
      <c r="X1559">
        <v>6</v>
      </c>
      <c r="Y1559">
        <v>4</v>
      </c>
      <c r="Z1559" t="s">
        <v>1862</v>
      </c>
      <c r="AA1559" t="s">
        <v>1863</v>
      </c>
      <c r="AB1559" t="s">
        <v>309</v>
      </c>
      <c r="AC1559" t="s">
        <v>310</v>
      </c>
      <c r="AD1559" t="s">
        <v>1851</v>
      </c>
      <c r="AG1559" t="s">
        <v>1864</v>
      </c>
      <c r="AH1559">
        <v>0</v>
      </c>
      <c r="AI1559">
        <v>199</v>
      </c>
    </row>
    <row r="1560" spans="1:35" x14ac:dyDescent="0.3">
      <c r="A1560" t="s">
        <v>1847</v>
      </c>
      <c r="B1560">
        <v>26269</v>
      </c>
      <c r="C1560">
        <v>5</v>
      </c>
      <c r="D1560" t="s">
        <v>1861</v>
      </c>
      <c r="E1560" t="s">
        <v>738</v>
      </c>
      <c r="F1560">
        <v>19</v>
      </c>
      <c r="G1560">
        <v>25.31</v>
      </c>
      <c r="H1560">
        <v>83.67</v>
      </c>
      <c r="I1560">
        <v>21.78</v>
      </c>
      <c r="J1560">
        <v>72</v>
      </c>
      <c r="K1560">
        <v>1</v>
      </c>
      <c r="T1560">
        <v>3</v>
      </c>
      <c r="U1560">
        <v>2</v>
      </c>
      <c r="V1560" t="s">
        <v>333</v>
      </c>
      <c r="W1560">
        <v>83</v>
      </c>
      <c r="X1560">
        <v>6</v>
      </c>
      <c r="Y1560">
        <v>4</v>
      </c>
      <c r="Z1560" t="s">
        <v>1862</v>
      </c>
      <c r="AA1560" t="s">
        <v>1863</v>
      </c>
      <c r="AB1560" t="s">
        <v>309</v>
      </c>
      <c r="AC1560" t="s">
        <v>310</v>
      </c>
      <c r="AD1560" t="s">
        <v>1851</v>
      </c>
      <c r="AG1560" t="s">
        <v>1864</v>
      </c>
      <c r="AH1560">
        <v>0</v>
      </c>
      <c r="AI1560">
        <v>199</v>
      </c>
    </row>
    <row r="1561" spans="1:35" x14ac:dyDescent="0.3">
      <c r="A1561" t="s">
        <v>1847</v>
      </c>
      <c r="B1561">
        <v>26269</v>
      </c>
      <c r="C1561">
        <v>6</v>
      </c>
      <c r="D1561" t="s">
        <v>1861</v>
      </c>
      <c r="E1561" t="s">
        <v>738</v>
      </c>
      <c r="F1561">
        <v>19</v>
      </c>
      <c r="G1561">
        <v>30.37</v>
      </c>
      <c r="H1561">
        <v>100.41</v>
      </c>
      <c r="I1561">
        <v>26.13</v>
      </c>
      <c r="J1561">
        <v>86.4</v>
      </c>
      <c r="K1561">
        <v>1</v>
      </c>
      <c r="T1561">
        <v>3</v>
      </c>
      <c r="U1561">
        <v>2</v>
      </c>
      <c r="V1561" t="s">
        <v>333</v>
      </c>
      <c r="W1561">
        <v>100</v>
      </c>
      <c r="X1561">
        <v>6</v>
      </c>
      <c r="Y1561">
        <v>4</v>
      </c>
      <c r="Z1561" t="s">
        <v>1862</v>
      </c>
      <c r="AA1561" t="s">
        <v>1863</v>
      </c>
      <c r="AB1561" t="s">
        <v>309</v>
      </c>
      <c r="AC1561" t="s">
        <v>310</v>
      </c>
      <c r="AD1561" t="s">
        <v>1851</v>
      </c>
      <c r="AG1561" t="s">
        <v>1864</v>
      </c>
      <c r="AH1561">
        <v>0</v>
      </c>
      <c r="AI1561">
        <v>199</v>
      </c>
    </row>
    <row r="1562" spans="1:35" x14ac:dyDescent="0.3">
      <c r="A1562" t="s">
        <v>1847</v>
      </c>
      <c r="B1562">
        <v>26269</v>
      </c>
      <c r="C1562">
        <v>7</v>
      </c>
      <c r="D1562" t="s">
        <v>1861</v>
      </c>
      <c r="E1562" t="s">
        <v>738</v>
      </c>
      <c r="F1562">
        <v>19</v>
      </c>
      <c r="G1562">
        <v>38.979999999999997</v>
      </c>
      <c r="H1562">
        <v>128.88999999999999</v>
      </c>
      <c r="I1562">
        <v>33.549999999999997</v>
      </c>
      <c r="J1562">
        <v>110.91</v>
      </c>
      <c r="K1562">
        <v>1</v>
      </c>
      <c r="T1562">
        <v>3</v>
      </c>
      <c r="U1562">
        <v>2</v>
      </c>
      <c r="V1562" t="s">
        <v>333</v>
      </c>
      <c r="W1562">
        <v>128</v>
      </c>
      <c r="X1562">
        <v>6</v>
      </c>
      <c r="Y1562">
        <v>4</v>
      </c>
      <c r="Z1562" t="s">
        <v>1862</v>
      </c>
      <c r="AA1562" t="s">
        <v>1863</v>
      </c>
      <c r="AB1562" t="s">
        <v>309</v>
      </c>
      <c r="AC1562" t="s">
        <v>310</v>
      </c>
      <c r="AD1562" t="s">
        <v>1851</v>
      </c>
      <c r="AG1562" t="s">
        <v>1864</v>
      </c>
      <c r="AH1562">
        <v>0</v>
      </c>
      <c r="AI1562">
        <v>199</v>
      </c>
    </row>
    <row r="1563" spans="1:35" x14ac:dyDescent="0.3">
      <c r="A1563" t="s">
        <v>1847</v>
      </c>
      <c r="B1563">
        <v>101547</v>
      </c>
      <c r="C1563">
        <v>1</v>
      </c>
      <c r="D1563" t="s">
        <v>1865</v>
      </c>
      <c r="E1563" t="s">
        <v>1057</v>
      </c>
      <c r="F1563">
        <v>12</v>
      </c>
      <c r="G1563">
        <v>21.76</v>
      </c>
      <c r="H1563">
        <v>71.959999999999994</v>
      </c>
      <c r="I1563">
        <v>19.899999999999999</v>
      </c>
      <c r="J1563">
        <v>65.81</v>
      </c>
      <c r="K1563">
        <v>1</v>
      </c>
      <c r="T1563">
        <v>2</v>
      </c>
      <c r="U1563">
        <v>1</v>
      </c>
      <c r="V1563" t="s">
        <v>306</v>
      </c>
      <c r="W1563">
        <v>71</v>
      </c>
      <c r="X1563">
        <v>7</v>
      </c>
      <c r="Y1563">
        <v>7</v>
      </c>
      <c r="Z1563" t="s">
        <v>1866</v>
      </c>
      <c r="AA1563" t="s">
        <v>1867</v>
      </c>
      <c r="AB1563" t="s">
        <v>309</v>
      </c>
      <c r="AC1563" t="s">
        <v>310</v>
      </c>
      <c r="AD1563" t="s">
        <v>1851</v>
      </c>
      <c r="AG1563" t="s">
        <v>1868</v>
      </c>
      <c r="AH1563">
        <v>0</v>
      </c>
      <c r="AI1563">
        <v>299</v>
      </c>
    </row>
    <row r="1564" spans="1:35" x14ac:dyDescent="0.3">
      <c r="A1564" t="s">
        <v>1847</v>
      </c>
      <c r="B1564">
        <v>101547</v>
      </c>
      <c r="C1564">
        <v>2</v>
      </c>
      <c r="D1564" t="s">
        <v>1865</v>
      </c>
      <c r="E1564" t="s">
        <v>1057</v>
      </c>
      <c r="F1564">
        <v>12</v>
      </c>
      <c r="G1564">
        <v>26.03</v>
      </c>
      <c r="H1564">
        <v>86.05</v>
      </c>
      <c r="I1564">
        <v>23.8</v>
      </c>
      <c r="J1564">
        <v>78.680000000000007</v>
      </c>
      <c r="K1564">
        <v>1</v>
      </c>
      <c r="T1564">
        <v>3</v>
      </c>
      <c r="U1564">
        <v>2</v>
      </c>
      <c r="V1564" t="s">
        <v>306</v>
      </c>
      <c r="W1564">
        <v>86</v>
      </c>
      <c r="X1564">
        <v>7</v>
      </c>
      <c r="Y1564">
        <v>7</v>
      </c>
      <c r="Z1564" t="s">
        <v>1866</v>
      </c>
      <c r="AA1564" t="s">
        <v>1867</v>
      </c>
      <c r="AB1564" t="s">
        <v>309</v>
      </c>
      <c r="AC1564" t="s">
        <v>310</v>
      </c>
      <c r="AD1564" t="s">
        <v>1851</v>
      </c>
      <c r="AG1564" t="s">
        <v>1868</v>
      </c>
      <c r="AH1564">
        <v>0</v>
      </c>
      <c r="AI1564">
        <v>299</v>
      </c>
    </row>
    <row r="1565" spans="1:35" x14ac:dyDescent="0.3">
      <c r="A1565" t="s">
        <v>1847</v>
      </c>
      <c r="B1565">
        <v>101547</v>
      </c>
      <c r="C1565">
        <v>3</v>
      </c>
      <c r="D1565" t="s">
        <v>1865</v>
      </c>
      <c r="E1565" t="s">
        <v>1057</v>
      </c>
      <c r="F1565">
        <v>12</v>
      </c>
      <c r="G1565">
        <v>28.13</v>
      </c>
      <c r="H1565">
        <v>93.01</v>
      </c>
      <c r="I1565">
        <v>25.72</v>
      </c>
      <c r="J1565">
        <v>85.04</v>
      </c>
      <c r="K1565">
        <v>4</v>
      </c>
      <c r="T1565">
        <v>3</v>
      </c>
      <c r="U1565">
        <v>2</v>
      </c>
      <c r="V1565" t="s">
        <v>306</v>
      </c>
      <c r="W1565">
        <v>93</v>
      </c>
      <c r="X1565">
        <v>7</v>
      </c>
      <c r="Y1565">
        <v>7</v>
      </c>
      <c r="Z1565" t="s">
        <v>1866</v>
      </c>
      <c r="AA1565" t="s">
        <v>1867</v>
      </c>
      <c r="AB1565" t="s">
        <v>309</v>
      </c>
      <c r="AC1565" t="s">
        <v>310</v>
      </c>
      <c r="AD1565" t="s">
        <v>1851</v>
      </c>
      <c r="AG1565" t="s">
        <v>1868</v>
      </c>
      <c r="AH1565">
        <v>0</v>
      </c>
      <c r="AI1565">
        <v>299</v>
      </c>
    </row>
    <row r="1566" spans="1:35" x14ac:dyDescent="0.3">
      <c r="A1566" t="s">
        <v>1847</v>
      </c>
      <c r="B1566">
        <v>101547</v>
      </c>
      <c r="C1566">
        <v>4</v>
      </c>
      <c r="D1566" t="s">
        <v>1865</v>
      </c>
      <c r="E1566" t="s">
        <v>1057</v>
      </c>
      <c r="F1566">
        <v>12</v>
      </c>
      <c r="G1566">
        <v>32.119999999999997</v>
      </c>
      <c r="H1566">
        <v>106.21</v>
      </c>
      <c r="I1566">
        <v>29.37</v>
      </c>
      <c r="J1566">
        <v>97.11</v>
      </c>
      <c r="K1566">
        <v>1</v>
      </c>
      <c r="T1566">
        <v>3</v>
      </c>
      <c r="U1566">
        <v>2</v>
      </c>
      <c r="V1566" t="s">
        <v>306</v>
      </c>
      <c r="W1566">
        <v>106</v>
      </c>
      <c r="X1566">
        <v>7</v>
      </c>
      <c r="Y1566">
        <v>7</v>
      </c>
      <c r="Z1566" t="s">
        <v>1866</v>
      </c>
      <c r="AA1566" t="s">
        <v>1867</v>
      </c>
      <c r="AB1566" t="s">
        <v>309</v>
      </c>
      <c r="AC1566" t="s">
        <v>310</v>
      </c>
      <c r="AD1566" t="s">
        <v>1851</v>
      </c>
      <c r="AG1566" t="s">
        <v>1868</v>
      </c>
      <c r="AH1566">
        <v>0</v>
      </c>
      <c r="AI1566">
        <v>299</v>
      </c>
    </row>
    <row r="1567" spans="1:35" x14ac:dyDescent="0.3">
      <c r="A1567" t="s">
        <v>1847</v>
      </c>
      <c r="B1567">
        <v>101547</v>
      </c>
      <c r="C1567">
        <v>5</v>
      </c>
      <c r="D1567" t="s">
        <v>1865</v>
      </c>
      <c r="E1567" t="s">
        <v>1057</v>
      </c>
      <c r="F1567">
        <v>12</v>
      </c>
      <c r="G1567">
        <v>33.81</v>
      </c>
      <c r="H1567">
        <v>111.78</v>
      </c>
      <c r="I1567">
        <v>30.91</v>
      </c>
      <c r="J1567">
        <v>102.2</v>
      </c>
      <c r="K1567">
        <v>1</v>
      </c>
      <c r="T1567">
        <v>3</v>
      </c>
      <c r="U1567">
        <v>2</v>
      </c>
      <c r="V1567" t="s">
        <v>306</v>
      </c>
      <c r="W1567">
        <v>111</v>
      </c>
      <c r="X1567">
        <v>7</v>
      </c>
      <c r="Y1567">
        <v>7</v>
      </c>
      <c r="Z1567" t="s">
        <v>1866</v>
      </c>
      <c r="AA1567" t="s">
        <v>1867</v>
      </c>
      <c r="AB1567" t="s">
        <v>309</v>
      </c>
      <c r="AC1567" t="s">
        <v>310</v>
      </c>
      <c r="AD1567" t="s">
        <v>1851</v>
      </c>
      <c r="AG1567" t="s">
        <v>1868</v>
      </c>
      <c r="AH1567">
        <v>0</v>
      </c>
      <c r="AI1567">
        <v>299</v>
      </c>
    </row>
    <row r="1568" spans="1:35" x14ac:dyDescent="0.3">
      <c r="A1568" t="s">
        <v>1847</v>
      </c>
      <c r="B1568">
        <v>101547</v>
      </c>
      <c r="C1568">
        <v>6</v>
      </c>
      <c r="D1568" t="s">
        <v>1865</v>
      </c>
      <c r="E1568" t="s">
        <v>1057</v>
      </c>
      <c r="F1568">
        <v>12</v>
      </c>
      <c r="G1568">
        <v>35.86</v>
      </c>
      <c r="H1568">
        <v>118.57</v>
      </c>
      <c r="I1568">
        <v>32.79</v>
      </c>
      <c r="J1568">
        <v>108.41</v>
      </c>
      <c r="K1568">
        <v>4</v>
      </c>
      <c r="T1568">
        <v>3</v>
      </c>
      <c r="U1568">
        <v>2</v>
      </c>
      <c r="V1568" t="s">
        <v>306</v>
      </c>
      <c r="W1568">
        <v>118</v>
      </c>
      <c r="X1568">
        <v>7</v>
      </c>
      <c r="Y1568">
        <v>7</v>
      </c>
      <c r="Z1568" t="s">
        <v>1866</v>
      </c>
      <c r="AA1568" t="s">
        <v>1867</v>
      </c>
      <c r="AB1568" t="s">
        <v>309</v>
      </c>
      <c r="AC1568" t="s">
        <v>310</v>
      </c>
      <c r="AD1568" t="s">
        <v>1851</v>
      </c>
      <c r="AG1568" t="s">
        <v>1868</v>
      </c>
      <c r="AH1568">
        <v>0</v>
      </c>
      <c r="AI1568">
        <v>299</v>
      </c>
    </row>
    <row r="1569" spans="1:35" x14ac:dyDescent="0.3">
      <c r="A1569" t="s">
        <v>1847</v>
      </c>
      <c r="B1569">
        <v>104809</v>
      </c>
      <c r="C1569">
        <v>1</v>
      </c>
      <c r="D1569" t="s">
        <v>1129</v>
      </c>
      <c r="E1569" t="s">
        <v>1869</v>
      </c>
      <c r="F1569">
        <v>19</v>
      </c>
      <c r="G1569">
        <v>16.28</v>
      </c>
      <c r="H1569">
        <v>53.84</v>
      </c>
      <c r="I1569">
        <v>14.7</v>
      </c>
      <c r="J1569">
        <v>48.6</v>
      </c>
      <c r="K1569">
        <v>2</v>
      </c>
      <c r="T1569">
        <v>2</v>
      </c>
      <c r="U1569">
        <v>1</v>
      </c>
      <c r="V1569" t="s">
        <v>333</v>
      </c>
      <c r="W1569">
        <v>53</v>
      </c>
      <c r="X1569">
        <v>7</v>
      </c>
      <c r="Y1569">
        <v>7</v>
      </c>
      <c r="Z1569" t="s">
        <v>1870</v>
      </c>
      <c r="AA1569" t="s">
        <v>1871</v>
      </c>
      <c r="AB1569" t="s">
        <v>309</v>
      </c>
      <c r="AC1569" t="s">
        <v>310</v>
      </c>
      <c r="AD1569" t="s">
        <v>1851</v>
      </c>
      <c r="AG1569" t="s">
        <v>1872</v>
      </c>
      <c r="AH1569">
        <v>0</v>
      </c>
      <c r="AI1569">
        <v>199</v>
      </c>
    </row>
    <row r="1570" spans="1:35" x14ac:dyDescent="0.3">
      <c r="A1570" t="s">
        <v>1847</v>
      </c>
      <c r="B1570">
        <v>104809</v>
      </c>
      <c r="C1570">
        <v>2</v>
      </c>
      <c r="D1570" t="s">
        <v>1129</v>
      </c>
      <c r="E1570" t="s">
        <v>1869</v>
      </c>
      <c r="F1570">
        <v>19</v>
      </c>
      <c r="G1570">
        <v>19.8</v>
      </c>
      <c r="H1570">
        <v>65.47</v>
      </c>
      <c r="I1570">
        <v>17.87</v>
      </c>
      <c r="J1570">
        <v>59.09</v>
      </c>
      <c r="K1570">
        <v>1</v>
      </c>
      <c r="T1570">
        <v>2</v>
      </c>
      <c r="U1570">
        <v>1</v>
      </c>
      <c r="V1570" t="s">
        <v>333</v>
      </c>
      <c r="W1570" t="s">
        <v>1136</v>
      </c>
      <c r="X1570">
        <v>7</v>
      </c>
      <c r="Y1570">
        <v>7</v>
      </c>
      <c r="Z1570" t="s">
        <v>1870</v>
      </c>
      <c r="AA1570" t="s">
        <v>1871</v>
      </c>
      <c r="AB1570" t="s">
        <v>309</v>
      </c>
      <c r="AC1570" t="s">
        <v>310</v>
      </c>
      <c r="AD1570" t="s">
        <v>1851</v>
      </c>
      <c r="AG1570" t="s">
        <v>1872</v>
      </c>
      <c r="AH1570">
        <v>0</v>
      </c>
      <c r="AI1570">
        <v>199</v>
      </c>
    </row>
    <row r="1571" spans="1:35" x14ac:dyDescent="0.3">
      <c r="A1571" t="s">
        <v>1847</v>
      </c>
      <c r="B1571">
        <v>104809</v>
      </c>
      <c r="C1571">
        <v>3</v>
      </c>
      <c r="D1571" t="s">
        <v>1129</v>
      </c>
      <c r="E1571" t="s">
        <v>1869</v>
      </c>
      <c r="F1571">
        <v>19</v>
      </c>
      <c r="G1571">
        <v>19.8</v>
      </c>
      <c r="H1571">
        <v>65.48</v>
      </c>
      <c r="I1571">
        <v>17.87</v>
      </c>
      <c r="J1571">
        <v>59.1</v>
      </c>
      <c r="K1571">
        <v>1</v>
      </c>
      <c r="T1571">
        <v>2</v>
      </c>
      <c r="U1571">
        <v>1</v>
      </c>
      <c r="V1571" t="s">
        <v>333</v>
      </c>
      <c r="W1571" t="s">
        <v>535</v>
      </c>
      <c r="X1571">
        <v>7</v>
      </c>
      <c r="Y1571">
        <v>7</v>
      </c>
      <c r="Z1571" t="s">
        <v>1870</v>
      </c>
      <c r="AA1571" t="s">
        <v>1871</v>
      </c>
      <c r="AB1571" t="s">
        <v>309</v>
      </c>
      <c r="AC1571" t="s">
        <v>310</v>
      </c>
      <c r="AD1571" t="s">
        <v>1851</v>
      </c>
      <c r="AG1571" t="s">
        <v>1872</v>
      </c>
      <c r="AH1571">
        <v>0</v>
      </c>
      <c r="AI1571">
        <v>199</v>
      </c>
    </row>
    <row r="1572" spans="1:35" x14ac:dyDescent="0.3">
      <c r="A1572" t="s">
        <v>1847</v>
      </c>
      <c r="B1572">
        <v>104809</v>
      </c>
      <c r="C1572">
        <v>4</v>
      </c>
      <c r="D1572" t="s">
        <v>1129</v>
      </c>
      <c r="E1572" t="s">
        <v>1869</v>
      </c>
      <c r="F1572">
        <v>19</v>
      </c>
      <c r="G1572">
        <v>22.27</v>
      </c>
      <c r="H1572">
        <v>73.650000000000006</v>
      </c>
      <c r="I1572">
        <v>20.11</v>
      </c>
      <c r="J1572">
        <v>66.48</v>
      </c>
      <c r="K1572">
        <v>1</v>
      </c>
      <c r="T1572">
        <v>2</v>
      </c>
      <c r="U1572">
        <v>1</v>
      </c>
      <c r="V1572" t="s">
        <v>333</v>
      </c>
      <c r="W1572" t="s">
        <v>1074</v>
      </c>
      <c r="X1572">
        <v>7</v>
      </c>
      <c r="Y1572">
        <v>7</v>
      </c>
      <c r="Z1572" t="s">
        <v>1870</v>
      </c>
      <c r="AA1572" t="s">
        <v>1871</v>
      </c>
      <c r="AB1572" t="s">
        <v>309</v>
      </c>
      <c r="AC1572" t="s">
        <v>310</v>
      </c>
      <c r="AD1572" t="s">
        <v>1851</v>
      </c>
      <c r="AG1572" t="s">
        <v>1872</v>
      </c>
      <c r="AH1572">
        <v>0</v>
      </c>
      <c r="AI1572">
        <v>199</v>
      </c>
    </row>
    <row r="1573" spans="1:35" x14ac:dyDescent="0.3">
      <c r="A1573" t="s">
        <v>1847</v>
      </c>
      <c r="B1573">
        <v>104809</v>
      </c>
      <c r="C1573">
        <v>5</v>
      </c>
      <c r="D1573" t="s">
        <v>1129</v>
      </c>
      <c r="E1573" t="s">
        <v>1869</v>
      </c>
      <c r="F1573">
        <v>19</v>
      </c>
      <c r="G1573">
        <v>22.28</v>
      </c>
      <c r="H1573">
        <v>73.66</v>
      </c>
      <c r="I1573">
        <v>20.11</v>
      </c>
      <c r="J1573">
        <v>66.489999999999995</v>
      </c>
      <c r="K1573">
        <v>1</v>
      </c>
      <c r="T1573">
        <v>3</v>
      </c>
      <c r="U1573">
        <v>2</v>
      </c>
      <c r="V1573" t="s">
        <v>306</v>
      </c>
      <c r="W1573" t="s">
        <v>887</v>
      </c>
      <c r="X1573">
        <v>7</v>
      </c>
      <c r="Y1573">
        <v>7</v>
      </c>
      <c r="Z1573" t="s">
        <v>1870</v>
      </c>
      <c r="AA1573" t="s">
        <v>1871</v>
      </c>
      <c r="AB1573" t="s">
        <v>309</v>
      </c>
      <c r="AC1573" t="s">
        <v>310</v>
      </c>
      <c r="AD1573" t="s">
        <v>1851</v>
      </c>
      <c r="AG1573" t="s">
        <v>1872</v>
      </c>
      <c r="AH1573">
        <v>0</v>
      </c>
      <c r="AI1573">
        <v>199</v>
      </c>
    </row>
    <row r="1574" spans="1:35" x14ac:dyDescent="0.3">
      <c r="A1574" t="s">
        <v>1847</v>
      </c>
      <c r="B1574">
        <v>104809</v>
      </c>
      <c r="C1574">
        <v>6</v>
      </c>
      <c r="D1574" t="s">
        <v>1129</v>
      </c>
      <c r="E1574" t="s">
        <v>1869</v>
      </c>
      <c r="F1574">
        <v>19</v>
      </c>
      <c r="G1574">
        <v>25.53</v>
      </c>
      <c r="H1574">
        <v>84.42</v>
      </c>
      <c r="I1574">
        <v>23.05</v>
      </c>
      <c r="J1574">
        <v>76.2</v>
      </c>
      <c r="K1574">
        <v>3</v>
      </c>
      <c r="T1574">
        <v>3</v>
      </c>
      <c r="U1574">
        <v>2</v>
      </c>
      <c r="V1574" t="s">
        <v>333</v>
      </c>
      <c r="W1574" t="s">
        <v>156</v>
      </c>
      <c r="X1574">
        <v>7</v>
      </c>
      <c r="Y1574">
        <v>7</v>
      </c>
      <c r="Z1574" t="s">
        <v>1870</v>
      </c>
      <c r="AA1574" t="s">
        <v>1871</v>
      </c>
      <c r="AB1574" t="s">
        <v>309</v>
      </c>
      <c r="AC1574" t="s">
        <v>310</v>
      </c>
      <c r="AD1574" t="s">
        <v>1851</v>
      </c>
      <c r="AG1574" t="s">
        <v>1872</v>
      </c>
      <c r="AH1574">
        <v>0</v>
      </c>
      <c r="AI1574">
        <v>199</v>
      </c>
    </row>
    <row r="1575" spans="1:35" x14ac:dyDescent="0.3">
      <c r="A1575" t="s">
        <v>1847</v>
      </c>
      <c r="B1575">
        <v>104809</v>
      </c>
      <c r="C1575">
        <v>7</v>
      </c>
      <c r="D1575" t="s">
        <v>1129</v>
      </c>
      <c r="E1575" t="s">
        <v>1869</v>
      </c>
      <c r="F1575">
        <v>19</v>
      </c>
      <c r="G1575">
        <v>25.54</v>
      </c>
      <c r="H1575">
        <v>84.43</v>
      </c>
      <c r="I1575">
        <v>23.05</v>
      </c>
      <c r="J1575">
        <v>76.209999999999994</v>
      </c>
      <c r="K1575">
        <v>3</v>
      </c>
      <c r="T1575">
        <v>3</v>
      </c>
      <c r="U1575">
        <v>2</v>
      </c>
      <c r="V1575" t="s">
        <v>333</v>
      </c>
      <c r="W1575" t="s">
        <v>237</v>
      </c>
      <c r="X1575">
        <v>7</v>
      </c>
      <c r="Y1575">
        <v>7</v>
      </c>
      <c r="Z1575" t="s">
        <v>1870</v>
      </c>
      <c r="AA1575" t="s">
        <v>1871</v>
      </c>
      <c r="AB1575" t="s">
        <v>309</v>
      </c>
      <c r="AC1575" t="s">
        <v>310</v>
      </c>
      <c r="AD1575" t="s">
        <v>1851</v>
      </c>
      <c r="AG1575" t="s">
        <v>1872</v>
      </c>
      <c r="AH1575">
        <v>0</v>
      </c>
      <c r="AI1575">
        <v>199</v>
      </c>
    </row>
    <row r="1576" spans="1:35" x14ac:dyDescent="0.3">
      <c r="A1576" t="s">
        <v>1847</v>
      </c>
      <c r="B1576">
        <v>104809</v>
      </c>
      <c r="C1576">
        <v>8</v>
      </c>
      <c r="D1576" t="s">
        <v>1129</v>
      </c>
      <c r="E1576" t="s">
        <v>1869</v>
      </c>
      <c r="F1576">
        <v>19</v>
      </c>
      <c r="G1576">
        <v>26.9</v>
      </c>
      <c r="H1576">
        <v>88.94</v>
      </c>
      <c r="I1576">
        <v>24.28</v>
      </c>
      <c r="J1576">
        <v>80.28</v>
      </c>
      <c r="K1576">
        <v>6</v>
      </c>
      <c r="T1576">
        <v>3</v>
      </c>
      <c r="U1576">
        <v>2</v>
      </c>
      <c r="V1576" t="s">
        <v>333</v>
      </c>
      <c r="W1576">
        <v>88</v>
      </c>
      <c r="X1576">
        <v>7</v>
      </c>
      <c r="Y1576">
        <v>7</v>
      </c>
      <c r="Z1576" t="s">
        <v>1870</v>
      </c>
      <c r="AA1576" t="s">
        <v>1871</v>
      </c>
      <c r="AB1576" t="s">
        <v>309</v>
      </c>
      <c r="AC1576" t="s">
        <v>310</v>
      </c>
      <c r="AD1576" t="s">
        <v>1851</v>
      </c>
      <c r="AG1576" t="s">
        <v>1872</v>
      </c>
      <c r="AH1576">
        <v>0</v>
      </c>
      <c r="AI1576">
        <v>199</v>
      </c>
    </row>
    <row r="1577" spans="1:35" x14ac:dyDescent="0.3">
      <c r="A1577" t="s">
        <v>1847</v>
      </c>
      <c r="B1577">
        <v>104809</v>
      </c>
      <c r="C1577">
        <v>9</v>
      </c>
      <c r="D1577" t="s">
        <v>1129</v>
      </c>
      <c r="E1577" t="s">
        <v>1869</v>
      </c>
      <c r="F1577">
        <v>19</v>
      </c>
      <c r="G1577">
        <v>27.56</v>
      </c>
      <c r="H1577">
        <v>91.11</v>
      </c>
      <c r="I1577">
        <v>24.87</v>
      </c>
      <c r="J1577">
        <v>82.23</v>
      </c>
      <c r="K1577">
        <v>1</v>
      </c>
      <c r="T1577">
        <v>3</v>
      </c>
      <c r="U1577">
        <v>2</v>
      </c>
      <c r="V1577" t="s">
        <v>333</v>
      </c>
      <c r="W1577">
        <v>91</v>
      </c>
      <c r="X1577">
        <v>7</v>
      </c>
      <c r="Y1577">
        <v>7</v>
      </c>
      <c r="Z1577" t="s">
        <v>1870</v>
      </c>
      <c r="AA1577" t="s">
        <v>1871</v>
      </c>
      <c r="AB1577" t="s">
        <v>309</v>
      </c>
      <c r="AC1577" t="s">
        <v>310</v>
      </c>
      <c r="AD1577" t="s">
        <v>1851</v>
      </c>
      <c r="AG1577" t="s">
        <v>1872</v>
      </c>
      <c r="AH1577">
        <v>0</v>
      </c>
      <c r="AI1577">
        <v>199</v>
      </c>
    </row>
    <row r="1578" spans="1:35" x14ac:dyDescent="0.3">
      <c r="A1578" t="s">
        <v>1847</v>
      </c>
      <c r="B1578">
        <v>11689</v>
      </c>
      <c r="C1578">
        <v>1</v>
      </c>
      <c r="D1578" t="s">
        <v>1338</v>
      </c>
      <c r="E1578" t="s">
        <v>1171</v>
      </c>
      <c r="F1578">
        <v>16</v>
      </c>
      <c r="G1578">
        <v>24.46</v>
      </c>
      <c r="H1578">
        <v>80.87</v>
      </c>
      <c r="I1578">
        <v>20.57</v>
      </c>
      <c r="J1578">
        <v>68</v>
      </c>
      <c r="K1578">
        <v>1</v>
      </c>
      <c r="T1578">
        <v>3</v>
      </c>
      <c r="U1578">
        <v>2</v>
      </c>
      <c r="V1578" t="s">
        <v>306</v>
      </c>
      <c r="W1578">
        <v>80</v>
      </c>
      <c r="X1578">
        <v>9</v>
      </c>
      <c r="Y1578">
        <v>9</v>
      </c>
      <c r="Z1578" t="s">
        <v>1873</v>
      </c>
      <c r="AA1578" t="s">
        <v>1874</v>
      </c>
      <c r="AB1578" t="s">
        <v>309</v>
      </c>
      <c r="AC1578" t="s">
        <v>310</v>
      </c>
      <c r="AD1578" t="s">
        <v>1851</v>
      </c>
      <c r="AG1578" t="s">
        <v>1875</v>
      </c>
      <c r="AH1578">
        <v>0</v>
      </c>
      <c r="AI1578">
        <v>297</v>
      </c>
    </row>
    <row r="1579" spans="1:35" x14ac:dyDescent="0.3">
      <c r="A1579" t="s">
        <v>1847</v>
      </c>
      <c r="B1579">
        <v>11689</v>
      </c>
      <c r="C1579">
        <v>2</v>
      </c>
      <c r="D1579" t="s">
        <v>1338</v>
      </c>
      <c r="E1579" t="s">
        <v>1171</v>
      </c>
      <c r="F1579">
        <v>16</v>
      </c>
      <c r="G1579">
        <v>25.39</v>
      </c>
      <c r="H1579">
        <v>83.96</v>
      </c>
      <c r="I1579">
        <v>21.35</v>
      </c>
      <c r="J1579">
        <v>70.599999999999994</v>
      </c>
      <c r="K1579">
        <v>7</v>
      </c>
      <c r="T1579">
        <v>3</v>
      </c>
      <c r="U1579">
        <v>2</v>
      </c>
      <c r="V1579" t="s">
        <v>306</v>
      </c>
      <c r="W1579">
        <v>83</v>
      </c>
      <c r="X1579">
        <v>9</v>
      </c>
      <c r="Y1579">
        <v>9</v>
      </c>
      <c r="Z1579" t="s">
        <v>1873</v>
      </c>
      <c r="AA1579" t="s">
        <v>1874</v>
      </c>
      <c r="AB1579" t="s">
        <v>309</v>
      </c>
      <c r="AC1579" t="s">
        <v>310</v>
      </c>
      <c r="AD1579" t="s">
        <v>1851</v>
      </c>
      <c r="AG1579" t="s">
        <v>1875</v>
      </c>
      <c r="AH1579">
        <v>0</v>
      </c>
      <c r="AI1579">
        <v>297</v>
      </c>
    </row>
    <row r="1580" spans="1:35" x14ac:dyDescent="0.3">
      <c r="A1580" t="s">
        <v>1847</v>
      </c>
      <c r="B1580">
        <v>11689</v>
      </c>
      <c r="C1580">
        <v>3</v>
      </c>
      <c r="D1580" t="s">
        <v>1338</v>
      </c>
      <c r="E1580" t="s">
        <v>1171</v>
      </c>
      <c r="F1580">
        <v>16</v>
      </c>
      <c r="G1580">
        <v>25.68</v>
      </c>
      <c r="H1580">
        <v>84.9</v>
      </c>
      <c r="I1580">
        <v>21.6</v>
      </c>
      <c r="J1580">
        <v>71.42</v>
      </c>
      <c r="K1580">
        <v>1</v>
      </c>
      <c r="T1580">
        <v>3</v>
      </c>
      <c r="U1580">
        <v>2</v>
      </c>
      <c r="V1580" t="s">
        <v>306</v>
      </c>
      <c r="W1580" t="s">
        <v>156</v>
      </c>
      <c r="X1580">
        <v>9</v>
      </c>
      <c r="Y1580">
        <v>9</v>
      </c>
      <c r="Z1580" t="s">
        <v>1873</v>
      </c>
      <c r="AA1580" t="s">
        <v>1874</v>
      </c>
      <c r="AB1580" t="s">
        <v>309</v>
      </c>
      <c r="AC1580" t="s">
        <v>310</v>
      </c>
      <c r="AD1580" t="s">
        <v>1851</v>
      </c>
      <c r="AG1580" t="s">
        <v>1875</v>
      </c>
      <c r="AH1580">
        <v>0</v>
      </c>
      <c r="AI1580">
        <v>297</v>
      </c>
    </row>
    <row r="1581" spans="1:35" x14ac:dyDescent="0.3">
      <c r="A1581" t="s">
        <v>1847</v>
      </c>
      <c r="B1581">
        <v>11689</v>
      </c>
      <c r="C1581">
        <v>4</v>
      </c>
      <c r="D1581" t="s">
        <v>1338</v>
      </c>
      <c r="E1581" t="s">
        <v>1171</v>
      </c>
      <c r="F1581">
        <v>16</v>
      </c>
      <c r="G1581">
        <v>25.99</v>
      </c>
      <c r="H1581">
        <v>85.95</v>
      </c>
      <c r="I1581">
        <v>21.86</v>
      </c>
      <c r="J1581">
        <v>72.28</v>
      </c>
      <c r="K1581">
        <v>7</v>
      </c>
      <c r="T1581">
        <v>3</v>
      </c>
      <c r="U1581">
        <v>2</v>
      </c>
      <c r="V1581" t="s">
        <v>306</v>
      </c>
      <c r="W1581" t="s">
        <v>157</v>
      </c>
      <c r="X1581">
        <v>9</v>
      </c>
      <c r="Y1581">
        <v>9</v>
      </c>
      <c r="Z1581" t="s">
        <v>1873</v>
      </c>
      <c r="AA1581" t="s">
        <v>1874</v>
      </c>
      <c r="AB1581" t="s">
        <v>309</v>
      </c>
      <c r="AC1581" t="s">
        <v>310</v>
      </c>
      <c r="AD1581" t="s">
        <v>1851</v>
      </c>
      <c r="AG1581" t="s">
        <v>1875</v>
      </c>
      <c r="AH1581">
        <v>0</v>
      </c>
      <c r="AI1581">
        <v>297</v>
      </c>
    </row>
    <row r="1582" spans="1:35" x14ac:dyDescent="0.3">
      <c r="A1582" t="s">
        <v>1847</v>
      </c>
      <c r="B1582">
        <v>15989</v>
      </c>
      <c r="C1582">
        <v>1</v>
      </c>
      <c r="D1582" t="s">
        <v>1876</v>
      </c>
      <c r="E1582" t="s">
        <v>1877</v>
      </c>
      <c r="F1582">
        <v>70</v>
      </c>
      <c r="G1582">
        <v>13</v>
      </c>
      <c r="H1582">
        <v>42.98</v>
      </c>
      <c r="I1582">
        <v>12.59</v>
      </c>
      <c r="J1582">
        <v>41.65</v>
      </c>
      <c r="K1582">
        <v>70</v>
      </c>
      <c r="T1582">
        <v>2</v>
      </c>
      <c r="U1582">
        <v>1</v>
      </c>
      <c r="V1582" t="s">
        <v>306</v>
      </c>
      <c r="W1582">
        <v>42</v>
      </c>
      <c r="X1582">
        <v>5</v>
      </c>
      <c r="Y1582">
        <v>5</v>
      </c>
      <c r="Z1582" t="s">
        <v>1878</v>
      </c>
      <c r="AA1582" t="s">
        <v>1879</v>
      </c>
      <c r="AB1582" t="s">
        <v>309</v>
      </c>
      <c r="AC1582" t="s">
        <v>310</v>
      </c>
      <c r="AD1582" t="s">
        <v>1851</v>
      </c>
      <c r="AG1582" t="s">
        <v>1880</v>
      </c>
      <c r="AH1582">
        <v>0</v>
      </c>
      <c r="AI1582">
        <v>0</v>
      </c>
    </row>
    <row r="1583" spans="1:35" x14ac:dyDescent="0.3">
      <c r="A1583" t="s">
        <v>1847</v>
      </c>
      <c r="B1583">
        <v>127958</v>
      </c>
      <c r="C1583">
        <v>1</v>
      </c>
      <c r="D1583" t="s">
        <v>1881</v>
      </c>
      <c r="E1583" t="s">
        <v>1310</v>
      </c>
      <c r="F1583">
        <v>12</v>
      </c>
      <c r="G1583">
        <v>11.4</v>
      </c>
      <c r="H1583">
        <v>37.700000000000003</v>
      </c>
      <c r="I1583">
        <v>10.09</v>
      </c>
      <c r="J1583">
        <v>33.380000000000003</v>
      </c>
      <c r="K1583">
        <v>4</v>
      </c>
      <c r="T1583">
        <v>1</v>
      </c>
      <c r="U1583">
        <v>1</v>
      </c>
      <c r="V1583" t="s">
        <v>306</v>
      </c>
      <c r="W1583">
        <v>37</v>
      </c>
      <c r="X1583">
        <v>4</v>
      </c>
      <c r="Y1583">
        <v>3</v>
      </c>
      <c r="Z1583" t="s">
        <v>1882</v>
      </c>
      <c r="AA1583" t="s">
        <v>1883</v>
      </c>
      <c r="AB1583" t="s">
        <v>309</v>
      </c>
      <c r="AC1583" t="s">
        <v>310</v>
      </c>
      <c r="AD1583" t="s">
        <v>1851</v>
      </c>
      <c r="AG1583" t="s">
        <v>1884</v>
      </c>
      <c r="AH1583">
        <v>0</v>
      </c>
      <c r="AI1583">
        <v>208</v>
      </c>
    </row>
    <row r="1584" spans="1:35" x14ac:dyDescent="0.3">
      <c r="A1584" t="s">
        <v>1847</v>
      </c>
      <c r="B1584">
        <v>127958</v>
      </c>
      <c r="C1584">
        <v>2</v>
      </c>
      <c r="D1584" t="s">
        <v>1881</v>
      </c>
      <c r="E1584" t="s">
        <v>1310</v>
      </c>
      <c r="F1584">
        <v>12</v>
      </c>
      <c r="G1584">
        <v>11.94</v>
      </c>
      <c r="H1584">
        <v>39.5</v>
      </c>
      <c r="I1584">
        <v>10.57</v>
      </c>
      <c r="J1584">
        <v>34.97</v>
      </c>
      <c r="K1584">
        <v>6</v>
      </c>
      <c r="T1584">
        <v>1</v>
      </c>
      <c r="U1584">
        <v>1</v>
      </c>
      <c r="V1584" t="s">
        <v>306</v>
      </c>
      <c r="W1584">
        <v>39</v>
      </c>
      <c r="X1584">
        <v>4</v>
      </c>
      <c r="Y1584">
        <v>3</v>
      </c>
      <c r="Z1584" t="s">
        <v>1882</v>
      </c>
      <c r="AA1584" t="s">
        <v>1883</v>
      </c>
      <c r="AB1584" t="s">
        <v>309</v>
      </c>
      <c r="AC1584" t="s">
        <v>310</v>
      </c>
      <c r="AD1584" t="s">
        <v>1851</v>
      </c>
      <c r="AG1584" t="s">
        <v>1884</v>
      </c>
      <c r="AH1584">
        <v>0</v>
      </c>
      <c r="AI1584">
        <v>208</v>
      </c>
    </row>
    <row r="1585" spans="1:35" x14ac:dyDescent="0.3">
      <c r="A1585" t="s">
        <v>1847</v>
      </c>
      <c r="B1585">
        <v>127958</v>
      </c>
      <c r="C1585">
        <v>3</v>
      </c>
      <c r="D1585" t="s">
        <v>1881</v>
      </c>
      <c r="E1585" t="s">
        <v>1310</v>
      </c>
      <c r="F1585">
        <v>12</v>
      </c>
      <c r="G1585">
        <v>17.43</v>
      </c>
      <c r="H1585">
        <v>57.63</v>
      </c>
      <c r="I1585">
        <v>15.43</v>
      </c>
      <c r="J1585">
        <v>51.02</v>
      </c>
      <c r="K1585">
        <v>2</v>
      </c>
      <c r="T1585">
        <v>2</v>
      </c>
      <c r="U1585">
        <v>1</v>
      </c>
      <c r="V1585" t="s">
        <v>306</v>
      </c>
      <c r="W1585">
        <v>57</v>
      </c>
      <c r="X1585">
        <v>4</v>
      </c>
      <c r="Y1585">
        <v>3</v>
      </c>
      <c r="Z1585" t="s">
        <v>1882</v>
      </c>
      <c r="AA1585" t="s">
        <v>1883</v>
      </c>
      <c r="AB1585" t="s">
        <v>309</v>
      </c>
      <c r="AC1585" t="s">
        <v>310</v>
      </c>
      <c r="AD1585" t="s">
        <v>1851</v>
      </c>
      <c r="AG1585" t="s">
        <v>1884</v>
      </c>
      <c r="AH1585">
        <v>0</v>
      </c>
      <c r="AI1585">
        <v>208</v>
      </c>
    </row>
    <row r="1586" spans="1:35" x14ac:dyDescent="0.3">
      <c r="A1586" t="s">
        <v>1847</v>
      </c>
      <c r="B1586">
        <v>24189</v>
      </c>
      <c r="C1586">
        <v>1</v>
      </c>
      <c r="D1586" t="s">
        <v>1885</v>
      </c>
      <c r="E1586" t="s">
        <v>1886</v>
      </c>
      <c r="F1586">
        <v>19</v>
      </c>
      <c r="G1586">
        <v>27.21</v>
      </c>
      <c r="H1586">
        <v>89.97</v>
      </c>
      <c r="I1586">
        <v>22.86</v>
      </c>
      <c r="J1586">
        <v>75.599999999999994</v>
      </c>
      <c r="K1586">
        <v>1</v>
      </c>
      <c r="T1586">
        <v>1</v>
      </c>
      <c r="U1586">
        <v>1</v>
      </c>
      <c r="V1586" t="s">
        <v>306</v>
      </c>
      <c r="W1586">
        <v>89</v>
      </c>
      <c r="X1586">
        <v>9</v>
      </c>
      <c r="Y1586">
        <v>8</v>
      </c>
      <c r="Z1586" t="s">
        <v>1887</v>
      </c>
      <c r="AA1586" t="s">
        <v>1888</v>
      </c>
      <c r="AB1586" t="s">
        <v>309</v>
      </c>
      <c r="AC1586" t="s">
        <v>310</v>
      </c>
      <c r="AD1586" t="s">
        <v>1851</v>
      </c>
      <c r="AG1586" t="s">
        <v>1889</v>
      </c>
      <c r="AH1586">
        <v>0</v>
      </c>
      <c r="AI1586">
        <v>403</v>
      </c>
    </row>
    <row r="1587" spans="1:35" x14ac:dyDescent="0.3">
      <c r="A1587" t="s">
        <v>1847</v>
      </c>
      <c r="B1587">
        <v>24189</v>
      </c>
      <c r="C1587">
        <v>2</v>
      </c>
      <c r="D1587" t="s">
        <v>1885</v>
      </c>
      <c r="E1587" t="s">
        <v>1886</v>
      </c>
      <c r="F1587">
        <v>19</v>
      </c>
      <c r="G1587">
        <v>29.34</v>
      </c>
      <c r="H1587">
        <v>97</v>
      </c>
      <c r="I1587">
        <v>24.65</v>
      </c>
      <c r="J1587">
        <v>81.510000000000005</v>
      </c>
      <c r="K1587">
        <v>1</v>
      </c>
      <c r="T1587">
        <v>1</v>
      </c>
      <c r="U1587">
        <v>1</v>
      </c>
      <c r="V1587" t="s">
        <v>306</v>
      </c>
      <c r="W1587">
        <v>97</v>
      </c>
      <c r="X1587">
        <v>9</v>
      </c>
      <c r="Y1587">
        <v>8</v>
      </c>
      <c r="Z1587" t="s">
        <v>1887</v>
      </c>
      <c r="AA1587" t="s">
        <v>1888</v>
      </c>
      <c r="AB1587" t="s">
        <v>309</v>
      </c>
      <c r="AC1587" t="s">
        <v>310</v>
      </c>
      <c r="AD1587" t="s">
        <v>1851</v>
      </c>
      <c r="AG1587" t="s">
        <v>1889</v>
      </c>
      <c r="AH1587">
        <v>0</v>
      </c>
      <c r="AI1587">
        <v>403</v>
      </c>
    </row>
    <row r="1588" spans="1:35" x14ac:dyDescent="0.3">
      <c r="A1588" t="s">
        <v>1847</v>
      </c>
      <c r="B1588">
        <v>24189</v>
      </c>
      <c r="C1588">
        <v>3</v>
      </c>
      <c r="D1588" t="s">
        <v>1885</v>
      </c>
      <c r="E1588" t="s">
        <v>1886</v>
      </c>
      <c r="F1588">
        <v>19</v>
      </c>
      <c r="G1588">
        <v>30.18</v>
      </c>
      <c r="H1588">
        <v>99.8</v>
      </c>
      <c r="I1588">
        <v>25.37</v>
      </c>
      <c r="J1588">
        <v>83.87</v>
      </c>
      <c r="K1588">
        <v>6</v>
      </c>
      <c r="T1588">
        <v>1</v>
      </c>
      <c r="U1588">
        <v>1</v>
      </c>
      <c r="V1588" t="s">
        <v>306</v>
      </c>
      <c r="W1588" t="s">
        <v>266</v>
      </c>
      <c r="X1588">
        <v>9</v>
      </c>
      <c r="Y1588">
        <v>8</v>
      </c>
      <c r="Z1588" t="s">
        <v>1887</v>
      </c>
      <c r="AA1588" t="s">
        <v>1888</v>
      </c>
      <c r="AB1588" t="s">
        <v>309</v>
      </c>
      <c r="AC1588" t="s">
        <v>310</v>
      </c>
      <c r="AD1588" t="s">
        <v>1851</v>
      </c>
      <c r="AG1588" t="s">
        <v>1889</v>
      </c>
      <c r="AH1588">
        <v>0</v>
      </c>
      <c r="AI1588">
        <v>403</v>
      </c>
    </row>
    <row r="1589" spans="1:35" x14ac:dyDescent="0.3">
      <c r="A1589" t="s">
        <v>1847</v>
      </c>
      <c r="B1589">
        <v>24189</v>
      </c>
      <c r="C1589">
        <v>4</v>
      </c>
      <c r="D1589" t="s">
        <v>1885</v>
      </c>
      <c r="E1589" t="s">
        <v>1886</v>
      </c>
      <c r="F1589">
        <v>19</v>
      </c>
      <c r="G1589">
        <v>30.36</v>
      </c>
      <c r="H1589">
        <v>100.37</v>
      </c>
      <c r="I1589">
        <v>25.51</v>
      </c>
      <c r="J1589">
        <v>84.35</v>
      </c>
      <c r="K1589">
        <v>5</v>
      </c>
      <c r="T1589">
        <v>1</v>
      </c>
      <c r="U1589">
        <v>1</v>
      </c>
      <c r="V1589" t="s">
        <v>306</v>
      </c>
      <c r="W1589" t="s">
        <v>946</v>
      </c>
      <c r="X1589">
        <v>9</v>
      </c>
      <c r="Y1589">
        <v>8</v>
      </c>
      <c r="Z1589" t="s">
        <v>1887</v>
      </c>
      <c r="AA1589" t="s">
        <v>1888</v>
      </c>
      <c r="AB1589" t="s">
        <v>309</v>
      </c>
      <c r="AC1589" t="s">
        <v>310</v>
      </c>
      <c r="AD1589" t="s">
        <v>1851</v>
      </c>
      <c r="AG1589" t="s">
        <v>1889</v>
      </c>
      <c r="AH1589">
        <v>0</v>
      </c>
      <c r="AI1589">
        <v>403</v>
      </c>
    </row>
    <row r="1590" spans="1:35" x14ac:dyDescent="0.3">
      <c r="A1590" t="s">
        <v>1847</v>
      </c>
      <c r="B1590">
        <v>24189</v>
      </c>
      <c r="C1590">
        <v>5</v>
      </c>
      <c r="D1590" t="s">
        <v>1885</v>
      </c>
      <c r="E1590" t="s">
        <v>1886</v>
      </c>
      <c r="F1590">
        <v>19</v>
      </c>
      <c r="G1590">
        <v>30.45</v>
      </c>
      <c r="H1590">
        <v>100.67</v>
      </c>
      <c r="I1590">
        <v>25.59</v>
      </c>
      <c r="J1590">
        <v>84.6</v>
      </c>
      <c r="K1590">
        <v>4</v>
      </c>
      <c r="T1590">
        <v>1</v>
      </c>
      <c r="U1590">
        <v>1</v>
      </c>
      <c r="V1590" t="s">
        <v>306</v>
      </c>
      <c r="W1590" t="s">
        <v>1890</v>
      </c>
      <c r="X1590">
        <v>9</v>
      </c>
      <c r="Y1590">
        <v>8</v>
      </c>
      <c r="Z1590" t="s">
        <v>1887</v>
      </c>
      <c r="AA1590" t="s">
        <v>1888</v>
      </c>
      <c r="AB1590" t="s">
        <v>309</v>
      </c>
      <c r="AC1590" t="s">
        <v>310</v>
      </c>
      <c r="AD1590" t="s">
        <v>1851</v>
      </c>
      <c r="AG1590" t="s">
        <v>1889</v>
      </c>
      <c r="AH1590">
        <v>0</v>
      </c>
      <c r="AI1590">
        <v>403</v>
      </c>
    </row>
    <row r="1591" spans="1:35" x14ac:dyDescent="0.3">
      <c r="A1591" t="s">
        <v>1847</v>
      </c>
      <c r="B1591">
        <v>24189</v>
      </c>
      <c r="C1591">
        <v>6</v>
      </c>
      <c r="D1591" t="s">
        <v>1885</v>
      </c>
      <c r="E1591" t="s">
        <v>1886</v>
      </c>
      <c r="F1591">
        <v>19</v>
      </c>
      <c r="G1591">
        <v>30.29</v>
      </c>
      <c r="H1591">
        <v>100.15</v>
      </c>
      <c r="I1591">
        <v>25.45</v>
      </c>
      <c r="J1591">
        <v>84.15</v>
      </c>
      <c r="K1591">
        <v>1</v>
      </c>
      <c r="T1591">
        <v>1</v>
      </c>
      <c r="U1591">
        <v>1</v>
      </c>
      <c r="V1591" t="s">
        <v>306</v>
      </c>
      <c r="W1591" t="s">
        <v>945</v>
      </c>
      <c r="X1591">
        <v>9</v>
      </c>
      <c r="Y1591">
        <v>8</v>
      </c>
      <c r="Z1591" t="s">
        <v>1887</v>
      </c>
      <c r="AA1591" t="s">
        <v>1888</v>
      </c>
      <c r="AB1591" t="s">
        <v>309</v>
      </c>
      <c r="AC1591" t="s">
        <v>310</v>
      </c>
      <c r="AD1591" t="s">
        <v>1851</v>
      </c>
      <c r="AG1591" t="s">
        <v>1889</v>
      </c>
      <c r="AH1591">
        <v>0</v>
      </c>
      <c r="AI1591">
        <v>403</v>
      </c>
    </row>
    <row r="1592" spans="1:35" x14ac:dyDescent="0.3">
      <c r="A1592" t="s">
        <v>1847</v>
      </c>
      <c r="B1592">
        <v>24189</v>
      </c>
      <c r="C1592">
        <v>7</v>
      </c>
      <c r="D1592" t="s">
        <v>1885</v>
      </c>
      <c r="E1592" t="s">
        <v>1886</v>
      </c>
      <c r="F1592">
        <v>19</v>
      </c>
      <c r="G1592">
        <v>56.73</v>
      </c>
      <c r="H1592">
        <v>187.54</v>
      </c>
      <c r="I1592">
        <v>47.67</v>
      </c>
      <c r="J1592">
        <v>157.59</v>
      </c>
      <c r="K1592">
        <v>1</v>
      </c>
      <c r="T1592">
        <v>1</v>
      </c>
      <c r="U1592">
        <v>1</v>
      </c>
      <c r="V1592" t="s">
        <v>306</v>
      </c>
      <c r="W1592">
        <v>187</v>
      </c>
      <c r="X1592">
        <v>9</v>
      </c>
      <c r="Y1592">
        <v>8</v>
      </c>
      <c r="Z1592" t="s">
        <v>1887</v>
      </c>
      <c r="AA1592" t="s">
        <v>1888</v>
      </c>
      <c r="AB1592" t="s">
        <v>309</v>
      </c>
      <c r="AC1592" t="s">
        <v>310</v>
      </c>
      <c r="AD1592" t="s">
        <v>1851</v>
      </c>
      <c r="AG1592" t="s">
        <v>1889</v>
      </c>
      <c r="AH1592">
        <v>0</v>
      </c>
      <c r="AI1592">
        <v>403</v>
      </c>
    </row>
    <row r="1593" spans="1:35" x14ac:dyDescent="0.3">
      <c r="A1593" t="s">
        <v>1847</v>
      </c>
      <c r="B1593">
        <v>102008</v>
      </c>
      <c r="C1593">
        <v>1</v>
      </c>
      <c r="D1593" t="s">
        <v>654</v>
      </c>
      <c r="E1593" t="s">
        <v>882</v>
      </c>
      <c r="F1593">
        <v>16</v>
      </c>
      <c r="G1593">
        <v>19.36</v>
      </c>
      <c r="H1593">
        <v>64.010000000000005</v>
      </c>
      <c r="I1593">
        <v>16.27</v>
      </c>
      <c r="J1593">
        <v>53.79</v>
      </c>
      <c r="K1593">
        <v>1</v>
      </c>
      <c r="T1593">
        <v>2</v>
      </c>
      <c r="U1593">
        <v>1</v>
      </c>
      <c r="V1593" t="s">
        <v>306</v>
      </c>
      <c r="W1593">
        <v>64</v>
      </c>
      <c r="X1593">
        <v>7</v>
      </c>
      <c r="Y1593">
        <v>6</v>
      </c>
      <c r="Z1593" t="s">
        <v>1891</v>
      </c>
      <c r="AA1593" t="s">
        <v>1892</v>
      </c>
      <c r="AB1593" t="s">
        <v>309</v>
      </c>
      <c r="AC1593" t="s">
        <v>310</v>
      </c>
      <c r="AD1593" t="s">
        <v>1851</v>
      </c>
      <c r="AG1593" t="s">
        <v>1893</v>
      </c>
      <c r="AH1593">
        <v>0</v>
      </c>
      <c r="AI1593">
        <v>218</v>
      </c>
    </row>
    <row r="1594" spans="1:35" x14ac:dyDescent="0.3">
      <c r="A1594" t="s">
        <v>1847</v>
      </c>
      <c r="B1594">
        <v>102008</v>
      </c>
      <c r="C1594">
        <v>2</v>
      </c>
      <c r="D1594" t="s">
        <v>654</v>
      </c>
      <c r="E1594" t="s">
        <v>882</v>
      </c>
      <c r="F1594">
        <v>16</v>
      </c>
      <c r="G1594">
        <v>24.04</v>
      </c>
      <c r="H1594">
        <v>79.489999999999995</v>
      </c>
      <c r="I1594">
        <v>20.2</v>
      </c>
      <c r="J1594">
        <v>66.8</v>
      </c>
      <c r="K1594">
        <v>1</v>
      </c>
      <c r="T1594">
        <v>3</v>
      </c>
      <c r="U1594">
        <v>1</v>
      </c>
      <c r="V1594" t="s">
        <v>306</v>
      </c>
      <c r="W1594" t="s">
        <v>242</v>
      </c>
      <c r="X1594">
        <v>7</v>
      </c>
      <c r="Y1594">
        <v>6</v>
      </c>
      <c r="Z1594" t="s">
        <v>1891</v>
      </c>
      <c r="AA1594" t="s">
        <v>1892</v>
      </c>
      <c r="AB1594" t="s">
        <v>309</v>
      </c>
      <c r="AC1594" t="s">
        <v>310</v>
      </c>
      <c r="AD1594" t="s">
        <v>1851</v>
      </c>
      <c r="AG1594" t="s">
        <v>1893</v>
      </c>
      <c r="AH1594">
        <v>0</v>
      </c>
      <c r="AI1594">
        <v>218</v>
      </c>
    </row>
    <row r="1595" spans="1:35" x14ac:dyDescent="0.3">
      <c r="A1595" t="s">
        <v>1847</v>
      </c>
      <c r="B1595">
        <v>102008</v>
      </c>
      <c r="C1595">
        <v>3</v>
      </c>
      <c r="D1595" t="s">
        <v>654</v>
      </c>
      <c r="E1595" t="s">
        <v>882</v>
      </c>
      <c r="F1595">
        <v>16</v>
      </c>
      <c r="G1595">
        <v>24.84</v>
      </c>
      <c r="H1595">
        <v>82.14</v>
      </c>
      <c r="I1595">
        <v>20.87</v>
      </c>
      <c r="J1595">
        <v>69.02</v>
      </c>
      <c r="K1595">
        <v>1</v>
      </c>
      <c r="T1595">
        <v>3</v>
      </c>
      <c r="U1595">
        <v>2</v>
      </c>
      <c r="V1595" t="s">
        <v>306</v>
      </c>
      <c r="W1595">
        <v>82</v>
      </c>
      <c r="X1595">
        <v>7</v>
      </c>
      <c r="Y1595">
        <v>6</v>
      </c>
      <c r="Z1595" t="s">
        <v>1891</v>
      </c>
      <c r="AA1595" t="s">
        <v>1892</v>
      </c>
      <c r="AB1595" t="s">
        <v>309</v>
      </c>
      <c r="AC1595" t="s">
        <v>310</v>
      </c>
      <c r="AD1595" t="s">
        <v>1851</v>
      </c>
      <c r="AG1595" t="s">
        <v>1893</v>
      </c>
      <c r="AH1595">
        <v>0</v>
      </c>
      <c r="AI1595">
        <v>218</v>
      </c>
    </row>
    <row r="1596" spans="1:35" x14ac:dyDescent="0.3">
      <c r="A1596" t="s">
        <v>1847</v>
      </c>
      <c r="B1596">
        <v>102008</v>
      </c>
      <c r="C1596">
        <v>4</v>
      </c>
      <c r="D1596" t="s">
        <v>654</v>
      </c>
      <c r="E1596" t="s">
        <v>882</v>
      </c>
      <c r="F1596">
        <v>16</v>
      </c>
      <c r="G1596">
        <v>26.51</v>
      </c>
      <c r="H1596">
        <v>87.66</v>
      </c>
      <c r="I1596">
        <v>22.28</v>
      </c>
      <c r="J1596">
        <v>73.66</v>
      </c>
      <c r="K1596">
        <v>1</v>
      </c>
      <c r="T1596">
        <v>3</v>
      </c>
      <c r="U1596">
        <v>2</v>
      </c>
      <c r="V1596" t="s">
        <v>306</v>
      </c>
      <c r="W1596" t="s">
        <v>350</v>
      </c>
      <c r="X1596">
        <v>7</v>
      </c>
      <c r="Y1596">
        <v>6</v>
      </c>
      <c r="Z1596" t="s">
        <v>1891</v>
      </c>
      <c r="AA1596" t="s">
        <v>1892</v>
      </c>
      <c r="AB1596" t="s">
        <v>309</v>
      </c>
      <c r="AC1596" t="s">
        <v>310</v>
      </c>
      <c r="AD1596" t="s">
        <v>1851</v>
      </c>
      <c r="AG1596" t="s">
        <v>1893</v>
      </c>
      <c r="AH1596">
        <v>0</v>
      </c>
      <c r="AI1596">
        <v>218</v>
      </c>
    </row>
    <row r="1597" spans="1:35" x14ac:dyDescent="0.3">
      <c r="A1597" t="s">
        <v>1847</v>
      </c>
      <c r="B1597">
        <v>102008</v>
      </c>
      <c r="C1597">
        <v>5</v>
      </c>
      <c r="D1597" t="s">
        <v>654</v>
      </c>
      <c r="E1597" t="s">
        <v>882</v>
      </c>
      <c r="F1597">
        <v>16</v>
      </c>
      <c r="G1597">
        <v>26.53</v>
      </c>
      <c r="H1597">
        <v>87.71</v>
      </c>
      <c r="I1597">
        <v>22.29</v>
      </c>
      <c r="J1597">
        <v>73.7</v>
      </c>
      <c r="K1597">
        <v>1</v>
      </c>
      <c r="T1597">
        <v>3</v>
      </c>
      <c r="U1597">
        <v>2</v>
      </c>
      <c r="V1597" t="s">
        <v>306</v>
      </c>
      <c r="W1597" t="s">
        <v>351</v>
      </c>
      <c r="X1597">
        <v>7</v>
      </c>
      <c r="Y1597">
        <v>6</v>
      </c>
      <c r="Z1597" t="s">
        <v>1891</v>
      </c>
      <c r="AA1597" t="s">
        <v>1892</v>
      </c>
      <c r="AB1597" t="s">
        <v>309</v>
      </c>
      <c r="AC1597" t="s">
        <v>310</v>
      </c>
      <c r="AD1597" t="s">
        <v>1851</v>
      </c>
      <c r="AG1597" t="s">
        <v>1893</v>
      </c>
      <c r="AH1597">
        <v>0</v>
      </c>
      <c r="AI1597">
        <v>218</v>
      </c>
    </row>
    <row r="1598" spans="1:35" x14ac:dyDescent="0.3">
      <c r="A1598" t="s">
        <v>1847</v>
      </c>
      <c r="B1598">
        <v>102008</v>
      </c>
      <c r="C1598">
        <v>6</v>
      </c>
      <c r="D1598" t="s">
        <v>654</v>
      </c>
      <c r="E1598" t="s">
        <v>882</v>
      </c>
      <c r="F1598">
        <v>16</v>
      </c>
      <c r="G1598">
        <v>26.69</v>
      </c>
      <c r="H1598">
        <v>88.25</v>
      </c>
      <c r="I1598">
        <v>22.43</v>
      </c>
      <c r="J1598">
        <v>74.16</v>
      </c>
      <c r="K1598">
        <v>1</v>
      </c>
      <c r="T1598">
        <v>3</v>
      </c>
      <c r="U1598">
        <v>2</v>
      </c>
      <c r="V1598" t="s">
        <v>306</v>
      </c>
      <c r="W1598" t="s">
        <v>1894</v>
      </c>
      <c r="X1598">
        <v>7</v>
      </c>
      <c r="Y1598">
        <v>6</v>
      </c>
      <c r="Z1598" t="s">
        <v>1891</v>
      </c>
      <c r="AA1598" t="s">
        <v>1892</v>
      </c>
      <c r="AB1598" t="s">
        <v>309</v>
      </c>
      <c r="AC1598" t="s">
        <v>310</v>
      </c>
      <c r="AD1598" t="s">
        <v>1851</v>
      </c>
      <c r="AG1598" t="s">
        <v>1893</v>
      </c>
      <c r="AH1598">
        <v>0</v>
      </c>
      <c r="AI1598">
        <v>218</v>
      </c>
    </row>
    <row r="1599" spans="1:35" x14ac:dyDescent="0.3">
      <c r="A1599" t="s">
        <v>1847</v>
      </c>
      <c r="B1599">
        <v>102008</v>
      </c>
      <c r="C1599">
        <v>7</v>
      </c>
      <c r="D1599" t="s">
        <v>654</v>
      </c>
      <c r="E1599" t="s">
        <v>882</v>
      </c>
      <c r="F1599">
        <v>16</v>
      </c>
      <c r="G1599">
        <v>26.99</v>
      </c>
      <c r="H1599">
        <v>89.24</v>
      </c>
      <c r="I1599">
        <v>22.68</v>
      </c>
      <c r="J1599">
        <v>74.989999999999995</v>
      </c>
      <c r="K1599">
        <v>4</v>
      </c>
      <c r="T1599">
        <v>3</v>
      </c>
      <c r="U1599">
        <v>2</v>
      </c>
      <c r="V1599" t="s">
        <v>306</v>
      </c>
      <c r="W1599" t="s">
        <v>1895</v>
      </c>
      <c r="X1599">
        <v>7</v>
      </c>
      <c r="Y1599">
        <v>6</v>
      </c>
      <c r="Z1599" t="s">
        <v>1891</v>
      </c>
      <c r="AA1599" t="s">
        <v>1892</v>
      </c>
      <c r="AB1599" t="s">
        <v>309</v>
      </c>
      <c r="AC1599" t="s">
        <v>310</v>
      </c>
      <c r="AD1599" t="s">
        <v>1851</v>
      </c>
      <c r="AG1599" t="s">
        <v>1893</v>
      </c>
      <c r="AH1599">
        <v>0</v>
      </c>
      <c r="AI1599">
        <v>218</v>
      </c>
    </row>
    <row r="1600" spans="1:35" x14ac:dyDescent="0.3">
      <c r="A1600" t="s">
        <v>1847</v>
      </c>
      <c r="B1600">
        <v>102008</v>
      </c>
      <c r="C1600">
        <v>8</v>
      </c>
      <c r="D1600" t="s">
        <v>654</v>
      </c>
      <c r="E1600" t="s">
        <v>882</v>
      </c>
      <c r="F1600">
        <v>16</v>
      </c>
      <c r="G1600">
        <v>27.37</v>
      </c>
      <c r="H1600">
        <v>90.51</v>
      </c>
      <c r="I1600">
        <v>23</v>
      </c>
      <c r="J1600">
        <v>76.06</v>
      </c>
      <c r="K1600">
        <v>3</v>
      </c>
      <c r="T1600">
        <v>3</v>
      </c>
      <c r="U1600">
        <v>2</v>
      </c>
      <c r="V1600" t="s">
        <v>306</v>
      </c>
      <c r="W1600" t="s">
        <v>817</v>
      </c>
      <c r="X1600">
        <v>7</v>
      </c>
      <c r="Y1600">
        <v>6</v>
      </c>
      <c r="Z1600" t="s">
        <v>1891</v>
      </c>
      <c r="AA1600" t="s">
        <v>1892</v>
      </c>
      <c r="AB1600" t="s">
        <v>309</v>
      </c>
      <c r="AC1600" t="s">
        <v>310</v>
      </c>
      <c r="AD1600" t="s">
        <v>1851</v>
      </c>
      <c r="AG1600" t="s">
        <v>1893</v>
      </c>
      <c r="AH1600">
        <v>0</v>
      </c>
      <c r="AI1600">
        <v>218</v>
      </c>
    </row>
    <row r="1601" spans="1:35" x14ac:dyDescent="0.3">
      <c r="A1601" t="s">
        <v>1847</v>
      </c>
      <c r="B1601">
        <v>102008</v>
      </c>
      <c r="C1601">
        <v>9</v>
      </c>
      <c r="D1601" t="s">
        <v>654</v>
      </c>
      <c r="E1601" t="s">
        <v>882</v>
      </c>
      <c r="F1601">
        <v>16</v>
      </c>
      <c r="G1601">
        <v>27.49</v>
      </c>
      <c r="H1601">
        <v>90.88</v>
      </c>
      <c r="I1601">
        <v>23.09</v>
      </c>
      <c r="J1601">
        <v>76.36</v>
      </c>
      <c r="K1601">
        <v>3</v>
      </c>
      <c r="T1601">
        <v>3</v>
      </c>
      <c r="U1601">
        <v>2</v>
      </c>
      <c r="V1601" t="s">
        <v>306</v>
      </c>
      <c r="W1601" t="s">
        <v>1896</v>
      </c>
      <c r="X1601">
        <v>7</v>
      </c>
      <c r="Y1601">
        <v>6</v>
      </c>
      <c r="Z1601" t="s">
        <v>1891</v>
      </c>
      <c r="AA1601" t="s">
        <v>1892</v>
      </c>
      <c r="AB1601" t="s">
        <v>309</v>
      </c>
      <c r="AC1601" t="s">
        <v>310</v>
      </c>
      <c r="AD1601" t="s">
        <v>1851</v>
      </c>
      <c r="AG1601" t="s">
        <v>1893</v>
      </c>
      <c r="AH1601">
        <v>0</v>
      </c>
      <c r="AI1601">
        <v>218</v>
      </c>
    </row>
    <row r="1602" spans="1:35" x14ac:dyDescent="0.3">
      <c r="A1602" t="s">
        <v>1847</v>
      </c>
      <c r="B1602">
        <v>101802</v>
      </c>
      <c r="C1602">
        <v>1</v>
      </c>
      <c r="D1602" t="s">
        <v>1500</v>
      </c>
      <c r="E1602" t="s">
        <v>939</v>
      </c>
      <c r="F1602">
        <v>12</v>
      </c>
      <c r="G1602">
        <v>15.76</v>
      </c>
      <c r="H1602">
        <v>52.12</v>
      </c>
      <c r="I1602">
        <v>13.79</v>
      </c>
      <c r="J1602">
        <v>45.61</v>
      </c>
      <c r="K1602">
        <v>1</v>
      </c>
      <c r="T1602">
        <v>2</v>
      </c>
      <c r="U1602">
        <v>1</v>
      </c>
      <c r="V1602" t="s">
        <v>306</v>
      </c>
      <c r="W1602">
        <v>52</v>
      </c>
      <c r="X1602">
        <v>7</v>
      </c>
      <c r="Y1602">
        <v>7</v>
      </c>
      <c r="Z1602" t="s">
        <v>1897</v>
      </c>
      <c r="AA1602" t="s">
        <v>1898</v>
      </c>
      <c r="AB1602" t="s">
        <v>309</v>
      </c>
      <c r="AC1602" t="s">
        <v>310</v>
      </c>
      <c r="AD1602" t="s">
        <v>1851</v>
      </c>
      <c r="AG1602" t="s">
        <v>1899</v>
      </c>
      <c r="AH1602">
        <v>0</v>
      </c>
      <c r="AI1602">
        <v>267</v>
      </c>
    </row>
    <row r="1603" spans="1:35" x14ac:dyDescent="0.3">
      <c r="A1603" t="s">
        <v>1847</v>
      </c>
      <c r="B1603">
        <v>101802</v>
      </c>
      <c r="C1603">
        <v>2</v>
      </c>
      <c r="D1603" t="s">
        <v>1500</v>
      </c>
      <c r="E1603" t="s">
        <v>939</v>
      </c>
      <c r="F1603">
        <v>12</v>
      </c>
      <c r="G1603">
        <v>17.45</v>
      </c>
      <c r="H1603">
        <v>57.71</v>
      </c>
      <c r="I1603">
        <v>15.26</v>
      </c>
      <c r="J1603">
        <v>50.46</v>
      </c>
      <c r="K1603">
        <v>1</v>
      </c>
      <c r="T1603">
        <v>2</v>
      </c>
      <c r="U1603">
        <v>1</v>
      </c>
      <c r="V1603" t="s">
        <v>306</v>
      </c>
      <c r="W1603">
        <v>57</v>
      </c>
      <c r="X1603">
        <v>7</v>
      </c>
      <c r="Y1603">
        <v>7</v>
      </c>
      <c r="Z1603" t="s">
        <v>1897</v>
      </c>
      <c r="AA1603" t="s">
        <v>1898</v>
      </c>
      <c r="AB1603" t="s">
        <v>309</v>
      </c>
      <c r="AC1603" t="s">
        <v>310</v>
      </c>
      <c r="AD1603" t="s">
        <v>1851</v>
      </c>
      <c r="AG1603" t="s">
        <v>1899</v>
      </c>
      <c r="AH1603">
        <v>0</v>
      </c>
      <c r="AI1603">
        <v>267</v>
      </c>
    </row>
    <row r="1604" spans="1:35" x14ac:dyDescent="0.3">
      <c r="A1604" t="s">
        <v>1847</v>
      </c>
      <c r="B1604">
        <v>101802</v>
      </c>
      <c r="C1604">
        <v>3</v>
      </c>
      <c r="D1604" t="s">
        <v>1500</v>
      </c>
      <c r="E1604" t="s">
        <v>939</v>
      </c>
      <c r="F1604">
        <v>12</v>
      </c>
      <c r="G1604">
        <v>21.07</v>
      </c>
      <c r="H1604">
        <v>69.67</v>
      </c>
      <c r="I1604">
        <v>18.420000000000002</v>
      </c>
      <c r="J1604">
        <v>60.92</v>
      </c>
      <c r="K1604">
        <v>1</v>
      </c>
      <c r="T1604">
        <v>3</v>
      </c>
      <c r="U1604">
        <v>1</v>
      </c>
      <c r="V1604" t="s">
        <v>306</v>
      </c>
      <c r="W1604">
        <v>69</v>
      </c>
      <c r="X1604">
        <v>7</v>
      </c>
      <c r="Y1604">
        <v>7</v>
      </c>
      <c r="Z1604" t="s">
        <v>1897</v>
      </c>
      <c r="AA1604" t="s">
        <v>1898</v>
      </c>
      <c r="AB1604" t="s">
        <v>309</v>
      </c>
      <c r="AC1604" t="s">
        <v>310</v>
      </c>
      <c r="AD1604" t="s">
        <v>1851</v>
      </c>
      <c r="AG1604" t="s">
        <v>1899</v>
      </c>
      <c r="AH1604">
        <v>0</v>
      </c>
      <c r="AI1604">
        <v>267</v>
      </c>
    </row>
    <row r="1605" spans="1:35" x14ac:dyDescent="0.3">
      <c r="A1605" t="s">
        <v>1847</v>
      </c>
      <c r="B1605">
        <v>101802</v>
      </c>
      <c r="C1605">
        <v>4</v>
      </c>
      <c r="D1605" t="s">
        <v>1500</v>
      </c>
      <c r="E1605" t="s">
        <v>939</v>
      </c>
      <c r="F1605">
        <v>12</v>
      </c>
      <c r="G1605">
        <v>22.15</v>
      </c>
      <c r="H1605">
        <v>73.239999999999995</v>
      </c>
      <c r="I1605">
        <v>19.37</v>
      </c>
      <c r="J1605">
        <v>64.040000000000006</v>
      </c>
      <c r="K1605">
        <v>1</v>
      </c>
      <c r="T1605">
        <v>3</v>
      </c>
      <c r="U1605">
        <v>1</v>
      </c>
      <c r="V1605" t="s">
        <v>306</v>
      </c>
      <c r="W1605">
        <v>73</v>
      </c>
      <c r="X1605">
        <v>7</v>
      </c>
      <c r="Y1605">
        <v>7</v>
      </c>
      <c r="Z1605" t="s">
        <v>1897</v>
      </c>
      <c r="AA1605" t="s">
        <v>1898</v>
      </c>
      <c r="AB1605" t="s">
        <v>309</v>
      </c>
      <c r="AC1605" t="s">
        <v>310</v>
      </c>
      <c r="AD1605" t="s">
        <v>1851</v>
      </c>
      <c r="AG1605" t="s">
        <v>1899</v>
      </c>
      <c r="AH1605">
        <v>0</v>
      </c>
      <c r="AI1605">
        <v>267</v>
      </c>
    </row>
    <row r="1606" spans="1:35" x14ac:dyDescent="0.3">
      <c r="A1606" t="s">
        <v>1847</v>
      </c>
      <c r="B1606">
        <v>101802</v>
      </c>
      <c r="C1606">
        <v>5</v>
      </c>
      <c r="D1606" t="s">
        <v>1500</v>
      </c>
      <c r="E1606" t="s">
        <v>939</v>
      </c>
      <c r="F1606">
        <v>12</v>
      </c>
      <c r="G1606">
        <v>27.76</v>
      </c>
      <c r="H1606">
        <v>91.77</v>
      </c>
      <c r="I1606">
        <v>24.27</v>
      </c>
      <c r="J1606">
        <v>80.239999999999995</v>
      </c>
      <c r="K1606">
        <v>8</v>
      </c>
      <c r="T1606">
        <v>3</v>
      </c>
      <c r="U1606">
        <v>2</v>
      </c>
      <c r="V1606" t="s">
        <v>306</v>
      </c>
      <c r="W1606">
        <v>91</v>
      </c>
      <c r="X1606">
        <v>7</v>
      </c>
      <c r="Y1606">
        <v>7</v>
      </c>
      <c r="Z1606" t="s">
        <v>1897</v>
      </c>
      <c r="AA1606" t="s">
        <v>1898</v>
      </c>
      <c r="AB1606" t="s">
        <v>309</v>
      </c>
      <c r="AC1606" t="s">
        <v>310</v>
      </c>
      <c r="AD1606" t="s">
        <v>1851</v>
      </c>
      <c r="AG1606" t="s">
        <v>1899</v>
      </c>
      <c r="AH1606">
        <v>0</v>
      </c>
      <c r="AI1606">
        <v>267</v>
      </c>
    </row>
    <row r="1607" spans="1:35" x14ac:dyDescent="0.3">
      <c r="A1607" t="s">
        <v>1847</v>
      </c>
      <c r="B1607">
        <v>15990</v>
      </c>
      <c r="C1607">
        <v>1</v>
      </c>
      <c r="D1607" t="s">
        <v>1900</v>
      </c>
      <c r="E1607" t="s">
        <v>1901</v>
      </c>
      <c r="F1607">
        <v>12</v>
      </c>
      <c r="G1607">
        <v>31.6</v>
      </c>
      <c r="H1607">
        <v>104.49</v>
      </c>
      <c r="I1607">
        <v>28.7</v>
      </c>
      <c r="J1607">
        <v>94.89</v>
      </c>
      <c r="K1607">
        <v>2</v>
      </c>
      <c r="T1607">
        <v>4</v>
      </c>
      <c r="U1607">
        <v>2</v>
      </c>
      <c r="V1607" t="s">
        <v>306</v>
      </c>
      <c r="W1607">
        <v>104</v>
      </c>
      <c r="X1607">
        <v>6</v>
      </c>
      <c r="Y1607">
        <v>6</v>
      </c>
      <c r="Z1607" t="s">
        <v>1902</v>
      </c>
      <c r="AA1607" t="s">
        <v>1903</v>
      </c>
      <c r="AB1607" t="s">
        <v>309</v>
      </c>
      <c r="AC1607" t="s">
        <v>310</v>
      </c>
      <c r="AD1607" t="s">
        <v>1851</v>
      </c>
      <c r="AG1607" t="s">
        <v>1904</v>
      </c>
      <c r="AH1607">
        <v>0</v>
      </c>
      <c r="AI1607">
        <v>281</v>
      </c>
    </row>
    <row r="1608" spans="1:35" x14ac:dyDescent="0.3">
      <c r="A1608" t="s">
        <v>1847</v>
      </c>
      <c r="B1608">
        <v>15990</v>
      </c>
      <c r="C1608">
        <v>2</v>
      </c>
      <c r="D1608" t="s">
        <v>1900</v>
      </c>
      <c r="E1608" t="s">
        <v>1901</v>
      </c>
      <c r="F1608">
        <v>12</v>
      </c>
      <c r="G1608">
        <v>41.08</v>
      </c>
      <c r="H1608">
        <v>135.81</v>
      </c>
      <c r="I1608">
        <v>37.299999999999997</v>
      </c>
      <c r="J1608">
        <v>123.33</v>
      </c>
      <c r="K1608">
        <v>10</v>
      </c>
      <c r="T1608">
        <v>4</v>
      </c>
      <c r="U1608">
        <v>2</v>
      </c>
      <c r="V1608" t="s">
        <v>306</v>
      </c>
      <c r="W1608">
        <v>135</v>
      </c>
      <c r="X1608">
        <v>6</v>
      </c>
      <c r="Y1608">
        <v>6</v>
      </c>
      <c r="Z1608" t="s">
        <v>1902</v>
      </c>
      <c r="AA1608" t="s">
        <v>1903</v>
      </c>
      <c r="AB1608" t="s">
        <v>309</v>
      </c>
      <c r="AC1608" t="s">
        <v>310</v>
      </c>
      <c r="AD1608" t="s">
        <v>1851</v>
      </c>
      <c r="AG1608" t="s">
        <v>1904</v>
      </c>
      <c r="AH1608">
        <v>0</v>
      </c>
      <c r="AI1608">
        <v>281</v>
      </c>
    </row>
    <row r="1609" spans="1:35" x14ac:dyDescent="0.3">
      <c r="A1609" t="s">
        <v>1847</v>
      </c>
      <c r="B1609">
        <v>843</v>
      </c>
      <c r="C1609">
        <v>1</v>
      </c>
      <c r="D1609" t="s">
        <v>1905</v>
      </c>
      <c r="E1609" t="s">
        <v>1906</v>
      </c>
      <c r="F1609">
        <v>128</v>
      </c>
      <c r="G1609">
        <v>23.61</v>
      </c>
      <c r="H1609">
        <v>78.05</v>
      </c>
      <c r="I1609">
        <v>16.71</v>
      </c>
      <c r="J1609">
        <v>55.24</v>
      </c>
      <c r="K1609">
        <v>14</v>
      </c>
      <c r="T1609">
        <v>3</v>
      </c>
      <c r="U1609">
        <v>1</v>
      </c>
      <c r="V1609" t="s">
        <v>333</v>
      </c>
      <c r="W1609">
        <v>78</v>
      </c>
      <c r="X1609">
        <v>17</v>
      </c>
      <c r="Y1609">
        <v>11</v>
      </c>
      <c r="Z1609" t="s">
        <v>1907</v>
      </c>
      <c r="AA1609" t="s">
        <v>1908</v>
      </c>
      <c r="AB1609" t="s">
        <v>309</v>
      </c>
      <c r="AC1609" t="s">
        <v>310</v>
      </c>
      <c r="AD1609" t="s">
        <v>1851</v>
      </c>
      <c r="AG1609" t="s">
        <v>1909</v>
      </c>
      <c r="AH1609">
        <v>0</v>
      </c>
      <c r="AI1609">
        <v>345</v>
      </c>
    </row>
    <row r="1610" spans="1:35" x14ac:dyDescent="0.3">
      <c r="A1610" t="s">
        <v>1847</v>
      </c>
      <c r="B1610">
        <v>843</v>
      </c>
      <c r="C1610">
        <v>2</v>
      </c>
      <c r="D1610" t="s">
        <v>1905</v>
      </c>
      <c r="E1610" t="s">
        <v>1906</v>
      </c>
      <c r="F1610">
        <v>128</v>
      </c>
      <c r="G1610">
        <v>25.64</v>
      </c>
      <c r="H1610">
        <v>84.77</v>
      </c>
      <c r="I1610">
        <v>18.14</v>
      </c>
      <c r="J1610">
        <v>59.99</v>
      </c>
      <c r="K1610">
        <v>62</v>
      </c>
      <c r="T1610">
        <v>3</v>
      </c>
      <c r="U1610">
        <v>1</v>
      </c>
      <c r="V1610" t="s">
        <v>306</v>
      </c>
      <c r="W1610">
        <v>84</v>
      </c>
      <c r="X1610">
        <v>17</v>
      </c>
      <c r="Y1610">
        <v>11</v>
      </c>
      <c r="Z1610" t="s">
        <v>1907</v>
      </c>
      <c r="AA1610" t="s">
        <v>1908</v>
      </c>
      <c r="AB1610" t="s">
        <v>309</v>
      </c>
      <c r="AC1610" t="s">
        <v>310</v>
      </c>
      <c r="AD1610" t="s">
        <v>1851</v>
      </c>
      <c r="AG1610" t="s">
        <v>1909</v>
      </c>
      <c r="AH1610">
        <v>0</v>
      </c>
      <c r="AI1610">
        <v>345</v>
      </c>
    </row>
    <row r="1611" spans="1:35" x14ac:dyDescent="0.3">
      <c r="A1611" t="s">
        <v>1847</v>
      </c>
      <c r="B1611">
        <v>843</v>
      </c>
      <c r="C1611">
        <v>3</v>
      </c>
      <c r="D1611" t="s">
        <v>1905</v>
      </c>
      <c r="E1611" t="s">
        <v>1906</v>
      </c>
      <c r="F1611">
        <v>128</v>
      </c>
      <c r="G1611">
        <v>33.130000000000003</v>
      </c>
      <c r="H1611">
        <v>109.53</v>
      </c>
      <c r="I1611">
        <v>25.7</v>
      </c>
      <c r="J1611">
        <v>84.99</v>
      </c>
      <c r="K1611">
        <v>39</v>
      </c>
      <c r="T1611">
        <v>3</v>
      </c>
      <c r="U1611">
        <v>2</v>
      </c>
      <c r="V1611" t="s">
        <v>306</v>
      </c>
      <c r="W1611">
        <v>109</v>
      </c>
      <c r="X1611">
        <v>17</v>
      </c>
      <c r="Y1611">
        <v>11</v>
      </c>
      <c r="Z1611" t="s">
        <v>1907</v>
      </c>
      <c r="AA1611" t="s">
        <v>1908</v>
      </c>
      <c r="AB1611" t="s">
        <v>309</v>
      </c>
      <c r="AC1611" t="s">
        <v>310</v>
      </c>
      <c r="AD1611" t="s">
        <v>1851</v>
      </c>
      <c r="AG1611" t="s">
        <v>1909</v>
      </c>
      <c r="AH1611">
        <v>0</v>
      </c>
      <c r="AI1611">
        <v>345</v>
      </c>
    </row>
    <row r="1612" spans="1:35" x14ac:dyDescent="0.3">
      <c r="A1612" t="s">
        <v>1847</v>
      </c>
      <c r="B1612">
        <v>843</v>
      </c>
      <c r="C1612">
        <v>4</v>
      </c>
      <c r="D1612" t="s">
        <v>1905</v>
      </c>
      <c r="E1612" t="s">
        <v>1906</v>
      </c>
      <c r="F1612">
        <v>128</v>
      </c>
      <c r="G1612">
        <v>43.37</v>
      </c>
      <c r="H1612">
        <v>143.38999999999999</v>
      </c>
      <c r="I1612">
        <v>34.06</v>
      </c>
      <c r="J1612">
        <v>112.6</v>
      </c>
      <c r="K1612">
        <v>13</v>
      </c>
      <c r="T1612">
        <v>4</v>
      </c>
      <c r="U1612">
        <v>2</v>
      </c>
      <c r="V1612" t="s">
        <v>306</v>
      </c>
      <c r="W1612">
        <v>143</v>
      </c>
      <c r="X1612">
        <v>17</v>
      </c>
      <c r="Y1612">
        <v>11</v>
      </c>
      <c r="Z1612" t="s">
        <v>1907</v>
      </c>
      <c r="AA1612" t="s">
        <v>1908</v>
      </c>
      <c r="AB1612" t="s">
        <v>309</v>
      </c>
      <c r="AC1612" t="s">
        <v>310</v>
      </c>
      <c r="AD1612" t="s">
        <v>1851</v>
      </c>
      <c r="AG1612" t="s">
        <v>1909</v>
      </c>
      <c r="AH1612">
        <v>0</v>
      </c>
      <c r="AI1612">
        <v>345</v>
      </c>
    </row>
    <row r="1613" spans="1:35" x14ac:dyDescent="0.3">
      <c r="A1613" t="s">
        <v>1847</v>
      </c>
      <c r="B1613">
        <v>23645</v>
      </c>
      <c r="C1613">
        <v>1</v>
      </c>
      <c r="D1613" t="s">
        <v>1910</v>
      </c>
      <c r="E1613" t="s">
        <v>458</v>
      </c>
      <c r="F1613">
        <v>12</v>
      </c>
      <c r="G1613">
        <v>12.33</v>
      </c>
      <c r="H1613">
        <v>40.770000000000003</v>
      </c>
      <c r="I1613">
        <v>11.13</v>
      </c>
      <c r="J1613">
        <v>36.81</v>
      </c>
      <c r="K1613">
        <v>1</v>
      </c>
      <c r="T1613">
        <v>2</v>
      </c>
      <c r="U1613">
        <v>1</v>
      </c>
      <c r="V1613" t="s">
        <v>333</v>
      </c>
      <c r="W1613">
        <v>40</v>
      </c>
      <c r="X1613">
        <v>7</v>
      </c>
      <c r="Y1613">
        <v>7</v>
      </c>
      <c r="Z1613" t="s">
        <v>1911</v>
      </c>
      <c r="AA1613" t="s">
        <v>1912</v>
      </c>
      <c r="AB1613" t="s">
        <v>309</v>
      </c>
      <c r="AC1613" t="s">
        <v>310</v>
      </c>
      <c r="AD1613" t="s">
        <v>1851</v>
      </c>
      <c r="AG1613" t="s">
        <v>1913</v>
      </c>
      <c r="AH1613">
        <v>0</v>
      </c>
      <c r="AI1613">
        <v>294</v>
      </c>
    </row>
    <row r="1614" spans="1:35" x14ac:dyDescent="0.3">
      <c r="A1614" t="s">
        <v>1847</v>
      </c>
      <c r="B1614">
        <v>23645</v>
      </c>
      <c r="C1614">
        <v>2</v>
      </c>
      <c r="D1614" t="s">
        <v>1910</v>
      </c>
      <c r="E1614" t="s">
        <v>458</v>
      </c>
      <c r="F1614">
        <v>12</v>
      </c>
      <c r="G1614">
        <v>22.18</v>
      </c>
      <c r="H1614">
        <v>73.34</v>
      </c>
      <c r="I1614">
        <v>20.02</v>
      </c>
      <c r="J1614">
        <v>66.19</v>
      </c>
      <c r="K1614">
        <v>1</v>
      </c>
      <c r="T1614">
        <v>2</v>
      </c>
      <c r="U1614">
        <v>1</v>
      </c>
      <c r="V1614" t="s">
        <v>333</v>
      </c>
      <c r="W1614" t="s">
        <v>1074</v>
      </c>
      <c r="X1614">
        <v>7</v>
      </c>
      <c r="Y1614">
        <v>7</v>
      </c>
      <c r="Z1614" t="s">
        <v>1911</v>
      </c>
      <c r="AA1614" t="s">
        <v>1912</v>
      </c>
      <c r="AB1614" t="s">
        <v>309</v>
      </c>
      <c r="AC1614" t="s">
        <v>310</v>
      </c>
      <c r="AD1614" t="s">
        <v>1851</v>
      </c>
      <c r="AG1614" t="s">
        <v>1913</v>
      </c>
      <c r="AH1614">
        <v>0</v>
      </c>
      <c r="AI1614">
        <v>294</v>
      </c>
    </row>
    <row r="1615" spans="1:35" x14ac:dyDescent="0.3">
      <c r="A1615" t="s">
        <v>1847</v>
      </c>
      <c r="B1615">
        <v>23645</v>
      </c>
      <c r="C1615">
        <v>3</v>
      </c>
      <c r="D1615" t="s">
        <v>1910</v>
      </c>
      <c r="E1615" t="s">
        <v>458</v>
      </c>
      <c r="F1615">
        <v>12</v>
      </c>
      <c r="G1615">
        <v>22.26</v>
      </c>
      <c r="H1615">
        <v>73.61</v>
      </c>
      <c r="I1615">
        <v>20.100000000000001</v>
      </c>
      <c r="J1615">
        <v>66.459999999999994</v>
      </c>
      <c r="K1615">
        <v>1</v>
      </c>
      <c r="T1615">
        <v>2</v>
      </c>
      <c r="U1615">
        <v>1</v>
      </c>
      <c r="V1615" t="s">
        <v>333</v>
      </c>
      <c r="W1615" t="s">
        <v>887</v>
      </c>
      <c r="X1615">
        <v>7</v>
      </c>
      <c r="Y1615">
        <v>7</v>
      </c>
      <c r="Z1615" t="s">
        <v>1911</v>
      </c>
      <c r="AA1615" t="s">
        <v>1912</v>
      </c>
      <c r="AB1615" t="s">
        <v>309</v>
      </c>
      <c r="AC1615" t="s">
        <v>310</v>
      </c>
      <c r="AD1615" t="s">
        <v>1851</v>
      </c>
      <c r="AG1615" t="s">
        <v>1913</v>
      </c>
      <c r="AH1615">
        <v>0</v>
      </c>
      <c r="AI1615">
        <v>294</v>
      </c>
    </row>
    <row r="1616" spans="1:35" x14ac:dyDescent="0.3">
      <c r="A1616" t="s">
        <v>1847</v>
      </c>
      <c r="B1616">
        <v>23645</v>
      </c>
      <c r="C1616">
        <v>4</v>
      </c>
      <c r="D1616" t="s">
        <v>1910</v>
      </c>
      <c r="E1616" t="s">
        <v>458</v>
      </c>
      <c r="F1616">
        <v>12</v>
      </c>
      <c r="G1616">
        <v>27.84</v>
      </c>
      <c r="H1616">
        <v>92.04</v>
      </c>
      <c r="I1616">
        <v>25.13</v>
      </c>
      <c r="J1616">
        <v>83.1</v>
      </c>
      <c r="K1616">
        <v>1</v>
      </c>
      <c r="T1616">
        <v>3</v>
      </c>
      <c r="U1616">
        <v>2</v>
      </c>
      <c r="V1616" t="s">
        <v>333</v>
      </c>
      <c r="W1616">
        <v>92</v>
      </c>
      <c r="X1616">
        <v>7</v>
      </c>
      <c r="Y1616">
        <v>7</v>
      </c>
      <c r="Z1616" t="s">
        <v>1911</v>
      </c>
      <c r="AA1616" t="s">
        <v>1912</v>
      </c>
      <c r="AB1616" t="s">
        <v>309</v>
      </c>
      <c r="AC1616" t="s">
        <v>310</v>
      </c>
      <c r="AD1616" t="s">
        <v>1851</v>
      </c>
      <c r="AG1616" t="s">
        <v>1913</v>
      </c>
      <c r="AH1616">
        <v>0</v>
      </c>
      <c r="AI1616">
        <v>294</v>
      </c>
    </row>
    <row r="1617" spans="1:35" x14ac:dyDescent="0.3">
      <c r="A1617" t="s">
        <v>1847</v>
      </c>
      <c r="B1617">
        <v>23645</v>
      </c>
      <c r="C1617">
        <v>5</v>
      </c>
      <c r="D1617" t="s">
        <v>1910</v>
      </c>
      <c r="E1617" t="s">
        <v>458</v>
      </c>
      <c r="F1617">
        <v>12</v>
      </c>
      <c r="G1617">
        <v>32.79</v>
      </c>
      <c r="H1617">
        <v>108.41</v>
      </c>
      <c r="I1617">
        <v>29.6</v>
      </c>
      <c r="J1617">
        <v>97.88</v>
      </c>
      <c r="K1617">
        <v>8</v>
      </c>
      <c r="T1617">
        <v>3</v>
      </c>
      <c r="U1617">
        <v>2</v>
      </c>
      <c r="V1617" t="s">
        <v>306</v>
      </c>
      <c r="W1617">
        <v>108</v>
      </c>
      <c r="X1617">
        <v>7</v>
      </c>
      <c r="Y1617">
        <v>7</v>
      </c>
      <c r="Z1617" t="s">
        <v>1911</v>
      </c>
      <c r="AA1617" t="s">
        <v>1912</v>
      </c>
      <c r="AB1617" t="s">
        <v>309</v>
      </c>
      <c r="AC1617" t="s">
        <v>310</v>
      </c>
      <c r="AD1617" t="s">
        <v>1851</v>
      </c>
      <c r="AG1617" t="s">
        <v>1913</v>
      </c>
      <c r="AH1617">
        <v>0</v>
      </c>
      <c r="AI1617">
        <v>294</v>
      </c>
    </row>
    <row r="1618" spans="1:35" x14ac:dyDescent="0.3">
      <c r="A1618" t="s">
        <v>1847</v>
      </c>
      <c r="B1618">
        <v>101546</v>
      </c>
      <c r="C1618">
        <v>1</v>
      </c>
      <c r="D1618" t="s">
        <v>1914</v>
      </c>
      <c r="E1618" t="s">
        <v>1295</v>
      </c>
      <c r="F1618">
        <v>12</v>
      </c>
      <c r="G1618">
        <v>15.51</v>
      </c>
      <c r="H1618">
        <v>51.29</v>
      </c>
      <c r="I1618">
        <v>14.03</v>
      </c>
      <c r="J1618">
        <v>46.41</v>
      </c>
      <c r="K1618">
        <v>1</v>
      </c>
      <c r="T1618">
        <v>2</v>
      </c>
      <c r="U1618">
        <v>1</v>
      </c>
      <c r="V1618" t="s">
        <v>306</v>
      </c>
      <c r="W1618">
        <v>51</v>
      </c>
      <c r="X1618">
        <v>7</v>
      </c>
      <c r="Y1618">
        <v>7</v>
      </c>
      <c r="Z1618" t="s">
        <v>1915</v>
      </c>
      <c r="AA1618" t="s">
        <v>1916</v>
      </c>
      <c r="AB1618" t="s">
        <v>309</v>
      </c>
      <c r="AC1618" t="s">
        <v>310</v>
      </c>
      <c r="AD1618" t="s">
        <v>1851</v>
      </c>
      <c r="AG1618" t="s">
        <v>1917</v>
      </c>
      <c r="AH1618">
        <v>0</v>
      </c>
      <c r="AI1618">
        <v>298</v>
      </c>
    </row>
    <row r="1619" spans="1:35" x14ac:dyDescent="0.3">
      <c r="A1619" t="s">
        <v>1847</v>
      </c>
      <c r="B1619">
        <v>101546</v>
      </c>
      <c r="C1619">
        <v>2</v>
      </c>
      <c r="D1619" t="s">
        <v>1914</v>
      </c>
      <c r="E1619" t="s">
        <v>1295</v>
      </c>
      <c r="F1619">
        <v>12</v>
      </c>
      <c r="G1619">
        <v>21.49</v>
      </c>
      <c r="H1619">
        <v>71.069999999999993</v>
      </c>
      <c r="I1619">
        <v>19.45</v>
      </c>
      <c r="J1619">
        <v>64.31</v>
      </c>
      <c r="K1619">
        <v>1</v>
      </c>
      <c r="T1619">
        <v>2</v>
      </c>
      <c r="U1619">
        <v>1</v>
      </c>
      <c r="V1619" t="s">
        <v>306</v>
      </c>
      <c r="W1619">
        <v>71</v>
      </c>
      <c r="X1619">
        <v>7</v>
      </c>
      <c r="Y1619">
        <v>7</v>
      </c>
      <c r="Z1619" t="s">
        <v>1915</v>
      </c>
      <c r="AA1619" t="s">
        <v>1916</v>
      </c>
      <c r="AB1619" t="s">
        <v>309</v>
      </c>
      <c r="AC1619" t="s">
        <v>310</v>
      </c>
      <c r="AD1619" t="s">
        <v>1851</v>
      </c>
      <c r="AG1619" t="s">
        <v>1917</v>
      </c>
      <c r="AH1619">
        <v>0</v>
      </c>
      <c r="AI1619">
        <v>298</v>
      </c>
    </row>
    <row r="1620" spans="1:35" x14ac:dyDescent="0.3">
      <c r="A1620" t="s">
        <v>1847</v>
      </c>
      <c r="B1620">
        <v>101546</v>
      </c>
      <c r="C1620">
        <v>3</v>
      </c>
      <c r="D1620" t="s">
        <v>1914</v>
      </c>
      <c r="E1620" t="s">
        <v>1295</v>
      </c>
      <c r="F1620">
        <v>12</v>
      </c>
      <c r="G1620">
        <v>27.59</v>
      </c>
      <c r="H1620">
        <v>91.21</v>
      </c>
      <c r="I1620">
        <v>24.96</v>
      </c>
      <c r="J1620">
        <v>82.54</v>
      </c>
      <c r="K1620">
        <v>1</v>
      </c>
      <c r="T1620">
        <v>3</v>
      </c>
      <c r="U1620">
        <v>2</v>
      </c>
      <c r="V1620" t="s">
        <v>306</v>
      </c>
      <c r="W1620" t="s">
        <v>819</v>
      </c>
      <c r="X1620">
        <v>7</v>
      </c>
      <c r="Y1620">
        <v>7</v>
      </c>
      <c r="Z1620" t="s">
        <v>1915</v>
      </c>
      <c r="AA1620" t="s">
        <v>1916</v>
      </c>
      <c r="AB1620" t="s">
        <v>309</v>
      </c>
      <c r="AC1620" t="s">
        <v>310</v>
      </c>
      <c r="AD1620" t="s">
        <v>1851</v>
      </c>
      <c r="AG1620" t="s">
        <v>1917</v>
      </c>
      <c r="AH1620">
        <v>0</v>
      </c>
      <c r="AI1620">
        <v>298</v>
      </c>
    </row>
    <row r="1621" spans="1:35" x14ac:dyDescent="0.3">
      <c r="A1621" t="s">
        <v>1847</v>
      </c>
      <c r="B1621">
        <v>101546</v>
      </c>
      <c r="C1621">
        <v>4</v>
      </c>
      <c r="D1621" t="s">
        <v>1914</v>
      </c>
      <c r="E1621" t="s">
        <v>1295</v>
      </c>
      <c r="F1621">
        <v>12</v>
      </c>
      <c r="G1621">
        <v>27.89</v>
      </c>
      <c r="H1621">
        <v>92.23</v>
      </c>
      <c r="I1621">
        <v>25.24</v>
      </c>
      <c r="J1621">
        <v>83.46</v>
      </c>
      <c r="K1621">
        <v>1</v>
      </c>
      <c r="T1621">
        <v>3</v>
      </c>
      <c r="U1621">
        <v>2</v>
      </c>
      <c r="V1621" t="s">
        <v>306</v>
      </c>
      <c r="W1621" t="s">
        <v>1460</v>
      </c>
      <c r="X1621">
        <v>7</v>
      </c>
      <c r="Y1621">
        <v>7</v>
      </c>
      <c r="Z1621" t="s">
        <v>1915</v>
      </c>
      <c r="AA1621" t="s">
        <v>1916</v>
      </c>
      <c r="AB1621" t="s">
        <v>309</v>
      </c>
      <c r="AC1621" t="s">
        <v>310</v>
      </c>
      <c r="AD1621" t="s">
        <v>1851</v>
      </c>
      <c r="AG1621" t="s">
        <v>1917</v>
      </c>
      <c r="AH1621">
        <v>0</v>
      </c>
      <c r="AI1621">
        <v>298</v>
      </c>
    </row>
    <row r="1622" spans="1:35" x14ac:dyDescent="0.3">
      <c r="A1622" t="s">
        <v>1847</v>
      </c>
      <c r="B1622">
        <v>101546</v>
      </c>
      <c r="C1622">
        <v>5</v>
      </c>
      <c r="D1622" t="s">
        <v>1914</v>
      </c>
      <c r="E1622" t="s">
        <v>1295</v>
      </c>
      <c r="F1622">
        <v>12</v>
      </c>
      <c r="G1622">
        <v>31.86</v>
      </c>
      <c r="H1622">
        <v>105.34</v>
      </c>
      <c r="I1622">
        <v>28.83</v>
      </c>
      <c r="J1622">
        <v>95.32</v>
      </c>
      <c r="K1622">
        <v>4</v>
      </c>
      <c r="T1622">
        <v>3</v>
      </c>
      <c r="U1622">
        <v>2</v>
      </c>
      <c r="V1622" t="s">
        <v>306</v>
      </c>
      <c r="W1622">
        <v>105</v>
      </c>
      <c r="X1622">
        <v>7</v>
      </c>
      <c r="Y1622">
        <v>7</v>
      </c>
      <c r="Z1622" t="s">
        <v>1915</v>
      </c>
      <c r="AA1622" t="s">
        <v>1916</v>
      </c>
      <c r="AB1622" t="s">
        <v>309</v>
      </c>
      <c r="AC1622" t="s">
        <v>310</v>
      </c>
      <c r="AD1622" t="s">
        <v>1851</v>
      </c>
      <c r="AG1622" t="s">
        <v>1917</v>
      </c>
      <c r="AH1622">
        <v>0</v>
      </c>
      <c r="AI1622">
        <v>298</v>
      </c>
    </row>
    <row r="1623" spans="1:35" x14ac:dyDescent="0.3">
      <c r="A1623" t="s">
        <v>1847</v>
      </c>
      <c r="B1623">
        <v>101546</v>
      </c>
      <c r="C1623">
        <v>6</v>
      </c>
      <c r="D1623" t="s">
        <v>1914</v>
      </c>
      <c r="E1623" t="s">
        <v>1295</v>
      </c>
      <c r="F1623">
        <v>12</v>
      </c>
      <c r="G1623">
        <v>32.29</v>
      </c>
      <c r="H1623">
        <v>106.75</v>
      </c>
      <c r="I1623">
        <v>29.22</v>
      </c>
      <c r="J1623">
        <v>96.6</v>
      </c>
      <c r="K1623">
        <v>4</v>
      </c>
      <c r="T1623">
        <v>3</v>
      </c>
      <c r="U1623">
        <v>2</v>
      </c>
      <c r="V1623" t="s">
        <v>306</v>
      </c>
      <c r="W1623">
        <v>106</v>
      </c>
      <c r="X1623">
        <v>7</v>
      </c>
      <c r="Y1623">
        <v>7</v>
      </c>
      <c r="Z1623" t="s">
        <v>1915</v>
      </c>
      <c r="AA1623" t="s">
        <v>1916</v>
      </c>
      <c r="AB1623" t="s">
        <v>309</v>
      </c>
      <c r="AC1623" t="s">
        <v>310</v>
      </c>
      <c r="AD1623" t="s">
        <v>1851</v>
      </c>
      <c r="AG1623" t="s">
        <v>1917</v>
      </c>
      <c r="AH1623">
        <v>0</v>
      </c>
      <c r="AI1623">
        <v>298</v>
      </c>
    </row>
    <row r="1624" spans="1:35" x14ac:dyDescent="0.3">
      <c r="A1624" t="s">
        <v>1847</v>
      </c>
      <c r="B1624">
        <v>101565</v>
      </c>
      <c r="C1624">
        <v>1</v>
      </c>
      <c r="D1624" t="s">
        <v>1918</v>
      </c>
      <c r="E1624" t="s">
        <v>798</v>
      </c>
      <c r="F1624">
        <v>13</v>
      </c>
      <c r="G1624">
        <v>29.48</v>
      </c>
      <c r="H1624">
        <v>97.47</v>
      </c>
      <c r="I1624">
        <v>25.7</v>
      </c>
      <c r="J1624">
        <v>84.97</v>
      </c>
      <c r="K1624">
        <v>6</v>
      </c>
      <c r="T1624">
        <v>3</v>
      </c>
      <c r="U1624">
        <v>2</v>
      </c>
      <c r="V1624" t="s">
        <v>306</v>
      </c>
      <c r="W1624" t="s">
        <v>852</v>
      </c>
      <c r="X1624">
        <v>7</v>
      </c>
      <c r="Y1624">
        <v>7</v>
      </c>
      <c r="Z1624" t="s">
        <v>1919</v>
      </c>
      <c r="AA1624" t="s">
        <v>1920</v>
      </c>
      <c r="AB1624" t="s">
        <v>309</v>
      </c>
      <c r="AC1624" t="s">
        <v>310</v>
      </c>
      <c r="AD1624" t="s">
        <v>1851</v>
      </c>
      <c r="AG1624" t="s">
        <v>1921</v>
      </c>
      <c r="AH1624">
        <v>0</v>
      </c>
      <c r="AI1624">
        <v>288</v>
      </c>
    </row>
    <row r="1625" spans="1:35" x14ac:dyDescent="0.3">
      <c r="A1625" t="s">
        <v>1847</v>
      </c>
      <c r="B1625">
        <v>101565</v>
      </c>
      <c r="C1625">
        <v>2</v>
      </c>
      <c r="D1625" t="s">
        <v>1918</v>
      </c>
      <c r="E1625" t="s">
        <v>798</v>
      </c>
      <c r="F1625">
        <v>13</v>
      </c>
      <c r="G1625">
        <v>29.46</v>
      </c>
      <c r="H1625">
        <v>97.4</v>
      </c>
      <c r="I1625">
        <v>25.68</v>
      </c>
      <c r="J1625">
        <v>84.91</v>
      </c>
      <c r="K1625">
        <v>5</v>
      </c>
      <c r="T1625">
        <v>3</v>
      </c>
      <c r="U1625">
        <v>2</v>
      </c>
      <c r="V1625" t="s">
        <v>306</v>
      </c>
      <c r="W1625" t="s">
        <v>1581</v>
      </c>
      <c r="X1625">
        <v>7</v>
      </c>
      <c r="Y1625">
        <v>7</v>
      </c>
      <c r="Z1625" t="s">
        <v>1919</v>
      </c>
      <c r="AA1625" t="s">
        <v>1920</v>
      </c>
      <c r="AB1625" t="s">
        <v>309</v>
      </c>
      <c r="AC1625" t="s">
        <v>310</v>
      </c>
      <c r="AD1625" t="s">
        <v>1851</v>
      </c>
      <c r="AG1625" t="s">
        <v>1921</v>
      </c>
      <c r="AH1625">
        <v>0</v>
      </c>
      <c r="AI1625">
        <v>288</v>
      </c>
    </row>
    <row r="1626" spans="1:35" x14ac:dyDescent="0.3">
      <c r="A1626" t="s">
        <v>1847</v>
      </c>
      <c r="B1626">
        <v>101565</v>
      </c>
      <c r="C1626">
        <v>3</v>
      </c>
      <c r="D1626" t="s">
        <v>1918</v>
      </c>
      <c r="E1626" t="s">
        <v>798</v>
      </c>
      <c r="F1626">
        <v>13</v>
      </c>
      <c r="G1626">
        <v>29.41</v>
      </c>
      <c r="H1626">
        <v>97.24</v>
      </c>
      <c r="I1626">
        <v>25.64</v>
      </c>
      <c r="J1626">
        <v>84.77</v>
      </c>
      <c r="K1626">
        <v>1</v>
      </c>
      <c r="T1626">
        <v>3</v>
      </c>
      <c r="U1626">
        <v>2</v>
      </c>
      <c r="V1626" t="s">
        <v>306</v>
      </c>
      <c r="W1626" t="s">
        <v>1543</v>
      </c>
      <c r="X1626">
        <v>7</v>
      </c>
      <c r="Y1626">
        <v>7</v>
      </c>
      <c r="Z1626" t="s">
        <v>1919</v>
      </c>
      <c r="AA1626" t="s">
        <v>1920</v>
      </c>
      <c r="AB1626" t="s">
        <v>309</v>
      </c>
      <c r="AC1626" t="s">
        <v>310</v>
      </c>
      <c r="AD1626" t="s">
        <v>1851</v>
      </c>
      <c r="AG1626" t="s">
        <v>1921</v>
      </c>
      <c r="AH1626">
        <v>0</v>
      </c>
      <c r="AI1626">
        <v>288</v>
      </c>
    </row>
    <row r="1627" spans="1:35" x14ac:dyDescent="0.3">
      <c r="A1627" t="s">
        <v>1847</v>
      </c>
      <c r="B1627">
        <v>101565</v>
      </c>
      <c r="C1627">
        <v>4</v>
      </c>
      <c r="D1627" t="s">
        <v>1918</v>
      </c>
      <c r="E1627" t="s">
        <v>798</v>
      </c>
      <c r="F1627">
        <v>13</v>
      </c>
      <c r="G1627">
        <v>43.67</v>
      </c>
      <c r="H1627">
        <v>144.37</v>
      </c>
      <c r="I1627">
        <v>38.07</v>
      </c>
      <c r="J1627">
        <v>125.86</v>
      </c>
      <c r="K1627">
        <v>1</v>
      </c>
      <c r="T1627">
        <v>3</v>
      </c>
      <c r="U1627">
        <v>2</v>
      </c>
      <c r="V1627" t="s">
        <v>306</v>
      </c>
      <c r="W1627">
        <v>144</v>
      </c>
      <c r="X1627">
        <v>7</v>
      </c>
      <c r="Y1627">
        <v>7</v>
      </c>
      <c r="Z1627" t="s">
        <v>1919</v>
      </c>
      <c r="AA1627" t="s">
        <v>1920</v>
      </c>
      <c r="AB1627" t="s">
        <v>309</v>
      </c>
      <c r="AC1627" t="s">
        <v>310</v>
      </c>
      <c r="AD1627" t="s">
        <v>1851</v>
      </c>
      <c r="AG1627" t="s">
        <v>1921</v>
      </c>
      <c r="AH1627">
        <v>0</v>
      </c>
      <c r="AI1627">
        <v>288</v>
      </c>
    </row>
    <row r="1628" spans="1:35" x14ac:dyDescent="0.3">
      <c r="A1628" t="s">
        <v>1847</v>
      </c>
      <c r="B1628">
        <v>101545</v>
      </c>
      <c r="C1628">
        <v>1</v>
      </c>
      <c r="D1628" t="s">
        <v>1922</v>
      </c>
      <c r="E1628" t="s">
        <v>458</v>
      </c>
      <c r="F1628">
        <v>10</v>
      </c>
      <c r="G1628">
        <v>27.72</v>
      </c>
      <c r="H1628">
        <v>91.65</v>
      </c>
      <c r="I1628">
        <v>24.85</v>
      </c>
      <c r="J1628">
        <v>82.18</v>
      </c>
      <c r="K1628">
        <v>8</v>
      </c>
      <c r="T1628">
        <v>3</v>
      </c>
      <c r="U1628">
        <v>2</v>
      </c>
      <c r="V1628" t="s">
        <v>306</v>
      </c>
      <c r="W1628">
        <v>91</v>
      </c>
      <c r="X1628">
        <v>6</v>
      </c>
      <c r="Y1628">
        <v>6</v>
      </c>
      <c r="Z1628" t="s">
        <v>1923</v>
      </c>
      <c r="AA1628" t="s">
        <v>1924</v>
      </c>
      <c r="AB1628" t="s">
        <v>309</v>
      </c>
      <c r="AC1628" t="s">
        <v>310</v>
      </c>
      <c r="AD1628" t="s">
        <v>1851</v>
      </c>
      <c r="AG1628" t="s">
        <v>1925</v>
      </c>
      <c r="AH1628">
        <v>0</v>
      </c>
      <c r="AI1628">
        <v>290</v>
      </c>
    </row>
    <row r="1629" spans="1:35" x14ac:dyDescent="0.3">
      <c r="A1629" t="s">
        <v>1847</v>
      </c>
      <c r="B1629">
        <v>101545</v>
      </c>
      <c r="C1629">
        <v>2</v>
      </c>
      <c r="D1629" t="s">
        <v>1922</v>
      </c>
      <c r="E1629" t="s">
        <v>458</v>
      </c>
      <c r="F1629">
        <v>10</v>
      </c>
      <c r="G1629">
        <v>49.75</v>
      </c>
      <c r="H1629">
        <v>164.47</v>
      </c>
      <c r="I1629">
        <v>44.6</v>
      </c>
      <c r="J1629">
        <v>147.47</v>
      </c>
      <c r="K1629">
        <v>2</v>
      </c>
      <c r="T1629">
        <v>3</v>
      </c>
      <c r="U1629">
        <v>3</v>
      </c>
      <c r="V1629" t="s">
        <v>306</v>
      </c>
      <c r="W1629">
        <v>164</v>
      </c>
      <c r="X1629">
        <v>6</v>
      </c>
      <c r="Y1629">
        <v>6</v>
      </c>
      <c r="Z1629" t="s">
        <v>1923</v>
      </c>
      <c r="AA1629" t="s">
        <v>1924</v>
      </c>
      <c r="AB1629" t="s">
        <v>309</v>
      </c>
      <c r="AC1629" t="s">
        <v>310</v>
      </c>
      <c r="AD1629" t="s">
        <v>1851</v>
      </c>
      <c r="AG1629" t="s">
        <v>1925</v>
      </c>
      <c r="AH1629">
        <v>0</v>
      </c>
      <c r="AI1629">
        <v>290</v>
      </c>
    </row>
    <row r="1630" spans="1:35" x14ac:dyDescent="0.3">
      <c r="A1630" t="s">
        <v>1847</v>
      </c>
      <c r="B1630">
        <v>3389</v>
      </c>
      <c r="C1630">
        <v>1</v>
      </c>
      <c r="D1630" t="s">
        <v>1926</v>
      </c>
      <c r="E1630" t="s">
        <v>1166</v>
      </c>
      <c r="F1630">
        <v>466</v>
      </c>
      <c r="G1630">
        <v>22.02</v>
      </c>
      <c r="H1630">
        <v>72.819999999999993</v>
      </c>
      <c r="I1630">
        <v>18.07</v>
      </c>
      <c r="J1630">
        <v>59.76</v>
      </c>
      <c r="K1630">
        <v>112</v>
      </c>
      <c r="T1630">
        <v>3</v>
      </c>
      <c r="U1630">
        <v>1</v>
      </c>
      <c r="V1630" t="s">
        <v>306</v>
      </c>
      <c r="W1630">
        <v>72</v>
      </c>
      <c r="X1630">
        <v>15</v>
      </c>
      <c r="Y1630">
        <v>14</v>
      </c>
      <c r="Z1630" t="s">
        <v>1927</v>
      </c>
      <c r="AA1630" t="s">
        <v>1928</v>
      </c>
      <c r="AB1630" t="s">
        <v>309</v>
      </c>
      <c r="AC1630" t="s">
        <v>310</v>
      </c>
      <c r="AD1630" t="s">
        <v>1851</v>
      </c>
      <c r="AG1630" t="s">
        <v>1929</v>
      </c>
      <c r="AH1630">
        <v>0</v>
      </c>
      <c r="AI1630">
        <v>374</v>
      </c>
    </row>
    <row r="1631" spans="1:35" x14ac:dyDescent="0.3">
      <c r="A1631" t="s">
        <v>1847</v>
      </c>
      <c r="B1631">
        <v>3389</v>
      </c>
      <c r="C1631">
        <v>2</v>
      </c>
      <c r="D1631" t="s">
        <v>1926</v>
      </c>
      <c r="E1631" t="s">
        <v>1166</v>
      </c>
      <c r="F1631">
        <v>466</v>
      </c>
      <c r="G1631">
        <v>29.76</v>
      </c>
      <c r="H1631">
        <v>98.39</v>
      </c>
      <c r="I1631">
        <v>25.69</v>
      </c>
      <c r="J1631">
        <v>84.93</v>
      </c>
      <c r="K1631">
        <v>204</v>
      </c>
      <c r="T1631">
        <v>3</v>
      </c>
      <c r="U1631">
        <v>2</v>
      </c>
      <c r="V1631" t="s">
        <v>306</v>
      </c>
      <c r="W1631">
        <v>98</v>
      </c>
      <c r="X1631">
        <v>15</v>
      </c>
      <c r="Y1631">
        <v>14</v>
      </c>
      <c r="Z1631" t="s">
        <v>1927</v>
      </c>
      <c r="AA1631" t="s">
        <v>1928</v>
      </c>
      <c r="AB1631" t="s">
        <v>309</v>
      </c>
      <c r="AC1631" t="s">
        <v>310</v>
      </c>
      <c r="AD1631" t="s">
        <v>1851</v>
      </c>
      <c r="AG1631" t="s">
        <v>1929</v>
      </c>
      <c r="AH1631">
        <v>0</v>
      </c>
      <c r="AI1631">
        <v>374</v>
      </c>
    </row>
    <row r="1632" spans="1:35" x14ac:dyDescent="0.3">
      <c r="A1632" t="s">
        <v>1847</v>
      </c>
      <c r="B1632">
        <v>3389</v>
      </c>
      <c r="C1632">
        <v>3</v>
      </c>
      <c r="D1632" t="s">
        <v>1926</v>
      </c>
      <c r="E1632" t="s">
        <v>1166</v>
      </c>
      <c r="F1632">
        <v>466</v>
      </c>
      <c r="G1632">
        <v>34.53</v>
      </c>
      <c r="H1632">
        <v>114.18</v>
      </c>
      <c r="I1632">
        <v>30.9</v>
      </c>
      <c r="J1632">
        <v>102.15</v>
      </c>
      <c r="K1632">
        <v>45</v>
      </c>
      <c r="T1632">
        <v>4</v>
      </c>
      <c r="U1632">
        <v>2</v>
      </c>
      <c r="V1632" t="s">
        <v>306</v>
      </c>
      <c r="W1632">
        <v>114</v>
      </c>
      <c r="X1632">
        <v>15</v>
      </c>
      <c r="Y1632">
        <v>14</v>
      </c>
      <c r="Z1632" t="s">
        <v>1927</v>
      </c>
      <c r="AA1632" t="s">
        <v>1928</v>
      </c>
      <c r="AB1632" t="s">
        <v>309</v>
      </c>
      <c r="AC1632" t="s">
        <v>310</v>
      </c>
      <c r="AD1632" t="s">
        <v>1851</v>
      </c>
      <c r="AG1632" t="s">
        <v>1929</v>
      </c>
      <c r="AH1632">
        <v>0</v>
      </c>
      <c r="AI1632">
        <v>374</v>
      </c>
    </row>
    <row r="1633" spans="1:35" x14ac:dyDescent="0.3">
      <c r="A1633" t="s">
        <v>1847</v>
      </c>
      <c r="B1633">
        <v>3389</v>
      </c>
      <c r="C1633">
        <v>4</v>
      </c>
      <c r="D1633" t="s">
        <v>1926</v>
      </c>
      <c r="E1633" t="s">
        <v>1166</v>
      </c>
      <c r="F1633">
        <v>466</v>
      </c>
      <c r="G1633">
        <v>38.81</v>
      </c>
      <c r="H1633">
        <v>128.32</v>
      </c>
      <c r="I1633">
        <v>34.75</v>
      </c>
      <c r="J1633">
        <v>114.88</v>
      </c>
      <c r="K1633">
        <v>90</v>
      </c>
      <c r="T1633">
        <v>4</v>
      </c>
      <c r="U1633">
        <v>2</v>
      </c>
      <c r="V1633" t="s">
        <v>306</v>
      </c>
      <c r="W1633">
        <v>128</v>
      </c>
      <c r="X1633">
        <v>15</v>
      </c>
      <c r="Y1633">
        <v>14</v>
      </c>
      <c r="Z1633" t="s">
        <v>1927</v>
      </c>
      <c r="AA1633" t="s">
        <v>1928</v>
      </c>
      <c r="AB1633" t="s">
        <v>309</v>
      </c>
      <c r="AC1633" t="s">
        <v>310</v>
      </c>
      <c r="AD1633" t="s">
        <v>1851</v>
      </c>
      <c r="AG1633" t="s">
        <v>1929</v>
      </c>
      <c r="AH1633">
        <v>0</v>
      </c>
      <c r="AI1633">
        <v>374</v>
      </c>
    </row>
    <row r="1634" spans="1:35" x14ac:dyDescent="0.3">
      <c r="A1634" t="s">
        <v>1847</v>
      </c>
      <c r="B1634">
        <v>3389</v>
      </c>
      <c r="C1634">
        <v>5</v>
      </c>
      <c r="D1634" t="s">
        <v>1926</v>
      </c>
      <c r="E1634" t="s">
        <v>1166</v>
      </c>
      <c r="F1634">
        <v>466</v>
      </c>
      <c r="G1634">
        <v>50.73</v>
      </c>
      <c r="H1634">
        <v>167.71</v>
      </c>
      <c r="I1634">
        <v>45.38</v>
      </c>
      <c r="J1634">
        <v>150.04</v>
      </c>
      <c r="K1634">
        <v>15</v>
      </c>
      <c r="T1634">
        <v>6</v>
      </c>
      <c r="U1634">
        <v>2</v>
      </c>
      <c r="V1634" t="s">
        <v>306</v>
      </c>
      <c r="W1634">
        <v>167</v>
      </c>
      <c r="X1634">
        <v>15</v>
      </c>
      <c r="Y1634">
        <v>14</v>
      </c>
      <c r="Z1634" t="s">
        <v>1927</v>
      </c>
      <c r="AA1634" t="s">
        <v>1928</v>
      </c>
      <c r="AB1634" t="s">
        <v>309</v>
      </c>
      <c r="AC1634" t="s">
        <v>310</v>
      </c>
      <c r="AD1634" t="s">
        <v>1851</v>
      </c>
      <c r="AG1634" t="s">
        <v>1929</v>
      </c>
      <c r="AH1634">
        <v>0</v>
      </c>
      <c r="AI1634">
        <v>374</v>
      </c>
    </row>
    <row r="1635" spans="1:35" x14ac:dyDescent="0.3">
      <c r="A1635" t="s">
        <v>1930</v>
      </c>
      <c r="B1635">
        <v>3310</v>
      </c>
      <c r="C1635">
        <v>1</v>
      </c>
      <c r="D1635" t="s">
        <v>1931</v>
      </c>
      <c r="E1635" t="s">
        <v>655</v>
      </c>
      <c r="F1635">
        <v>534</v>
      </c>
      <c r="G1635">
        <v>32.68</v>
      </c>
      <c r="H1635">
        <v>108.04</v>
      </c>
      <c r="I1635">
        <v>25.61</v>
      </c>
      <c r="J1635">
        <v>84.69</v>
      </c>
      <c r="K1635">
        <v>228</v>
      </c>
      <c r="T1635">
        <v>3</v>
      </c>
      <c r="U1635">
        <v>2</v>
      </c>
      <c r="V1635" t="s">
        <v>306</v>
      </c>
      <c r="W1635">
        <v>108</v>
      </c>
      <c r="X1635">
        <v>25</v>
      </c>
      <c r="Y1635">
        <v>18</v>
      </c>
      <c r="Z1635" t="s">
        <v>1932</v>
      </c>
      <c r="AA1635" t="s">
        <v>1933</v>
      </c>
      <c r="AB1635" t="s">
        <v>309</v>
      </c>
      <c r="AC1635" t="s">
        <v>310</v>
      </c>
      <c r="AD1635" t="s">
        <v>1934</v>
      </c>
      <c r="AG1635" t="s">
        <v>1935</v>
      </c>
      <c r="AH1635">
        <v>0</v>
      </c>
      <c r="AI1635">
        <v>300</v>
      </c>
    </row>
    <row r="1636" spans="1:35" x14ac:dyDescent="0.3">
      <c r="A1636" t="s">
        <v>1930</v>
      </c>
      <c r="B1636">
        <v>3310</v>
      </c>
      <c r="C1636">
        <v>2</v>
      </c>
      <c r="D1636" t="s">
        <v>1931</v>
      </c>
      <c r="E1636" t="s">
        <v>655</v>
      </c>
      <c r="F1636">
        <v>534</v>
      </c>
      <c r="G1636">
        <v>41</v>
      </c>
      <c r="H1636">
        <v>135.54</v>
      </c>
      <c r="I1636">
        <v>34.42</v>
      </c>
      <c r="J1636">
        <v>113.8</v>
      </c>
      <c r="K1636">
        <v>166</v>
      </c>
      <c r="T1636">
        <v>4</v>
      </c>
      <c r="U1636">
        <v>2</v>
      </c>
      <c r="V1636" t="s">
        <v>306</v>
      </c>
      <c r="W1636">
        <v>135</v>
      </c>
      <c r="X1636">
        <v>25</v>
      </c>
      <c r="Y1636">
        <v>18</v>
      </c>
      <c r="Z1636" t="s">
        <v>1932</v>
      </c>
      <c r="AA1636" t="s">
        <v>1933</v>
      </c>
      <c r="AB1636" t="s">
        <v>309</v>
      </c>
      <c r="AC1636" t="s">
        <v>310</v>
      </c>
      <c r="AD1636" t="s">
        <v>1934</v>
      </c>
      <c r="AG1636" t="s">
        <v>1935</v>
      </c>
      <c r="AH1636">
        <v>0</v>
      </c>
      <c r="AI1636">
        <v>300</v>
      </c>
    </row>
    <row r="1637" spans="1:35" x14ac:dyDescent="0.3">
      <c r="A1637" t="s">
        <v>1930</v>
      </c>
      <c r="B1637">
        <v>3310</v>
      </c>
      <c r="C1637">
        <v>3</v>
      </c>
      <c r="D1637" t="s">
        <v>1931</v>
      </c>
      <c r="E1637" t="s">
        <v>655</v>
      </c>
      <c r="F1637">
        <v>534</v>
      </c>
      <c r="G1637">
        <v>49.32</v>
      </c>
      <c r="H1637">
        <v>163.05000000000001</v>
      </c>
      <c r="I1637">
        <v>40.94</v>
      </c>
      <c r="J1637">
        <v>135.37</v>
      </c>
      <c r="K1637">
        <v>90</v>
      </c>
      <c r="T1637">
        <v>4</v>
      </c>
      <c r="U1637">
        <v>2</v>
      </c>
      <c r="V1637" t="s">
        <v>306</v>
      </c>
      <c r="W1637">
        <v>163</v>
      </c>
      <c r="X1637">
        <v>25</v>
      </c>
      <c r="Y1637">
        <v>18</v>
      </c>
      <c r="Z1637" t="s">
        <v>1932</v>
      </c>
      <c r="AA1637" t="s">
        <v>1933</v>
      </c>
      <c r="AB1637" t="s">
        <v>309</v>
      </c>
      <c r="AC1637" t="s">
        <v>310</v>
      </c>
      <c r="AD1637" t="s">
        <v>1934</v>
      </c>
      <c r="AG1637" t="s">
        <v>1935</v>
      </c>
      <c r="AH1637">
        <v>0</v>
      </c>
      <c r="AI1637">
        <v>300</v>
      </c>
    </row>
    <row r="1638" spans="1:35" x14ac:dyDescent="0.3">
      <c r="A1638" t="s">
        <v>1930</v>
      </c>
      <c r="B1638">
        <v>3310</v>
      </c>
      <c r="C1638">
        <v>4</v>
      </c>
      <c r="D1638" t="s">
        <v>1931</v>
      </c>
      <c r="E1638" t="s">
        <v>655</v>
      </c>
      <c r="F1638">
        <v>534</v>
      </c>
      <c r="G1638">
        <v>57.41</v>
      </c>
      <c r="H1638">
        <v>189.8</v>
      </c>
      <c r="I1638">
        <v>47.58</v>
      </c>
      <c r="J1638">
        <v>157.30000000000001</v>
      </c>
      <c r="K1638">
        <v>50</v>
      </c>
      <c r="T1638">
        <v>4</v>
      </c>
      <c r="U1638">
        <v>2</v>
      </c>
      <c r="V1638" t="s">
        <v>306</v>
      </c>
      <c r="W1638">
        <v>189</v>
      </c>
      <c r="X1638">
        <v>25</v>
      </c>
      <c r="Y1638">
        <v>18</v>
      </c>
      <c r="Z1638" t="s">
        <v>1932</v>
      </c>
      <c r="AA1638" t="s">
        <v>1933</v>
      </c>
      <c r="AB1638" t="s">
        <v>309</v>
      </c>
      <c r="AC1638" t="s">
        <v>310</v>
      </c>
      <c r="AD1638" t="s">
        <v>1934</v>
      </c>
      <c r="AG1638" t="s">
        <v>1935</v>
      </c>
      <c r="AH1638">
        <v>0</v>
      </c>
      <c r="AI1638">
        <v>300</v>
      </c>
    </row>
    <row r="1639" spans="1:35" x14ac:dyDescent="0.3">
      <c r="A1639" t="s">
        <v>1930</v>
      </c>
      <c r="B1639">
        <v>144522</v>
      </c>
      <c r="C1639">
        <v>1</v>
      </c>
      <c r="D1639" t="s">
        <v>1936</v>
      </c>
      <c r="E1639" t="s">
        <v>1937</v>
      </c>
      <c r="F1639">
        <v>8</v>
      </c>
      <c r="G1639">
        <v>12.1</v>
      </c>
      <c r="H1639">
        <v>40.03</v>
      </c>
      <c r="I1639">
        <v>8.99</v>
      </c>
      <c r="J1639">
        <v>29.72</v>
      </c>
      <c r="K1639">
        <v>4</v>
      </c>
      <c r="T1639">
        <v>2</v>
      </c>
      <c r="U1639">
        <v>1</v>
      </c>
      <c r="V1639" t="s">
        <v>306</v>
      </c>
      <c r="W1639" t="s">
        <v>1938</v>
      </c>
      <c r="X1639">
        <v>8</v>
      </c>
      <c r="Y1639">
        <v>8</v>
      </c>
      <c r="Z1639" t="s">
        <v>1939</v>
      </c>
      <c r="AA1639" t="s">
        <v>1940</v>
      </c>
      <c r="AB1639" t="s">
        <v>309</v>
      </c>
      <c r="AC1639" t="s">
        <v>310</v>
      </c>
      <c r="AD1639" t="s">
        <v>1934</v>
      </c>
      <c r="AG1639" t="s">
        <v>1941</v>
      </c>
      <c r="AH1639">
        <v>0</v>
      </c>
      <c r="AI1639">
        <v>349</v>
      </c>
    </row>
    <row r="1640" spans="1:35" x14ac:dyDescent="0.3">
      <c r="A1640" t="s">
        <v>1930</v>
      </c>
      <c r="B1640">
        <v>144522</v>
      </c>
      <c r="C1640">
        <v>2</v>
      </c>
      <c r="D1640" t="s">
        <v>1936</v>
      </c>
      <c r="E1640" t="s">
        <v>1937</v>
      </c>
      <c r="F1640">
        <v>8</v>
      </c>
      <c r="G1640">
        <v>12.19</v>
      </c>
      <c r="H1640">
        <v>40.33</v>
      </c>
      <c r="I1640">
        <v>9.0500000000000007</v>
      </c>
      <c r="J1640">
        <v>29.94</v>
      </c>
      <c r="K1640">
        <v>4</v>
      </c>
      <c r="T1640">
        <v>2</v>
      </c>
      <c r="U1640">
        <v>1</v>
      </c>
      <c r="V1640" t="s">
        <v>306</v>
      </c>
      <c r="W1640" t="s">
        <v>1942</v>
      </c>
      <c r="X1640">
        <v>8</v>
      </c>
      <c r="Y1640">
        <v>8</v>
      </c>
      <c r="Z1640" t="s">
        <v>1939</v>
      </c>
      <c r="AA1640" t="s">
        <v>1940</v>
      </c>
      <c r="AB1640" t="s">
        <v>309</v>
      </c>
      <c r="AC1640" t="s">
        <v>310</v>
      </c>
      <c r="AD1640" t="s">
        <v>1934</v>
      </c>
      <c r="AG1640" t="s">
        <v>1941</v>
      </c>
      <c r="AH1640">
        <v>0</v>
      </c>
      <c r="AI1640">
        <v>349</v>
      </c>
    </row>
    <row r="1641" spans="1:35" x14ac:dyDescent="0.3">
      <c r="A1641" t="s">
        <v>1930</v>
      </c>
      <c r="B1641">
        <v>111249</v>
      </c>
      <c r="C1641">
        <v>1</v>
      </c>
      <c r="D1641" t="s">
        <v>1943</v>
      </c>
      <c r="E1641" t="s">
        <v>1944</v>
      </c>
      <c r="F1641">
        <v>927</v>
      </c>
      <c r="G1641">
        <v>24.99</v>
      </c>
      <c r="H1641">
        <v>82.64</v>
      </c>
      <c r="I1641">
        <v>18.14</v>
      </c>
      <c r="J1641">
        <v>59.99</v>
      </c>
      <c r="K1641">
        <v>262</v>
      </c>
      <c r="T1641">
        <v>3</v>
      </c>
      <c r="U1641">
        <v>2</v>
      </c>
      <c r="V1641" t="s">
        <v>306</v>
      </c>
      <c r="W1641" t="s">
        <v>233</v>
      </c>
      <c r="X1641">
        <v>25</v>
      </c>
      <c r="Y1641">
        <v>9</v>
      </c>
      <c r="Z1641" t="s">
        <v>1945</v>
      </c>
      <c r="AA1641" t="s">
        <v>1946</v>
      </c>
      <c r="AB1641" t="s">
        <v>309</v>
      </c>
      <c r="AC1641" t="s">
        <v>310</v>
      </c>
      <c r="AD1641" t="s">
        <v>1934</v>
      </c>
      <c r="AG1641" t="s">
        <v>1947</v>
      </c>
      <c r="AH1641">
        <v>160</v>
      </c>
      <c r="AI1641">
        <v>244</v>
      </c>
    </row>
    <row r="1642" spans="1:35" x14ac:dyDescent="0.3">
      <c r="A1642" t="s">
        <v>1930</v>
      </c>
      <c r="B1642">
        <v>111249</v>
      </c>
      <c r="C1642">
        <v>2</v>
      </c>
      <c r="D1642" t="s">
        <v>1943</v>
      </c>
      <c r="E1642" t="s">
        <v>1944</v>
      </c>
      <c r="F1642">
        <v>927</v>
      </c>
      <c r="G1642">
        <v>25.26</v>
      </c>
      <c r="H1642">
        <v>83.51</v>
      </c>
      <c r="I1642">
        <v>18.14</v>
      </c>
      <c r="J1642">
        <v>59.97</v>
      </c>
      <c r="K1642">
        <v>12</v>
      </c>
      <c r="T1642">
        <v>3</v>
      </c>
      <c r="U1642">
        <v>2</v>
      </c>
      <c r="V1642" t="s">
        <v>306</v>
      </c>
      <c r="W1642" t="s">
        <v>234</v>
      </c>
      <c r="X1642">
        <v>25</v>
      </c>
      <c r="Y1642">
        <v>9</v>
      </c>
      <c r="Z1642" t="s">
        <v>1945</v>
      </c>
      <c r="AA1642" t="s">
        <v>1946</v>
      </c>
      <c r="AB1642" t="s">
        <v>309</v>
      </c>
      <c r="AC1642" t="s">
        <v>310</v>
      </c>
      <c r="AD1642" t="s">
        <v>1934</v>
      </c>
      <c r="AG1642" t="s">
        <v>1947</v>
      </c>
      <c r="AH1642">
        <v>160</v>
      </c>
      <c r="AI1642">
        <v>244</v>
      </c>
    </row>
    <row r="1643" spans="1:35" x14ac:dyDescent="0.3">
      <c r="A1643" t="s">
        <v>1930</v>
      </c>
      <c r="B1643">
        <v>111249</v>
      </c>
      <c r="C1643">
        <v>3</v>
      </c>
      <c r="D1643" t="s">
        <v>1943</v>
      </c>
      <c r="E1643" t="s">
        <v>1944</v>
      </c>
      <c r="F1643">
        <v>927</v>
      </c>
      <c r="G1643">
        <v>25.19</v>
      </c>
      <c r="H1643">
        <v>83.3</v>
      </c>
      <c r="I1643">
        <v>18.14</v>
      </c>
      <c r="J1643">
        <v>59.99</v>
      </c>
      <c r="K1643">
        <v>12</v>
      </c>
      <c r="T1643">
        <v>3</v>
      </c>
      <c r="U1643">
        <v>2</v>
      </c>
      <c r="V1643" t="s">
        <v>306</v>
      </c>
      <c r="W1643" t="s">
        <v>235</v>
      </c>
      <c r="X1643">
        <v>25</v>
      </c>
      <c r="Y1643">
        <v>9</v>
      </c>
      <c r="Z1643" t="s">
        <v>1945</v>
      </c>
      <c r="AA1643" t="s">
        <v>1946</v>
      </c>
      <c r="AB1643" t="s">
        <v>309</v>
      </c>
      <c r="AC1643" t="s">
        <v>310</v>
      </c>
      <c r="AD1643" t="s">
        <v>1934</v>
      </c>
      <c r="AG1643" t="s">
        <v>1947</v>
      </c>
      <c r="AH1643">
        <v>160</v>
      </c>
      <c r="AI1643">
        <v>244</v>
      </c>
    </row>
    <row r="1644" spans="1:35" x14ac:dyDescent="0.3">
      <c r="A1644" t="s">
        <v>1930</v>
      </c>
      <c r="B1644">
        <v>111249</v>
      </c>
      <c r="C1644">
        <v>4</v>
      </c>
      <c r="D1644" t="s">
        <v>1943</v>
      </c>
      <c r="E1644" t="s">
        <v>1944</v>
      </c>
      <c r="F1644">
        <v>927</v>
      </c>
      <c r="G1644">
        <v>25.49</v>
      </c>
      <c r="H1644">
        <v>84.28</v>
      </c>
      <c r="I1644">
        <v>18.13</v>
      </c>
      <c r="J1644">
        <v>59.96</v>
      </c>
      <c r="K1644">
        <v>12</v>
      </c>
      <c r="T1644">
        <v>3</v>
      </c>
      <c r="U1644">
        <v>2</v>
      </c>
      <c r="V1644" t="s">
        <v>306</v>
      </c>
      <c r="W1644" t="s">
        <v>236</v>
      </c>
      <c r="X1644">
        <v>25</v>
      </c>
      <c r="Y1644">
        <v>9</v>
      </c>
      <c r="Z1644" t="s">
        <v>1945</v>
      </c>
      <c r="AA1644" t="s">
        <v>1946</v>
      </c>
      <c r="AB1644" t="s">
        <v>309</v>
      </c>
      <c r="AC1644" t="s">
        <v>310</v>
      </c>
      <c r="AD1644" t="s">
        <v>1934</v>
      </c>
      <c r="AG1644" t="s">
        <v>1947</v>
      </c>
      <c r="AH1644">
        <v>160</v>
      </c>
      <c r="AI1644">
        <v>244</v>
      </c>
    </row>
    <row r="1645" spans="1:35" x14ac:dyDescent="0.3">
      <c r="A1645" t="s">
        <v>1930</v>
      </c>
      <c r="B1645">
        <v>111249</v>
      </c>
      <c r="C1645">
        <v>5</v>
      </c>
      <c r="D1645" t="s">
        <v>1943</v>
      </c>
      <c r="E1645" t="s">
        <v>1944</v>
      </c>
      <c r="F1645">
        <v>927</v>
      </c>
      <c r="G1645">
        <v>25.48</v>
      </c>
      <c r="H1645">
        <v>84.25</v>
      </c>
      <c r="I1645">
        <v>18.14</v>
      </c>
      <c r="J1645">
        <v>59.99</v>
      </c>
      <c r="K1645">
        <v>8</v>
      </c>
      <c r="T1645">
        <v>3</v>
      </c>
      <c r="U1645">
        <v>2</v>
      </c>
      <c r="V1645" t="s">
        <v>306</v>
      </c>
      <c r="W1645" t="s">
        <v>237</v>
      </c>
      <c r="X1645">
        <v>25</v>
      </c>
      <c r="Y1645">
        <v>9</v>
      </c>
      <c r="Z1645" t="s">
        <v>1945</v>
      </c>
      <c r="AA1645" t="s">
        <v>1946</v>
      </c>
      <c r="AB1645" t="s">
        <v>309</v>
      </c>
      <c r="AC1645" t="s">
        <v>310</v>
      </c>
      <c r="AD1645" t="s">
        <v>1934</v>
      </c>
      <c r="AG1645" t="s">
        <v>1947</v>
      </c>
      <c r="AH1645">
        <v>160</v>
      </c>
      <c r="AI1645">
        <v>244</v>
      </c>
    </row>
    <row r="1646" spans="1:35" x14ac:dyDescent="0.3">
      <c r="A1646" t="s">
        <v>1930</v>
      </c>
      <c r="B1646">
        <v>111249</v>
      </c>
      <c r="C1646">
        <v>6</v>
      </c>
      <c r="D1646" t="s">
        <v>1943</v>
      </c>
      <c r="E1646" t="s">
        <v>1944</v>
      </c>
      <c r="F1646">
        <v>927</v>
      </c>
      <c r="G1646">
        <v>34.450000000000003</v>
      </c>
      <c r="H1646">
        <v>113.9</v>
      </c>
      <c r="I1646">
        <v>25.67</v>
      </c>
      <c r="J1646">
        <v>84.86</v>
      </c>
      <c r="K1646">
        <v>258</v>
      </c>
      <c r="T1646">
        <v>3</v>
      </c>
      <c r="U1646">
        <v>2</v>
      </c>
      <c r="V1646" t="s">
        <v>306</v>
      </c>
      <c r="W1646" t="s">
        <v>176</v>
      </c>
      <c r="X1646">
        <v>25</v>
      </c>
      <c r="Y1646">
        <v>9</v>
      </c>
      <c r="Z1646" t="s">
        <v>1945</v>
      </c>
      <c r="AA1646" t="s">
        <v>1946</v>
      </c>
      <c r="AB1646" t="s">
        <v>309</v>
      </c>
      <c r="AC1646" t="s">
        <v>310</v>
      </c>
      <c r="AD1646" t="s">
        <v>1934</v>
      </c>
      <c r="AG1646" t="s">
        <v>1947</v>
      </c>
      <c r="AH1646">
        <v>160</v>
      </c>
      <c r="AI1646">
        <v>244</v>
      </c>
    </row>
    <row r="1647" spans="1:35" x14ac:dyDescent="0.3">
      <c r="A1647" t="s">
        <v>1930</v>
      </c>
      <c r="B1647">
        <v>111249</v>
      </c>
      <c r="C1647">
        <v>7</v>
      </c>
      <c r="D1647" t="s">
        <v>1943</v>
      </c>
      <c r="E1647" t="s">
        <v>1944</v>
      </c>
      <c r="F1647">
        <v>927</v>
      </c>
      <c r="G1647">
        <v>34.39</v>
      </c>
      <c r="H1647">
        <v>113.69</v>
      </c>
      <c r="I1647">
        <v>25.7</v>
      </c>
      <c r="J1647">
        <v>84.98</v>
      </c>
      <c r="K1647">
        <v>92</v>
      </c>
      <c r="T1647">
        <v>3</v>
      </c>
      <c r="U1647">
        <v>2</v>
      </c>
      <c r="V1647" t="s">
        <v>306</v>
      </c>
      <c r="W1647" t="s">
        <v>86</v>
      </c>
      <c r="X1647">
        <v>25</v>
      </c>
      <c r="Y1647">
        <v>9</v>
      </c>
      <c r="Z1647" t="s">
        <v>1945</v>
      </c>
      <c r="AA1647" t="s">
        <v>1946</v>
      </c>
      <c r="AB1647" t="s">
        <v>309</v>
      </c>
      <c r="AC1647" t="s">
        <v>310</v>
      </c>
      <c r="AD1647" t="s">
        <v>1934</v>
      </c>
      <c r="AG1647" t="s">
        <v>1947</v>
      </c>
      <c r="AH1647">
        <v>160</v>
      </c>
      <c r="AI1647">
        <v>244</v>
      </c>
    </row>
    <row r="1648" spans="1:35" x14ac:dyDescent="0.3">
      <c r="A1648" t="s">
        <v>1930</v>
      </c>
      <c r="B1648">
        <v>111249</v>
      </c>
      <c r="C1648">
        <v>8</v>
      </c>
      <c r="D1648" t="s">
        <v>1943</v>
      </c>
      <c r="E1648" t="s">
        <v>1944</v>
      </c>
      <c r="F1648">
        <v>927</v>
      </c>
      <c r="G1648">
        <v>34.340000000000003</v>
      </c>
      <c r="H1648">
        <v>113.53</v>
      </c>
      <c r="I1648">
        <v>25.69</v>
      </c>
      <c r="J1648">
        <v>84.95</v>
      </c>
      <c r="K1648">
        <v>18</v>
      </c>
      <c r="T1648">
        <v>3</v>
      </c>
      <c r="U1648">
        <v>2</v>
      </c>
      <c r="V1648" t="s">
        <v>306</v>
      </c>
      <c r="W1648" t="s">
        <v>238</v>
      </c>
      <c r="X1648">
        <v>25</v>
      </c>
      <c r="Y1648">
        <v>9</v>
      </c>
      <c r="Z1648" t="s">
        <v>1945</v>
      </c>
      <c r="AA1648" t="s">
        <v>1946</v>
      </c>
      <c r="AB1648" t="s">
        <v>309</v>
      </c>
      <c r="AC1648" t="s">
        <v>310</v>
      </c>
      <c r="AD1648" t="s">
        <v>1934</v>
      </c>
      <c r="AG1648" t="s">
        <v>1947</v>
      </c>
      <c r="AH1648">
        <v>160</v>
      </c>
      <c r="AI1648">
        <v>244</v>
      </c>
    </row>
    <row r="1649" spans="1:35" x14ac:dyDescent="0.3">
      <c r="A1649" t="s">
        <v>1930</v>
      </c>
      <c r="B1649">
        <v>111249</v>
      </c>
      <c r="C1649">
        <v>9</v>
      </c>
      <c r="D1649" t="s">
        <v>1943</v>
      </c>
      <c r="E1649" t="s">
        <v>1944</v>
      </c>
      <c r="F1649">
        <v>927</v>
      </c>
      <c r="G1649">
        <v>34.64</v>
      </c>
      <c r="H1649">
        <v>114.53</v>
      </c>
      <c r="I1649">
        <v>25.7</v>
      </c>
      <c r="J1649">
        <v>84.99</v>
      </c>
      <c r="K1649">
        <v>81</v>
      </c>
      <c r="T1649">
        <v>3</v>
      </c>
      <c r="U1649">
        <v>2</v>
      </c>
      <c r="V1649" t="s">
        <v>306</v>
      </c>
      <c r="W1649" t="s">
        <v>122</v>
      </c>
      <c r="X1649">
        <v>25</v>
      </c>
      <c r="Y1649">
        <v>9</v>
      </c>
      <c r="Z1649" t="s">
        <v>1945</v>
      </c>
      <c r="AA1649" t="s">
        <v>1946</v>
      </c>
      <c r="AB1649" t="s">
        <v>309</v>
      </c>
      <c r="AC1649" t="s">
        <v>310</v>
      </c>
      <c r="AD1649" t="s">
        <v>1934</v>
      </c>
      <c r="AG1649" t="s">
        <v>1947</v>
      </c>
      <c r="AH1649">
        <v>160</v>
      </c>
      <c r="AI1649">
        <v>244</v>
      </c>
    </row>
    <row r="1650" spans="1:35" x14ac:dyDescent="0.3">
      <c r="A1650" t="s">
        <v>1930</v>
      </c>
      <c r="B1650">
        <v>111249</v>
      </c>
      <c r="C1650">
        <v>10</v>
      </c>
      <c r="D1650" t="s">
        <v>1943</v>
      </c>
      <c r="E1650" t="s">
        <v>1944</v>
      </c>
      <c r="F1650">
        <v>927</v>
      </c>
      <c r="G1650">
        <v>49.31</v>
      </c>
      <c r="H1650">
        <v>163.03</v>
      </c>
      <c r="I1650">
        <v>36.159999999999997</v>
      </c>
      <c r="J1650">
        <v>119.57</v>
      </c>
      <c r="K1650">
        <v>6</v>
      </c>
      <c r="T1650">
        <v>4</v>
      </c>
      <c r="U1650">
        <v>2</v>
      </c>
      <c r="V1650" t="s">
        <v>306</v>
      </c>
      <c r="W1650" t="s">
        <v>239</v>
      </c>
      <c r="X1650">
        <v>25</v>
      </c>
      <c r="Y1650">
        <v>9</v>
      </c>
      <c r="Z1650" t="s">
        <v>1945</v>
      </c>
      <c r="AA1650" t="s">
        <v>1946</v>
      </c>
      <c r="AB1650" t="s">
        <v>309</v>
      </c>
      <c r="AC1650" t="s">
        <v>310</v>
      </c>
      <c r="AD1650" t="s">
        <v>1934</v>
      </c>
      <c r="AG1650" t="s">
        <v>1947</v>
      </c>
      <c r="AH1650">
        <v>160</v>
      </c>
      <c r="AI1650">
        <v>244</v>
      </c>
    </row>
    <row r="1651" spans="1:35" x14ac:dyDescent="0.3">
      <c r="A1651" t="s">
        <v>1930</v>
      </c>
      <c r="B1651">
        <v>111249</v>
      </c>
      <c r="C1651">
        <v>11</v>
      </c>
      <c r="D1651" t="s">
        <v>1943</v>
      </c>
      <c r="E1651" t="s">
        <v>1944</v>
      </c>
      <c r="F1651">
        <v>927</v>
      </c>
      <c r="G1651">
        <v>49.39</v>
      </c>
      <c r="H1651">
        <v>163.28</v>
      </c>
      <c r="I1651">
        <v>36.090000000000003</v>
      </c>
      <c r="J1651">
        <v>119.31</v>
      </c>
      <c r="K1651">
        <v>6</v>
      </c>
      <c r="T1651">
        <v>4</v>
      </c>
      <c r="U1651">
        <v>2</v>
      </c>
      <c r="V1651" t="s">
        <v>306</v>
      </c>
      <c r="W1651" t="s">
        <v>240</v>
      </c>
      <c r="X1651">
        <v>25</v>
      </c>
      <c r="Y1651">
        <v>9</v>
      </c>
      <c r="Z1651" t="s">
        <v>1945</v>
      </c>
      <c r="AA1651" t="s">
        <v>1946</v>
      </c>
      <c r="AB1651" t="s">
        <v>309</v>
      </c>
      <c r="AC1651" t="s">
        <v>310</v>
      </c>
      <c r="AD1651" t="s">
        <v>1934</v>
      </c>
      <c r="AG1651" t="s">
        <v>1947</v>
      </c>
      <c r="AH1651">
        <v>160</v>
      </c>
      <c r="AI1651">
        <v>244</v>
      </c>
    </row>
    <row r="1652" spans="1:35" x14ac:dyDescent="0.3">
      <c r="A1652" t="s">
        <v>1930</v>
      </c>
      <c r="B1652">
        <v>3300</v>
      </c>
      <c r="C1652">
        <v>1</v>
      </c>
      <c r="D1652" t="s">
        <v>1948</v>
      </c>
      <c r="E1652" t="s">
        <v>1689</v>
      </c>
      <c r="F1652">
        <v>114</v>
      </c>
      <c r="G1652">
        <v>24.62</v>
      </c>
      <c r="H1652">
        <v>81.400000000000006</v>
      </c>
      <c r="I1652">
        <v>18.149999999999999</v>
      </c>
      <c r="J1652">
        <v>60</v>
      </c>
      <c r="K1652">
        <v>50</v>
      </c>
      <c r="T1652">
        <v>3</v>
      </c>
      <c r="U1652">
        <v>1</v>
      </c>
      <c r="V1652" t="s">
        <v>333</v>
      </c>
      <c r="W1652">
        <v>81</v>
      </c>
      <c r="X1652">
        <v>18</v>
      </c>
      <c r="Y1652">
        <v>10</v>
      </c>
      <c r="Z1652" t="s">
        <v>1949</v>
      </c>
      <c r="AA1652" t="s">
        <v>1950</v>
      </c>
      <c r="AB1652" t="s">
        <v>309</v>
      </c>
      <c r="AC1652" t="s">
        <v>310</v>
      </c>
      <c r="AD1652" t="s">
        <v>1934</v>
      </c>
      <c r="AG1652" t="s">
        <v>1951</v>
      </c>
      <c r="AH1652">
        <v>0</v>
      </c>
      <c r="AI1652">
        <v>369</v>
      </c>
    </row>
    <row r="1653" spans="1:35" x14ac:dyDescent="0.3">
      <c r="A1653" t="s">
        <v>1930</v>
      </c>
      <c r="B1653">
        <v>3300</v>
      </c>
      <c r="C1653">
        <v>2</v>
      </c>
      <c r="D1653" t="s">
        <v>1948</v>
      </c>
      <c r="E1653" t="s">
        <v>1689</v>
      </c>
      <c r="F1653">
        <v>114</v>
      </c>
      <c r="G1653">
        <v>34.39</v>
      </c>
      <c r="H1653">
        <v>113.71</v>
      </c>
      <c r="I1653">
        <v>25.35</v>
      </c>
      <c r="J1653">
        <v>83.82</v>
      </c>
      <c r="K1653">
        <v>64</v>
      </c>
      <c r="T1653">
        <v>3</v>
      </c>
      <c r="U1653">
        <v>2</v>
      </c>
      <c r="V1653" t="s">
        <v>333</v>
      </c>
      <c r="W1653">
        <v>113</v>
      </c>
      <c r="X1653">
        <v>18</v>
      </c>
      <c r="Y1653">
        <v>10</v>
      </c>
      <c r="Z1653" t="s">
        <v>1949</v>
      </c>
      <c r="AA1653" t="s">
        <v>1950</v>
      </c>
      <c r="AB1653" t="s">
        <v>309</v>
      </c>
      <c r="AC1653" t="s">
        <v>310</v>
      </c>
      <c r="AD1653" t="s">
        <v>1934</v>
      </c>
      <c r="AG1653" t="s">
        <v>1951</v>
      </c>
      <c r="AH1653">
        <v>0</v>
      </c>
      <c r="AI1653">
        <v>369</v>
      </c>
    </row>
    <row r="1654" spans="1:35" x14ac:dyDescent="0.3">
      <c r="A1654" t="s">
        <v>1930</v>
      </c>
      <c r="B1654">
        <v>14231</v>
      </c>
      <c r="C1654">
        <v>1</v>
      </c>
      <c r="D1654" t="s">
        <v>1952</v>
      </c>
      <c r="E1654" t="s">
        <v>1953</v>
      </c>
      <c r="F1654">
        <v>88</v>
      </c>
      <c r="G1654">
        <v>23.35</v>
      </c>
      <c r="H1654">
        <v>77.22</v>
      </c>
      <c r="I1654">
        <v>17.010000000000002</v>
      </c>
      <c r="J1654">
        <v>56.24</v>
      </c>
      <c r="K1654">
        <v>15</v>
      </c>
      <c r="T1654">
        <v>3</v>
      </c>
      <c r="U1654">
        <v>2</v>
      </c>
      <c r="V1654" t="s">
        <v>306</v>
      </c>
      <c r="W1654" t="s">
        <v>150</v>
      </c>
      <c r="X1654">
        <v>15</v>
      </c>
      <c r="Y1654">
        <v>4</v>
      </c>
      <c r="Z1654" t="s">
        <v>1954</v>
      </c>
      <c r="AA1654" t="s">
        <v>1955</v>
      </c>
      <c r="AB1654" t="s">
        <v>309</v>
      </c>
      <c r="AC1654" t="s">
        <v>310</v>
      </c>
      <c r="AD1654" t="s">
        <v>1934</v>
      </c>
      <c r="AG1654" t="s">
        <v>1956</v>
      </c>
      <c r="AH1654">
        <v>0</v>
      </c>
      <c r="AI1654">
        <v>247</v>
      </c>
    </row>
    <row r="1655" spans="1:35" x14ac:dyDescent="0.3">
      <c r="A1655" t="s">
        <v>1930</v>
      </c>
      <c r="B1655">
        <v>14231</v>
      </c>
      <c r="C1655">
        <v>2</v>
      </c>
      <c r="D1655" t="s">
        <v>1952</v>
      </c>
      <c r="E1655" t="s">
        <v>1953</v>
      </c>
      <c r="F1655">
        <v>88</v>
      </c>
      <c r="G1655">
        <v>23.35</v>
      </c>
      <c r="H1655">
        <v>77.22</v>
      </c>
      <c r="I1655">
        <v>17.010000000000002</v>
      </c>
      <c r="J1655">
        <v>56.24</v>
      </c>
      <c r="K1655">
        <v>15</v>
      </c>
      <c r="T1655">
        <v>3</v>
      </c>
      <c r="U1655">
        <v>2</v>
      </c>
      <c r="V1655" t="s">
        <v>306</v>
      </c>
      <c r="W1655" t="s">
        <v>264</v>
      </c>
      <c r="X1655">
        <v>15</v>
      </c>
      <c r="Y1655">
        <v>4</v>
      </c>
      <c r="Z1655" t="s">
        <v>1954</v>
      </c>
      <c r="AA1655" t="s">
        <v>1955</v>
      </c>
      <c r="AB1655" t="s">
        <v>309</v>
      </c>
      <c r="AC1655" t="s">
        <v>310</v>
      </c>
      <c r="AD1655" t="s">
        <v>1934</v>
      </c>
      <c r="AG1655" t="s">
        <v>1956</v>
      </c>
      <c r="AH1655">
        <v>0</v>
      </c>
      <c r="AI1655">
        <v>247</v>
      </c>
    </row>
    <row r="1656" spans="1:35" x14ac:dyDescent="0.3">
      <c r="A1656" t="s">
        <v>1930</v>
      </c>
      <c r="B1656">
        <v>14231</v>
      </c>
      <c r="C1656">
        <v>3</v>
      </c>
      <c r="D1656" t="s">
        <v>1952</v>
      </c>
      <c r="E1656" t="s">
        <v>1953</v>
      </c>
      <c r="F1656">
        <v>88</v>
      </c>
      <c r="G1656">
        <v>29.05</v>
      </c>
      <c r="H1656">
        <v>96.04</v>
      </c>
      <c r="I1656">
        <v>21.27</v>
      </c>
      <c r="J1656">
        <v>70.33</v>
      </c>
      <c r="K1656">
        <v>15</v>
      </c>
      <c r="T1656">
        <v>3</v>
      </c>
      <c r="U1656">
        <v>2</v>
      </c>
      <c r="V1656" t="s">
        <v>306</v>
      </c>
      <c r="W1656">
        <v>96</v>
      </c>
      <c r="X1656">
        <v>15</v>
      </c>
      <c r="Y1656">
        <v>4</v>
      </c>
      <c r="Z1656" t="s">
        <v>1954</v>
      </c>
      <c r="AA1656" t="s">
        <v>1955</v>
      </c>
      <c r="AB1656" t="s">
        <v>309</v>
      </c>
      <c r="AC1656" t="s">
        <v>310</v>
      </c>
      <c r="AD1656" t="s">
        <v>1934</v>
      </c>
      <c r="AG1656" t="s">
        <v>1956</v>
      </c>
      <c r="AH1656">
        <v>0</v>
      </c>
      <c r="AI1656">
        <v>247</v>
      </c>
    </row>
    <row r="1657" spans="1:35" x14ac:dyDescent="0.3">
      <c r="A1657" t="s">
        <v>1930</v>
      </c>
      <c r="B1657">
        <v>14231</v>
      </c>
      <c r="C1657">
        <v>4</v>
      </c>
      <c r="D1657" t="s">
        <v>1952</v>
      </c>
      <c r="E1657" t="s">
        <v>1953</v>
      </c>
      <c r="F1657">
        <v>88</v>
      </c>
      <c r="G1657">
        <v>32.369999999999997</v>
      </c>
      <c r="H1657">
        <v>107.04</v>
      </c>
      <c r="I1657">
        <v>25.55</v>
      </c>
      <c r="J1657">
        <v>84.47</v>
      </c>
      <c r="K1657">
        <v>43</v>
      </c>
      <c r="T1657">
        <v>3</v>
      </c>
      <c r="U1657">
        <v>2</v>
      </c>
      <c r="V1657" t="s">
        <v>306</v>
      </c>
      <c r="W1657">
        <v>107</v>
      </c>
      <c r="X1657">
        <v>15</v>
      </c>
      <c r="Y1657">
        <v>4</v>
      </c>
      <c r="Z1657" t="s">
        <v>1954</v>
      </c>
      <c r="AA1657" t="s">
        <v>1955</v>
      </c>
      <c r="AB1657" t="s">
        <v>309</v>
      </c>
      <c r="AC1657" t="s">
        <v>310</v>
      </c>
      <c r="AD1657" t="s">
        <v>1934</v>
      </c>
      <c r="AG1657" t="s">
        <v>1956</v>
      </c>
      <c r="AH1657">
        <v>0</v>
      </c>
      <c r="AI1657">
        <v>247</v>
      </c>
    </row>
    <row r="1658" spans="1:35" x14ac:dyDescent="0.3">
      <c r="A1658" t="s">
        <v>1930</v>
      </c>
      <c r="B1658">
        <v>108974</v>
      </c>
      <c r="C1658">
        <v>1</v>
      </c>
      <c r="D1658" t="s">
        <v>1957</v>
      </c>
      <c r="E1658" t="s">
        <v>1597</v>
      </c>
      <c r="F1658">
        <v>9</v>
      </c>
      <c r="G1658">
        <v>28.87</v>
      </c>
      <c r="H1658">
        <v>95.45</v>
      </c>
      <c r="I1658">
        <v>24.74</v>
      </c>
      <c r="J1658">
        <v>81.8</v>
      </c>
      <c r="K1658">
        <v>1</v>
      </c>
      <c r="T1658">
        <v>3</v>
      </c>
      <c r="U1658">
        <v>2</v>
      </c>
      <c r="V1658" t="s">
        <v>306</v>
      </c>
      <c r="W1658" t="s">
        <v>433</v>
      </c>
      <c r="X1658">
        <v>6</v>
      </c>
      <c r="Y1658">
        <v>5</v>
      </c>
      <c r="Z1658" t="s">
        <v>1958</v>
      </c>
      <c r="AA1658" t="s">
        <v>1959</v>
      </c>
      <c r="AB1658" t="s">
        <v>309</v>
      </c>
      <c r="AC1658" t="s">
        <v>310</v>
      </c>
      <c r="AD1658" t="s">
        <v>1934</v>
      </c>
      <c r="AG1658" t="s">
        <v>1960</v>
      </c>
      <c r="AH1658">
        <v>0</v>
      </c>
      <c r="AI1658">
        <v>227</v>
      </c>
    </row>
    <row r="1659" spans="1:35" x14ac:dyDescent="0.3">
      <c r="A1659" t="s">
        <v>1930</v>
      </c>
      <c r="B1659">
        <v>108974</v>
      </c>
      <c r="C1659">
        <v>2</v>
      </c>
      <c r="D1659" t="s">
        <v>1957</v>
      </c>
      <c r="E1659" t="s">
        <v>1597</v>
      </c>
      <c r="F1659">
        <v>9</v>
      </c>
      <c r="G1659">
        <v>29.16</v>
      </c>
      <c r="H1659">
        <v>96.42</v>
      </c>
      <c r="I1659">
        <v>24.99</v>
      </c>
      <c r="J1659">
        <v>82.63</v>
      </c>
      <c r="K1659">
        <v>3</v>
      </c>
      <c r="T1659">
        <v>3</v>
      </c>
      <c r="U1659">
        <v>2</v>
      </c>
      <c r="V1659" t="s">
        <v>306</v>
      </c>
      <c r="W1659" t="s">
        <v>660</v>
      </c>
      <c r="X1659">
        <v>6</v>
      </c>
      <c r="Y1659">
        <v>5</v>
      </c>
      <c r="Z1659" t="s">
        <v>1958</v>
      </c>
      <c r="AA1659" t="s">
        <v>1959</v>
      </c>
      <c r="AB1659" t="s">
        <v>309</v>
      </c>
      <c r="AC1659" t="s">
        <v>310</v>
      </c>
      <c r="AD1659" t="s">
        <v>1934</v>
      </c>
      <c r="AG1659" t="s">
        <v>1960</v>
      </c>
      <c r="AH1659">
        <v>0</v>
      </c>
      <c r="AI1659">
        <v>227</v>
      </c>
    </row>
    <row r="1660" spans="1:35" x14ac:dyDescent="0.3">
      <c r="A1660" t="s">
        <v>1930</v>
      </c>
      <c r="B1660">
        <v>108974</v>
      </c>
      <c r="C1660">
        <v>3</v>
      </c>
      <c r="D1660" t="s">
        <v>1957</v>
      </c>
      <c r="E1660" t="s">
        <v>1597</v>
      </c>
      <c r="F1660">
        <v>9</v>
      </c>
      <c r="G1660">
        <v>29.8</v>
      </c>
      <c r="H1660">
        <v>98.53</v>
      </c>
      <c r="I1660">
        <v>25.54</v>
      </c>
      <c r="J1660">
        <v>84.44</v>
      </c>
      <c r="K1660">
        <v>4</v>
      </c>
      <c r="T1660">
        <v>3</v>
      </c>
      <c r="U1660">
        <v>2</v>
      </c>
      <c r="V1660" t="s">
        <v>306</v>
      </c>
      <c r="W1660">
        <v>98</v>
      </c>
      <c r="X1660">
        <v>6</v>
      </c>
      <c r="Y1660">
        <v>5</v>
      </c>
      <c r="Z1660" t="s">
        <v>1958</v>
      </c>
      <c r="AA1660" t="s">
        <v>1959</v>
      </c>
      <c r="AB1660" t="s">
        <v>309</v>
      </c>
      <c r="AC1660" t="s">
        <v>310</v>
      </c>
      <c r="AD1660" t="s">
        <v>1934</v>
      </c>
      <c r="AG1660" t="s">
        <v>1960</v>
      </c>
      <c r="AH1660">
        <v>0</v>
      </c>
      <c r="AI1660">
        <v>227</v>
      </c>
    </row>
    <row r="1661" spans="1:35" x14ac:dyDescent="0.3">
      <c r="A1661" t="s">
        <v>1930</v>
      </c>
      <c r="B1661">
        <v>108974</v>
      </c>
      <c r="C1661">
        <v>4</v>
      </c>
      <c r="D1661" t="s">
        <v>1957</v>
      </c>
      <c r="E1661" t="s">
        <v>1597</v>
      </c>
      <c r="F1661">
        <v>9</v>
      </c>
      <c r="G1661">
        <v>34.19</v>
      </c>
      <c r="H1661">
        <v>113.05</v>
      </c>
      <c r="I1661">
        <v>29.3</v>
      </c>
      <c r="J1661">
        <v>96.88</v>
      </c>
      <c r="K1661">
        <v>1</v>
      </c>
      <c r="T1661">
        <v>4</v>
      </c>
      <c r="U1661">
        <v>2</v>
      </c>
      <c r="V1661" t="s">
        <v>306</v>
      </c>
      <c r="W1661">
        <v>113</v>
      </c>
      <c r="X1661">
        <v>6</v>
      </c>
      <c r="Y1661">
        <v>5</v>
      </c>
      <c r="Z1661" t="s">
        <v>1958</v>
      </c>
      <c r="AA1661" t="s">
        <v>1959</v>
      </c>
      <c r="AB1661" t="s">
        <v>309</v>
      </c>
      <c r="AC1661" t="s">
        <v>310</v>
      </c>
      <c r="AD1661" t="s">
        <v>1934</v>
      </c>
      <c r="AG1661" t="s">
        <v>1960</v>
      </c>
      <c r="AH1661">
        <v>0</v>
      </c>
      <c r="AI1661">
        <v>227</v>
      </c>
    </row>
    <row r="1662" spans="1:35" x14ac:dyDescent="0.3">
      <c r="A1662" t="s">
        <v>1930</v>
      </c>
      <c r="B1662">
        <v>139605</v>
      </c>
      <c r="C1662">
        <v>1</v>
      </c>
      <c r="D1662" t="s">
        <v>1961</v>
      </c>
      <c r="E1662" t="s">
        <v>1962</v>
      </c>
      <c r="F1662">
        <v>12</v>
      </c>
      <c r="G1662">
        <v>9.9600000000000009</v>
      </c>
      <c r="H1662">
        <v>32.94</v>
      </c>
      <c r="I1662">
        <v>7.71</v>
      </c>
      <c r="J1662">
        <v>25.49</v>
      </c>
      <c r="K1662">
        <v>4</v>
      </c>
      <c r="T1662">
        <v>1</v>
      </c>
      <c r="U1662">
        <v>1</v>
      </c>
      <c r="V1662" t="s">
        <v>306</v>
      </c>
      <c r="W1662" t="s">
        <v>572</v>
      </c>
      <c r="X1662">
        <v>8</v>
      </c>
      <c r="Y1662">
        <v>8</v>
      </c>
      <c r="Z1662" t="s">
        <v>1963</v>
      </c>
      <c r="AA1662" t="s">
        <v>1964</v>
      </c>
      <c r="AB1662" t="s">
        <v>309</v>
      </c>
      <c r="AC1662" t="s">
        <v>310</v>
      </c>
      <c r="AD1662" t="s">
        <v>1934</v>
      </c>
      <c r="AG1662" t="s">
        <v>1965</v>
      </c>
      <c r="AH1662">
        <v>0</v>
      </c>
      <c r="AI1662">
        <v>344</v>
      </c>
    </row>
    <row r="1663" spans="1:35" x14ac:dyDescent="0.3">
      <c r="A1663" t="s">
        <v>1930</v>
      </c>
      <c r="B1663">
        <v>139605</v>
      </c>
      <c r="C1663">
        <v>2</v>
      </c>
      <c r="D1663" t="s">
        <v>1961</v>
      </c>
      <c r="E1663" t="s">
        <v>1962</v>
      </c>
      <c r="F1663">
        <v>12</v>
      </c>
      <c r="G1663">
        <v>10.26</v>
      </c>
      <c r="H1663">
        <v>33.92</v>
      </c>
      <c r="I1663">
        <v>7.94</v>
      </c>
      <c r="J1663">
        <v>26.25</v>
      </c>
      <c r="K1663">
        <v>4</v>
      </c>
      <c r="T1663">
        <v>1</v>
      </c>
      <c r="U1663">
        <v>1</v>
      </c>
      <c r="V1663" t="s">
        <v>306</v>
      </c>
      <c r="W1663" t="s">
        <v>1262</v>
      </c>
      <c r="X1663">
        <v>8</v>
      </c>
      <c r="Y1663">
        <v>8</v>
      </c>
      <c r="Z1663" t="s">
        <v>1963</v>
      </c>
      <c r="AA1663" t="s">
        <v>1964</v>
      </c>
      <c r="AB1663" t="s">
        <v>309</v>
      </c>
      <c r="AC1663" t="s">
        <v>310</v>
      </c>
      <c r="AD1663" t="s">
        <v>1934</v>
      </c>
      <c r="AG1663" t="s">
        <v>1965</v>
      </c>
      <c r="AH1663">
        <v>0</v>
      </c>
      <c r="AI1663">
        <v>344</v>
      </c>
    </row>
    <row r="1664" spans="1:35" x14ac:dyDescent="0.3">
      <c r="A1664" t="s">
        <v>1930</v>
      </c>
      <c r="B1664">
        <v>139605</v>
      </c>
      <c r="C1664">
        <v>3</v>
      </c>
      <c r="D1664" t="s">
        <v>1961</v>
      </c>
      <c r="E1664" t="s">
        <v>1962</v>
      </c>
      <c r="F1664">
        <v>12</v>
      </c>
      <c r="G1664">
        <v>10.95</v>
      </c>
      <c r="H1664">
        <v>36.21</v>
      </c>
      <c r="I1664">
        <v>8.4700000000000006</v>
      </c>
      <c r="J1664">
        <v>28.02</v>
      </c>
      <c r="K1664">
        <v>4</v>
      </c>
      <c r="T1664">
        <v>1</v>
      </c>
      <c r="U1664">
        <v>1</v>
      </c>
      <c r="V1664" t="s">
        <v>306</v>
      </c>
      <c r="W1664">
        <v>36</v>
      </c>
      <c r="X1664">
        <v>8</v>
      </c>
      <c r="Y1664">
        <v>8</v>
      </c>
      <c r="Z1664" t="s">
        <v>1963</v>
      </c>
      <c r="AA1664" t="s">
        <v>1964</v>
      </c>
      <c r="AB1664" t="s">
        <v>309</v>
      </c>
      <c r="AC1664" t="s">
        <v>310</v>
      </c>
      <c r="AD1664" t="s">
        <v>1934</v>
      </c>
      <c r="AG1664" t="s">
        <v>1965</v>
      </c>
      <c r="AH1664">
        <v>0</v>
      </c>
      <c r="AI1664">
        <v>344</v>
      </c>
    </row>
    <row r="1665" spans="1:35" x14ac:dyDescent="0.3">
      <c r="A1665" t="s">
        <v>1930</v>
      </c>
      <c r="B1665">
        <v>121608</v>
      </c>
      <c r="C1665">
        <v>1</v>
      </c>
      <c r="D1665" t="s">
        <v>1966</v>
      </c>
      <c r="E1665" t="s">
        <v>1756</v>
      </c>
      <c r="F1665">
        <v>1694</v>
      </c>
      <c r="G1665">
        <v>17.52</v>
      </c>
      <c r="H1665">
        <v>57.93</v>
      </c>
      <c r="I1665">
        <v>13</v>
      </c>
      <c r="J1665">
        <v>42.98</v>
      </c>
      <c r="K1665">
        <v>16</v>
      </c>
      <c r="T1665">
        <v>2</v>
      </c>
      <c r="U1665">
        <v>1</v>
      </c>
      <c r="V1665" t="s">
        <v>306</v>
      </c>
      <c r="W1665">
        <v>57</v>
      </c>
      <c r="X1665">
        <v>27</v>
      </c>
      <c r="Y1665">
        <v>10</v>
      </c>
      <c r="Z1665" t="s">
        <v>1967</v>
      </c>
      <c r="AA1665" t="s">
        <v>1968</v>
      </c>
      <c r="AB1665" t="s">
        <v>309</v>
      </c>
      <c r="AC1665" t="s">
        <v>310</v>
      </c>
      <c r="AD1665" t="s">
        <v>1934</v>
      </c>
      <c r="AG1665" t="s">
        <v>1969</v>
      </c>
      <c r="AH1665">
        <v>295</v>
      </c>
      <c r="AI1665">
        <v>250</v>
      </c>
    </row>
    <row r="1666" spans="1:35" x14ac:dyDescent="0.3">
      <c r="A1666" t="s">
        <v>1930</v>
      </c>
      <c r="B1666">
        <v>121608</v>
      </c>
      <c r="C1666">
        <v>2</v>
      </c>
      <c r="D1666" t="s">
        <v>1966</v>
      </c>
      <c r="E1666" t="s">
        <v>1756</v>
      </c>
      <c r="F1666">
        <v>1694</v>
      </c>
      <c r="G1666">
        <v>18.27</v>
      </c>
      <c r="H1666">
        <v>60.41</v>
      </c>
      <c r="I1666">
        <v>18.12</v>
      </c>
      <c r="J1666">
        <v>59.92</v>
      </c>
      <c r="K1666">
        <v>40</v>
      </c>
      <c r="T1666">
        <v>2</v>
      </c>
      <c r="U1666">
        <v>1</v>
      </c>
      <c r="V1666" t="s">
        <v>306</v>
      </c>
      <c r="W1666" t="s">
        <v>241</v>
      </c>
      <c r="X1666">
        <v>27</v>
      </c>
      <c r="Y1666">
        <v>10</v>
      </c>
      <c r="Z1666" t="s">
        <v>1967</v>
      </c>
      <c r="AA1666" t="s">
        <v>1968</v>
      </c>
      <c r="AB1666" t="s">
        <v>309</v>
      </c>
      <c r="AC1666" t="s">
        <v>310</v>
      </c>
      <c r="AD1666" t="s">
        <v>1934</v>
      </c>
      <c r="AG1666" t="s">
        <v>1969</v>
      </c>
      <c r="AH1666">
        <v>295</v>
      </c>
      <c r="AI1666">
        <v>250</v>
      </c>
    </row>
    <row r="1667" spans="1:35" x14ac:dyDescent="0.3">
      <c r="A1667" t="s">
        <v>1930</v>
      </c>
      <c r="B1667">
        <v>121608</v>
      </c>
      <c r="C1667">
        <v>3</v>
      </c>
      <c r="D1667" t="s">
        <v>1966</v>
      </c>
      <c r="E1667" t="s">
        <v>1756</v>
      </c>
      <c r="F1667">
        <v>1694</v>
      </c>
      <c r="G1667">
        <v>24.17</v>
      </c>
      <c r="H1667">
        <v>79.91</v>
      </c>
      <c r="I1667">
        <v>18.079999999999998</v>
      </c>
      <c r="J1667">
        <v>59.78</v>
      </c>
      <c r="K1667">
        <v>202</v>
      </c>
      <c r="T1667">
        <v>3</v>
      </c>
      <c r="U1667">
        <v>2</v>
      </c>
      <c r="V1667" t="s">
        <v>306</v>
      </c>
      <c r="W1667" t="s">
        <v>242</v>
      </c>
      <c r="X1667">
        <v>27</v>
      </c>
      <c r="Y1667">
        <v>10</v>
      </c>
      <c r="Z1667" t="s">
        <v>1967</v>
      </c>
      <c r="AA1667" t="s">
        <v>1968</v>
      </c>
      <c r="AB1667" t="s">
        <v>309</v>
      </c>
      <c r="AC1667" t="s">
        <v>310</v>
      </c>
      <c r="AD1667" t="s">
        <v>1934</v>
      </c>
      <c r="AG1667" t="s">
        <v>1969</v>
      </c>
      <c r="AH1667">
        <v>295</v>
      </c>
      <c r="AI1667">
        <v>250</v>
      </c>
    </row>
    <row r="1668" spans="1:35" x14ac:dyDescent="0.3">
      <c r="A1668" t="s">
        <v>1930</v>
      </c>
      <c r="B1668">
        <v>121608</v>
      </c>
      <c r="C1668">
        <v>4</v>
      </c>
      <c r="D1668" t="s">
        <v>1966</v>
      </c>
      <c r="E1668" t="s">
        <v>1756</v>
      </c>
      <c r="F1668">
        <v>1694</v>
      </c>
      <c r="G1668">
        <v>24.19</v>
      </c>
      <c r="H1668">
        <v>79.97</v>
      </c>
      <c r="I1668">
        <v>18.09</v>
      </c>
      <c r="J1668">
        <v>59.83</v>
      </c>
      <c r="K1668">
        <v>48</v>
      </c>
      <c r="T1668">
        <v>3</v>
      </c>
      <c r="U1668">
        <v>2</v>
      </c>
      <c r="V1668" t="s">
        <v>306</v>
      </c>
      <c r="W1668" t="s">
        <v>243</v>
      </c>
      <c r="X1668">
        <v>27</v>
      </c>
      <c r="Y1668">
        <v>10</v>
      </c>
      <c r="Z1668" t="s">
        <v>1967</v>
      </c>
      <c r="AA1668" t="s">
        <v>1968</v>
      </c>
      <c r="AB1668" t="s">
        <v>309</v>
      </c>
      <c r="AC1668" t="s">
        <v>310</v>
      </c>
      <c r="AD1668" t="s">
        <v>1934</v>
      </c>
      <c r="AG1668" t="s">
        <v>1969</v>
      </c>
      <c r="AH1668">
        <v>295</v>
      </c>
      <c r="AI1668">
        <v>250</v>
      </c>
    </row>
    <row r="1669" spans="1:35" x14ac:dyDescent="0.3">
      <c r="A1669" t="s">
        <v>1930</v>
      </c>
      <c r="B1669">
        <v>121608</v>
      </c>
      <c r="C1669">
        <v>5</v>
      </c>
      <c r="D1669" t="s">
        <v>1966</v>
      </c>
      <c r="E1669" t="s">
        <v>1756</v>
      </c>
      <c r="F1669">
        <v>1694</v>
      </c>
      <c r="G1669">
        <v>24.36</v>
      </c>
      <c r="H1669">
        <v>80.55</v>
      </c>
      <c r="I1669">
        <v>18.11</v>
      </c>
      <c r="J1669">
        <v>59.87</v>
      </c>
      <c r="K1669">
        <v>245</v>
      </c>
      <c r="T1669">
        <v>3</v>
      </c>
      <c r="U1669">
        <v>2</v>
      </c>
      <c r="V1669" t="s">
        <v>306</v>
      </c>
      <c r="W1669" t="s">
        <v>230</v>
      </c>
      <c r="X1669">
        <v>27</v>
      </c>
      <c r="Y1669">
        <v>10</v>
      </c>
      <c r="Z1669" t="s">
        <v>1967</v>
      </c>
      <c r="AA1669" t="s">
        <v>1968</v>
      </c>
      <c r="AB1669" t="s">
        <v>309</v>
      </c>
      <c r="AC1669" t="s">
        <v>310</v>
      </c>
      <c r="AD1669" t="s">
        <v>1934</v>
      </c>
      <c r="AG1669" t="s">
        <v>1969</v>
      </c>
      <c r="AH1669">
        <v>295</v>
      </c>
      <c r="AI1669">
        <v>250</v>
      </c>
    </row>
    <row r="1670" spans="1:35" x14ac:dyDescent="0.3">
      <c r="A1670" t="s">
        <v>1930</v>
      </c>
      <c r="B1670">
        <v>121608</v>
      </c>
      <c r="C1670">
        <v>6</v>
      </c>
      <c r="D1670" t="s">
        <v>1966</v>
      </c>
      <c r="E1670" t="s">
        <v>1756</v>
      </c>
      <c r="F1670">
        <v>1694</v>
      </c>
      <c r="G1670">
        <v>24.36</v>
      </c>
      <c r="H1670">
        <v>80.55</v>
      </c>
      <c r="I1670">
        <v>18.11</v>
      </c>
      <c r="J1670">
        <v>59.89</v>
      </c>
      <c r="K1670">
        <v>57</v>
      </c>
      <c r="T1670">
        <v>3</v>
      </c>
      <c r="U1670">
        <v>2</v>
      </c>
      <c r="V1670" t="s">
        <v>306</v>
      </c>
      <c r="W1670" t="s">
        <v>244</v>
      </c>
      <c r="X1670">
        <v>27</v>
      </c>
      <c r="Y1670">
        <v>10</v>
      </c>
      <c r="Z1670" t="s">
        <v>1967</v>
      </c>
      <c r="AA1670" t="s">
        <v>1968</v>
      </c>
      <c r="AB1670" t="s">
        <v>309</v>
      </c>
      <c r="AC1670" t="s">
        <v>310</v>
      </c>
      <c r="AD1670" t="s">
        <v>1934</v>
      </c>
      <c r="AG1670" t="s">
        <v>1969</v>
      </c>
      <c r="AH1670">
        <v>295</v>
      </c>
      <c r="AI1670">
        <v>250</v>
      </c>
    </row>
    <row r="1671" spans="1:35" x14ac:dyDescent="0.3">
      <c r="A1671" t="s">
        <v>1930</v>
      </c>
      <c r="B1671">
        <v>121608</v>
      </c>
      <c r="C1671">
        <v>7</v>
      </c>
      <c r="D1671" t="s">
        <v>1966</v>
      </c>
      <c r="E1671" t="s">
        <v>1756</v>
      </c>
      <c r="F1671">
        <v>1694</v>
      </c>
      <c r="G1671">
        <v>24.63</v>
      </c>
      <c r="H1671">
        <v>81.45</v>
      </c>
      <c r="I1671">
        <v>18.12</v>
      </c>
      <c r="J1671">
        <v>59.92</v>
      </c>
      <c r="K1671">
        <v>77</v>
      </c>
      <c r="T1671">
        <v>3</v>
      </c>
      <c r="U1671">
        <v>2</v>
      </c>
      <c r="V1671" t="s">
        <v>306</v>
      </c>
      <c r="W1671" t="s">
        <v>245</v>
      </c>
      <c r="X1671">
        <v>27</v>
      </c>
      <c r="Y1671">
        <v>10</v>
      </c>
      <c r="Z1671" t="s">
        <v>1967</v>
      </c>
      <c r="AA1671" t="s">
        <v>1968</v>
      </c>
      <c r="AB1671" t="s">
        <v>309</v>
      </c>
      <c r="AC1671" t="s">
        <v>310</v>
      </c>
      <c r="AD1671" t="s">
        <v>1934</v>
      </c>
      <c r="AG1671" t="s">
        <v>1969</v>
      </c>
      <c r="AH1671">
        <v>295</v>
      </c>
      <c r="AI1671">
        <v>250</v>
      </c>
    </row>
    <row r="1672" spans="1:35" x14ac:dyDescent="0.3">
      <c r="A1672" t="s">
        <v>1930</v>
      </c>
      <c r="B1672">
        <v>121608</v>
      </c>
      <c r="C1672">
        <v>8</v>
      </c>
      <c r="D1672" t="s">
        <v>1966</v>
      </c>
      <c r="E1672" t="s">
        <v>1756</v>
      </c>
      <c r="F1672">
        <v>1694</v>
      </c>
      <c r="G1672">
        <v>24.74</v>
      </c>
      <c r="H1672">
        <v>81.790000000000006</v>
      </c>
      <c r="I1672">
        <v>18.13</v>
      </c>
      <c r="J1672">
        <v>59.94</v>
      </c>
      <c r="K1672">
        <v>27</v>
      </c>
      <c r="T1672">
        <v>3</v>
      </c>
      <c r="U1672">
        <v>2</v>
      </c>
      <c r="V1672" t="s">
        <v>306</v>
      </c>
      <c r="W1672" t="s">
        <v>247</v>
      </c>
      <c r="X1672">
        <v>27</v>
      </c>
      <c r="Y1672">
        <v>10</v>
      </c>
      <c r="Z1672" t="s">
        <v>1967</v>
      </c>
      <c r="AA1672" t="s">
        <v>1968</v>
      </c>
      <c r="AB1672" t="s">
        <v>309</v>
      </c>
      <c r="AC1672" t="s">
        <v>310</v>
      </c>
      <c r="AD1672" t="s">
        <v>1934</v>
      </c>
      <c r="AG1672" t="s">
        <v>1969</v>
      </c>
      <c r="AH1672">
        <v>295</v>
      </c>
      <c r="AI1672">
        <v>250</v>
      </c>
    </row>
    <row r="1673" spans="1:35" x14ac:dyDescent="0.3">
      <c r="A1673" t="s">
        <v>1930</v>
      </c>
      <c r="B1673">
        <v>121608</v>
      </c>
      <c r="C1673">
        <v>9</v>
      </c>
      <c r="D1673" t="s">
        <v>1966</v>
      </c>
      <c r="E1673" t="s">
        <v>1756</v>
      </c>
      <c r="F1673">
        <v>1694</v>
      </c>
      <c r="G1673">
        <v>33.61</v>
      </c>
      <c r="H1673">
        <v>111.14</v>
      </c>
      <c r="I1673">
        <v>25.63</v>
      </c>
      <c r="J1673">
        <v>84.73</v>
      </c>
      <c r="K1673">
        <v>55</v>
      </c>
      <c r="T1673">
        <v>3</v>
      </c>
      <c r="U1673">
        <v>2</v>
      </c>
      <c r="V1673" t="s">
        <v>306</v>
      </c>
      <c r="W1673" t="s">
        <v>248</v>
      </c>
      <c r="X1673">
        <v>27</v>
      </c>
      <c r="Y1673">
        <v>10</v>
      </c>
      <c r="Z1673" t="s">
        <v>1967</v>
      </c>
      <c r="AA1673" t="s">
        <v>1968</v>
      </c>
      <c r="AB1673" t="s">
        <v>309</v>
      </c>
      <c r="AC1673" t="s">
        <v>310</v>
      </c>
      <c r="AD1673" t="s">
        <v>1934</v>
      </c>
      <c r="AG1673" t="s">
        <v>1969</v>
      </c>
      <c r="AH1673">
        <v>295</v>
      </c>
      <c r="AI1673">
        <v>250</v>
      </c>
    </row>
    <row r="1674" spans="1:35" x14ac:dyDescent="0.3">
      <c r="A1674" t="s">
        <v>1930</v>
      </c>
      <c r="B1674">
        <v>121608</v>
      </c>
      <c r="C1674">
        <v>10</v>
      </c>
      <c r="D1674" t="s">
        <v>1966</v>
      </c>
      <c r="E1674" t="s">
        <v>1756</v>
      </c>
      <c r="F1674">
        <v>1694</v>
      </c>
      <c r="G1674">
        <v>34.06</v>
      </c>
      <c r="H1674">
        <v>112.62</v>
      </c>
      <c r="I1674">
        <v>25.65</v>
      </c>
      <c r="J1674">
        <v>84.8</v>
      </c>
      <c r="K1674">
        <v>153</v>
      </c>
      <c r="T1674">
        <v>3</v>
      </c>
      <c r="U1674">
        <v>2</v>
      </c>
      <c r="V1674" t="s">
        <v>306</v>
      </c>
      <c r="W1674" t="s">
        <v>103</v>
      </c>
      <c r="X1674">
        <v>27</v>
      </c>
      <c r="Y1674">
        <v>10</v>
      </c>
      <c r="Z1674" t="s">
        <v>1967</v>
      </c>
      <c r="AA1674" t="s">
        <v>1968</v>
      </c>
      <c r="AB1674" t="s">
        <v>309</v>
      </c>
      <c r="AC1674" t="s">
        <v>310</v>
      </c>
      <c r="AD1674" t="s">
        <v>1934</v>
      </c>
      <c r="AG1674" t="s">
        <v>1969</v>
      </c>
      <c r="AH1674">
        <v>295</v>
      </c>
      <c r="AI1674">
        <v>250</v>
      </c>
    </row>
    <row r="1675" spans="1:35" x14ac:dyDescent="0.3">
      <c r="A1675" t="s">
        <v>1930</v>
      </c>
      <c r="B1675">
        <v>121608</v>
      </c>
      <c r="C1675">
        <v>11</v>
      </c>
      <c r="D1675" t="s">
        <v>1966</v>
      </c>
      <c r="E1675" t="s">
        <v>1756</v>
      </c>
      <c r="F1675">
        <v>1694</v>
      </c>
      <c r="G1675">
        <v>33.880000000000003</v>
      </c>
      <c r="H1675">
        <v>112.01</v>
      </c>
      <c r="I1675">
        <v>25.7</v>
      </c>
      <c r="J1675">
        <v>84.96</v>
      </c>
      <c r="K1675">
        <v>78</v>
      </c>
      <c r="T1675">
        <v>3</v>
      </c>
      <c r="U1675">
        <v>2</v>
      </c>
      <c r="V1675" t="s">
        <v>306</v>
      </c>
      <c r="W1675" t="s">
        <v>102</v>
      </c>
      <c r="X1675">
        <v>27</v>
      </c>
      <c r="Y1675">
        <v>10</v>
      </c>
      <c r="Z1675" t="s">
        <v>1967</v>
      </c>
      <c r="AA1675" t="s">
        <v>1968</v>
      </c>
      <c r="AB1675" t="s">
        <v>309</v>
      </c>
      <c r="AC1675" t="s">
        <v>310</v>
      </c>
      <c r="AD1675" t="s">
        <v>1934</v>
      </c>
      <c r="AG1675" t="s">
        <v>1969</v>
      </c>
      <c r="AH1675">
        <v>295</v>
      </c>
      <c r="AI1675">
        <v>250</v>
      </c>
    </row>
    <row r="1676" spans="1:35" x14ac:dyDescent="0.3">
      <c r="A1676" t="s">
        <v>1930</v>
      </c>
      <c r="B1676">
        <v>121608</v>
      </c>
      <c r="C1676">
        <v>12</v>
      </c>
      <c r="D1676" t="s">
        <v>1966</v>
      </c>
      <c r="E1676" t="s">
        <v>1756</v>
      </c>
      <c r="F1676">
        <v>1694</v>
      </c>
      <c r="G1676">
        <v>33.93</v>
      </c>
      <c r="H1676">
        <v>112.17</v>
      </c>
      <c r="I1676">
        <v>25.69</v>
      </c>
      <c r="J1676">
        <v>84.94</v>
      </c>
      <c r="K1676">
        <v>55</v>
      </c>
      <c r="T1676">
        <v>3</v>
      </c>
      <c r="U1676">
        <v>2</v>
      </c>
      <c r="V1676" t="s">
        <v>306</v>
      </c>
      <c r="W1676" t="s">
        <v>225</v>
      </c>
      <c r="X1676">
        <v>27</v>
      </c>
      <c r="Y1676">
        <v>10</v>
      </c>
      <c r="Z1676" t="s">
        <v>1967</v>
      </c>
      <c r="AA1676" t="s">
        <v>1968</v>
      </c>
      <c r="AB1676" t="s">
        <v>309</v>
      </c>
      <c r="AC1676" t="s">
        <v>310</v>
      </c>
      <c r="AD1676" t="s">
        <v>1934</v>
      </c>
      <c r="AG1676" t="s">
        <v>1969</v>
      </c>
      <c r="AH1676">
        <v>295</v>
      </c>
      <c r="AI1676">
        <v>250</v>
      </c>
    </row>
    <row r="1677" spans="1:35" x14ac:dyDescent="0.3">
      <c r="A1677" t="s">
        <v>1930</v>
      </c>
      <c r="B1677">
        <v>121608</v>
      </c>
      <c r="C1677">
        <v>13</v>
      </c>
      <c r="D1677" t="s">
        <v>1966</v>
      </c>
      <c r="E1677" t="s">
        <v>1756</v>
      </c>
      <c r="F1677">
        <v>1694</v>
      </c>
      <c r="G1677">
        <v>34.26</v>
      </c>
      <c r="H1677">
        <v>113.28</v>
      </c>
      <c r="I1677">
        <v>25.69</v>
      </c>
      <c r="J1677">
        <v>84.94</v>
      </c>
      <c r="K1677">
        <v>29</v>
      </c>
      <c r="T1677">
        <v>3</v>
      </c>
      <c r="U1677">
        <v>2</v>
      </c>
      <c r="V1677" t="s">
        <v>306</v>
      </c>
      <c r="W1677" t="s">
        <v>86</v>
      </c>
      <c r="X1677">
        <v>27</v>
      </c>
      <c r="Y1677">
        <v>10</v>
      </c>
      <c r="Z1677" t="s">
        <v>1967</v>
      </c>
      <c r="AA1677" t="s">
        <v>1968</v>
      </c>
      <c r="AB1677" t="s">
        <v>309</v>
      </c>
      <c r="AC1677" t="s">
        <v>310</v>
      </c>
      <c r="AD1677" t="s">
        <v>1934</v>
      </c>
      <c r="AG1677" t="s">
        <v>1969</v>
      </c>
      <c r="AH1677">
        <v>295</v>
      </c>
      <c r="AI1677">
        <v>250</v>
      </c>
    </row>
    <row r="1678" spans="1:35" x14ac:dyDescent="0.3">
      <c r="A1678" t="s">
        <v>1930</v>
      </c>
      <c r="B1678">
        <v>121608</v>
      </c>
      <c r="C1678">
        <v>14</v>
      </c>
      <c r="D1678" t="s">
        <v>1966</v>
      </c>
      <c r="E1678" t="s">
        <v>1756</v>
      </c>
      <c r="F1678">
        <v>1694</v>
      </c>
      <c r="G1678">
        <v>45.47</v>
      </c>
      <c r="H1678">
        <v>150.33000000000001</v>
      </c>
      <c r="I1678">
        <v>34.76</v>
      </c>
      <c r="J1678">
        <v>114.91</v>
      </c>
      <c r="K1678">
        <v>37</v>
      </c>
      <c r="T1678">
        <v>4</v>
      </c>
      <c r="U1678">
        <v>2</v>
      </c>
      <c r="V1678" t="s">
        <v>306</v>
      </c>
      <c r="W1678" t="s">
        <v>222</v>
      </c>
      <c r="X1678">
        <v>27</v>
      </c>
      <c r="Y1678">
        <v>10</v>
      </c>
      <c r="Z1678" t="s">
        <v>1967</v>
      </c>
      <c r="AA1678" t="s">
        <v>1968</v>
      </c>
      <c r="AB1678" t="s">
        <v>309</v>
      </c>
      <c r="AC1678" t="s">
        <v>310</v>
      </c>
      <c r="AD1678" t="s">
        <v>1934</v>
      </c>
      <c r="AG1678" t="s">
        <v>1969</v>
      </c>
      <c r="AH1678">
        <v>295</v>
      </c>
      <c r="AI1678">
        <v>250</v>
      </c>
    </row>
    <row r="1679" spans="1:35" x14ac:dyDescent="0.3">
      <c r="A1679" t="s">
        <v>1930</v>
      </c>
      <c r="B1679">
        <v>121608</v>
      </c>
      <c r="C1679">
        <v>15</v>
      </c>
      <c r="D1679" t="s">
        <v>1966</v>
      </c>
      <c r="E1679" t="s">
        <v>1756</v>
      </c>
      <c r="F1679">
        <v>1694</v>
      </c>
      <c r="G1679">
        <v>45.54</v>
      </c>
      <c r="H1679">
        <v>150.55000000000001</v>
      </c>
      <c r="I1679">
        <v>34.700000000000003</v>
      </c>
      <c r="J1679">
        <v>114.72</v>
      </c>
      <c r="K1679">
        <v>28</v>
      </c>
      <c r="T1679">
        <v>4</v>
      </c>
      <c r="U1679">
        <v>2</v>
      </c>
      <c r="V1679" t="s">
        <v>306</v>
      </c>
      <c r="W1679" t="s">
        <v>223</v>
      </c>
      <c r="X1679">
        <v>27</v>
      </c>
      <c r="Y1679">
        <v>10</v>
      </c>
      <c r="Z1679" t="s">
        <v>1967</v>
      </c>
      <c r="AA1679" t="s">
        <v>1968</v>
      </c>
      <c r="AB1679" t="s">
        <v>309</v>
      </c>
      <c r="AC1679" t="s">
        <v>310</v>
      </c>
      <c r="AD1679" t="s">
        <v>1934</v>
      </c>
      <c r="AG1679" t="s">
        <v>1969</v>
      </c>
      <c r="AH1679">
        <v>295</v>
      </c>
      <c r="AI1679">
        <v>250</v>
      </c>
    </row>
    <row r="1680" spans="1:35" x14ac:dyDescent="0.3">
      <c r="A1680" t="s">
        <v>1930</v>
      </c>
      <c r="B1680">
        <v>121608</v>
      </c>
      <c r="C1680">
        <v>16</v>
      </c>
      <c r="D1680" t="s">
        <v>1966</v>
      </c>
      <c r="E1680" t="s">
        <v>1756</v>
      </c>
      <c r="F1680">
        <v>1694</v>
      </c>
      <c r="G1680">
        <v>46.16</v>
      </c>
      <c r="H1680">
        <v>152.62</v>
      </c>
      <c r="I1680">
        <v>34.729999999999997</v>
      </c>
      <c r="J1680">
        <v>114.83</v>
      </c>
      <c r="K1680">
        <v>4</v>
      </c>
      <c r="T1680">
        <v>4</v>
      </c>
      <c r="U1680">
        <v>2</v>
      </c>
      <c r="V1680" t="s">
        <v>306</v>
      </c>
      <c r="W1680" t="s">
        <v>249</v>
      </c>
      <c r="X1680">
        <v>27</v>
      </c>
      <c r="Y1680">
        <v>10</v>
      </c>
      <c r="Z1680" t="s">
        <v>1967</v>
      </c>
      <c r="AA1680" t="s">
        <v>1968</v>
      </c>
      <c r="AB1680" t="s">
        <v>309</v>
      </c>
      <c r="AC1680" t="s">
        <v>310</v>
      </c>
      <c r="AD1680" t="s">
        <v>1934</v>
      </c>
      <c r="AG1680" t="s">
        <v>1969</v>
      </c>
      <c r="AH1680">
        <v>295</v>
      </c>
      <c r="AI1680">
        <v>250</v>
      </c>
    </row>
    <row r="1681" spans="1:35" x14ac:dyDescent="0.3">
      <c r="A1681" t="s">
        <v>1930</v>
      </c>
      <c r="B1681">
        <v>121608</v>
      </c>
      <c r="C1681">
        <v>17</v>
      </c>
      <c r="D1681" t="s">
        <v>1966</v>
      </c>
      <c r="E1681" t="s">
        <v>1756</v>
      </c>
      <c r="F1681">
        <v>1694</v>
      </c>
      <c r="G1681">
        <v>46.01</v>
      </c>
      <c r="H1681">
        <v>152.11000000000001</v>
      </c>
      <c r="I1681">
        <v>34.75</v>
      </c>
      <c r="J1681">
        <v>114.9</v>
      </c>
      <c r="K1681">
        <v>1</v>
      </c>
      <c r="T1681">
        <v>4</v>
      </c>
      <c r="U1681">
        <v>2</v>
      </c>
      <c r="V1681" t="s">
        <v>306</v>
      </c>
      <c r="W1681" t="s">
        <v>250</v>
      </c>
      <c r="X1681">
        <v>27</v>
      </c>
      <c r="Y1681">
        <v>10</v>
      </c>
      <c r="Z1681" t="s">
        <v>1967</v>
      </c>
      <c r="AA1681" t="s">
        <v>1968</v>
      </c>
      <c r="AB1681" t="s">
        <v>309</v>
      </c>
      <c r="AC1681" t="s">
        <v>310</v>
      </c>
      <c r="AD1681" t="s">
        <v>1934</v>
      </c>
      <c r="AG1681" t="s">
        <v>1969</v>
      </c>
      <c r="AH1681">
        <v>295</v>
      </c>
      <c r="AI1681">
        <v>250</v>
      </c>
    </row>
    <row r="1682" spans="1:35" x14ac:dyDescent="0.3">
      <c r="A1682" t="s">
        <v>1930</v>
      </c>
      <c r="B1682">
        <v>121608</v>
      </c>
      <c r="C1682">
        <v>18</v>
      </c>
      <c r="D1682" t="s">
        <v>1966</v>
      </c>
      <c r="E1682" t="s">
        <v>1756</v>
      </c>
      <c r="F1682">
        <v>1694</v>
      </c>
      <c r="G1682">
        <v>46.33</v>
      </c>
      <c r="H1682">
        <v>153.16999999999999</v>
      </c>
      <c r="I1682">
        <v>34.700000000000003</v>
      </c>
      <c r="J1682">
        <v>114.74</v>
      </c>
      <c r="K1682">
        <v>4</v>
      </c>
      <c r="T1682">
        <v>4</v>
      </c>
      <c r="U1682">
        <v>2</v>
      </c>
      <c r="V1682" t="s">
        <v>306</v>
      </c>
      <c r="W1682" t="s">
        <v>124</v>
      </c>
      <c r="X1682">
        <v>27</v>
      </c>
      <c r="Y1682">
        <v>10</v>
      </c>
      <c r="Z1682" t="s">
        <v>1967</v>
      </c>
      <c r="AA1682" t="s">
        <v>1968</v>
      </c>
      <c r="AB1682" t="s">
        <v>309</v>
      </c>
      <c r="AC1682" t="s">
        <v>310</v>
      </c>
      <c r="AD1682" t="s">
        <v>1934</v>
      </c>
      <c r="AG1682" t="s">
        <v>1969</v>
      </c>
      <c r="AH1682">
        <v>295</v>
      </c>
      <c r="AI1682">
        <v>250</v>
      </c>
    </row>
    <row r="1683" spans="1:35" x14ac:dyDescent="0.3">
      <c r="A1683" t="s">
        <v>1930</v>
      </c>
      <c r="B1683">
        <v>121608</v>
      </c>
      <c r="C1683">
        <v>19</v>
      </c>
      <c r="D1683" t="s">
        <v>1966</v>
      </c>
      <c r="E1683" t="s">
        <v>1756</v>
      </c>
      <c r="F1683">
        <v>1694</v>
      </c>
      <c r="G1683">
        <v>46.64</v>
      </c>
      <c r="H1683">
        <v>154.21</v>
      </c>
      <c r="I1683">
        <v>34.67</v>
      </c>
      <c r="J1683">
        <v>114.64</v>
      </c>
      <c r="K1683">
        <v>3</v>
      </c>
      <c r="T1683">
        <v>4</v>
      </c>
      <c r="U1683">
        <v>2</v>
      </c>
      <c r="V1683" t="s">
        <v>306</v>
      </c>
      <c r="W1683" t="s">
        <v>251</v>
      </c>
      <c r="X1683">
        <v>27</v>
      </c>
      <c r="Y1683">
        <v>10</v>
      </c>
      <c r="Z1683" t="s">
        <v>1967</v>
      </c>
      <c r="AA1683" t="s">
        <v>1968</v>
      </c>
      <c r="AB1683" t="s">
        <v>309</v>
      </c>
      <c r="AC1683" t="s">
        <v>310</v>
      </c>
      <c r="AD1683" t="s">
        <v>1934</v>
      </c>
      <c r="AG1683" t="s">
        <v>1969</v>
      </c>
      <c r="AH1683">
        <v>295</v>
      </c>
      <c r="AI1683">
        <v>250</v>
      </c>
    </row>
    <row r="1684" spans="1:35" x14ac:dyDescent="0.3">
      <c r="A1684" t="s">
        <v>1930</v>
      </c>
      <c r="B1684">
        <v>118017</v>
      </c>
      <c r="C1684">
        <v>1</v>
      </c>
      <c r="D1684" t="s">
        <v>1970</v>
      </c>
      <c r="E1684" t="s">
        <v>370</v>
      </c>
      <c r="F1684">
        <v>19</v>
      </c>
      <c r="G1684">
        <v>27</v>
      </c>
      <c r="H1684">
        <v>89.26</v>
      </c>
      <c r="I1684">
        <v>23.54</v>
      </c>
      <c r="J1684">
        <v>77.849999999999994</v>
      </c>
      <c r="K1684">
        <v>1</v>
      </c>
      <c r="T1684">
        <v>3</v>
      </c>
      <c r="U1684">
        <v>2</v>
      </c>
      <c r="V1684" t="s">
        <v>306</v>
      </c>
      <c r="W1684" t="s">
        <v>730</v>
      </c>
      <c r="X1684">
        <v>6</v>
      </c>
      <c r="Y1684">
        <v>4</v>
      </c>
      <c r="Z1684" t="s">
        <v>1971</v>
      </c>
      <c r="AA1684" t="s">
        <v>1972</v>
      </c>
      <c r="AB1684" t="s">
        <v>309</v>
      </c>
      <c r="AC1684" t="s">
        <v>310</v>
      </c>
      <c r="AD1684" t="s">
        <v>1934</v>
      </c>
      <c r="AG1684" t="s">
        <v>1973</v>
      </c>
      <c r="AH1684">
        <v>0</v>
      </c>
      <c r="AI1684">
        <v>200</v>
      </c>
    </row>
    <row r="1685" spans="1:35" x14ac:dyDescent="0.3">
      <c r="A1685" t="s">
        <v>1930</v>
      </c>
      <c r="B1685">
        <v>118017</v>
      </c>
      <c r="C1685">
        <v>2</v>
      </c>
      <c r="D1685" t="s">
        <v>1970</v>
      </c>
      <c r="E1685" t="s">
        <v>370</v>
      </c>
      <c r="F1685">
        <v>19</v>
      </c>
      <c r="G1685">
        <v>27</v>
      </c>
      <c r="H1685">
        <v>89.26</v>
      </c>
      <c r="I1685">
        <v>23.54</v>
      </c>
      <c r="J1685">
        <v>77.849999999999994</v>
      </c>
      <c r="K1685">
        <v>1</v>
      </c>
      <c r="T1685">
        <v>3</v>
      </c>
      <c r="U1685">
        <v>2</v>
      </c>
      <c r="V1685" t="s">
        <v>306</v>
      </c>
      <c r="W1685" t="s">
        <v>1141</v>
      </c>
      <c r="X1685">
        <v>6</v>
      </c>
      <c r="Y1685">
        <v>4</v>
      </c>
      <c r="Z1685" t="s">
        <v>1971</v>
      </c>
      <c r="AA1685" t="s">
        <v>1972</v>
      </c>
      <c r="AB1685" t="s">
        <v>309</v>
      </c>
      <c r="AC1685" t="s">
        <v>310</v>
      </c>
      <c r="AD1685" t="s">
        <v>1934</v>
      </c>
      <c r="AG1685" t="s">
        <v>1973</v>
      </c>
      <c r="AH1685">
        <v>0</v>
      </c>
      <c r="AI1685">
        <v>200</v>
      </c>
    </row>
    <row r="1686" spans="1:35" x14ac:dyDescent="0.3">
      <c r="A1686" t="s">
        <v>1930</v>
      </c>
      <c r="B1686">
        <v>118017</v>
      </c>
      <c r="C1686">
        <v>3</v>
      </c>
      <c r="D1686" t="s">
        <v>1970</v>
      </c>
      <c r="E1686" t="s">
        <v>370</v>
      </c>
      <c r="F1686">
        <v>19</v>
      </c>
      <c r="G1686">
        <v>28.54</v>
      </c>
      <c r="H1686">
        <v>94.35</v>
      </c>
      <c r="I1686">
        <v>24.89</v>
      </c>
      <c r="J1686">
        <v>82.29</v>
      </c>
      <c r="K1686">
        <v>5</v>
      </c>
      <c r="T1686">
        <v>3</v>
      </c>
      <c r="U1686">
        <v>2</v>
      </c>
      <c r="V1686" t="s">
        <v>306</v>
      </c>
      <c r="W1686" t="s">
        <v>659</v>
      </c>
      <c r="X1686">
        <v>6</v>
      </c>
      <c r="Y1686">
        <v>4</v>
      </c>
      <c r="Z1686" t="s">
        <v>1971</v>
      </c>
      <c r="AA1686" t="s">
        <v>1972</v>
      </c>
      <c r="AB1686" t="s">
        <v>309</v>
      </c>
      <c r="AC1686" t="s">
        <v>310</v>
      </c>
      <c r="AD1686" t="s">
        <v>1934</v>
      </c>
      <c r="AG1686" t="s">
        <v>1973</v>
      </c>
      <c r="AH1686">
        <v>0</v>
      </c>
      <c r="AI1686">
        <v>200</v>
      </c>
    </row>
    <row r="1687" spans="1:35" x14ac:dyDescent="0.3">
      <c r="A1687" t="s">
        <v>1930</v>
      </c>
      <c r="B1687">
        <v>118017</v>
      </c>
      <c r="C1687">
        <v>4</v>
      </c>
      <c r="D1687" t="s">
        <v>1970</v>
      </c>
      <c r="E1687" t="s">
        <v>370</v>
      </c>
      <c r="F1687">
        <v>19</v>
      </c>
      <c r="G1687">
        <v>28.58</v>
      </c>
      <c r="H1687">
        <v>94.48</v>
      </c>
      <c r="I1687">
        <v>24.92</v>
      </c>
      <c r="J1687">
        <v>82.41</v>
      </c>
      <c r="K1687">
        <v>5</v>
      </c>
      <c r="T1687">
        <v>3</v>
      </c>
      <c r="U1687">
        <v>2</v>
      </c>
      <c r="V1687" t="s">
        <v>306</v>
      </c>
      <c r="W1687" t="s">
        <v>1974</v>
      </c>
      <c r="X1687">
        <v>6</v>
      </c>
      <c r="Y1687">
        <v>4</v>
      </c>
      <c r="Z1687" t="s">
        <v>1971</v>
      </c>
      <c r="AA1687" t="s">
        <v>1972</v>
      </c>
      <c r="AB1687" t="s">
        <v>309</v>
      </c>
      <c r="AC1687" t="s">
        <v>310</v>
      </c>
      <c r="AD1687" t="s">
        <v>1934</v>
      </c>
      <c r="AG1687" t="s">
        <v>1973</v>
      </c>
      <c r="AH1687">
        <v>0</v>
      </c>
      <c r="AI1687">
        <v>200</v>
      </c>
    </row>
    <row r="1688" spans="1:35" x14ac:dyDescent="0.3">
      <c r="A1688" t="s">
        <v>1930</v>
      </c>
      <c r="B1688">
        <v>118017</v>
      </c>
      <c r="C1688">
        <v>5</v>
      </c>
      <c r="D1688" t="s">
        <v>1970</v>
      </c>
      <c r="E1688" t="s">
        <v>370</v>
      </c>
      <c r="F1688">
        <v>19</v>
      </c>
      <c r="G1688">
        <v>28.43</v>
      </c>
      <c r="H1688">
        <v>94</v>
      </c>
      <c r="I1688">
        <v>24.8</v>
      </c>
      <c r="J1688">
        <v>81.99</v>
      </c>
      <c r="K1688">
        <v>2</v>
      </c>
      <c r="T1688">
        <v>3</v>
      </c>
      <c r="U1688">
        <v>2</v>
      </c>
      <c r="V1688" t="s">
        <v>306</v>
      </c>
      <c r="W1688">
        <v>94</v>
      </c>
      <c r="X1688">
        <v>6</v>
      </c>
      <c r="Y1688">
        <v>4</v>
      </c>
      <c r="Z1688" t="s">
        <v>1971</v>
      </c>
      <c r="AA1688" t="s">
        <v>1972</v>
      </c>
      <c r="AB1688" t="s">
        <v>309</v>
      </c>
      <c r="AC1688" t="s">
        <v>310</v>
      </c>
      <c r="AD1688" t="s">
        <v>1934</v>
      </c>
      <c r="AG1688" t="s">
        <v>1973</v>
      </c>
      <c r="AH1688">
        <v>0</v>
      </c>
      <c r="AI1688">
        <v>200</v>
      </c>
    </row>
    <row r="1689" spans="1:35" x14ac:dyDescent="0.3">
      <c r="A1689" t="s">
        <v>1930</v>
      </c>
      <c r="B1689">
        <v>118017</v>
      </c>
      <c r="C1689">
        <v>6</v>
      </c>
      <c r="D1689" t="s">
        <v>1970</v>
      </c>
      <c r="E1689" t="s">
        <v>370</v>
      </c>
      <c r="F1689">
        <v>19</v>
      </c>
      <c r="G1689">
        <v>29.1</v>
      </c>
      <c r="H1689">
        <v>96.21</v>
      </c>
      <c r="I1689">
        <v>25.38</v>
      </c>
      <c r="J1689">
        <v>83.91</v>
      </c>
      <c r="K1689">
        <v>5</v>
      </c>
      <c r="T1689">
        <v>3</v>
      </c>
      <c r="U1689">
        <v>2</v>
      </c>
      <c r="V1689" t="s">
        <v>306</v>
      </c>
      <c r="W1689" t="s">
        <v>660</v>
      </c>
      <c r="X1689">
        <v>6</v>
      </c>
      <c r="Y1689">
        <v>4</v>
      </c>
      <c r="Z1689" t="s">
        <v>1971</v>
      </c>
      <c r="AA1689" t="s">
        <v>1972</v>
      </c>
      <c r="AB1689" t="s">
        <v>309</v>
      </c>
      <c r="AC1689" t="s">
        <v>310</v>
      </c>
      <c r="AD1689" t="s">
        <v>1934</v>
      </c>
      <c r="AG1689" t="s">
        <v>1973</v>
      </c>
      <c r="AH1689">
        <v>0</v>
      </c>
      <c r="AI1689">
        <v>200</v>
      </c>
    </row>
    <row r="1690" spans="1:35" x14ac:dyDescent="0.3">
      <c r="A1690" t="s">
        <v>1930</v>
      </c>
      <c r="B1690">
        <v>844</v>
      </c>
      <c r="C1690">
        <v>1</v>
      </c>
      <c r="D1690" t="s">
        <v>1975</v>
      </c>
      <c r="E1690" t="s">
        <v>1976</v>
      </c>
      <c r="F1690">
        <v>678</v>
      </c>
      <c r="G1690">
        <v>20.98</v>
      </c>
      <c r="H1690">
        <v>69.38</v>
      </c>
      <c r="I1690">
        <v>14.82</v>
      </c>
      <c r="J1690">
        <v>49.02</v>
      </c>
      <c r="K1690">
        <v>32</v>
      </c>
      <c r="T1690">
        <v>2</v>
      </c>
      <c r="U1690">
        <v>1</v>
      </c>
      <c r="V1690" t="s">
        <v>333</v>
      </c>
      <c r="W1690" t="s">
        <v>165</v>
      </c>
      <c r="X1690">
        <v>21</v>
      </c>
      <c r="Y1690">
        <v>5</v>
      </c>
      <c r="Z1690" t="s">
        <v>1977</v>
      </c>
      <c r="AA1690" t="s">
        <v>1978</v>
      </c>
      <c r="AB1690" t="s">
        <v>309</v>
      </c>
      <c r="AC1690" t="s">
        <v>310</v>
      </c>
      <c r="AD1690" t="s">
        <v>1934</v>
      </c>
      <c r="AG1690" t="s">
        <v>1979</v>
      </c>
      <c r="AH1690">
        <v>178</v>
      </c>
      <c r="AI1690">
        <v>217</v>
      </c>
    </row>
    <row r="1691" spans="1:35" x14ac:dyDescent="0.3">
      <c r="A1691" t="s">
        <v>1930</v>
      </c>
      <c r="B1691">
        <v>844</v>
      </c>
      <c r="C1691">
        <v>2</v>
      </c>
      <c r="D1691" t="s">
        <v>1975</v>
      </c>
      <c r="E1691" t="s">
        <v>1976</v>
      </c>
      <c r="F1691">
        <v>678</v>
      </c>
      <c r="G1691">
        <v>21.32</v>
      </c>
      <c r="H1691">
        <v>70.48</v>
      </c>
      <c r="I1691">
        <v>15.06</v>
      </c>
      <c r="J1691">
        <v>49.8</v>
      </c>
      <c r="K1691">
        <v>61</v>
      </c>
      <c r="T1691">
        <v>2</v>
      </c>
      <c r="U1691">
        <v>1</v>
      </c>
      <c r="V1691" t="s">
        <v>333</v>
      </c>
      <c r="W1691" t="s">
        <v>252</v>
      </c>
      <c r="X1691">
        <v>21</v>
      </c>
      <c r="Y1691">
        <v>5</v>
      </c>
      <c r="Z1691" t="s">
        <v>1977</v>
      </c>
      <c r="AA1691" t="s">
        <v>1978</v>
      </c>
      <c r="AB1691" t="s">
        <v>309</v>
      </c>
      <c r="AC1691" t="s">
        <v>310</v>
      </c>
      <c r="AD1691" t="s">
        <v>1934</v>
      </c>
      <c r="AG1691" t="s">
        <v>1979</v>
      </c>
      <c r="AH1691">
        <v>178</v>
      </c>
      <c r="AI1691">
        <v>217</v>
      </c>
    </row>
    <row r="1692" spans="1:35" x14ac:dyDescent="0.3">
      <c r="A1692" t="s">
        <v>1930</v>
      </c>
      <c r="B1692">
        <v>844</v>
      </c>
      <c r="C1692">
        <v>3</v>
      </c>
      <c r="D1692" t="s">
        <v>1975</v>
      </c>
      <c r="E1692" t="s">
        <v>1976</v>
      </c>
      <c r="F1692">
        <v>678</v>
      </c>
      <c r="G1692">
        <v>24.78</v>
      </c>
      <c r="H1692">
        <v>81.92</v>
      </c>
      <c r="I1692">
        <v>17.5</v>
      </c>
      <c r="J1692">
        <v>57.88</v>
      </c>
      <c r="K1692">
        <v>116</v>
      </c>
      <c r="T1692">
        <v>2</v>
      </c>
      <c r="U1692">
        <v>1</v>
      </c>
      <c r="V1692" t="s">
        <v>333</v>
      </c>
      <c r="W1692" t="s">
        <v>245</v>
      </c>
      <c r="X1692">
        <v>21</v>
      </c>
      <c r="Y1692">
        <v>5</v>
      </c>
      <c r="Z1692" t="s">
        <v>1977</v>
      </c>
      <c r="AA1692" t="s">
        <v>1978</v>
      </c>
      <c r="AB1692" t="s">
        <v>309</v>
      </c>
      <c r="AC1692" t="s">
        <v>310</v>
      </c>
      <c r="AD1692" t="s">
        <v>1934</v>
      </c>
      <c r="AG1692" t="s">
        <v>1979</v>
      </c>
      <c r="AH1692">
        <v>178</v>
      </c>
      <c r="AI1692">
        <v>217</v>
      </c>
    </row>
    <row r="1693" spans="1:35" x14ac:dyDescent="0.3">
      <c r="A1693" t="s">
        <v>1930</v>
      </c>
      <c r="B1693">
        <v>844</v>
      </c>
      <c r="C1693">
        <v>4</v>
      </c>
      <c r="D1693" t="s">
        <v>1975</v>
      </c>
      <c r="E1693" t="s">
        <v>1976</v>
      </c>
      <c r="F1693">
        <v>678</v>
      </c>
      <c r="G1693">
        <v>25.13</v>
      </c>
      <c r="H1693">
        <v>83.1</v>
      </c>
      <c r="I1693">
        <v>17.75</v>
      </c>
      <c r="J1693">
        <v>58.71</v>
      </c>
      <c r="K1693">
        <v>291</v>
      </c>
      <c r="T1693">
        <v>2</v>
      </c>
      <c r="U1693">
        <v>1</v>
      </c>
      <c r="V1693" t="s">
        <v>333</v>
      </c>
      <c r="W1693" t="s">
        <v>253</v>
      </c>
      <c r="X1693">
        <v>21</v>
      </c>
      <c r="Y1693">
        <v>5</v>
      </c>
      <c r="Z1693" t="s">
        <v>1977</v>
      </c>
      <c r="AA1693" t="s">
        <v>1978</v>
      </c>
      <c r="AB1693" t="s">
        <v>309</v>
      </c>
      <c r="AC1693" t="s">
        <v>310</v>
      </c>
      <c r="AD1693" t="s">
        <v>1934</v>
      </c>
      <c r="AG1693" t="s">
        <v>1979</v>
      </c>
      <c r="AH1693">
        <v>178</v>
      </c>
      <c r="AI1693">
        <v>217</v>
      </c>
    </row>
    <row r="1694" spans="1:35" x14ac:dyDescent="0.3">
      <c r="A1694" t="s">
        <v>1930</v>
      </c>
      <c r="B1694">
        <v>3299</v>
      </c>
      <c r="C1694">
        <v>1</v>
      </c>
      <c r="D1694" t="s">
        <v>1980</v>
      </c>
      <c r="E1694" t="s">
        <v>1981</v>
      </c>
      <c r="F1694">
        <v>574</v>
      </c>
      <c r="G1694">
        <v>24.55</v>
      </c>
      <c r="H1694">
        <v>81.16</v>
      </c>
      <c r="I1694">
        <v>18</v>
      </c>
      <c r="J1694">
        <v>59.52</v>
      </c>
      <c r="K1694">
        <v>134</v>
      </c>
      <c r="T1694">
        <v>3</v>
      </c>
      <c r="U1694">
        <v>1</v>
      </c>
      <c r="V1694" t="s">
        <v>306</v>
      </c>
      <c r="W1694" t="s">
        <v>254</v>
      </c>
      <c r="X1694">
        <v>17</v>
      </c>
      <c r="Y1694">
        <v>6</v>
      </c>
      <c r="Z1694" t="s">
        <v>1982</v>
      </c>
      <c r="AA1694" t="s">
        <v>1983</v>
      </c>
      <c r="AB1694" t="s">
        <v>309</v>
      </c>
      <c r="AC1694" t="s">
        <v>310</v>
      </c>
      <c r="AD1694" t="s">
        <v>1934</v>
      </c>
      <c r="AG1694" t="s">
        <v>1984</v>
      </c>
      <c r="AH1694">
        <v>0</v>
      </c>
      <c r="AI1694">
        <v>258</v>
      </c>
    </row>
    <row r="1695" spans="1:35" x14ac:dyDescent="0.3">
      <c r="A1695" t="s">
        <v>1930</v>
      </c>
      <c r="B1695">
        <v>3299</v>
      </c>
      <c r="C1695">
        <v>2</v>
      </c>
      <c r="D1695" t="s">
        <v>1980</v>
      </c>
      <c r="E1695" t="s">
        <v>1981</v>
      </c>
      <c r="F1695">
        <v>574</v>
      </c>
      <c r="G1695">
        <v>24.55</v>
      </c>
      <c r="H1695">
        <v>81.16</v>
      </c>
      <c r="I1695">
        <v>18.100000000000001</v>
      </c>
      <c r="J1695">
        <v>59.85</v>
      </c>
      <c r="K1695">
        <v>17</v>
      </c>
      <c r="T1695">
        <v>2</v>
      </c>
      <c r="U1695">
        <v>1</v>
      </c>
      <c r="V1695" t="s">
        <v>306</v>
      </c>
      <c r="W1695" t="s">
        <v>175</v>
      </c>
      <c r="X1695">
        <v>17</v>
      </c>
      <c r="Y1695">
        <v>6</v>
      </c>
      <c r="Z1695" t="s">
        <v>1982</v>
      </c>
      <c r="AA1695" t="s">
        <v>1983</v>
      </c>
      <c r="AB1695" t="s">
        <v>309</v>
      </c>
      <c r="AC1695" t="s">
        <v>310</v>
      </c>
      <c r="AD1695" t="s">
        <v>1934</v>
      </c>
      <c r="AG1695" t="s">
        <v>1984</v>
      </c>
      <c r="AH1695">
        <v>0</v>
      </c>
      <c r="AI1695">
        <v>258</v>
      </c>
    </row>
    <row r="1696" spans="1:35" x14ac:dyDescent="0.3">
      <c r="A1696" t="s">
        <v>1930</v>
      </c>
      <c r="B1696">
        <v>3299</v>
      </c>
      <c r="C1696">
        <v>3</v>
      </c>
      <c r="D1696" t="s">
        <v>1980</v>
      </c>
      <c r="E1696" t="s">
        <v>1981</v>
      </c>
      <c r="F1696">
        <v>574</v>
      </c>
      <c r="G1696">
        <v>24.52</v>
      </c>
      <c r="H1696">
        <v>81.06</v>
      </c>
      <c r="I1696">
        <v>18.07</v>
      </c>
      <c r="J1696">
        <v>59.76</v>
      </c>
      <c r="K1696">
        <v>17</v>
      </c>
      <c r="T1696">
        <v>2</v>
      </c>
      <c r="U1696">
        <v>1</v>
      </c>
      <c r="V1696" t="s">
        <v>306</v>
      </c>
      <c r="W1696" t="s">
        <v>245</v>
      </c>
      <c r="X1696">
        <v>17</v>
      </c>
      <c r="Y1696">
        <v>6</v>
      </c>
      <c r="Z1696" t="s">
        <v>1982</v>
      </c>
      <c r="AA1696" t="s">
        <v>1983</v>
      </c>
      <c r="AB1696" t="s">
        <v>309</v>
      </c>
      <c r="AC1696" t="s">
        <v>310</v>
      </c>
      <c r="AD1696" t="s">
        <v>1934</v>
      </c>
      <c r="AG1696" t="s">
        <v>1984</v>
      </c>
      <c r="AH1696">
        <v>0</v>
      </c>
      <c r="AI1696">
        <v>258</v>
      </c>
    </row>
    <row r="1697" spans="1:35" x14ac:dyDescent="0.3">
      <c r="A1697" t="s">
        <v>1930</v>
      </c>
      <c r="B1697">
        <v>3299</v>
      </c>
      <c r="C1697">
        <v>4</v>
      </c>
      <c r="D1697" t="s">
        <v>1980</v>
      </c>
      <c r="E1697" t="s">
        <v>1981</v>
      </c>
      <c r="F1697">
        <v>574</v>
      </c>
      <c r="G1697">
        <v>25.41</v>
      </c>
      <c r="H1697">
        <v>84.01</v>
      </c>
      <c r="I1697">
        <v>18.07</v>
      </c>
      <c r="J1697">
        <v>59.76</v>
      </c>
      <c r="K1697">
        <v>68</v>
      </c>
      <c r="T1697">
        <v>3</v>
      </c>
      <c r="U1697">
        <v>1</v>
      </c>
      <c r="V1697" t="s">
        <v>333</v>
      </c>
      <c r="W1697">
        <v>84</v>
      </c>
      <c r="X1697">
        <v>17</v>
      </c>
      <c r="Y1697">
        <v>6</v>
      </c>
      <c r="Z1697" t="s">
        <v>1982</v>
      </c>
      <c r="AA1697" t="s">
        <v>1983</v>
      </c>
      <c r="AB1697" t="s">
        <v>309</v>
      </c>
      <c r="AC1697" t="s">
        <v>310</v>
      </c>
      <c r="AD1697" t="s">
        <v>1934</v>
      </c>
      <c r="AG1697" t="s">
        <v>1984</v>
      </c>
      <c r="AH1697">
        <v>0</v>
      </c>
      <c r="AI1697">
        <v>258</v>
      </c>
    </row>
    <row r="1698" spans="1:35" x14ac:dyDescent="0.3">
      <c r="A1698" t="s">
        <v>1930</v>
      </c>
      <c r="B1698">
        <v>3299</v>
      </c>
      <c r="C1698">
        <v>5</v>
      </c>
      <c r="D1698" t="s">
        <v>1980</v>
      </c>
      <c r="E1698" t="s">
        <v>1981</v>
      </c>
      <c r="F1698">
        <v>574</v>
      </c>
      <c r="G1698">
        <v>32.81</v>
      </c>
      <c r="H1698">
        <v>108.48</v>
      </c>
      <c r="I1698">
        <v>25.61</v>
      </c>
      <c r="J1698">
        <v>84.69</v>
      </c>
      <c r="K1698">
        <v>17</v>
      </c>
      <c r="T1698">
        <v>3</v>
      </c>
      <c r="U1698">
        <v>2</v>
      </c>
      <c r="V1698" t="s">
        <v>306</v>
      </c>
      <c r="W1698" t="s">
        <v>151</v>
      </c>
      <c r="X1698">
        <v>17</v>
      </c>
      <c r="Y1698">
        <v>6</v>
      </c>
      <c r="Z1698" t="s">
        <v>1982</v>
      </c>
      <c r="AA1698" t="s">
        <v>1983</v>
      </c>
      <c r="AB1698" t="s">
        <v>309</v>
      </c>
      <c r="AC1698" t="s">
        <v>310</v>
      </c>
      <c r="AD1698" t="s">
        <v>1934</v>
      </c>
      <c r="AG1698" t="s">
        <v>1984</v>
      </c>
      <c r="AH1698">
        <v>0</v>
      </c>
      <c r="AI1698">
        <v>258</v>
      </c>
    </row>
    <row r="1699" spans="1:35" x14ac:dyDescent="0.3">
      <c r="A1699" t="s">
        <v>1930</v>
      </c>
      <c r="B1699">
        <v>3299</v>
      </c>
      <c r="C1699">
        <v>6</v>
      </c>
      <c r="D1699" t="s">
        <v>1980</v>
      </c>
      <c r="E1699" t="s">
        <v>1981</v>
      </c>
      <c r="F1699">
        <v>574</v>
      </c>
      <c r="G1699">
        <v>32.97</v>
      </c>
      <c r="H1699">
        <v>109</v>
      </c>
      <c r="I1699">
        <v>25.7</v>
      </c>
      <c r="J1699">
        <v>84.96</v>
      </c>
      <c r="K1699">
        <v>204</v>
      </c>
      <c r="T1699">
        <v>3</v>
      </c>
      <c r="U1699">
        <v>2</v>
      </c>
      <c r="V1699" t="s">
        <v>306</v>
      </c>
      <c r="W1699" t="s">
        <v>147</v>
      </c>
      <c r="X1699">
        <v>17</v>
      </c>
      <c r="Y1699">
        <v>6</v>
      </c>
      <c r="Z1699" t="s">
        <v>1982</v>
      </c>
      <c r="AA1699" t="s">
        <v>1983</v>
      </c>
      <c r="AB1699" t="s">
        <v>309</v>
      </c>
      <c r="AC1699" t="s">
        <v>310</v>
      </c>
      <c r="AD1699" t="s">
        <v>1934</v>
      </c>
      <c r="AG1699" t="s">
        <v>1984</v>
      </c>
      <c r="AH1699">
        <v>0</v>
      </c>
      <c r="AI1699">
        <v>258</v>
      </c>
    </row>
    <row r="1700" spans="1:35" x14ac:dyDescent="0.3">
      <c r="A1700" t="s">
        <v>1930</v>
      </c>
      <c r="B1700">
        <v>3299</v>
      </c>
      <c r="C1700">
        <v>7</v>
      </c>
      <c r="D1700" t="s">
        <v>1980</v>
      </c>
      <c r="E1700" t="s">
        <v>1981</v>
      </c>
      <c r="F1700">
        <v>574</v>
      </c>
      <c r="G1700">
        <v>42.89</v>
      </c>
      <c r="H1700">
        <v>141.80000000000001</v>
      </c>
      <c r="I1700">
        <v>34.630000000000003</v>
      </c>
      <c r="J1700">
        <v>114.48</v>
      </c>
      <c r="K1700">
        <v>117</v>
      </c>
      <c r="T1700">
        <v>4</v>
      </c>
      <c r="U1700">
        <v>2</v>
      </c>
      <c r="V1700" t="s">
        <v>306</v>
      </c>
      <c r="W1700">
        <v>141</v>
      </c>
      <c r="X1700">
        <v>17</v>
      </c>
      <c r="Y1700">
        <v>6</v>
      </c>
      <c r="Z1700" t="s">
        <v>1982</v>
      </c>
      <c r="AA1700" t="s">
        <v>1983</v>
      </c>
      <c r="AB1700" t="s">
        <v>309</v>
      </c>
      <c r="AC1700" t="s">
        <v>310</v>
      </c>
      <c r="AD1700" t="s">
        <v>1934</v>
      </c>
      <c r="AG1700" t="s">
        <v>1984</v>
      </c>
      <c r="AH1700">
        <v>0</v>
      </c>
      <c r="AI1700">
        <v>258</v>
      </c>
    </row>
    <row r="1701" spans="1:35" x14ac:dyDescent="0.3">
      <c r="A1701" t="s">
        <v>1985</v>
      </c>
      <c r="B1701">
        <v>104596</v>
      </c>
      <c r="C1701">
        <v>1</v>
      </c>
      <c r="D1701" t="s">
        <v>1986</v>
      </c>
      <c r="E1701" t="s">
        <v>1656</v>
      </c>
      <c r="F1701">
        <v>563</v>
      </c>
      <c r="G1701">
        <v>25.59</v>
      </c>
      <c r="H1701">
        <v>84.6</v>
      </c>
      <c r="I1701">
        <v>18.14</v>
      </c>
      <c r="J1701">
        <v>59.98</v>
      </c>
      <c r="K1701">
        <v>16</v>
      </c>
      <c r="T1701">
        <v>3</v>
      </c>
      <c r="U1701">
        <v>2</v>
      </c>
      <c r="V1701" t="s">
        <v>306</v>
      </c>
      <c r="W1701" t="s">
        <v>255</v>
      </c>
      <c r="X1701">
        <v>23</v>
      </c>
      <c r="Y1701">
        <v>8</v>
      </c>
      <c r="Z1701" t="s">
        <v>1987</v>
      </c>
      <c r="AA1701" t="s">
        <v>1988</v>
      </c>
      <c r="AB1701" t="s">
        <v>309</v>
      </c>
      <c r="AC1701" t="s">
        <v>310</v>
      </c>
      <c r="AD1701" t="s">
        <v>1989</v>
      </c>
      <c r="AG1701" t="s">
        <v>1990</v>
      </c>
      <c r="AH1701">
        <v>97</v>
      </c>
      <c r="AI1701">
        <v>248</v>
      </c>
    </row>
    <row r="1702" spans="1:35" x14ac:dyDescent="0.3">
      <c r="A1702" t="s">
        <v>1985</v>
      </c>
      <c r="B1702">
        <v>104596</v>
      </c>
      <c r="C1702">
        <v>2</v>
      </c>
      <c r="D1702" t="s">
        <v>1986</v>
      </c>
      <c r="E1702" t="s">
        <v>1656</v>
      </c>
      <c r="F1702">
        <v>563</v>
      </c>
      <c r="G1702">
        <v>25.67</v>
      </c>
      <c r="H1702">
        <v>84.87</v>
      </c>
      <c r="I1702">
        <v>18.14</v>
      </c>
      <c r="J1702">
        <v>59.98</v>
      </c>
      <c r="K1702">
        <v>15</v>
      </c>
      <c r="T1702">
        <v>3</v>
      </c>
      <c r="U1702">
        <v>2</v>
      </c>
      <c r="V1702" t="s">
        <v>306</v>
      </c>
      <c r="W1702" t="s">
        <v>237</v>
      </c>
      <c r="X1702">
        <v>23</v>
      </c>
      <c r="Y1702">
        <v>8</v>
      </c>
      <c r="Z1702" t="s">
        <v>1987</v>
      </c>
      <c r="AA1702" t="s">
        <v>1988</v>
      </c>
      <c r="AB1702" t="s">
        <v>309</v>
      </c>
      <c r="AC1702" t="s">
        <v>310</v>
      </c>
      <c r="AD1702" t="s">
        <v>1989</v>
      </c>
      <c r="AG1702" t="s">
        <v>1990</v>
      </c>
      <c r="AH1702">
        <v>97</v>
      </c>
      <c r="AI1702">
        <v>248</v>
      </c>
    </row>
    <row r="1703" spans="1:35" x14ac:dyDescent="0.3">
      <c r="A1703" t="s">
        <v>1985</v>
      </c>
      <c r="B1703">
        <v>104596</v>
      </c>
      <c r="C1703">
        <v>3</v>
      </c>
      <c r="D1703" t="s">
        <v>1986</v>
      </c>
      <c r="E1703" t="s">
        <v>1656</v>
      </c>
      <c r="F1703">
        <v>563</v>
      </c>
      <c r="G1703">
        <v>25.67</v>
      </c>
      <c r="H1703">
        <v>84.89</v>
      </c>
      <c r="I1703">
        <v>18.14</v>
      </c>
      <c r="J1703">
        <v>59.99</v>
      </c>
      <c r="K1703">
        <v>10</v>
      </c>
      <c r="T1703">
        <v>3</v>
      </c>
      <c r="U1703">
        <v>2</v>
      </c>
      <c r="V1703" t="s">
        <v>306</v>
      </c>
      <c r="W1703" t="s">
        <v>156</v>
      </c>
      <c r="X1703">
        <v>23</v>
      </c>
      <c r="Y1703">
        <v>8</v>
      </c>
      <c r="Z1703" t="s">
        <v>1987</v>
      </c>
      <c r="AA1703" t="s">
        <v>1988</v>
      </c>
      <c r="AB1703" t="s">
        <v>309</v>
      </c>
      <c r="AC1703" t="s">
        <v>310</v>
      </c>
      <c r="AD1703" t="s">
        <v>1989</v>
      </c>
      <c r="AG1703" t="s">
        <v>1990</v>
      </c>
      <c r="AH1703">
        <v>97</v>
      </c>
      <c r="AI1703">
        <v>248</v>
      </c>
    </row>
    <row r="1704" spans="1:35" x14ac:dyDescent="0.3">
      <c r="A1704" t="s">
        <v>1985</v>
      </c>
      <c r="B1704">
        <v>104596</v>
      </c>
      <c r="C1704">
        <v>4</v>
      </c>
      <c r="D1704" t="s">
        <v>1986</v>
      </c>
      <c r="E1704" t="s">
        <v>1656</v>
      </c>
      <c r="F1704">
        <v>563</v>
      </c>
      <c r="G1704">
        <v>33.159999999999997</v>
      </c>
      <c r="H1704">
        <v>109.62</v>
      </c>
      <c r="I1704">
        <v>25.7</v>
      </c>
      <c r="J1704">
        <v>84.98</v>
      </c>
      <c r="K1704">
        <v>119</v>
      </c>
      <c r="T1704">
        <v>3</v>
      </c>
      <c r="U1704">
        <v>2</v>
      </c>
      <c r="V1704" t="s">
        <v>306</v>
      </c>
      <c r="W1704" t="s">
        <v>256</v>
      </c>
      <c r="X1704">
        <v>23</v>
      </c>
      <c r="Y1704">
        <v>8</v>
      </c>
      <c r="Z1704" t="s">
        <v>1987</v>
      </c>
      <c r="AA1704" t="s">
        <v>1988</v>
      </c>
      <c r="AB1704" t="s">
        <v>309</v>
      </c>
      <c r="AC1704" t="s">
        <v>310</v>
      </c>
      <c r="AD1704" t="s">
        <v>1989</v>
      </c>
      <c r="AG1704" t="s">
        <v>1990</v>
      </c>
      <c r="AH1704">
        <v>97</v>
      </c>
      <c r="AI1704">
        <v>248</v>
      </c>
    </row>
    <row r="1705" spans="1:35" x14ac:dyDescent="0.3">
      <c r="A1705" t="s">
        <v>1985</v>
      </c>
      <c r="B1705">
        <v>104596</v>
      </c>
      <c r="C1705">
        <v>5</v>
      </c>
      <c r="D1705" t="s">
        <v>1986</v>
      </c>
      <c r="E1705" t="s">
        <v>1656</v>
      </c>
      <c r="F1705">
        <v>563</v>
      </c>
      <c r="G1705">
        <v>34.1</v>
      </c>
      <c r="H1705">
        <v>112.76</v>
      </c>
      <c r="I1705">
        <v>25.7</v>
      </c>
      <c r="J1705">
        <v>84.99</v>
      </c>
      <c r="K1705">
        <v>74</v>
      </c>
      <c r="T1705">
        <v>3</v>
      </c>
      <c r="U1705">
        <v>2</v>
      </c>
      <c r="V1705" t="s">
        <v>306</v>
      </c>
      <c r="W1705" t="s">
        <v>101</v>
      </c>
      <c r="X1705">
        <v>23</v>
      </c>
      <c r="Y1705">
        <v>8</v>
      </c>
      <c r="Z1705" t="s">
        <v>1987</v>
      </c>
      <c r="AA1705" t="s">
        <v>1988</v>
      </c>
      <c r="AB1705" t="s">
        <v>309</v>
      </c>
      <c r="AC1705" t="s">
        <v>310</v>
      </c>
      <c r="AD1705" t="s">
        <v>1989</v>
      </c>
      <c r="AG1705" t="s">
        <v>1990</v>
      </c>
      <c r="AH1705">
        <v>97</v>
      </c>
      <c r="AI1705">
        <v>248</v>
      </c>
    </row>
    <row r="1706" spans="1:35" x14ac:dyDescent="0.3">
      <c r="A1706" t="s">
        <v>1985</v>
      </c>
      <c r="B1706">
        <v>104596</v>
      </c>
      <c r="C1706">
        <v>6</v>
      </c>
      <c r="D1706" t="s">
        <v>1986</v>
      </c>
      <c r="E1706" t="s">
        <v>1656</v>
      </c>
      <c r="F1706">
        <v>563</v>
      </c>
      <c r="G1706">
        <v>34.200000000000003</v>
      </c>
      <c r="H1706">
        <v>113.09</v>
      </c>
      <c r="I1706">
        <v>25.7</v>
      </c>
      <c r="J1706">
        <v>84.97</v>
      </c>
      <c r="K1706">
        <v>131</v>
      </c>
      <c r="T1706">
        <v>3</v>
      </c>
      <c r="U1706">
        <v>2</v>
      </c>
      <c r="V1706" t="s">
        <v>306</v>
      </c>
      <c r="W1706" t="s">
        <v>176</v>
      </c>
      <c r="X1706">
        <v>23</v>
      </c>
      <c r="Y1706">
        <v>8</v>
      </c>
      <c r="Z1706" t="s">
        <v>1987</v>
      </c>
      <c r="AA1706" t="s">
        <v>1988</v>
      </c>
      <c r="AB1706" t="s">
        <v>309</v>
      </c>
      <c r="AC1706" t="s">
        <v>310</v>
      </c>
      <c r="AD1706" t="s">
        <v>1989</v>
      </c>
      <c r="AG1706" t="s">
        <v>1990</v>
      </c>
      <c r="AH1706">
        <v>97</v>
      </c>
      <c r="AI1706">
        <v>248</v>
      </c>
    </row>
    <row r="1707" spans="1:35" x14ac:dyDescent="0.3">
      <c r="A1707" t="s">
        <v>1985</v>
      </c>
      <c r="B1707">
        <v>104596</v>
      </c>
      <c r="C1707">
        <v>7</v>
      </c>
      <c r="D1707" t="s">
        <v>1986</v>
      </c>
      <c r="E1707" t="s">
        <v>1656</v>
      </c>
      <c r="F1707">
        <v>563</v>
      </c>
      <c r="G1707">
        <v>34.42</v>
      </c>
      <c r="H1707">
        <v>113.79</v>
      </c>
      <c r="I1707">
        <v>25.7</v>
      </c>
      <c r="J1707">
        <v>84.96</v>
      </c>
      <c r="K1707">
        <v>20</v>
      </c>
      <c r="T1707">
        <v>3</v>
      </c>
      <c r="U1707">
        <v>2</v>
      </c>
      <c r="V1707" t="s">
        <v>306</v>
      </c>
      <c r="W1707" t="s">
        <v>86</v>
      </c>
      <c r="X1707">
        <v>23</v>
      </c>
      <c r="Y1707">
        <v>8</v>
      </c>
      <c r="Z1707" t="s">
        <v>1987</v>
      </c>
      <c r="AA1707" t="s">
        <v>1988</v>
      </c>
      <c r="AB1707" t="s">
        <v>309</v>
      </c>
      <c r="AC1707" t="s">
        <v>310</v>
      </c>
      <c r="AD1707" t="s">
        <v>1989</v>
      </c>
      <c r="AG1707" t="s">
        <v>1990</v>
      </c>
      <c r="AH1707">
        <v>97</v>
      </c>
      <c r="AI1707">
        <v>248</v>
      </c>
    </row>
    <row r="1708" spans="1:35" x14ac:dyDescent="0.3">
      <c r="A1708" t="s">
        <v>1985</v>
      </c>
      <c r="B1708">
        <v>104596</v>
      </c>
      <c r="C1708">
        <v>8</v>
      </c>
      <c r="D1708" t="s">
        <v>1986</v>
      </c>
      <c r="E1708" t="s">
        <v>1656</v>
      </c>
      <c r="F1708">
        <v>563</v>
      </c>
      <c r="G1708">
        <v>43.72</v>
      </c>
      <c r="H1708">
        <v>144.55000000000001</v>
      </c>
      <c r="I1708">
        <v>34.68</v>
      </c>
      <c r="J1708">
        <v>114.66</v>
      </c>
      <c r="K1708">
        <v>35</v>
      </c>
      <c r="T1708">
        <v>4</v>
      </c>
      <c r="U1708">
        <v>2</v>
      </c>
      <c r="V1708" t="s">
        <v>306</v>
      </c>
      <c r="W1708" t="s">
        <v>118</v>
      </c>
      <c r="X1708">
        <v>23</v>
      </c>
      <c r="Y1708">
        <v>8</v>
      </c>
      <c r="Z1708" t="s">
        <v>1987</v>
      </c>
      <c r="AA1708" t="s">
        <v>1988</v>
      </c>
      <c r="AB1708" t="s">
        <v>309</v>
      </c>
      <c r="AC1708" t="s">
        <v>310</v>
      </c>
      <c r="AD1708" t="s">
        <v>1989</v>
      </c>
      <c r="AG1708" t="s">
        <v>1990</v>
      </c>
      <c r="AH1708">
        <v>97</v>
      </c>
      <c r="AI1708">
        <v>248</v>
      </c>
    </row>
    <row r="1709" spans="1:35" x14ac:dyDescent="0.3">
      <c r="A1709" t="s">
        <v>1985</v>
      </c>
      <c r="B1709">
        <v>104596</v>
      </c>
      <c r="C1709">
        <v>9</v>
      </c>
      <c r="D1709" t="s">
        <v>1986</v>
      </c>
      <c r="E1709" t="s">
        <v>1656</v>
      </c>
      <c r="F1709">
        <v>563</v>
      </c>
      <c r="G1709">
        <v>44.23</v>
      </c>
      <c r="H1709">
        <v>146.22999999999999</v>
      </c>
      <c r="I1709">
        <v>34.770000000000003</v>
      </c>
      <c r="J1709">
        <v>114.97</v>
      </c>
      <c r="K1709">
        <v>46</v>
      </c>
      <c r="T1709">
        <v>4</v>
      </c>
      <c r="U1709">
        <v>2</v>
      </c>
      <c r="V1709" t="s">
        <v>306</v>
      </c>
      <c r="W1709" t="s">
        <v>257</v>
      </c>
      <c r="X1709">
        <v>23</v>
      </c>
      <c r="Y1709">
        <v>8</v>
      </c>
      <c r="Z1709" t="s">
        <v>1987</v>
      </c>
      <c r="AA1709" t="s">
        <v>1988</v>
      </c>
      <c r="AB1709" t="s">
        <v>309</v>
      </c>
      <c r="AC1709" t="s">
        <v>310</v>
      </c>
      <c r="AD1709" t="s">
        <v>1989</v>
      </c>
      <c r="AG1709" t="s">
        <v>1990</v>
      </c>
      <c r="AH1709">
        <v>97</v>
      </c>
      <c r="AI1709">
        <v>248</v>
      </c>
    </row>
    <row r="1710" spans="1:35" x14ac:dyDescent="0.3">
      <c r="A1710" t="s">
        <v>1985</v>
      </c>
      <c r="B1710">
        <v>2995</v>
      </c>
      <c r="C1710">
        <v>1</v>
      </c>
      <c r="D1710" t="s">
        <v>1991</v>
      </c>
      <c r="E1710" t="s">
        <v>743</v>
      </c>
      <c r="F1710">
        <v>430</v>
      </c>
      <c r="G1710">
        <v>24.05</v>
      </c>
      <c r="H1710">
        <v>79.52</v>
      </c>
      <c r="I1710">
        <v>18.14</v>
      </c>
      <c r="J1710">
        <v>59.99</v>
      </c>
      <c r="K1710">
        <v>102</v>
      </c>
      <c r="T1710">
        <v>3</v>
      </c>
      <c r="U1710">
        <v>2</v>
      </c>
      <c r="V1710" t="s">
        <v>306</v>
      </c>
      <c r="W1710" t="s">
        <v>219</v>
      </c>
      <c r="X1710">
        <v>18</v>
      </c>
      <c r="Y1710">
        <v>16</v>
      </c>
      <c r="Z1710" t="s">
        <v>1992</v>
      </c>
      <c r="AA1710" t="s">
        <v>1993</v>
      </c>
      <c r="AB1710" t="s">
        <v>309</v>
      </c>
      <c r="AC1710" t="s">
        <v>310</v>
      </c>
      <c r="AD1710" t="s">
        <v>1989</v>
      </c>
      <c r="AG1710" t="s">
        <v>1994</v>
      </c>
      <c r="AH1710">
        <v>0</v>
      </c>
      <c r="AI1710">
        <v>220</v>
      </c>
    </row>
    <row r="1711" spans="1:35" x14ac:dyDescent="0.3">
      <c r="A1711" t="s">
        <v>1985</v>
      </c>
      <c r="B1711">
        <v>2995</v>
      </c>
      <c r="C1711">
        <v>2</v>
      </c>
      <c r="D1711" t="s">
        <v>1991</v>
      </c>
      <c r="E1711" t="s">
        <v>743</v>
      </c>
      <c r="F1711">
        <v>430</v>
      </c>
      <c r="G1711">
        <v>24.02</v>
      </c>
      <c r="H1711">
        <v>79.430000000000007</v>
      </c>
      <c r="I1711">
        <v>18.14</v>
      </c>
      <c r="J1711">
        <v>59.98</v>
      </c>
      <c r="K1711">
        <v>72</v>
      </c>
      <c r="T1711">
        <v>2</v>
      </c>
      <c r="U1711">
        <v>1</v>
      </c>
      <c r="V1711" t="s">
        <v>306</v>
      </c>
      <c r="W1711" t="s">
        <v>242</v>
      </c>
      <c r="X1711">
        <v>18</v>
      </c>
      <c r="Y1711">
        <v>16</v>
      </c>
      <c r="Z1711" t="s">
        <v>1992</v>
      </c>
      <c r="AA1711" t="s">
        <v>1993</v>
      </c>
      <c r="AB1711" t="s">
        <v>309</v>
      </c>
      <c r="AC1711" t="s">
        <v>310</v>
      </c>
      <c r="AD1711" t="s">
        <v>1989</v>
      </c>
      <c r="AG1711" t="s">
        <v>1994</v>
      </c>
      <c r="AH1711">
        <v>0</v>
      </c>
      <c r="AI1711">
        <v>220</v>
      </c>
    </row>
    <row r="1712" spans="1:35" x14ac:dyDescent="0.3">
      <c r="A1712" t="s">
        <v>1985</v>
      </c>
      <c r="B1712">
        <v>2995</v>
      </c>
      <c r="C1712">
        <v>3</v>
      </c>
      <c r="D1712" t="s">
        <v>1991</v>
      </c>
      <c r="E1712" t="s">
        <v>743</v>
      </c>
      <c r="F1712">
        <v>430</v>
      </c>
      <c r="G1712">
        <v>31.63</v>
      </c>
      <c r="H1712">
        <v>104.59</v>
      </c>
      <c r="I1712">
        <v>25.47</v>
      </c>
      <c r="J1712">
        <v>84.2</v>
      </c>
      <c r="K1712">
        <v>174</v>
      </c>
      <c r="T1712">
        <v>3</v>
      </c>
      <c r="U1712">
        <v>2</v>
      </c>
      <c r="V1712" t="s">
        <v>306</v>
      </c>
      <c r="W1712">
        <v>104</v>
      </c>
      <c r="X1712">
        <v>18</v>
      </c>
      <c r="Y1712">
        <v>16</v>
      </c>
      <c r="Z1712" t="s">
        <v>1992</v>
      </c>
      <c r="AA1712" t="s">
        <v>1993</v>
      </c>
      <c r="AB1712" t="s">
        <v>309</v>
      </c>
      <c r="AC1712" t="s">
        <v>310</v>
      </c>
      <c r="AD1712" t="s">
        <v>1989</v>
      </c>
      <c r="AG1712" t="s">
        <v>1994</v>
      </c>
      <c r="AH1712">
        <v>0</v>
      </c>
      <c r="AI1712">
        <v>220</v>
      </c>
    </row>
    <row r="1713" spans="1:35" x14ac:dyDescent="0.3">
      <c r="A1713" t="s">
        <v>1985</v>
      </c>
      <c r="B1713">
        <v>2995</v>
      </c>
      <c r="C1713">
        <v>4</v>
      </c>
      <c r="D1713" t="s">
        <v>1991</v>
      </c>
      <c r="E1713" t="s">
        <v>743</v>
      </c>
      <c r="F1713">
        <v>430</v>
      </c>
      <c r="G1713">
        <v>40.85</v>
      </c>
      <c r="H1713">
        <v>135.05000000000001</v>
      </c>
      <c r="I1713">
        <v>34.49</v>
      </c>
      <c r="J1713">
        <v>114.03</v>
      </c>
      <c r="K1713">
        <v>66</v>
      </c>
      <c r="T1713">
        <v>4</v>
      </c>
      <c r="U1713">
        <v>2</v>
      </c>
      <c r="V1713" t="s">
        <v>306</v>
      </c>
      <c r="W1713">
        <v>135</v>
      </c>
      <c r="X1713">
        <v>18</v>
      </c>
      <c r="Y1713">
        <v>16</v>
      </c>
      <c r="Z1713" t="s">
        <v>1992</v>
      </c>
      <c r="AA1713" t="s">
        <v>1993</v>
      </c>
      <c r="AB1713" t="s">
        <v>309</v>
      </c>
      <c r="AC1713" t="s">
        <v>310</v>
      </c>
      <c r="AD1713" t="s">
        <v>1989</v>
      </c>
      <c r="AG1713" t="s">
        <v>1994</v>
      </c>
      <c r="AH1713">
        <v>0</v>
      </c>
      <c r="AI1713">
        <v>220</v>
      </c>
    </row>
    <row r="1714" spans="1:35" x14ac:dyDescent="0.3">
      <c r="A1714" t="s">
        <v>1985</v>
      </c>
      <c r="B1714">
        <v>2995</v>
      </c>
      <c r="C1714">
        <v>5</v>
      </c>
      <c r="D1714" t="s">
        <v>1991</v>
      </c>
      <c r="E1714" t="s">
        <v>743</v>
      </c>
      <c r="F1714">
        <v>430</v>
      </c>
      <c r="G1714">
        <v>50.28</v>
      </c>
      <c r="H1714">
        <v>166.24</v>
      </c>
      <c r="I1714">
        <v>39.86</v>
      </c>
      <c r="J1714">
        <v>131.79</v>
      </c>
      <c r="K1714">
        <v>16</v>
      </c>
      <c r="T1714">
        <v>4</v>
      </c>
      <c r="U1714">
        <v>2</v>
      </c>
      <c r="V1714" t="s">
        <v>306</v>
      </c>
      <c r="W1714">
        <v>166</v>
      </c>
      <c r="X1714">
        <v>18</v>
      </c>
      <c r="Y1714">
        <v>16</v>
      </c>
      <c r="Z1714" t="s">
        <v>1992</v>
      </c>
      <c r="AA1714" t="s">
        <v>1993</v>
      </c>
      <c r="AB1714" t="s">
        <v>309</v>
      </c>
      <c r="AC1714" t="s">
        <v>310</v>
      </c>
      <c r="AD1714" t="s">
        <v>1989</v>
      </c>
      <c r="AG1714" t="s">
        <v>1994</v>
      </c>
      <c r="AH1714">
        <v>0</v>
      </c>
      <c r="AI1714">
        <v>220</v>
      </c>
    </row>
    <row r="1715" spans="1:35" x14ac:dyDescent="0.3">
      <c r="A1715" t="s">
        <v>1985</v>
      </c>
      <c r="B1715">
        <v>105738</v>
      </c>
      <c r="C1715">
        <v>1</v>
      </c>
      <c r="D1715" t="s">
        <v>1995</v>
      </c>
      <c r="E1715" t="s">
        <v>1996</v>
      </c>
      <c r="F1715">
        <v>547</v>
      </c>
      <c r="G1715">
        <v>25.57</v>
      </c>
      <c r="H1715">
        <v>84.53</v>
      </c>
      <c r="I1715">
        <v>18.14</v>
      </c>
      <c r="J1715">
        <v>59.98</v>
      </c>
      <c r="K1715">
        <v>174</v>
      </c>
      <c r="T1715">
        <v>3</v>
      </c>
      <c r="U1715">
        <v>2</v>
      </c>
      <c r="V1715" t="s">
        <v>306</v>
      </c>
      <c r="W1715" t="s">
        <v>156</v>
      </c>
      <c r="X1715">
        <v>21</v>
      </c>
      <c r="Y1715">
        <v>11</v>
      </c>
      <c r="Z1715" t="s">
        <v>1997</v>
      </c>
      <c r="AA1715" t="s">
        <v>1998</v>
      </c>
      <c r="AB1715" t="s">
        <v>309</v>
      </c>
      <c r="AC1715" t="s">
        <v>310</v>
      </c>
      <c r="AD1715" t="s">
        <v>1989</v>
      </c>
      <c r="AG1715" t="s">
        <v>1999</v>
      </c>
      <c r="AH1715">
        <v>93</v>
      </c>
      <c r="AI1715">
        <v>237</v>
      </c>
    </row>
    <row r="1716" spans="1:35" x14ac:dyDescent="0.3">
      <c r="A1716" t="s">
        <v>1985</v>
      </c>
      <c r="B1716">
        <v>105738</v>
      </c>
      <c r="C1716">
        <v>2</v>
      </c>
      <c r="D1716" t="s">
        <v>1995</v>
      </c>
      <c r="E1716" t="s">
        <v>1996</v>
      </c>
      <c r="F1716">
        <v>547</v>
      </c>
      <c r="G1716">
        <v>32.69</v>
      </c>
      <c r="H1716">
        <v>108.08</v>
      </c>
      <c r="I1716">
        <v>25.7</v>
      </c>
      <c r="J1716">
        <v>84.98</v>
      </c>
      <c r="K1716">
        <v>2</v>
      </c>
      <c r="T1716">
        <v>4</v>
      </c>
      <c r="U1716">
        <v>2</v>
      </c>
      <c r="V1716" t="s">
        <v>306</v>
      </c>
      <c r="W1716" t="s">
        <v>258</v>
      </c>
      <c r="X1716">
        <v>21</v>
      </c>
      <c r="Y1716">
        <v>11</v>
      </c>
      <c r="Z1716" t="s">
        <v>1997</v>
      </c>
      <c r="AA1716" t="s">
        <v>1998</v>
      </c>
      <c r="AB1716" t="s">
        <v>309</v>
      </c>
      <c r="AC1716" t="s">
        <v>310</v>
      </c>
      <c r="AD1716" t="s">
        <v>1989</v>
      </c>
      <c r="AG1716" t="s">
        <v>1999</v>
      </c>
      <c r="AH1716">
        <v>93</v>
      </c>
      <c r="AI1716">
        <v>237</v>
      </c>
    </row>
    <row r="1717" spans="1:35" x14ac:dyDescent="0.3">
      <c r="A1717" t="s">
        <v>1985</v>
      </c>
      <c r="B1717">
        <v>105738</v>
      </c>
      <c r="C1717">
        <v>3</v>
      </c>
      <c r="D1717" t="s">
        <v>1995</v>
      </c>
      <c r="E1717" t="s">
        <v>1996</v>
      </c>
      <c r="F1717">
        <v>547</v>
      </c>
      <c r="G1717">
        <v>33.409999999999997</v>
      </c>
      <c r="H1717">
        <v>110.47</v>
      </c>
      <c r="I1717">
        <v>25.7</v>
      </c>
      <c r="J1717">
        <v>84.98</v>
      </c>
      <c r="K1717">
        <v>80</v>
      </c>
      <c r="T1717">
        <v>3</v>
      </c>
      <c r="U1717">
        <v>2</v>
      </c>
      <c r="V1717" t="s">
        <v>306</v>
      </c>
      <c r="W1717" t="s">
        <v>115</v>
      </c>
      <c r="X1717">
        <v>21</v>
      </c>
      <c r="Y1717">
        <v>11</v>
      </c>
      <c r="Z1717" t="s">
        <v>1997</v>
      </c>
      <c r="AA1717" t="s">
        <v>1998</v>
      </c>
      <c r="AB1717" t="s">
        <v>309</v>
      </c>
      <c r="AC1717" t="s">
        <v>310</v>
      </c>
      <c r="AD1717" t="s">
        <v>1989</v>
      </c>
      <c r="AG1717" t="s">
        <v>1999</v>
      </c>
      <c r="AH1717">
        <v>93</v>
      </c>
      <c r="AI1717">
        <v>237</v>
      </c>
    </row>
    <row r="1718" spans="1:35" x14ac:dyDescent="0.3">
      <c r="A1718" t="s">
        <v>1985</v>
      </c>
      <c r="B1718">
        <v>105738</v>
      </c>
      <c r="C1718">
        <v>4</v>
      </c>
      <c r="D1718" t="s">
        <v>1995</v>
      </c>
      <c r="E1718" t="s">
        <v>1996</v>
      </c>
      <c r="F1718">
        <v>547</v>
      </c>
      <c r="G1718">
        <v>33.75</v>
      </c>
      <c r="H1718">
        <v>111.6</v>
      </c>
      <c r="I1718">
        <v>25.7</v>
      </c>
      <c r="J1718">
        <v>84.98</v>
      </c>
      <c r="K1718">
        <v>34</v>
      </c>
      <c r="T1718">
        <v>3</v>
      </c>
      <c r="U1718">
        <v>2</v>
      </c>
      <c r="V1718" t="s">
        <v>306</v>
      </c>
      <c r="W1718" t="s">
        <v>259</v>
      </c>
      <c r="X1718">
        <v>21</v>
      </c>
      <c r="Y1718">
        <v>11</v>
      </c>
      <c r="Z1718" t="s">
        <v>1997</v>
      </c>
      <c r="AA1718" t="s">
        <v>1998</v>
      </c>
      <c r="AB1718" t="s">
        <v>309</v>
      </c>
      <c r="AC1718" t="s">
        <v>310</v>
      </c>
      <c r="AD1718" t="s">
        <v>1989</v>
      </c>
      <c r="AG1718" t="s">
        <v>1999</v>
      </c>
      <c r="AH1718">
        <v>93</v>
      </c>
      <c r="AI1718">
        <v>237</v>
      </c>
    </row>
    <row r="1719" spans="1:35" x14ac:dyDescent="0.3">
      <c r="A1719" t="s">
        <v>1985</v>
      </c>
      <c r="B1719">
        <v>105738</v>
      </c>
      <c r="C1719">
        <v>5</v>
      </c>
      <c r="D1719" t="s">
        <v>1995</v>
      </c>
      <c r="E1719" t="s">
        <v>1996</v>
      </c>
      <c r="F1719">
        <v>547</v>
      </c>
      <c r="G1719">
        <v>33.96</v>
      </c>
      <c r="H1719">
        <v>112.28</v>
      </c>
      <c r="I1719">
        <v>25.7</v>
      </c>
      <c r="J1719">
        <v>84.98</v>
      </c>
      <c r="K1719">
        <v>84</v>
      </c>
      <c r="T1719">
        <v>3</v>
      </c>
      <c r="U1719">
        <v>2</v>
      </c>
      <c r="V1719" t="s">
        <v>306</v>
      </c>
      <c r="W1719" t="s">
        <v>101</v>
      </c>
      <c r="X1719">
        <v>21</v>
      </c>
      <c r="Y1719">
        <v>11</v>
      </c>
      <c r="Z1719" t="s">
        <v>1997</v>
      </c>
      <c r="AA1719" t="s">
        <v>1998</v>
      </c>
      <c r="AB1719" t="s">
        <v>309</v>
      </c>
      <c r="AC1719" t="s">
        <v>310</v>
      </c>
      <c r="AD1719" t="s">
        <v>1989</v>
      </c>
      <c r="AG1719" t="s">
        <v>1999</v>
      </c>
      <c r="AH1719">
        <v>93</v>
      </c>
      <c r="AI1719">
        <v>237</v>
      </c>
    </row>
    <row r="1720" spans="1:35" x14ac:dyDescent="0.3">
      <c r="A1720" t="s">
        <v>1985</v>
      </c>
      <c r="B1720">
        <v>105738</v>
      </c>
      <c r="C1720">
        <v>6</v>
      </c>
      <c r="D1720" t="s">
        <v>1995</v>
      </c>
      <c r="E1720" t="s">
        <v>1996</v>
      </c>
      <c r="F1720">
        <v>547</v>
      </c>
      <c r="G1720">
        <v>34.04</v>
      </c>
      <c r="H1720">
        <v>112.54</v>
      </c>
      <c r="I1720">
        <v>25.7</v>
      </c>
      <c r="J1720">
        <v>84.98</v>
      </c>
      <c r="K1720">
        <v>30</v>
      </c>
      <c r="T1720">
        <v>3</v>
      </c>
      <c r="U1720">
        <v>2</v>
      </c>
      <c r="V1720" t="s">
        <v>306</v>
      </c>
      <c r="W1720" t="s">
        <v>103</v>
      </c>
      <c r="X1720">
        <v>21</v>
      </c>
      <c r="Y1720">
        <v>11</v>
      </c>
      <c r="Z1720" t="s">
        <v>1997</v>
      </c>
      <c r="AA1720" t="s">
        <v>1998</v>
      </c>
      <c r="AB1720" t="s">
        <v>309</v>
      </c>
      <c r="AC1720" t="s">
        <v>310</v>
      </c>
      <c r="AD1720" t="s">
        <v>1989</v>
      </c>
      <c r="AG1720" t="s">
        <v>1999</v>
      </c>
      <c r="AH1720">
        <v>93</v>
      </c>
      <c r="AI1720">
        <v>237</v>
      </c>
    </row>
    <row r="1721" spans="1:35" x14ac:dyDescent="0.3">
      <c r="A1721" t="s">
        <v>1985</v>
      </c>
      <c r="B1721">
        <v>105738</v>
      </c>
      <c r="C1721">
        <v>7</v>
      </c>
      <c r="D1721" t="s">
        <v>1995</v>
      </c>
      <c r="E1721" t="s">
        <v>1996</v>
      </c>
      <c r="F1721">
        <v>547</v>
      </c>
      <c r="G1721">
        <v>34.06</v>
      </c>
      <c r="H1721">
        <v>112.62</v>
      </c>
      <c r="I1721">
        <v>25.7</v>
      </c>
      <c r="J1721">
        <v>84.98</v>
      </c>
      <c r="K1721">
        <v>15</v>
      </c>
      <c r="T1721">
        <v>3</v>
      </c>
      <c r="U1721">
        <v>2</v>
      </c>
      <c r="V1721" t="s">
        <v>306</v>
      </c>
      <c r="W1721" t="s">
        <v>225</v>
      </c>
      <c r="X1721">
        <v>21</v>
      </c>
      <c r="Y1721">
        <v>11</v>
      </c>
      <c r="Z1721" t="s">
        <v>1997</v>
      </c>
      <c r="AA1721" t="s">
        <v>1998</v>
      </c>
      <c r="AB1721" t="s">
        <v>309</v>
      </c>
      <c r="AC1721" t="s">
        <v>310</v>
      </c>
      <c r="AD1721" t="s">
        <v>1989</v>
      </c>
      <c r="AG1721" t="s">
        <v>1999</v>
      </c>
      <c r="AH1721">
        <v>93</v>
      </c>
      <c r="AI1721">
        <v>237</v>
      </c>
    </row>
    <row r="1722" spans="1:35" x14ac:dyDescent="0.3">
      <c r="A1722" t="s">
        <v>1985</v>
      </c>
      <c r="B1722">
        <v>105738</v>
      </c>
      <c r="C1722">
        <v>8</v>
      </c>
      <c r="D1722" t="s">
        <v>1995</v>
      </c>
      <c r="E1722" t="s">
        <v>1996</v>
      </c>
      <c r="F1722">
        <v>547</v>
      </c>
      <c r="G1722">
        <v>46.19</v>
      </c>
      <c r="H1722">
        <v>152.71</v>
      </c>
      <c r="I1722">
        <v>37.340000000000003</v>
      </c>
      <c r="J1722">
        <v>123.44</v>
      </c>
      <c r="K1722">
        <v>35</v>
      </c>
      <c r="T1722">
        <v>4</v>
      </c>
      <c r="U1722">
        <v>2</v>
      </c>
      <c r="V1722" t="s">
        <v>306</v>
      </c>
      <c r="W1722" t="s">
        <v>260</v>
      </c>
      <c r="X1722">
        <v>21</v>
      </c>
      <c r="Y1722">
        <v>11</v>
      </c>
      <c r="Z1722" t="s">
        <v>1997</v>
      </c>
      <c r="AA1722" t="s">
        <v>1998</v>
      </c>
      <c r="AB1722" t="s">
        <v>309</v>
      </c>
      <c r="AC1722" t="s">
        <v>310</v>
      </c>
      <c r="AD1722" t="s">
        <v>1989</v>
      </c>
      <c r="AG1722" t="s">
        <v>1999</v>
      </c>
      <c r="AH1722">
        <v>93</v>
      </c>
      <c r="AI1722">
        <v>237</v>
      </c>
    </row>
    <row r="1723" spans="1:35" x14ac:dyDescent="0.3">
      <c r="A1723" t="s">
        <v>1985</v>
      </c>
      <c r="B1723">
        <v>14805</v>
      </c>
      <c r="C1723">
        <v>1</v>
      </c>
      <c r="D1723" t="s">
        <v>2000</v>
      </c>
      <c r="E1723" t="s">
        <v>655</v>
      </c>
      <c r="F1723">
        <v>18</v>
      </c>
      <c r="G1723">
        <v>39.65</v>
      </c>
      <c r="H1723">
        <v>131.09</v>
      </c>
      <c r="I1723">
        <v>34.24</v>
      </c>
      <c r="J1723">
        <v>113.22</v>
      </c>
      <c r="K1723">
        <v>1</v>
      </c>
      <c r="T1723">
        <v>4</v>
      </c>
      <c r="U1723">
        <v>2</v>
      </c>
      <c r="V1723" t="s">
        <v>306</v>
      </c>
      <c r="W1723">
        <v>131</v>
      </c>
      <c r="X1723">
        <v>7</v>
      </c>
      <c r="Y1723">
        <v>7</v>
      </c>
      <c r="Z1723" t="s">
        <v>2001</v>
      </c>
      <c r="AA1723" t="s">
        <v>2002</v>
      </c>
      <c r="AB1723" t="s">
        <v>309</v>
      </c>
      <c r="AC1723" t="s">
        <v>310</v>
      </c>
      <c r="AD1723" t="s">
        <v>1989</v>
      </c>
      <c r="AG1723" t="s">
        <v>2003</v>
      </c>
      <c r="AH1723">
        <v>0</v>
      </c>
      <c r="AI1723">
        <v>294</v>
      </c>
    </row>
    <row r="1724" spans="1:35" x14ac:dyDescent="0.3">
      <c r="A1724" t="s">
        <v>1985</v>
      </c>
      <c r="B1724">
        <v>14805</v>
      </c>
      <c r="C1724">
        <v>2</v>
      </c>
      <c r="D1724" t="s">
        <v>2000</v>
      </c>
      <c r="E1724" t="s">
        <v>655</v>
      </c>
      <c r="F1724">
        <v>18</v>
      </c>
      <c r="G1724">
        <v>45.83</v>
      </c>
      <c r="H1724">
        <v>151.51</v>
      </c>
      <c r="I1724">
        <v>39.58</v>
      </c>
      <c r="J1724">
        <v>130.86000000000001</v>
      </c>
      <c r="K1724">
        <v>11</v>
      </c>
      <c r="T1724">
        <v>4</v>
      </c>
      <c r="U1724">
        <v>2</v>
      </c>
      <c r="V1724" t="s">
        <v>306</v>
      </c>
      <c r="W1724" t="s">
        <v>177</v>
      </c>
      <c r="X1724">
        <v>7</v>
      </c>
      <c r="Y1724">
        <v>7</v>
      </c>
      <c r="Z1724" t="s">
        <v>2001</v>
      </c>
      <c r="AA1724" t="s">
        <v>2002</v>
      </c>
      <c r="AB1724" t="s">
        <v>309</v>
      </c>
      <c r="AC1724" t="s">
        <v>310</v>
      </c>
      <c r="AD1724" t="s">
        <v>1989</v>
      </c>
      <c r="AG1724" t="s">
        <v>2003</v>
      </c>
      <c r="AH1724">
        <v>0</v>
      </c>
      <c r="AI1724">
        <v>294</v>
      </c>
    </row>
    <row r="1725" spans="1:35" x14ac:dyDescent="0.3">
      <c r="A1725" t="s">
        <v>1985</v>
      </c>
      <c r="B1725">
        <v>14805</v>
      </c>
      <c r="C1725">
        <v>3</v>
      </c>
      <c r="D1725" t="s">
        <v>2000</v>
      </c>
      <c r="E1725" t="s">
        <v>655</v>
      </c>
      <c r="F1725">
        <v>18</v>
      </c>
      <c r="G1725">
        <v>46.05</v>
      </c>
      <c r="H1725">
        <v>152.24</v>
      </c>
      <c r="I1725">
        <v>39.770000000000003</v>
      </c>
      <c r="J1725">
        <v>131.47999999999999</v>
      </c>
      <c r="K1725">
        <v>6</v>
      </c>
      <c r="T1725">
        <v>4</v>
      </c>
      <c r="U1725">
        <v>2</v>
      </c>
      <c r="V1725" t="s">
        <v>306</v>
      </c>
      <c r="W1725" t="s">
        <v>226</v>
      </c>
      <c r="X1725">
        <v>7</v>
      </c>
      <c r="Y1725">
        <v>7</v>
      </c>
      <c r="Z1725" t="s">
        <v>2001</v>
      </c>
      <c r="AA1725" t="s">
        <v>2002</v>
      </c>
      <c r="AB1725" t="s">
        <v>309</v>
      </c>
      <c r="AC1725" t="s">
        <v>310</v>
      </c>
      <c r="AD1725" t="s">
        <v>1989</v>
      </c>
      <c r="AG1725" t="s">
        <v>2003</v>
      </c>
      <c r="AH1725">
        <v>0</v>
      </c>
      <c r="AI1725">
        <v>294</v>
      </c>
    </row>
    <row r="1726" spans="1:35" x14ac:dyDescent="0.3">
      <c r="A1726" t="s">
        <v>1985</v>
      </c>
      <c r="B1726">
        <v>13920</v>
      </c>
      <c r="C1726">
        <v>1</v>
      </c>
      <c r="D1726" t="s">
        <v>2004</v>
      </c>
      <c r="E1726" t="s">
        <v>882</v>
      </c>
      <c r="F1726">
        <v>60</v>
      </c>
      <c r="G1726">
        <v>22.99</v>
      </c>
      <c r="H1726">
        <v>76.03</v>
      </c>
      <c r="I1726">
        <v>17.989999999999998</v>
      </c>
      <c r="J1726">
        <v>59.5</v>
      </c>
      <c r="K1726">
        <v>60</v>
      </c>
      <c r="T1726">
        <v>3</v>
      </c>
      <c r="U1726">
        <v>1</v>
      </c>
      <c r="V1726" t="s">
        <v>306</v>
      </c>
      <c r="W1726">
        <v>76</v>
      </c>
      <c r="X1726">
        <v>5</v>
      </c>
      <c r="Y1726">
        <v>5</v>
      </c>
      <c r="Z1726" t="s">
        <v>2005</v>
      </c>
      <c r="AA1726" t="s">
        <v>2006</v>
      </c>
      <c r="AB1726" t="s">
        <v>309</v>
      </c>
      <c r="AC1726" t="s">
        <v>310</v>
      </c>
      <c r="AD1726" t="s">
        <v>1989</v>
      </c>
      <c r="AG1726" t="s">
        <v>2007</v>
      </c>
      <c r="AH1726">
        <v>0</v>
      </c>
      <c r="AI1726">
        <v>0</v>
      </c>
    </row>
    <row r="1727" spans="1:35" x14ac:dyDescent="0.3">
      <c r="A1727" t="s">
        <v>1985</v>
      </c>
      <c r="B1727">
        <v>3390</v>
      </c>
      <c r="C1727">
        <v>1</v>
      </c>
      <c r="D1727" t="s">
        <v>2008</v>
      </c>
      <c r="E1727" t="s">
        <v>798</v>
      </c>
      <c r="F1727">
        <v>123</v>
      </c>
      <c r="G1727">
        <v>50.18</v>
      </c>
      <c r="H1727">
        <v>165.89</v>
      </c>
      <c r="I1727">
        <v>39.51</v>
      </c>
      <c r="J1727">
        <v>130.63999999999999</v>
      </c>
      <c r="K1727">
        <v>21</v>
      </c>
      <c r="T1727">
        <v>4</v>
      </c>
      <c r="U1727">
        <v>2</v>
      </c>
      <c r="V1727" t="s">
        <v>306</v>
      </c>
      <c r="W1727" t="s">
        <v>636</v>
      </c>
      <c r="X1727">
        <v>22</v>
      </c>
      <c r="Y1727">
        <v>20</v>
      </c>
      <c r="Z1727" t="s">
        <v>2009</v>
      </c>
      <c r="AA1727" t="s">
        <v>2010</v>
      </c>
      <c r="AB1727" t="s">
        <v>309</v>
      </c>
      <c r="AC1727" t="s">
        <v>310</v>
      </c>
      <c r="AD1727" t="s">
        <v>1989</v>
      </c>
      <c r="AG1727" t="s">
        <v>2011</v>
      </c>
      <c r="AH1727">
        <v>0</v>
      </c>
      <c r="AI1727">
        <v>301</v>
      </c>
    </row>
    <row r="1728" spans="1:35" x14ac:dyDescent="0.3">
      <c r="A1728" t="s">
        <v>1985</v>
      </c>
      <c r="B1728">
        <v>3390</v>
      </c>
      <c r="C1728">
        <v>2</v>
      </c>
      <c r="D1728" t="s">
        <v>2008</v>
      </c>
      <c r="E1728" t="s">
        <v>798</v>
      </c>
      <c r="F1728">
        <v>123</v>
      </c>
      <c r="G1728">
        <v>50.63</v>
      </c>
      <c r="H1728">
        <v>167.39</v>
      </c>
      <c r="I1728">
        <v>39.880000000000003</v>
      </c>
      <c r="J1728">
        <v>131.85</v>
      </c>
      <c r="K1728">
        <v>102</v>
      </c>
      <c r="T1728">
        <v>4</v>
      </c>
      <c r="U1728">
        <v>2</v>
      </c>
      <c r="V1728" t="s">
        <v>306</v>
      </c>
      <c r="W1728" t="s">
        <v>2012</v>
      </c>
      <c r="X1728">
        <v>22</v>
      </c>
      <c r="Y1728">
        <v>20</v>
      </c>
      <c r="Z1728" t="s">
        <v>2009</v>
      </c>
      <c r="AA1728" t="s">
        <v>2010</v>
      </c>
      <c r="AB1728" t="s">
        <v>309</v>
      </c>
      <c r="AC1728" t="s">
        <v>310</v>
      </c>
      <c r="AD1728" t="s">
        <v>1989</v>
      </c>
      <c r="AG1728" t="s">
        <v>2011</v>
      </c>
      <c r="AH1728">
        <v>0</v>
      </c>
      <c r="AI1728">
        <v>301</v>
      </c>
    </row>
    <row r="1729" spans="1:35" x14ac:dyDescent="0.3">
      <c r="A1729" t="s">
        <v>1985</v>
      </c>
      <c r="B1729">
        <v>102467</v>
      </c>
      <c r="C1729">
        <v>1</v>
      </c>
      <c r="D1729" t="s">
        <v>2013</v>
      </c>
      <c r="E1729" t="s">
        <v>1211</v>
      </c>
      <c r="F1729">
        <v>18</v>
      </c>
      <c r="G1729">
        <v>29.89</v>
      </c>
      <c r="H1729">
        <v>98.81</v>
      </c>
      <c r="I1729">
        <v>25.68</v>
      </c>
      <c r="J1729">
        <v>84.9</v>
      </c>
      <c r="K1729">
        <v>12</v>
      </c>
      <c r="T1729">
        <v>3</v>
      </c>
      <c r="U1729">
        <v>2</v>
      </c>
      <c r="V1729" t="s">
        <v>306</v>
      </c>
      <c r="W1729" t="s">
        <v>143</v>
      </c>
      <c r="X1729">
        <v>7</v>
      </c>
      <c r="Y1729">
        <v>7</v>
      </c>
      <c r="Z1729" t="s">
        <v>2014</v>
      </c>
      <c r="AA1729" t="s">
        <v>2015</v>
      </c>
      <c r="AB1729" t="s">
        <v>309</v>
      </c>
      <c r="AC1729" t="s">
        <v>310</v>
      </c>
      <c r="AD1729" t="s">
        <v>1989</v>
      </c>
      <c r="AG1729" t="s">
        <v>2016</v>
      </c>
      <c r="AH1729">
        <v>0</v>
      </c>
      <c r="AI1729">
        <v>198</v>
      </c>
    </row>
    <row r="1730" spans="1:35" x14ac:dyDescent="0.3">
      <c r="A1730" t="s">
        <v>1985</v>
      </c>
      <c r="B1730">
        <v>102467</v>
      </c>
      <c r="C1730">
        <v>2</v>
      </c>
      <c r="D1730" t="s">
        <v>2013</v>
      </c>
      <c r="E1730" t="s">
        <v>1211</v>
      </c>
      <c r="F1730">
        <v>18</v>
      </c>
      <c r="G1730">
        <v>29.91</v>
      </c>
      <c r="H1730">
        <v>98.89</v>
      </c>
      <c r="I1730">
        <v>25.7</v>
      </c>
      <c r="J1730">
        <v>84.97</v>
      </c>
      <c r="K1730">
        <v>6</v>
      </c>
      <c r="T1730">
        <v>3</v>
      </c>
      <c r="U1730">
        <v>2</v>
      </c>
      <c r="V1730" t="s">
        <v>306</v>
      </c>
      <c r="W1730" t="s">
        <v>142</v>
      </c>
      <c r="X1730">
        <v>7</v>
      </c>
      <c r="Y1730">
        <v>7</v>
      </c>
      <c r="Z1730" t="s">
        <v>2014</v>
      </c>
      <c r="AA1730" t="s">
        <v>2015</v>
      </c>
      <c r="AB1730" t="s">
        <v>309</v>
      </c>
      <c r="AC1730" t="s">
        <v>310</v>
      </c>
      <c r="AD1730" t="s">
        <v>1989</v>
      </c>
      <c r="AG1730" t="s">
        <v>2016</v>
      </c>
      <c r="AH1730">
        <v>0</v>
      </c>
      <c r="AI1730">
        <v>198</v>
      </c>
    </row>
    <row r="1731" spans="1:35" x14ac:dyDescent="0.3">
      <c r="A1731" t="s">
        <v>1985</v>
      </c>
      <c r="B1731">
        <v>10373</v>
      </c>
      <c r="C1731">
        <v>1</v>
      </c>
      <c r="D1731" t="s">
        <v>2017</v>
      </c>
      <c r="E1731" t="s">
        <v>370</v>
      </c>
      <c r="F1731">
        <v>141</v>
      </c>
      <c r="G1731">
        <v>23.08</v>
      </c>
      <c r="H1731">
        <v>76.33</v>
      </c>
      <c r="I1731">
        <v>17.920000000000002</v>
      </c>
      <c r="J1731">
        <v>59.25</v>
      </c>
      <c r="K1731">
        <v>16</v>
      </c>
      <c r="T1731">
        <v>3</v>
      </c>
      <c r="U1731">
        <v>2</v>
      </c>
      <c r="V1731" t="s">
        <v>306</v>
      </c>
      <c r="W1731" t="s">
        <v>149</v>
      </c>
      <c r="X1731">
        <v>20</v>
      </c>
      <c r="Y1731">
        <v>16</v>
      </c>
      <c r="Z1731" t="s">
        <v>2018</v>
      </c>
      <c r="AA1731" t="s">
        <v>2019</v>
      </c>
      <c r="AB1731" t="s">
        <v>309</v>
      </c>
      <c r="AC1731" t="s">
        <v>310</v>
      </c>
      <c r="AD1731" t="s">
        <v>1989</v>
      </c>
      <c r="AG1731" t="s">
        <v>2020</v>
      </c>
      <c r="AH1731">
        <v>0</v>
      </c>
      <c r="AI1731">
        <v>298</v>
      </c>
    </row>
    <row r="1732" spans="1:35" x14ac:dyDescent="0.3">
      <c r="A1732" t="s">
        <v>1985</v>
      </c>
      <c r="B1732">
        <v>10373</v>
      </c>
      <c r="C1732">
        <v>2</v>
      </c>
      <c r="D1732" t="s">
        <v>2017</v>
      </c>
      <c r="E1732" t="s">
        <v>370</v>
      </c>
      <c r="F1732">
        <v>141</v>
      </c>
      <c r="G1732">
        <v>23.07</v>
      </c>
      <c r="H1732">
        <v>76.290000000000006</v>
      </c>
      <c r="I1732">
        <v>18.09</v>
      </c>
      <c r="J1732">
        <v>59.81</v>
      </c>
      <c r="K1732">
        <v>15</v>
      </c>
      <c r="T1732">
        <v>3</v>
      </c>
      <c r="U1732">
        <v>2</v>
      </c>
      <c r="V1732" t="s">
        <v>306</v>
      </c>
      <c r="W1732" t="s">
        <v>898</v>
      </c>
      <c r="X1732">
        <v>20</v>
      </c>
      <c r="Y1732">
        <v>16</v>
      </c>
      <c r="Z1732" t="s">
        <v>2018</v>
      </c>
      <c r="AA1732" t="s">
        <v>2019</v>
      </c>
      <c r="AB1732" t="s">
        <v>309</v>
      </c>
      <c r="AC1732" t="s">
        <v>310</v>
      </c>
      <c r="AD1732" t="s">
        <v>1989</v>
      </c>
      <c r="AG1732" t="s">
        <v>2020</v>
      </c>
      <c r="AH1732">
        <v>0</v>
      </c>
      <c r="AI1732">
        <v>298</v>
      </c>
    </row>
    <row r="1733" spans="1:35" x14ac:dyDescent="0.3">
      <c r="A1733" t="s">
        <v>1985</v>
      </c>
      <c r="B1733">
        <v>10373</v>
      </c>
      <c r="C1733">
        <v>3</v>
      </c>
      <c r="D1733" t="s">
        <v>2017</v>
      </c>
      <c r="E1733" t="s">
        <v>370</v>
      </c>
      <c r="F1733">
        <v>141</v>
      </c>
      <c r="G1733">
        <v>32.25</v>
      </c>
      <c r="H1733">
        <v>106.62</v>
      </c>
      <c r="I1733">
        <v>25.62</v>
      </c>
      <c r="J1733">
        <v>84.7</v>
      </c>
      <c r="K1733">
        <v>17</v>
      </c>
      <c r="T1733">
        <v>3</v>
      </c>
      <c r="U1733">
        <v>2</v>
      </c>
      <c r="V1733" t="s">
        <v>306</v>
      </c>
      <c r="W1733">
        <v>106</v>
      </c>
      <c r="X1733">
        <v>20</v>
      </c>
      <c r="Y1733">
        <v>16</v>
      </c>
      <c r="Z1733" t="s">
        <v>2018</v>
      </c>
      <c r="AA1733" t="s">
        <v>2019</v>
      </c>
      <c r="AB1733" t="s">
        <v>309</v>
      </c>
      <c r="AC1733" t="s">
        <v>310</v>
      </c>
      <c r="AD1733" t="s">
        <v>1989</v>
      </c>
      <c r="AG1733" t="s">
        <v>2020</v>
      </c>
      <c r="AH1733">
        <v>0</v>
      </c>
      <c r="AI1733">
        <v>298</v>
      </c>
    </row>
    <row r="1734" spans="1:35" x14ac:dyDescent="0.3">
      <c r="A1734" t="s">
        <v>1985</v>
      </c>
      <c r="B1734">
        <v>10373</v>
      </c>
      <c r="C1734">
        <v>4</v>
      </c>
      <c r="D1734" t="s">
        <v>2017</v>
      </c>
      <c r="E1734" t="s">
        <v>370</v>
      </c>
      <c r="F1734">
        <v>141</v>
      </c>
      <c r="G1734">
        <v>33.18</v>
      </c>
      <c r="H1734">
        <v>109.7</v>
      </c>
      <c r="I1734">
        <v>25.67</v>
      </c>
      <c r="J1734">
        <v>84.88</v>
      </c>
      <c r="K1734">
        <v>38</v>
      </c>
      <c r="T1734">
        <v>3</v>
      </c>
      <c r="U1734">
        <v>2</v>
      </c>
      <c r="V1734" t="s">
        <v>306</v>
      </c>
      <c r="W1734" t="s">
        <v>146</v>
      </c>
      <c r="X1734">
        <v>20</v>
      </c>
      <c r="Y1734">
        <v>16</v>
      </c>
      <c r="Z1734" t="s">
        <v>2018</v>
      </c>
      <c r="AA1734" t="s">
        <v>2019</v>
      </c>
      <c r="AB1734" t="s">
        <v>309</v>
      </c>
      <c r="AC1734" t="s">
        <v>310</v>
      </c>
      <c r="AD1734" t="s">
        <v>1989</v>
      </c>
      <c r="AG1734" t="s">
        <v>2020</v>
      </c>
      <c r="AH1734">
        <v>0</v>
      </c>
      <c r="AI1734">
        <v>298</v>
      </c>
    </row>
    <row r="1735" spans="1:35" x14ac:dyDescent="0.3">
      <c r="A1735" t="s">
        <v>1985</v>
      </c>
      <c r="B1735">
        <v>10373</v>
      </c>
      <c r="C1735">
        <v>5</v>
      </c>
      <c r="D1735" t="s">
        <v>2017</v>
      </c>
      <c r="E1735" t="s">
        <v>370</v>
      </c>
      <c r="F1735">
        <v>141</v>
      </c>
      <c r="G1735">
        <v>33.96</v>
      </c>
      <c r="H1735">
        <v>112.27</v>
      </c>
      <c r="I1735">
        <v>25.64</v>
      </c>
      <c r="J1735">
        <v>84.77</v>
      </c>
      <c r="K1735">
        <v>19</v>
      </c>
      <c r="T1735">
        <v>3</v>
      </c>
      <c r="U1735">
        <v>2</v>
      </c>
      <c r="V1735" t="s">
        <v>306</v>
      </c>
      <c r="W1735" t="s">
        <v>93</v>
      </c>
      <c r="X1735">
        <v>20</v>
      </c>
      <c r="Y1735">
        <v>16</v>
      </c>
      <c r="Z1735" t="s">
        <v>2018</v>
      </c>
      <c r="AA1735" t="s">
        <v>2019</v>
      </c>
      <c r="AB1735" t="s">
        <v>309</v>
      </c>
      <c r="AC1735" t="s">
        <v>310</v>
      </c>
      <c r="AD1735" t="s">
        <v>1989</v>
      </c>
      <c r="AG1735" t="s">
        <v>2020</v>
      </c>
      <c r="AH1735">
        <v>0</v>
      </c>
      <c r="AI1735">
        <v>298</v>
      </c>
    </row>
    <row r="1736" spans="1:35" x14ac:dyDescent="0.3">
      <c r="A1736" t="s">
        <v>1985</v>
      </c>
      <c r="B1736">
        <v>10373</v>
      </c>
      <c r="C1736">
        <v>6</v>
      </c>
      <c r="D1736" t="s">
        <v>2017</v>
      </c>
      <c r="E1736" t="s">
        <v>370</v>
      </c>
      <c r="F1736">
        <v>141</v>
      </c>
      <c r="G1736">
        <v>44.43</v>
      </c>
      <c r="H1736">
        <v>146.9</v>
      </c>
      <c r="I1736">
        <v>35.950000000000003</v>
      </c>
      <c r="J1736">
        <v>118.86</v>
      </c>
      <c r="K1736">
        <v>36</v>
      </c>
      <c r="T1736">
        <v>4</v>
      </c>
      <c r="U1736">
        <v>2</v>
      </c>
      <c r="V1736" t="s">
        <v>306</v>
      </c>
      <c r="W1736">
        <v>146</v>
      </c>
      <c r="X1736">
        <v>20</v>
      </c>
      <c r="Y1736">
        <v>16</v>
      </c>
      <c r="Z1736" t="s">
        <v>2018</v>
      </c>
      <c r="AA1736" t="s">
        <v>2019</v>
      </c>
      <c r="AB1736" t="s">
        <v>309</v>
      </c>
      <c r="AC1736" t="s">
        <v>310</v>
      </c>
      <c r="AD1736" t="s">
        <v>1989</v>
      </c>
      <c r="AG1736" t="s">
        <v>2020</v>
      </c>
      <c r="AH1736">
        <v>0</v>
      </c>
      <c r="AI1736">
        <v>298</v>
      </c>
    </row>
    <row r="1737" spans="1:35" x14ac:dyDescent="0.3">
      <c r="A1737" t="s">
        <v>2021</v>
      </c>
      <c r="B1737">
        <v>8832</v>
      </c>
      <c r="C1737">
        <v>1</v>
      </c>
      <c r="D1737" t="s">
        <v>2022</v>
      </c>
      <c r="E1737" t="s">
        <v>1597</v>
      </c>
      <c r="F1737">
        <v>48</v>
      </c>
      <c r="G1737">
        <v>23.87</v>
      </c>
      <c r="H1737">
        <v>78.92</v>
      </c>
      <c r="I1737">
        <v>20.14</v>
      </c>
      <c r="J1737">
        <v>66.59</v>
      </c>
      <c r="K1737">
        <v>9</v>
      </c>
      <c r="T1737">
        <v>3</v>
      </c>
      <c r="U1737">
        <v>2</v>
      </c>
      <c r="V1737" t="s">
        <v>306</v>
      </c>
      <c r="W1737" t="s">
        <v>81</v>
      </c>
      <c r="X1737">
        <v>10</v>
      </c>
      <c r="Y1737">
        <v>9</v>
      </c>
      <c r="Z1737" t="s">
        <v>2023</v>
      </c>
      <c r="AA1737" t="s">
        <v>2024</v>
      </c>
      <c r="AB1737" t="s">
        <v>309</v>
      </c>
      <c r="AC1737" t="s">
        <v>310</v>
      </c>
      <c r="AD1737" t="s">
        <v>2025</v>
      </c>
      <c r="AG1737" t="s">
        <v>2026</v>
      </c>
      <c r="AH1737">
        <v>0</v>
      </c>
      <c r="AI1737">
        <v>299</v>
      </c>
    </row>
    <row r="1738" spans="1:35" x14ac:dyDescent="0.3">
      <c r="A1738" t="s">
        <v>2021</v>
      </c>
      <c r="B1738">
        <v>8832</v>
      </c>
      <c r="C1738">
        <v>2</v>
      </c>
      <c r="D1738" t="s">
        <v>2022</v>
      </c>
      <c r="E1738" t="s">
        <v>1597</v>
      </c>
      <c r="F1738">
        <v>48</v>
      </c>
      <c r="G1738">
        <v>24.43</v>
      </c>
      <c r="H1738">
        <v>80.77</v>
      </c>
      <c r="I1738">
        <v>20.61</v>
      </c>
      <c r="J1738">
        <v>68.150000000000006</v>
      </c>
      <c r="K1738">
        <v>18</v>
      </c>
      <c r="T1738">
        <v>3</v>
      </c>
      <c r="U1738">
        <v>2</v>
      </c>
      <c r="V1738" t="s">
        <v>306</v>
      </c>
      <c r="W1738" t="s">
        <v>97</v>
      </c>
      <c r="X1738">
        <v>10</v>
      </c>
      <c r="Y1738">
        <v>9</v>
      </c>
      <c r="Z1738" t="s">
        <v>2023</v>
      </c>
      <c r="AA1738" t="s">
        <v>2024</v>
      </c>
      <c r="AB1738" t="s">
        <v>309</v>
      </c>
      <c r="AC1738" t="s">
        <v>310</v>
      </c>
      <c r="AD1738" t="s">
        <v>2025</v>
      </c>
      <c r="AG1738" t="s">
        <v>2026</v>
      </c>
      <c r="AH1738">
        <v>0</v>
      </c>
      <c r="AI1738">
        <v>299</v>
      </c>
    </row>
    <row r="1739" spans="1:35" x14ac:dyDescent="0.3">
      <c r="A1739" t="s">
        <v>2021</v>
      </c>
      <c r="B1739">
        <v>8832</v>
      </c>
      <c r="C1739">
        <v>3</v>
      </c>
      <c r="D1739" t="s">
        <v>2022</v>
      </c>
      <c r="E1739" t="s">
        <v>1597</v>
      </c>
      <c r="F1739">
        <v>48</v>
      </c>
      <c r="G1739">
        <v>28.53</v>
      </c>
      <c r="H1739">
        <v>94.34</v>
      </c>
      <c r="I1739">
        <v>24.07</v>
      </c>
      <c r="J1739">
        <v>79.599999999999994</v>
      </c>
      <c r="K1739">
        <v>20</v>
      </c>
      <c r="T1739">
        <v>3</v>
      </c>
      <c r="U1739">
        <v>2</v>
      </c>
      <c r="V1739" t="s">
        <v>306</v>
      </c>
      <c r="W1739">
        <v>94</v>
      </c>
      <c r="X1739">
        <v>10</v>
      </c>
      <c r="Y1739">
        <v>9</v>
      </c>
      <c r="Z1739" t="s">
        <v>2023</v>
      </c>
      <c r="AA1739" t="s">
        <v>2024</v>
      </c>
      <c r="AB1739" t="s">
        <v>309</v>
      </c>
      <c r="AC1739" t="s">
        <v>310</v>
      </c>
      <c r="AD1739" t="s">
        <v>2025</v>
      </c>
      <c r="AG1739" t="s">
        <v>2026</v>
      </c>
      <c r="AH1739">
        <v>0</v>
      </c>
      <c r="AI1739">
        <v>299</v>
      </c>
    </row>
    <row r="1740" spans="1:35" x14ac:dyDescent="0.3">
      <c r="A1740" t="s">
        <v>2021</v>
      </c>
      <c r="B1740">
        <v>8832</v>
      </c>
      <c r="C1740">
        <v>4</v>
      </c>
      <c r="D1740" t="s">
        <v>2022</v>
      </c>
      <c r="E1740" t="s">
        <v>1597</v>
      </c>
      <c r="F1740">
        <v>48</v>
      </c>
      <c r="G1740">
        <v>30.87</v>
      </c>
      <c r="H1740">
        <v>102.08</v>
      </c>
      <c r="I1740">
        <v>26.08</v>
      </c>
      <c r="J1740">
        <v>86.22</v>
      </c>
      <c r="K1740">
        <v>1</v>
      </c>
      <c r="T1740">
        <v>3</v>
      </c>
      <c r="U1740">
        <v>2</v>
      </c>
      <c r="V1740" t="s">
        <v>306</v>
      </c>
      <c r="W1740">
        <v>102</v>
      </c>
      <c r="X1740">
        <v>10</v>
      </c>
      <c r="Y1740">
        <v>9</v>
      </c>
      <c r="Z1740" t="s">
        <v>2023</v>
      </c>
      <c r="AA1740" t="s">
        <v>2024</v>
      </c>
      <c r="AB1740" t="s">
        <v>309</v>
      </c>
      <c r="AC1740" t="s">
        <v>310</v>
      </c>
      <c r="AD1740" t="s">
        <v>2025</v>
      </c>
      <c r="AG1740" t="s">
        <v>2026</v>
      </c>
      <c r="AH1740">
        <v>0</v>
      </c>
      <c r="AI1740">
        <v>299</v>
      </c>
    </row>
    <row r="1741" spans="1:35" x14ac:dyDescent="0.3">
      <c r="A1741" t="s">
        <v>2021</v>
      </c>
      <c r="B1741">
        <v>3473</v>
      </c>
      <c r="C1741">
        <v>1</v>
      </c>
      <c r="D1741" t="s">
        <v>2027</v>
      </c>
      <c r="E1741" t="s">
        <v>1886</v>
      </c>
      <c r="F1741">
        <v>282</v>
      </c>
      <c r="G1741">
        <v>24.68</v>
      </c>
      <c r="H1741">
        <v>81.59</v>
      </c>
      <c r="I1741">
        <v>18.010000000000002</v>
      </c>
      <c r="J1741">
        <v>59.55</v>
      </c>
      <c r="K1741">
        <v>38</v>
      </c>
      <c r="T1741">
        <v>3</v>
      </c>
      <c r="U1741">
        <v>1</v>
      </c>
      <c r="V1741" t="s">
        <v>333</v>
      </c>
      <c r="W1741" t="s">
        <v>245</v>
      </c>
      <c r="X1741">
        <v>19</v>
      </c>
      <c r="Y1741">
        <v>17</v>
      </c>
      <c r="Z1741" t="s">
        <v>2028</v>
      </c>
      <c r="AA1741" t="s">
        <v>2029</v>
      </c>
      <c r="AB1741" t="s">
        <v>309</v>
      </c>
      <c r="AC1741" t="s">
        <v>310</v>
      </c>
      <c r="AD1741" t="s">
        <v>2025</v>
      </c>
      <c r="AG1741" t="s">
        <v>2030</v>
      </c>
      <c r="AH1741">
        <v>0</v>
      </c>
      <c r="AI1741">
        <v>365</v>
      </c>
    </row>
    <row r="1742" spans="1:35" x14ac:dyDescent="0.3">
      <c r="A1742" t="s">
        <v>2021</v>
      </c>
      <c r="B1742">
        <v>3473</v>
      </c>
      <c r="C1742">
        <v>2</v>
      </c>
      <c r="D1742" t="s">
        <v>2027</v>
      </c>
      <c r="E1742" t="s">
        <v>1886</v>
      </c>
      <c r="F1742">
        <v>282</v>
      </c>
      <c r="G1742">
        <v>24.67</v>
      </c>
      <c r="H1742">
        <v>81.569999999999993</v>
      </c>
      <c r="I1742">
        <v>18.010000000000002</v>
      </c>
      <c r="J1742">
        <v>59.54</v>
      </c>
      <c r="K1742">
        <v>19</v>
      </c>
      <c r="T1742">
        <v>3</v>
      </c>
      <c r="U1742">
        <v>1</v>
      </c>
      <c r="V1742" t="s">
        <v>333</v>
      </c>
      <c r="W1742" t="s">
        <v>175</v>
      </c>
      <c r="X1742">
        <v>19</v>
      </c>
      <c r="Y1742">
        <v>17</v>
      </c>
      <c r="Z1742" t="s">
        <v>2028</v>
      </c>
      <c r="AA1742" t="s">
        <v>2029</v>
      </c>
      <c r="AB1742" t="s">
        <v>309</v>
      </c>
      <c r="AC1742" t="s">
        <v>310</v>
      </c>
      <c r="AD1742" t="s">
        <v>2025</v>
      </c>
      <c r="AG1742" t="s">
        <v>2030</v>
      </c>
      <c r="AH1742">
        <v>0</v>
      </c>
      <c r="AI1742">
        <v>365</v>
      </c>
    </row>
    <row r="1743" spans="1:35" x14ac:dyDescent="0.3">
      <c r="A1743" t="s">
        <v>2021</v>
      </c>
      <c r="B1743">
        <v>3473</v>
      </c>
      <c r="C1743">
        <v>3</v>
      </c>
      <c r="D1743" t="s">
        <v>2027</v>
      </c>
      <c r="E1743" t="s">
        <v>1886</v>
      </c>
      <c r="F1743">
        <v>282</v>
      </c>
      <c r="G1743">
        <v>33.03</v>
      </c>
      <c r="H1743">
        <v>109.22</v>
      </c>
      <c r="I1743">
        <v>25.69</v>
      </c>
      <c r="J1743">
        <v>84.94</v>
      </c>
      <c r="K1743">
        <v>149</v>
      </c>
      <c r="T1743">
        <v>3</v>
      </c>
      <c r="U1743">
        <v>2</v>
      </c>
      <c r="V1743" t="s">
        <v>306</v>
      </c>
      <c r="W1743">
        <v>109</v>
      </c>
      <c r="X1743">
        <v>19</v>
      </c>
      <c r="Y1743">
        <v>17</v>
      </c>
      <c r="Z1743" t="s">
        <v>2028</v>
      </c>
      <c r="AA1743" t="s">
        <v>2029</v>
      </c>
      <c r="AB1743" t="s">
        <v>309</v>
      </c>
      <c r="AC1743" t="s">
        <v>310</v>
      </c>
      <c r="AD1743" t="s">
        <v>2025</v>
      </c>
      <c r="AG1743" t="s">
        <v>2030</v>
      </c>
      <c r="AH1743">
        <v>0</v>
      </c>
      <c r="AI1743">
        <v>365</v>
      </c>
    </row>
    <row r="1744" spans="1:35" x14ac:dyDescent="0.3">
      <c r="A1744" t="s">
        <v>2021</v>
      </c>
      <c r="B1744">
        <v>3473</v>
      </c>
      <c r="C1744">
        <v>4</v>
      </c>
      <c r="D1744" t="s">
        <v>2027</v>
      </c>
      <c r="E1744" t="s">
        <v>1886</v>
      </c>
      <c r="F1744">
        <v>282</v>
      </c>
      <c r="G1744">
        <v>43.01</v>
      </c>
      <c r="H1744">
        <v>142.19</v>
      </c>
      <c r="I1744">
        <v>34.78</v>
      </c>
      <c r="J1744">
        <v>114.98</v>
      </c>
      <c r="K1744">
        <v>76</v>
      </c>
      <c r="T1744">
        <v>4</v>
      </c>
      <c r="U1744">
        <v>2</v>
      </c>
      <c r="V1744" t="s">
        <v>306</v>
      </c>
      <c r="W1744">
        <v>142</v>
      </c>
      <c r="X1744">
        <v>19</v>
      </c>
      <c r="Y1744">
        <v>17</v>
      </c>
      <c r="Z1744" t="s">
        <v>2028</v>
      </c>
      <c r="AA1744" t="s">
        <v>2029</v>
      </c>
      <c r="AB1744" t="s">
        <v>309</v>
      </c>
      <c r="AC1744" t="s">
        <v>310</v>
      </c>
      <c r="AD1744" t="s">
        <v>2025</v>
      </c>
      <c r="AG1744" t="s">
        <v>2030</v>
      </c>
      <c r="AH1744">
        <v>0</v>
      </c>
      <c r="AI1744">
        <v>365</v>
      </c>
    </row>
    <row r="1745" spans="1:35" x14ac:dyDescent="0.3">
      <c r="A1745" t="s">
        <v>2021</v>
      </c>
      <c r="B1745">
        <v>106232</v>
      </c>
      <c r="C1745">
        <v>1</v>
      </c>
      <c r="D1745" t="s">
        <v>2031</v>
      </c>
      <c r="E1745" t="s">
        <v>2032</v>
      </c>
      <c r="F1745">
        <v>14</v>
      </c>
      <c r="G1745">
        <v>20.399999999999999</v>
      </c>
      <c r="H1745">
        <v>67.45</v>
      </c>
      <c r="I1745">
        <v>16.739999999999998</v>
      </c>
      <c r="J1745">
        <v>55.35</v>
      </c>
      <c r="K1745">
        <v>1</v>
      </c>
      <c r="T1745">
        <v>2</v>
      </c>
      <c r="U1745">
        <v>1</v>
      </c>
      <c r="V1745" t="s">
        <v>333</v>
      </c>
      <c r="W1745">
        <v>67</v>
      </c>
      <c r="X1745">
        <v>6</v>
      </c>
      <c r="Y1745">
        <v>5</v>
      </c>
      <c r="Z1745" t="s">
        <v>2033</v>
      </c>
      <c r="AA1745" t="s">
        <v>2034</v>
      </c>
      <c r="AB1745" t="s">
        <v>309</v>
      </c>
      <c r="AC1745" t="s">
        <v>310</v>
      </c>
      <c r="AD1745" t="s">
        <v>2025</v>
      </c>
      <c r="AG1745" t="s">
        <v>2035</v>
      </c>
      <c r="AH1745">
        <v>0</v>
      </c>
      <c r="AI1745">
        <v>196</v>
      </c>
    </row>
    <row r="1746" spans="1:35" x14ac:dyDescent="0.3">
      <c r="A1746" t="s">
        <v>2021</v>
      </c>
      <c r="B1746">
        <v>106232</v>
      </c>
      <c r="C1746">
        <v>2</v>
      </c>
      <c r="D1746" t="s">
        <v>2031</v>
      </c>
      <c r="E1746" t="s">
        <v>2032</v>
      </c>
      <c r="F1746">
        <v>14</v>
      </c>
      <c r="G1746">
        <v>26.03</v>
      </c>
      <c r="H1746">
        <v>86.06</v>
      </c>
      <c r="I1746">
        <v>21.36</v>
      </c>
      <c r="J1746">
        <v>70.62</v>
      </c>
      <c r="K1746">
        <v>1</v>
      </c>
      <c r="T1746">
        <v>3</v>
      </c>
      <c r="U1746">
        <v>2</v>
      </c>
      <c r="V1746" t="s">
        <v>333</v>
      </c>
      <c r="W1746">
        <v>86</v>
      </c>
      <c r="X1746">
        <v>6</v>
      </c>
      <c r="Y1746">
        <v>5</v>
      </c>
      <c r="Z1746" t="s">
        <v>2033</v>
      </c>
      <c r="AA1746" t="s">
        <v>2034</v>
      </c>
      <c r="AB1746" t="s">
        <v>309</v>
      </c>
      <c r="AC1746" t="s">
        <v>310</v>
      </c>
      <c r="AD1746" t="s">
        <v>2025</v>
      </c>
      <c r="AG1746" t="s">
        <v>2035</v>
      </c>
      <c r="AH1746">
        <v>0</v>
      </c>
      <c r="AI1746">
        <v>196</v>
      </c>
    </row>
    <row r="1747" spans="1:35" x14ac:dyDescent="0.3">
      <c r="A1747" t="s">
        <v>2021</v>
      </c>
      <c r="B1747">
        <v>106232</v>
      </c>
      <c r="C1747">
        <v>3</v>
      </c>
      <c r="D1747" t="s">
        <v>2031</v>
      </c>
      <c r="E1747" t="s">
        <v>2032</v>
      </c>
      <c r="F1747">
        <v>14</v>
      </c>
      <c r="G1747">
        <v>28.16</v>
      </c>
      <c r="H1747">
        <v>93.12</v>
      </c>
      <c r="I1747">
        <v>23.11</v>
      </c>
      <c r="J1747">
        <v>76.42</v>
      </c>
      <c r="K1747">
        <v>1</v>
      </c>
      <c r="T1747">
        <v>3</v>
      </c>
      <c r="U1747">
        <v>2</v>
      </c>
      <c r="V1747" t="s">
        <v>333</v>
      </c>
      <c r="W1747">
        <v>93</v>
      </c>
      <c r="X1747">
        <v>6</v>
      </c>
      <c r="Y1747">
        <v>5</v>
      </c>
      <c r="Z1747" t="s">
        <v>2033</v>
      </c>
      <c r="AA1747" t="s">
        <v>2034</v>
      </c>
      <c r="AB1747" t="s">
        <v>309</v>
      </c>
      <c r="AC1747" t="s">
        <v>310</v>
      </c>
      <c r="AD1747" t="s">
        <v>2025</v>
      </c>
      <c r="AG1747" t="s">
        <v>2035</v>
      </c>
      <c r="AH1747">
        <v>0</v>
      </c>
      <c r="AI1747">
        <v>196</v>
      </c>
    </row>
    <row r="1748" spans="1:35" x14ac:dyDescent="0.3">
      <c r="A1748" t="s">
        <v>2021</v>
      </c>
      <c r="B1748">
        <v>106232</v>
      </c>
      <c r="C1748">
        <v>4</v>
      </c>
      <c r="D1748" t="s">
        <v>2031</v>
      </c>
      <c r="E1748" t="s">
        <v>2032</v>
      </c>
      <c r="F1748">
        <v>14</v>
      </c>
      <c r="G1748">
        <v>29.95</v>
      </c>
      <c r="H1748">
        <v>99.03</v>
      </c>
      <c r="I1748">
        <v>24.58</v>
      </c>
      <c r="J1748">
        <v>81.27</v>
      </c>
      <c r="K1748">
        <v>1</v>
      </c>
      <c r="T1748">
        <v>3</v>
      </c>
      <c r="U1748">
        <v>2</v>
      </c>
      <c r="V1748" t="s">
        <v>333</v>
      </c>
      <c r="W1748">
        <v>99</v>
      </c>
      <c r="X1748">
        <v>6</v>
      </c>
      <c r="Y1748">
        <v>5</v>
      </c>
      <c r="Z1748" t="s">
        <v>2033</v>
      </c>
      <c r="AA1748" t="s">
        <v>2034</v>
      </c>
      <c r="AB1748" t="s">
        <v>309</v>
      </c>
      <c r="AC1748" t="s">
        <v>310</v>
      </c>
      <c r="AD1748" t="s">
        <v>2025</v>
      </c>
      <c r="AG1748" t="s">
        <v>2035</v>
      </c>
      <c r="AH1748">
        <v>0</v>
      </c>
      <c r="AI1748">
        <v>196</v>
      </c>
    </row>
    <row r="1749" spans="1:35" x14ac:dyDescent="0.3">
      <c r="A1749" t="s">
        <v>2021</v>
      </c>
      <c r="B1749">
        <v>106232</v>
      </c>
      <c r="C1749">
        <v>5</v>
      </c>
      <c r="D1749" t="s">
        <v>2031</v>
      </c>
      <c r="E1749" t="s">
        <v>2032</v>
      </c>
      <c r="F1749">
        <v>14</v>
      </c>
      <c r="G1749">
        <v>31.1</v>
      </c>
      <c r="H1749">
        <v>102.83</v>
      </c>
      <c r="I1749">
        <v>25.52</v>
      </c>
      <c r="J1749">
        <v>84.39</v>
      </c>
      <c r="K1749">
        <v>3</v>
      </c>
      <c r="T1749">
        <v>3</v>
      </c>
      <c r="U1749">
        <v>2</v>
      </c>
      <c r="V1749" t="s">
        <v>333</v>
      </c>
      <c r="W1749" t="s">
        <v>353</v>
      </c>
      <c r="X1749">
        <v>6</v>
      </c>
      <c r="Y1749">
        <v>5</v>
      </c>
      <c r="Z1749" t="s">
        <v>2033</v>
      </c>
      <c r="AA1749" t="s">
        <v>2034</v>
      </c>
      <c r="AB1749" t="s">
        <v>309</v>
      </c>
      <c r="AC1749" t="s">
        <v>310</v>
      </c>
      <c r="AD1749" t="s">
        <v>2025</v>
      </c>
      <c r="AG1749" t="s">
        <v>2035</v>
      </c>
      <c r="AH1749">
        <v>0</v>
      </c>
      <c r="AI1749">
        <v>196</v>
      </c>
    </row>
    <row r="1750" spans="1:35" x14ac:dyDescent="0.3">
      <c r="A1750" t="s">
        <v>2021</v>
      </c>
      <c r="B1750">
        <v>106232</v>
      </c>
      <c r="C1750">
        <v>6</v>
      </c>
      <c r="D1750" t="s">
        <v>2031</v>
      </c>
      <c r="E1750" t="s">
        <v>2032</v>
      </c>
      <c r="F1750">
        <v>14</v>
      </c>
      <c r="G1750">
        <v>30.89</v>
      </c>
      <c r="H1750">
        <v>102.12</v>
      </c>
      <c r="I1750">
        <v>25.34</v>
      </c>
      <c r="J1750">
        <v>83.8</v>
      </c>
      <c r="K1750">
        <v>1</v>
      </c>
      <c r="T1750">
        <v>3</v>
      </c>
      <c r="U1750">
        <v>2</v>
      </c>
      <c r="V1750" t="s">
        <v>333</v>
      </c>
      <c r="W1750" t="s">
        <v>83</v>
      </c>
      <c r="X1750">
        <v>6</v>
      </c>
      <c r="Y1750">
        <v>5</v>
      </c>
      <c r="Z1750" t="s">
        <v>2033</v>
      </c>
      <c r="AA1750" t="s">
        <v>2034</v>
      </c>
      <c r="AB1750" t="s">
        <v>309</v>
      </c>
      <c r="AC1750" t="s">
        <v>310</v>
      </c>
      <c r="AD1750" t="s">
        <v>2025</v>
      </c>
      <c r="AG1750" t="s">
        <v>2035</v>
      </c>
      <c r="AH1750">
        <v>0</v>
      </c>
      <c r="AI1750">
        <v>196</v>
      </c>
    </row>
    <row r="1751" spans="1:35" x14ac:dyDescent="0.3">
      <c r="A1751" t="s">
        <v>2021</v>
      </c>
      <c r="B1751">
        <v>106232</v>
      </c>
      <c r="C1751">
        <v>7</v>
      </c>
      <c r="D1751" t="s">
        <v>2031</v>
      </c>
      <c r="E1751" t="s">
        <v>2032</v>
      </c>
      <c r="F1751">
        <v>14</v>
      </c>
      <c r="G1751">
        <v>31.24</v>
      </c>
      <c r="H1751">
        <v>103.28</v>
      </c>
      <c r="I1751">
        <v>25.63</v>
      </c>
      <c r="J1751">
        <v>84.76</v>
      </c>
      <c r="K1751">
        <v>3</v>
      </c>
      <c r="T1751">
        <v>3</v>
      </c>
      <c r="U1751">
        <v>2</v>
      </c>
      <c r="V1751" t="s">
        <v>333</v>
      </c>
      <c r="W1751" t="s">
        <v>1146</v>
      </c>
      <c r="X1751">
        <v>6</v>
      </c>
      <c r="Y1751">
        <v>5</v>
      </c>
      <c r="Z1751" t="s">
        <v>2033</v>
      </c>
      <c r="AA1751" t="s">
        <v>2034</v>
      </c>
      <c r="AB1751" t="s">
        <v>309</v>
      </c>
      <c r="AC1751" t="s">
        <v>310</v>
      </c>
      <c r="AD1751" t="s">
        <v>2025</v>
      </c>
      <c r="AG1751" t="s">
        <v>2035</v>
      </c>
      <c r="AH1751">
        <v>0</v>
      </c>
      <c r="AI1751">
        <v>196</v>
      </c>
    </row>
    <row r="1752" spans="1:35" x14ac:dyDescent="0.3">
      <c r="A1752" t="s">
        <v>2021</v>
      </c>
      <c r="B1752">
        <v>106232</v>
      </c>
      <c r="C1752">
        <v>8</v>
      </c>
      <c r="D1752" t="s">
        <v>2031</v>
      </c>
      <c r="E1752" t="s">
        <v>2032</v>
      </c>
      <c r="F1752">
        <v>14</v>
      </c>
      <c r="G1752">
        <v>31.29</v>
      </c>
      <c r="H1752">
        <v>103.47</v>
      </c>
      <c r="I1752">
        <v>25.68</v>
      </c>
      <c r="J1752">
        <v>84.91</v>
      </c>
      <c r="K1752">
        <v>3</v>
      </c>
      <c r="T1752">
        <v>3</v>
      </c>
      <c r="U1752">
        <v>2</v>
      </c>
      <c r="V1752" t="s">
        <v>333</v>
      </c>
      <c r="W1752" t="s">
        <v>1430</v>
      </c>
      <c r="X1752">
        <v>6</v>
      </c>
      <c r="Y1752">
        <v>5</v>
      </c>
      <c r="Z1752" t="s">
        <v>2033</v>
      </c>
      <c r="AA1752" t="s">
        <v>2034</v>
      </c>
      <c r="AB1752" t="s">
        <v>309</v>
      </c>
      <c r="AC1752" t="s">
        <v>310</v>
      </c>
      <c r="AD1752" t="s">
        <v>2025</v>
      </c>
      <c r="AG1752" t="s">
        <v>2035</v>
      </c>
      <c r="AH1752">
        <v>0</v>
      </c>
      <c r="AI1752">
        <v>196</v>
      </c>
    </row>
    <row r="1753" spans="1:35" x14ac:dyDescent="0.3">
      <c r="A1753" t="s">
        <v>2021</v>
      </c>
      <c r="B1753">
        <v>3391</v>
      </c>
      <c r="C1753">
        <v>1</v>
      </c>
      <c r="D1753" t="s">
        <v>2036</v>
      </c>
      <c r="E1753" t="s">
        <v>1535</v>
      </c>
      <c r="F1753">
        <v>206</v>
      </c>
      <c r="G1753">
        <v>26.78</v>
      </c>
      <c r="H1753">
        <v>88.53</v>
      </c>
      <c r="I1753">
        <v>17.77</v>
      </c>
      <c r="J1753">
        <v>58.76</v>
      </c>
      <c r="K1753">
        <v>38</v>
      </c>
      <c r="T1753">
        <v>3</v>
      </c>
      <c r="U1753">
        <v>1</v>
      </c>
      <c r="V1753" t="s">
        <v>333</v>
      </c>
      <c r="W1753" t="s">
        <v>261</v>
      </c>
      <c r="X1753">
        <v>19</v>
      </c>
      <c r="Y1753">
        <v>16</v>
      </c>
      <c r="Z1753" t="s">
        <v>2037</v>
      </c>
      <c r="AA1753" t="s">
        <v>2038</v>
      </c>
      <c r="AB1753" t="s">
        <v>309</v>
      </c>
      <c r="AC1753" t="s">
        <v>310</v>
      </c>
      <c r="AD1753" t="s">
        <v>2025</v>
      </c>
      <c r="AG1753" t="s">
        <v>2039</v>
      </c>
      <c r="AH1753">
        <v>0</v>
      </c>
      <c r="AI1753">
        <v>310</v>
      </c>
    </row>
    <row r="1754" spans="1:35" x14ac:dyDescent="0.3">
      <c r="A1754" t="s">
        <v>2021</v>
      </c>
      <c r="B1754">
        <v>3391</v>
      </c>
      <c r="C1754">
        <v>2</v>
      </c>
      <c r="D1754" t="s">
        <v>2036</v>
      </c>
      <c r="E1754" t="s">
        <v>1535</v>
      </c>
      <c r="F1754">
        <v>206</v>
      </c>
      <c r="G1754">
        <v>26.78</v>
      </c>
      <c r="H1754">
        <v>88.53</v>
      </c>
      <c r="I1754">
        <v>17.77</v>
      </c>
      <c r="J1754">
        <v>58.76</v>
      </c>
      <c r="K1754">
        <v>19</v>
      </c>
      <c r="T1754">
        <v>3</v>
      </c>
      <c r="U1754">
        <v>1</v>
      </c>
      <c r="V1754" t="s">
        <v>333</v>
      </c>
      <c r="W1754" t="s">
        <v>262</v>
      </c>
      <c r="X1754">
        <v>19</v>
      </c>
      <c r="Y1754">
        <v>16</v>
      </c>
      <c r="Z1754" t="s">
        <v>2037</v>
      </c>
      <c r="AA1754" t="s">
        <v>2038</v>
      </c>
      <c r="AB1754" t="s">
        <v>309</v>
      </c>
      <c r="AC1754" t="s">
        <v>310</v>
      </c>
      <c r="AD1754" t="s">
        <v>2025</v>
      </c>
      <c r="AG1754" t="s">
        <v>2039</v>
      </c>
      <c r="AH1754">
        <v>0</v>
      </c>
      <c r="AI1754">
        <v>310</v>
      </c>
    </row>
    <row r="1755" spans="1:35" x14ac:dyDescent="0.3">
      <c r="A1755" t="s">
        <v>2021</v>
      </c>
      <c r="B1755">
        <v>3391</v>
      </c>
      <c r="C1755">
        <v>3</v>
      </c>
      <c r="D1755" t="s">
        <v>2036</v>
      </c>
      <c r="E1755" t="s">
        <v>1535</v>
      </c>
      <c r="F1755">
        <v>206</v>
      </c>
      <c r="G1755">
        <v>31.45</v>
      </c>
      <c r="H1755">
        <v>103.97</v>
      </c>
      <c r="I1755">
        <v>23.71</v>
      </c>
      <c r="J1755">
        <v>78.39</v>
      </c>
      <c r="K1755">
        <v>51</v>
      </c>
      <c r="T1755">
        <v>3</v>
      </c>
      <c r="U1755">
        <v>2</v>
      </c>
      <c r="V1755" t="s">
        <v>306</v>
      </c>
      <c r="W1755">
        <v>103</v>
      </c>
      <c r="X1755">
        <v>19</v>
      </c>
      <c r="Y1755">
        <v>16</v>
      </c>
      <c r="Z1755" t="s">
        <v>2037</v>
      </c>
      <c r="AA1755" t="s">
        <v>2038</v>
      </c>
      <c r="AB1755" t="s">
        <v>309</v>
      </c>
      <c r="AC1755" t="s">
        <v>310</v>
      </c>
      <c r="AD1755" t="s">
        <v>2025</v>
      </c>
      <c r="AG1755" t="s">
        <v>2039</v>
      </c>
      <c r="AH1755">
        <v>0</v>
      </c>
      <c r="AI1755">
        <v>310</v>
      </c>
    </row>
    <row r="1756" spans="1:35" x14ac:dyDescent="0.3">
      <c r="A1756" t="s">
        <v>2021</v>
      </c>
      <c r="B1756">
        <v>3391</v>
      </c>
      <c r="C1756">
        <v>4</v>
      </c>
      <c r="D1756" t="s">
        <v>2036</v>
      </c>
      <c r="E1756" t="s">
        <v>1535</v>
      </c>
      <c r="F1756">
        <v>206</v>
      </c>
      <c r="G1756">
        <v>32.17</v>
      </c>
      <c r="H1756">
        <v>106.38</v>
      </c>
      <c r="I1756">
        <v>24.07</v>
      </c>
      <c r="J1756">
        <v>79.58</v>
      </c>
      <c r="K1756">
        <v>32</v>
      </c>
      <c r="T1756">
        <v>3</v>
      </c>
      <c r="U1756">
        <v>2</v>
      </c>
      <c r="V1756" t="s">
        <v>306</v>
      </c>
      <c r="W1756" t="s">
        <v>65</v>
      </c>
      <c r="X1756">
        <v>19</v>
      </c>
      <c r="Y1756">
        <v>16</v>
      </c>
      <c r="Z1756" t="s">
        <v>2037</v>
      </c>
      <c r="AA1756" t="s">
        <v>2038</v>
      </c>
      <c r="AB1756" t="s">
        <v>309</v>
      </c>
      <c r="AC1756" t="s">
        <v>310</v>
      </c>
      <c r="AD1756" t="s">
        <v>2025</v>
      </c>
      <c r="AG1756" t="s">
        <v>2039</v>
      </c>
      <c r="AH1756">
        <v>0</v>
      </c>
      <c r="AI1756">
        <v>310</v>
      </c>
    </row>
    <row r="1757" spans="1:35" x14ac:dyDescent="0.3">
      <c r="A1757" t="s">
        <v>2021</v>
      </c>
      <c r="B1757">
        <v>3391</v>
      </c>
      <c r="C1757">
        <v>5</v>
      </c>
      <c r="D1757" t="s">
        <v>2036</v>
      </c>
      <c r="E1757" t="s">
        <v>1535</v>
      </c>
      <c r="F1757">
        <v>206</v>
      </c>
      <c r="G1757">
        <v>32.43</v>
      </c>
      <c r="H1757">
        <v>107.22</v>
      </c>
      <c r="I1757">
        <v>24.29</v>
      </c>
      <c r="J1757">
        <v>80.3</v>
      </c>
      <c r="K1757">
        <v>15</v>
      </c>
      <c r="T1757">
        <v>3</v>
      </c>
      <c r="U1757">
        <v>2</v>
      </c>
      <c r="V1757" t="s">
        <v>306</v>
      </c>
      <c r="W1757" t="s">
        <v>160</v>
      </c>
      <c r="X1757">
        <v>19</v>
      </c>
      <c r="Y1757">
        <v>16</v>
      </c>
      <c r="Z1757" t="s">
        <v>2037</v>
      </c>
      <c r="AA1757" t="s">
        <v>2038</v>
      </c>
      <c r="AB1757" t="s">
        <v>309</v>
      </c>
      <c r="AC1757" t="s">
        <v>310</v>
      </c>
      <c r="AD1757" t="s">
        <v>2025</v>
      </c>
      <c r="AG1757" t="s">
        <v>2039</v>
      </c>
      <c r="AH1757">
        <v>0</v>
      </c>
      <c r="AI1757">
        <v>310</v>
      </c>
    </row>
    <row r="1758" spans="1:35" x14ac:dyDescent="0.3">
      <c r="A1758" t="s">
        <v>2021</v>
      </c>
      <c r="B1758">
        <v>3391</v>
      </c>
      <c r="C1758">
        <v>6</v>
      </c>
      <c r="D1758" t="s">
        <v>2036</v>
      </c>
      <c r="E1758" t="s">
        <v>1535</v>
      </c>
      <c r="F1758">
        <v>206</v>
      </c>
      <c r="G1758">
        <v>42.94</v>
      </c>
      <c r="H1758">
        <v>141.97999999999999</v>
      </c>
      <c r="I1758">
        <v>33.07</v>
      </c>
      <c r="J1758">
        <v>109.35</v>
      </c>
      <c r="K1758">
        <v>33</v>
      </c>
      <c r="T1758">
        <v>4</v>
      </c>
      <c r="U1758">
        <v>2</v>
      </c>
      <c r="V1758" t="s">
        <v>306</v>
      </c>
      <c r="W1758">
        <v>141</v>
      </c>
      <c r="X1758">
        <v>19</v>
      </c>
      <c r="Y1758">
        <v>16</v>
      </c>
      <c r="Z1758" t="s">
        <v>2037</v>
      </c>
      <c r="AA1758" t="s">
        <v>2038</v>
      </c>
      <c r="AB1758" t="s">
        <v>309</v>
      </c>
      <c r="AC1758" t="s">
        <v>310</v>
      </c>
      <c r="AD1758" t="s">
        <v>2025</v>
      </c>
      <c r="AG1758" t="s">
        <v>2039</v>
      </c>
      <c r="AH1758">
        <v>0</v>
      </c>
      <c r="AI1758">
        <v>310</v>
      </c>
    </row>
    <row r="1759" spans="1:35" x14ac:dyDescent="0.3">
      <c r="A1759" t="s">
        <v>2021</v>
      </c>
      <c r="B1759">
        <v>3391</v>
      </c>
      <c r="C1759">
        <v>7</v>
      </c>
      <c r="D1759" t="s">
        <v>2036</v>
      </c>
      <c r="E1759" t="s">
        <v>1535</v>
      </c>
      <c r="F1759">
        <v>206</v>
      </c>
      <c r="G1759">
        <v>49.67</v>
      </c>
      <c r="H1759">
        <v>164.22</v>
      </c>
      <c r="I1759">
        <v>37.86</v>
      </c>
      <c r="J1759">
        <v>125.19</v>
      </c>
      <c r="K1759">
        <v>18</v>
      </c>
      <c r="T1759">
        <v>4</v>
      </c>
      <c r="U1759">
        <v>2</v>
      </c>
      <c r="V1759" t="s">
        <v>306</v>
      </c>
      <c r="W1759">
        <v>164</v>
      </c>
      <c r="X1759">
        <v>19</v>
      </c>
      <c r="Y1759">
        <v>16</v>
      </c>
      <c r="Z1759" t="s">
        <v>2037</v>
      </c>
      <c r="AA1759" t="s">
        <v>2038</v>
      </c>
      <c r="AB1759" t="s">
        <v>309</v>
      </c>
      <c r="AC1759" t="s">
        <v>310</v>
      </c>
      <c r="AD1759" t="s">
        <v>2025</v>
      </c>
      <c r="AG1759" t="s">
        <v>2039</v>
      </c>
      <c r="AH1759">
        <v>0</v>
      </c>
      <c r="AI1759">
        <v>310</v>
      </c>
    </row>
    <row r="1760" spans="1:35" x14ac:dyDescent="0.3">
      <c r="A1760" t="s">
        <v>2021</v>
      </c>
      <c r="B1760">
        <v>25586</v>
      </c>
      <c r="C1760">
        <v>1</v>
      </c>
      <c r="D1760" t="s">
        <v>2040</v>
      </c>
      <c r="E1760" t="s">
        <v>733</v>
      </c>
      <c r="F1760">
        <v>18</v>
      </c>
      <c r="G1760">
        <v>35.340000000000003</v>
      </c>
      <c r="H1760">
        <v>116.84</v>
      </c>
      <c r="I1760">
        <v>32.29</v>
      </c>
      <c r="J1760">
        <v>106.77</v>
      </c>
      <c r="K1760">
        <v>6</v>
      </c>
      <c r="T1760">
        <v>3</v>
      </c>
      <c r="U1760">
        <v>2</v>
      </c>
      <c r="V1760" t="s">
        <v>306</v>
      </c>
      <c r="W1760" t="s">
        <v>974</v>
      </c>
      <c r="X1760">
        <v>7</v>
      </c>
      <c r="Y1760">
        <v>7</v>
      </c>
      <c r="Z1760" t="s">
        <v>2041</v>
      </c>
      <c r="AA1760" t="s">
        <v>2042</v>
      </c>
      <c r="AB1760" t="s">
        <v>309</v>
      </c>
      <c r="AC1760" t="s">
        <v>310</v>
      </c>
      <c r="AD1760" t="s">
        <v>2025</v>
      </c>
      <c r="AG1760" t="s">
        <v>2043</v>
      </c>
      <c r="AH1760">
        <v>0</v>
      </c>
      <c r="AI1760">
        <v>214</v>
      </c>
    </row>
    <row r="1761" spans="1:35" x14ac:dyDescent="0.3">
      <c r="A1761" t="s">
        <v>2021</v>
      </c>
      <c r="B1761">
        <v>25586</v>
      </c>
      <c r="C1761">
        <v>2</v>
      </c>
      <c r="D1761" t="s">
        <v>2040</v>
      </c>
      <c r="E1761" t="s">
        <v>733</v>
      </c>
      <c r="F1761">
        <v>18</v>
      </c>
      <c r="G1761">
        <v>35.58</v>
      </c>
      <c r="H1761">
        <v>117.62</v>
      </c>
      <c r="I1761">
        <v>32.51</v>
      </c>
      <c r="J1761">
        <v>107.48</v>
      </c>
      <c r="K1761">
        <v>6</v>
      </c>
      <c r="T1761">
        <v>4</v>
      </c>
      <c r="U1761">
        <v>2</v>
      </c>
      <c r="V1761" t="s">
        <v>306</v>
      </c>
      <c r="W1761">
        <v>117</v>
      </c>
      <c r="X1761">
        <v>7</v>
      </c>
      <c r="Y1761">
        <v>7</v>
      </c>
      <c r="Z1761" t="s">
        <v>2041</v>
      </c>
      <c r="AA1761" t="s">
        <v>2042</v>
      </c>
      <c r="AB1761" t="s">
        <v>309</v>
      </c>
      <c r="AC1761" t="s">
        <v>310</v>
      </c>
      <c r="AD1761" t="s">
        <v>2025</v>
      </c>
      <c r="AG1761" t="s">
        <v>2043</v>
      </c>
      <c r="AH1761">
        <v>0</v>
      </c>
      <c r="AI1761">
        <v>214</v>
      </c>
    </row>
    <row r="1762" spans="1:35" x14ac:dyDescent="0.3">
      <c r="A1762" t="s">
        <v>2021</v>
      </c>
      <c r="B1762">
        <v>25586</v>
      </c>
      <c r="C1762">
        <v>3</v>
      </c>
      <c r="D1762" t="s">
        <v>2040</v>
      </c>
      <c r="E1762" t="s">
        <v>733</v>
      </c>
      <c r="F1762">
        <v>18</v>
      </c>
      <c r="G1762">
        <v>35.47</v>
      </c>
      <c r="H1762">
        <v>117.28</v>
      </c>
      <c r="I1762">
        <v>32.409999999999997</v>
      </c>
      <c r="J1762">
        <v>107.17</v>
      </c>
      <c r="K1762">
        <v>6</v>
      </c>
      <c r="T1762">
        <v>3</v>
      </c>
      <c r="U1762">
        <v>2</v>
      </c>
      <c r="V1762" t="s">
        <v>306</v>
      </c>
      <c r="W1762" t="s">
        <v>113</v>
      </c>
      <c r="X1762">
        <v>7</v>
      </c>
      <c r="Y1762">
        <v>7</v>
      </c>
      <c r="Z1762" t="s">
        <v>2041</v>
      </c>
      <c r="AA1762" t="s">
        <v>2042</v>
      </c>
      <c r="AB1762" t="s">
        <v>309</v>
      </c>
      <c r="AC1762" t="s">
        <v>310</v>
      </c>
      <c r="AD1762" t="s">
        <v>2025</v>
      </c>
      <c r="AG1762" t="s">
        <v>2043</v>
      </c>
      <c r="AH1762">
        <v>0</v>
      </c>
      <c r="AI1762">
        <v>214</v>
      </c>
    </row>
    <row r="1763" spans="1:35" x14ac:dyDescent="0.3">
      <c r="A1763" t="s">
        <v>2021</v>
      </c>
      <c r="B1763">
        <v>23197</v>
      </c>
      <c r="C1763">
        <v>1</v>
      </c>
      <c r="D1763" t="s">
        <v>2044</v>
      </c>
      <c r="E1763" t="s">
        <v>1057</v>
      </c>
      <c r="F1763">
        <v>18</v>
      </c>
      <c r="G1763">
        <v>26.25</v>
      </c>
      <c r="H1763">
        <v>86.8</v>
      </c>
      <c r="I1763">
        <v>23.4</v>
      </c>
      <c r="J1763">
        <v>77.37</v>
      </c>
      <c r="K1763">
        <v>6</v>
      </c>
      <c r="T1763">
        <v>3</v>
      </c>
      <c r="U1763">
        <v>2</v>
      </c>
      <c r="V1763" t="s">
        <v>306</v>
      </c>
      <c r="W1763">
        <v>86</v>
      </c>
      <c r="X1763">
        <v>7</v>
      </c>
      <c r="Y1763">
        <v>7</v>
      </c>
      <c r="Z1763" t="s">
        <v>2045</v>
      </c>
      <c r="AA1763" t="s">
        <v>2046</v>
      </c>
      <c r="AB1763" t="s">
        <v>309</v>
      </c>
      <c r="AC1763" t="s">
        <v>310</v>
      </c>
      <c r="AD1763" t="s">
        <v>2025</v>
      </c>
      <c r="AG1763" t="s">
        <v>2047</v>
      </c>
      <c r="AH1763">
        <v>0</v>
      </c>
      <c r="AI1763">
        <v>296</v>
      </c>
    </row>
    <row r="1764" spans="1:35" x14ac:dyDescent="0.3">
      <c r="A1764" t="s">
        <v>2021</v>
      </c>
      <c r="B1764">
        <v>23197</v>
      </c>
      <c r="C1764">
        <v>2</v>
      </c>
      <c r="D1764" t="s">
        <v>2044</v>
      </c>
      <c r="E1764" t="s">
        <v>1057</v>
      </c>
      <c r="F1764">
        <v>18</v>
      </c>
      <c r="G1764">
        <v>28.22</v>
      </c>
      <c r="H1764">
        <v>93.31</v>
      </c>
      <c r="I1764">
        <v>25.15</v>
      </c>
      <c r="J1764">
        <v>83.17</v>
      </c>
      <c r="K1764">
        <v>1</v>
      </c>
      <c r="T1764">
        <v>3</v>
      </c>
      <c r="U1764">
        <v>2</v>
      </c>
      <c r="V1764" t="s">
        <v>306</v>
      </c>
      <c r="W1764">
        <v>93</v>
      </c>
      <c r="X1764">
        <v>7</v>
      </c>
      <c r="Y1764">
        <v>7</v>
      </c>
      <c r="Z1764" t="s">
        <v>2045</v>
      </c>
      <c r="AA1764" t="s">
        <v>2046</v>
      </c>
      <c r="AB1764" t="s">
        <v>309</v>
      </c>
      <c r="AC1764" t="s">
        <v>310</v>
      </c>
      <c r="AD1764" t="s">
        <v>2025</v>
      </c>
      <c r="AG1764" t="s">
        <v>2047</v>
      </c>
      <c r="AH1764">
        <v>0</v>
      </c>
      <c r="AI1764">
        <v>296</v>
      </c>
    </row>
    <row r="1765" spans="1:35" x14ac:dyDescent="0.3">
      <c r="A1765" t="s">
        <v>2021</v>
      </c>
      <c r="B1765">
        <v>23197</v>
      </c>
      <c r="C1765">
        <v>3</v>
      </c>
      <c r="D1765" t="s">
        <v>2044</v>
      </c>
      <c r="E1765" t="s">
        <v>1057</v>
      </c>
      <c r="F1765">
        <v>18</v>
      </c>
      <c r="G1765">
        <v>29.95</v>
      </c>
      <c r="H1765">
        <v>99.02</v>
      </c>
      <c r="I1765">
        <v>26.69</v>
      </c>
      <c r="J1765">
        <v>88.26</v>
      </c>
      <c r="K1765">
        <v>6</v>
      </c>
      <c r="T1765">
        <v>3</v>
      </c>
      <c r="U1765">
        <v>2</v>
      </c>
      <c r="V1765" t="s">
        <v>306</v>
      </c>
      <c r="W1765" t="s">
        <v>266</v>
      </c>
      <c r="X1765">
        <v>7</v>
      </c>
      <c r="Y1765">
        <v>7</v>
      </c>
      <c r="Z1765" t="s">
        <v>2045</v>
      </c>
      <c r="AA1765" t="s">
        <v>2046</v>
      </c>
      <c r="AB1765" t="s">
        <v>309</v>
      </c>
      <c r="AC1765" t="s">
        <v>310</v>
      </c>
      <c r="AD1765" t="s">
        <v>2025</v>
      </c>
      <c r="AG1765" t="s">
        <v>2047</v>
      </c>
      <c r="AH1765">
        <v>0</v>
      </c>
      <c r="AI1765">
        <v>296</v>
      </c>
    </row>
    <row r="1766" spans="1:35" x14ac:dyDescent="0.3">
      <c r="A1766" t="s">
        <v>2021</v>
      </c>
      <c r="B1766">
        <v>23197</v>
      </c>
      <c r="C1766">
        <v>4</v>
      </c>
      <c r="D1766" t="s">
        <v>2044</v>
      </c>
      <c r="E1766" t="s">
        <v>1057</v>
      </c>
      <c r="F1766">
        <v>18</v>
      </c>
      <c r="G1766">
        <v>30.07</v>
      </c>
      <c r="H1766">
        <v>99.43</v>
      </c>
      <c r="I1766">
        <v>26.81</v>
      </c>
      <c r="J1766">
        <v>88.63</v>
      </c>
      <c r="K1766">
        <v>5</v>
      </c>
      <c r="T1766">
        <v>3</v>
      </c>
      <c r="U1766">
        <v>2</v>
      </c>
      <c r="V1766" t="s">
        <v>306</v>
      </c>
      <c r="W1766" t="s">
        <v>267</v>
      </c>
      <c r="X1766">
        <v>7</v>
      </c>
      <c r="Y1766">
        <v>7</v>
      </c>
      <c r="Z1766" t="s">
        <v>2045</v>
      </c>
      <c r="AA1766" t="s">
        <v>2046</v>
      </c>
      <c r="AB1766" t="s">
        <v>309</v>
      </c>
      <c r="AC1766" t="s">
        <v>310</v>
      </c>
      <c r="AD1766" t="s">
        <v>2025</v>
      </c>
      <c r="AG1766" t="s">
        <v>2047</v>
      </c>
      <c r="AH1766">
        <v>0</v>
      </c>
      <c r="AI1766">
        <v>296</v>
      </c>
    </row>
    <row r="1767" spans="1:35" x14ac:dyDescent="0.3">
      <c r="A1767" t="s">
        <v>2021</v>
      </c>
      <c r="B1767">
        <v>3472</v>
      </c>
      <c r="C1767">
        <v>1</v>
      </c>
      <c r="D1767" t="s">
        <v>2048</v>
      </c>
      <c r="E1767" t="s">
        <v>1475</v>
      </c>
      <c r="F1767">
        <v>477</v>
      </c>
      <c r="G1767">
        <v>25.36</v>
      </c>
      <c r="H1767">
        <v>83.85</v>
      </c>
      <c r="I1767">
        <v>18.11</v>
      </c>
      <c r="J1767">
        <v>59.88</v>
      </c>
      <c r="K1767">
        <v>206</v>
      </c>
      <c r="T1767">
        <v>3</v>
      </c>
      <c r="U1767">
        <v>1</v>
      </c>
      <c r="V1767" t="s">
        <v>333</v>
      </c>
      <c r="W1767">
        <v>83</v>
      </c>
      <c r="X1767">
        <v>25</v>
      </c>
      <c r="Y1767">
        <v>20</v>
      </c>
      <c r="Z1767" t="s">
        <v>2049</v>
      </c>
      <c r="AA1767" t="s">
        <v>2050</v>
      </c>
      <c r="AB1767" t="s">
        <v>309</v>
      </c>
      <c r="AC1767" t="s">
        <v>310</v>
      </c>
      <c r="AD1767" t="s">
        <v>2025</v>
      </c>
      <c r="AG1767" t="s">
        <v>2051</v>
      </c>
      <c r="AH1767">
        <v>0</v>
      </c>
      <c r="AI1767">
        <v>353</v>
      </c>
    </row>
    <row r="1768" spans="1:35" x14ac:dyDescent="0.3">
      <c r="A1768" t="s">
        <v>2021</v>
      </c>
      <c r="B1768">
        <v>3472</v>
      </c>
      <c r="C1768">
        <v>2</v>
      </c>
      <c r="D1768" t="s">
        <v>2048</v>
      </c>
      <c r="E1768" t="s">
        <v>1475</v>
      </c>
      <c r="F1768">
        <v>477</v>
      </c>
      <c r="G1768">
        <v>32.950000000000003</v>
      </c>
      <c r="H1768">
        <v>108.93</v>
      </c>
      <c r="I1768">
        <v>25.68</v>
      </c>
      <c r="J1768">
        <v>84.9</v>
      </c>
      <c r="K1768">
        <v>152</v>
      </c>
      <c r="T1768">
        <v>3</v>
      </c>
      <c r="U1768">
        <v>2</v>
      </c>
      <c r="V1768" t="s">
        <v>306</v>
      </c>
      <c r="W1768">
        <v>108</v>
      </c>
      <c r="X1768">
        <v>25</v>
      </c>
      <c r="Y1768">
        <v>20</v>
      </c>
      <c r="Z1768" t="s">
        <v>2049</v>
      </c>
      <c r="AA1768" t="s">
        <v>2050</v>
      </c>
      <c r="AB1768" t="s">
        <v>309</v>
      </c>
      <c r="AC1768" t="s">
        <v>310</v>
      </c>
      <c r="AD1768" t="s">
        <v>2025</v>
      </c>
      <c r="AG1768" t="s">
        <v>2051</v>
      </c>
      <c r="AH1768">
        <v>0</v>
      </c>
      <c r="AI1768">
        <v>353</v>
      </c>
    </row>
    <row r="1769" spans="1:35" x14ac:dyDescent="0.3">
      <c r="A1769" t="s">
        <v>2021</v>
      </c>
      <c r="B1769">
        <v>3472</v>
      </c>
      <c r="C1769">
        <v>3</v>
      </c>
      <c r="D1769" t="s">
        <v>2048</v>
      </c>
      <c r="E1769" t="s">
        <v>1475</v>
      </c>
      <c r="F1769">
        <v>477</v>
      </c>
      <c r="G1769">
        <v>43.16</v>
      </c>
      <c r="H1769">
        <v>142.69</v>
      </c>
      <c r="I1769">
        <v>34.76</v>
      </c>
      <c r="J1769">
        <v>114.93</v>
      </c>
      <c r="K1769">
        <v>119</v>
      </c>
      <c r="T1769">
        <v>4</v>
      </c>
      <c r="U1769">
        <v>2</v>
      </c>
      <c r="V1769" t="s">
        <v>306</v>
      </c>
      <c r="W1769">
        <v>142</v>
      </c>
      <c r="X1769">
        <v>25</v>
      </c>
      <c r="Y1769">
        <v>20</v>
      </c>
      <c r="Z1769" t="s">
        <v>2049</v>
      </c>
      <c r="AA1769" t="s">
        <v>2050</v>
      </c>
      <c r="AB1769" t="s">
        <v>309</v>
      </c>
      <c r="AC1769" t="s">
        <v>310</v>
      </c>
      <c r="AD1769" t="s">
        <v>2025</v>
      </c>
      <c r="AG1769" t="s">
        <v>2051</v>
      </c>
      <c r="AH1769">
        <v>0</v>
      </c>
      <c r="AI1769">
        <v>353</v>
      </c>
    </row>
    <row r="1770" spans="1:35" x14ac:dyDescent="0.3">
      <c r="A1770" t="s">
        <v>2021</v>
      </c>
      <c r="B1770">
        <v>845</v>
      </c>
      <c r="C1770">
        <v>1</v>
      </c>
      <c r="D1770" t="s">
        <v>2052</v>
      </c>
      <c r="E1770" t="s">
        <v>720</v>
      </c>
      <c r="F1770">
        <v>420</v>
      </c>
      <c r="G1770">
        <v>32.21</v>
      </c>
      <c r="H1770">
        <v>106.51</v>
      </c>
      <c r="I1770">
        <v>25.68</v>
      </c>
      <c r="J1770">
        <v>84.9</v>
      </c>
      <c r="K1770">
        <v>352</v>
      </c>
      <c r="T1770">
        <v>3</v>
      </c>
      <c r="U1770">
        <v>2</v>
      </c>
      <c r="V1770" t="s">
        <v>306</v>
      </c>
      <c r="W1770" t="s">
        <v>66</v>
      </c>
      <c r="X1770">
        <v>21</v>
      </c>
      <c r="Y1770">
        <v>16</v>
      </c>
      <c r="Z1770" t="s">
        <v>2053</v>
      </c>
      <c r="AA1770" t="s">
        <v>2054</v>
      </c>
      <c r="AB1770" t="s">
        <v>309</v>
      </c>
      <c r="AC1770" t="s">
        <v>310</v>
      </c>
      <c r="AD1770" t="s">
        <v>2025</v>
      </c>
      <c r="AG1770" t="s">
        <v>2055</v>
      </c>
      <c r="AH1770">
        <v>0</v>
      </c>
      <c r="AI1770">
        <v>343</v>
      </c>
    </row>
    <row r="1771" spans="1:35" x14ac:dyDescent="0.3">
      <c r="A1771" t="s">
        <v>2021</v>
      </c>
      <c r="B1771">
        <v>845</v>
      </c>
      <c r="C1771">
        <v>2</v>
      </c>
      <c r="D1771" t="s">
        <v>2052</v>
      </c>
      <c r="E1771" t="s">
        <v>720</v>
      </c>
      <c r="F1771">
        <v>420</v>
      </c>
      <c r="G1771">
        <v>32.090000000000003</v>
      </c>
      <c r="H1771">
        <v>106.1</v>
      </c>
      <c r="I1771">
        <v>25.59</v>
      </c>
      <c r="J1771">
        <v>84.6</v>
      </c>
      <c r="K1771">
        <v>68</v>
      </c>
      <c r="T1771">
        <v>3</v>
      </c>
      <c r="U1771">
        <v>2</v>
      </c>
      <c r="V1771" t="s">
        <v>306</v>
      </c>
      <c r="W1771" t="s">
        <v>65</v>
      </c>
      <c r="X1771">
        <v>21</v>
      </c>
      <c r="Y1771">
        <v>16</v>
      </c>
      <c r="Z1771" t="s">
        <v>2053</v>
      </c>
      <c r="AA1771" t="s">
        <v>2054</v>
      </c>
      <c r="AB1771" t="s">
        <v>309</v>
      </c>
      <c r="AC1771" t="s">
        <v>310</v>
      </c>
      <c r="AD1771" t="s">
        <v>2025</v>
      </c>
      <c r="AG1771" t="s">
        <v>2055</v>
      </c>
      <c r="AH1771">
        <v>0</v>
      </c>
      <c r="AI1771">
        <v>343</v>
      </c>
    </row>
    <row r="1772" spans="1:35" x14ac:dyDescent="0.3">
      <c r="A1772" t="s">
        <v>2021</v>
      </c>
      <c r="B1772">
        <v>11360</v>
      </c>
      <c r="C1772">
        <v>1</v>
      </c>
      <c r="D1772" t="s">
        <v>2056</v>
      </c>
      <c r="E1772" t="s">
        <v>894</v>
      </c>
      <c r="F1772">
        <v>499</v>
      </c>
      <c r="G1772">
        <v>24.85</v>
      </c>
      <c r="H1772">
        <v>82.18</v>
      </c>
      <c r="I1772">
        <v>18.14</v>
      </c>
      <c r="J1772">
        <v>59.98</v>
      </c>
      <c r="K1772">
        <v>42</v>
      </c>
      <c r="T1772">
        <v>3</v>
      </c>
      <c r="U1772">
        <v>2</v>
      </c>
      <c r="V1772" t="s">
        <v>306</v>
      </c>
      <c r="W1772">
        <v>82</v>
      </c>
      <c r="X1772">
        <v>25</v>
      </c>
      <c r="Y1772">
        <v>20</v>
      </c>
      <c r="Z1772" t="s">
        <v>2057</v>
      </c>
      <c r="AA1772" t="s">
        <v>2058</v>
      </c>
      <c r="AB1772" t="s">
        <v>309</v>
      </c>
      <c r="AC1772" t="s">
        <v>310</v>
      </c>
      <c r="AD1772" t="s">
        <v>2025</v>
      </c>
      <c r="AG1772" t="s">
        <v>2059</v>
      </c>
      <c r="AH1772">
        <v>0</v>
      </c>
      <c r="AI1772">
        <v>287</v>
      </c>
    </row>
    <row r="1773" spans="1:35" x14ac:dyDescent="0.3">
      <c r="A1773" t="s">
        <v>2021</v>
      </c>
      <c r="B1773">
        <v>11360</v>
      </c>
      <c r="C1773">
        <v>2</v>
      </c>
      <c r="D1773" t="s">
        <v>2056</v>
      </c>
      <c r="E1773" t="s">
        <v>894</v>
      </c>
      <c r="F1773">
        <v>499</v>
      </c>
      <c r="G1773">
        <v>32.520000000000003</v>
      </c>
      <c r="H1773">
        <v>107.51</v>
      </c>
      <c r="I1773">
        <v>25.69</v>
      </c>
      <c r="J1773">
        <v>84.94</v>
      </c>
      <c r="K1773">
        <v>188</v>
      </c>
      <c r="T1773">
        <v>3</v>
      </c>
      <c r="U1773">
        <v>2</v>
      </c>
      <c r="V1773" t="s">
        <v>306</v>
      </c>
      <c r="W1773" t="s">
        <v>263</v>
      </c>
      <c r="X1773">
        <v>25</v>
      </c>
      <c r="Y1773">
        <v>20</v>
      </c>
      <c r="Z1773" t="s">
        <v>2057</v>
      </c>
      <c r="AA1773" t="s">
        <v>2058</v>
      </c>
      <c r="AB1773" t="s">
        <v>309</v>
      </c>
      <c r="AC1773" t="s">
        <v>310</v>
      </c>
      <c r="AD1773" t="s">
        <v>2025</v>
      </c>
      <c r="AG1773" t="s">
        <v>2059</v>
      </c>
      <c r="AH1773">
        <v>0</v>
      </c>
      <c r="AI1773">
        <v>287</v>
      </c>
    </row>
    <row r="1774" spans="1:35" x14ac:dyDescent="0.3">
      <c r="A1774" t="s">
        <v>2021</v>
      </c>
      <c r="B1774">
        <v>11360</v>
      </c>
      <c r="C1774">
        <v>3</v>
      </c>
      <c r="D1774" t="s">
        <v>2056</v>
      </c>
      <c r="E1774" t="s">
        <v>894</v>
      </c>
      <c r="F1774">
        <v>499</v>
      </c>
      <c r="G1774">
        <v>32.479999999999997</v>
      </c>
      <c r="H1774">
        <v>107.39</v>
      </c>
      <c r="I1774">
        <v>25.69</v>
      </c>
      <c r="J1774">
        <v>84.95</v>
      </c>
      <c r="K1774">
        <v>185</v>
      </c>
      <c r="T1774">
        <v>3</v>
      </c>
      <c r="U1774">
        <v>2</v>
      </c>
      <c r="V1774" t="s">
        <v>306</v>
      </c>
      <c r="W1774" t="s">
        <v>160</v>
      </c>
      <c r="X1774">
        <v>25</v>
      </c>
      <c r="Y1774">
        <v>20</v>
      </c>
      <c r="Z1774" t="s">
        <v>2057</v>
      </c>
      <c r="AA1774" t="s">
        <v>2058</v>
      </c>
      <c r="AB1774" t="s">
        <v>309</v>
      </c>
      <c r="AC1774" t="s">
        <v>310</v>
      </c>
      <c r="AD1774" t="s">
        <v>2025</v>
      </c>
      <c r="AG1774" t="s">
        <v>2059</v>
      </c>
      <c r="AH1774">
        <v>0</v>
      </c>
      <c r="AI1774">
        <v>287</v>
      </c>
    </row>
    <row r="1775" spans="1:35" x14ac:dyDescent="0.3">
      <c r="A1775" t="s">
        <v>2021</v>
      </c>
      <c r="B1775">
        <v>11360</v>
      </c>
      <c r="C1775">
        <v>4</v>
      </c>
      <c r="D1775" t="s">
        <v>2056</v>
      </c>
      <c r="E1775" t="s">
        <v>894</v>
      </c>
      <c r="F1775">
        <v>499</v>
      </c>
      <c r="G1775">
        <v>33.78</v>
      </c>
      <c r="H1775">
        <v>111.69</v>
      </c>
      <c r="I1775">
        <v>25.69</v>
      </c>
      <c r="J1775">
        <v>84.95</v>
      </c>
      <c r="K1775">
        <v>84</v>
      </c>
      <c r="T1775">
        <v>3</v>
      </c>
      <c r="U1775">
        <v>2</v>
      </c>
      <c r="V1775" t="s">
        <v>306</v>
      </c>
      <c r="W1775" t="s">
        <v>248</v>
      </c>
      <c r="X1775">
        <v>25</v>
      </c>
      <c r="Y1775">
        <v>20</v>
      </c>
      <c r="Z1775" t="s">
        <v>2057</v>
      </c>
      <c r="AA1775" t="s">
        <v>2058</v>
      </c>
      <c r="AB1775" t="s">
        <v>309</v>
      </c>
      <c r="AC1775" t="s">
        <v>310</v>
      </c>
      <c r="AD1775" t="s">
        <v>2025</v>
      </c>
      <c r="AG1775" t="s">
        <v>2059</v>
      </c>
      <c r="AH1775">
        <v>0</v>
      </c>
      <c r="AI1775">
        <v>287</v>
      </c>
    </row>
    <row r="1776" spans="1:35" x14ac:dyDescent="0.3">
      <c r="A1776" t="s">
        <v>2021</v>
      </c>
      <c r="B1776">
        <v>3471</v>
      </c>
      <c r="C1776">
        <v>1</v>
      </c>
      <c r="D1776" t="s">
        <v>2060</v>
      </c>
      <c r="E1776" t="s">
        <v>2061</v>
      </c>
      <c r="F1776">
        <v>180</v>
      </c>
      <c r="G1776">
        <v>24.34</v>
      </c>
      <c r="H1776">
        <v>80.48</v>
      </c>
      <c r="I1776">
        <v>18.149999999999999</v>
      </c>
      <c r="J1776">
        <v>60</v>
      </c>
      <c r="K1776">
        <v>36</v>
      </c>
      <c r="T1776">
        <v>3</v>
      </c>
      <c r="U1776">
        <v>1</v>
      </c>
      <c r="V1776" t="s">
        <v>306</v>
      </c>
      <c r="W1776">
        <v>80</v>
      </c>
      <c r="X1776">
        <v>19</v>
      </c>
      <c r="Y1776">
        <v>8</v>
      </c>
      <c r="Z1776" t="s">
        <v>2062</v>
      </c>
      <c r="AA1776" t="s">
        <v>2063</v>
      </c>
      <c r="AB1776" t="s">
        <v>309</v>
      </c>
      <c r="AC1776" t="s">
        <v>310</v>
      </c>
      <c r="AD1776" t="s">
        <v>2025</v>
      </c>
      <c r="AG1776" t="s">
        <v>2064</v>
      </c>
      <c r="AH1776">
        <v>0</v>
      </c>
      <c r="AI1776">
        <v>255</v>
      </c>
    </row>
    <row r="1777" spans="1:35" x14ac:dyDescent="0.3">
      <c r="A1777" t="s">
        <v>2021</v>
      </c>
      <c r="B1777">
        <v>3471</v>
      </c>
      <c r="C1777">
        <v>2</v>
      </c>
      <c r="D1777" t="s">
        <v>2060</v>
      </c>
      <c r="E1777" t="s">
        <v>2061</v>
      </c>
      <c r="F1777">
        <v>180</v>
      </c>
      <c r="G1777">
        <v>32.35</v>
      </c>
      <c r="H1777">
        <v>106.97</v>
      </c>
      <c r="I1777">
        <v>24.12</v>
      </c>
      <c r="J1777">
        <v>79.75</v>
      </c>
      <c r="K1777">
        <v>9</v>
      </c>
      <c r="T1777">
        <v>3</v>
      </c>
      <c r="U1777">
        <v>2</v>
      </c>
      <c r="V1777" t="s">
        <v>306</v>
      </c>
      <c r="W1777">
        <v>106</v>
      </c>
      <c r="X1777">
        <v>19</v>
      </c>
      <c r="Y1777">
        <v>8</v>
      </c>
      <c r="Z1777" t="s">
        <v>2062</v>
      </c>
      <c r="AA1777" t="s">
        <v>2063</v>
      </c>
      <c r="AB1777" t="s">
        <v>309</v>
      </c>
      <c r="AC1777" t="s">
        <v>310</v>
      </c>
      <c r="AD1777" t="s">
        <v>2025</v>
      </c>
      <c r="AG1777" t="s">
        <v>2064</v>
      </c>
      <c r="AH1777">
        <v>0</v>
      </c>
      <c r="AI1777">
        <v>255</v>
      </c>
    </row>
    <row r="1778" spans="1:35" x14ac:dyDescent="0.3">
      <c r="A1778" t="s">
        <v>2021</v>
      </c>
      <c r="B1778">
        <v>3471</v>
      </c>
      <c r="C1778">
        <v>3</v>
      </c>
      <c r="D1778" t="s">
        <v>2060</v>
      </c>
      <c r="E1778" t="s">
        <v>2061</v>
      </c>
      <c r="F1778">
        <v>180</v>
      </c>
      <c r="G1778">
        <v>34.32</v>
      </c>
      <c r="H1778">
        <v>113.48</v>
      </c>
      <c r="I1778">
        <v>25.59</v>
      </c>
      <c r="J1778">
        <v>84.6</v>
      </c>
      <c r="K1778">
        <v>111</v>
      </c>
      <c r="T1778">
        <v>3</v>
      </c>
      <c r="U1778">
        <v>2</v>
      </c>
      <c r="V1778" t="s">
        <v>306</v>
      </c>
      <c r="W1778">
        <v>113</v>
      </c>
      <c r="X1778">
        <v>19</v>
      </c>
      <c r="Y1778">
        <v>8</v>
      </c>
      <c r="Z1778" t="s">
        <v>2062</v>
      </c>
      <c r="AA1778" t="s">
        <v>2063</v>
      </c>
      <c r="AB1778" t="s">
        <v>309</v>
      </c>
      <c r="AC1778" t="s">
        <v>310</v>
      </c>
      <c r="AD1778" t="s">
        <v>2025</v>
      </c>
      <c r="AG1778" t="s">
        <v>2064</v>
      </c>
      <c r="AH1778">
        <v>0</v>
      </c>
      <c r="AI1778">
        <v>255</v>
      </c>
    </row>
    <row r="1779" spans="1:35" x14ac:dyDescent="0.3">
      <c r="A1779" t="s">
        <v>2021</v>
      </c>
      <c r="B1779">
        <v>3471</v>
      </c>
      <c r="C1779">
        <v>4</v>
      </c>
      <c r="D1779" t="s">
        <v>2060</v>
      </c>
      <c r="E1779" t="s">
        <v>2061</v>
      </c>
      <c r="F1779">
        <v>180</v>
      </c>
      <c r="G1779">
        <v>42.79</v>
      </c>
      <c r="H1779">
        <v>141.47</v>
      </c>
      <c r="I1779">
        <v>34.46</v>
      </c>
      <c r="J1779">
        <v>113.94</v>
      </c>
      <c r="K1779">
        <v>24</v>
      </c>
      <c r="T1779">
        <v>4</v>
      </c>
      <c r="U1779">
        <v>2</v>
      </c>
      <c r="V1779" t="s">
        <v>306</v>
      </c>
      <c r="W1779">
        <v>141</v>
      </c>
      <c r="X1779">
        <v>19</v>
      </c>
      <c r="Y1779">
        <v>8</v>
      </c>
      <c r="Z1779" t="s">
        <v>2062</v>
      </c>
      <c r="AA1779" t="s">
        <v>2063</v>
      </c>
      <c r="AB1779" t="s">
        <v>309</v>
      </c>
      <c r="AC1779" t="s">
        <v>310</v>
      </c>
      <c r="AD1779" t="s">
        <v>2025</v>
      </c>
      <c r="AG1779" t="s">
        <v>2064</v>
      </c>
      <c r="AH1779">
        <v>0</v>
      </c>
      <c r="AI1779">
        <v>255</v>
      </c>
    </row>
    <row r="1780" spans="1:35" x14ac:dyDescent="0.3">
      <c r="A1780" t="s">
        <v>2021</v>
      </c>
      <c r="B1780">
        <v>113799</v>
      </c>
      <c r="C1780">
        <v>1</v>
      </c>
      <c r="D1780" t="s">
        <v>2065</v>
      </c>
      <c r="E1780" t="s">
        <v>1130</v>
      </c>
      <c r="F1780">
        <v>27</v>
      </c>
      <c r="G1780">
        <v>7.86</v>
      </c>
      <c r="H1780">
        <v>25.99</v>
      </c>
      <c r="I1780">
        <v>6.09</v>
      </c>
      <c r="J1780">
        <v>20.16</v>
      </c>
      <c r="K1780">
        <v>2</v>
      </c>
      <c r="T1780">
        <v>1</v>
      </c>
      <c r="U1780">
        <v>1</v>
      </c>
      <c r="V1780" t="s">
        <v>333</v>
      </c>
      <c r="W1780" t="s">
        <v>476</v>
      </c>
      <c r="X1780">
        <v>5</v>
      </c>
      <c r="Y1780">
        <v>3</v>
      </c>
      <c r="Z1780" t="s">
        <v>2066</v>
      </c>
      <c r="AA1780" t="s">
        <v>2067</v>
      </c>
      <c r="AB1780" t="s">
        <v>309</v>
      </c>
      <c r="AC1780" t="s">
        <v>310</v>
      </c>
      <c r="AD1780" t="s">
        <v>2025</v>
      </c>
      <c r="AG1780" t="s">
        <v>2068</v>
      </c>
      <c r="AH1780">
        <v>0</v>
      </c>
      <c r="AI1780">
        <v>199</v>
      </c>
    </row>
    <row r="1781" spans="1:35" x14ac:dyDescent="0.3">
      <c r="A1781" t="s">
        <v>2021</v>
      </c>
      <c r="B1781">
        <v>113799</v>
      </c>
      <c r="C1781">
        <v>2</v>
      </c>
      <c r="D1781" t="s">
        <v>2065</v>
      </c>
      <c r="E1781" t="s">
        <v>1130</v>
      </c>
      <c r="F1781">
        <v>27</v>
      </c>
      <c r="G1781">
        <v>8</v>
      </c>
      <c r="H1781">
        <v>26.46</v>
      </c>
      <c r="I1781">
        <v>6.2</v>
      </c>
      <c r="J1781">
        <v>20.52</v>
      </c>
      <c r="K1781">
        <v>3</v>
      </c>
      <c r="T1781">
        <v>1</v>
      </c>
      <c r="U1781">
        <v>1</v>
      </c>
      <c r="V1781" t="s">
        <v>333</v>
      </c>
      <c r="W1781" t="s">
        <v>477</v>
      </c>
      <c r="X1781">
        <v>5</v>
      </c>
      <c r="Y1781">
        <v>3</v>
      </c>
      <c r="Z1781" t="s">
        <v>2066</v>
      </c>
      <c r="AA1781" t="s">
        <v>2067</v>
      </c>
      <c r="AB1781" t="s">
        <v>309</v>
      </c>
      <c r="AC1781" t="s">
        <v>310</v>
      </c>
      <c r="AD1781" t="s">
        <v>2025</v>
      </c>
      <c r="AG1781" t="s">
        <v>2068</v>
      </c>
      <c r="AH1781">
        <v>0</v>
      </c>
      <c r="AI1781">
        <v>199</v>
      </c>
    </row>
    <row r="1782" spans="1:35" x14ac:dyDescent="0.3">
      <c r="A1782" t="s">
        <v>2021</v>
      </c>
      <c r="B1782">
        <v>113799</v>
      </c>
      <c r="C1782">
        <v>3</v>
      </c>
      <c r="D1782" t="s">
        <v>2065</v>
      </c>
      <c r="E1782" t="s">
        <v>1130</v>
      </c>
      <c r="F1782">
        <v>27</v>
      </c>
      <c r="G1782">
        <v>8.8699999999999992</v>
      </c>
      <c r="H1782">
        <v>29.35</v>
      </c>
      <c r="I1782">
        <v>6.88</v>
      </c>
      <c r="J1782">
        <v>22.77</v>
      </c>
      <c r="K1782">
        <v>6</v>
      </c>
      <c r="T1782">
        <v>1</v>
      </c>
      <c r="U1782">
        <v>1</v>
      </c>
      <c r="V1782" t="s">
        <v>333</v>
      </c>
      <c r="W1782">
        <v>29</v>
      </c>
      <c r="X1782">
        <v>5</v>
      </c>
      <c r="Y1782">
        <v>3</v>
      </c>
      <c r="Z1782" t="s">
        <v>2066</v>
      </c>
      <c r="AA1782" t="s">
        <v>2067</v>
      </c>
      <c r="AB1782" t="s">
        <v>309</v>
      </c>
      <c r="AC1782" t="s">
        <v>310</v>
      </c>
      <c r="AD1782" t="s">
        <v>2025</v>
      </c>
      <c r="AG1782" t="s">
        <v>2068</v>
      </c>
      <c r="AH1782">
        <v>0</v>
      </c>
      <c r="AI1782">
        <v>199</v>
      </c>
    </row>
    <row r="1783" spans="1:35" x14ac:dyDescent="0.3">
      <c r="A1783" t="s">
        <v>2021</v>
      </c>
      <c r="B1783">
        <v>113799</v>
      </c>
      <c r="C1783">
        <v>4</v>
      </c>
      <c r="D1783" t="s">
        <v>2065</v>
      </c>
      <c r="E1783" t="s">
        <v>1130</v>
      </c>
      <c r="F1783">
        <v>27</v>
      </c>
      <c r="G1783">
        <v>9.68</v>
      </c>
      <c r="H1783">
        <v>32.020000000000003</v>
      </c>
      <c r="I1783">
        <v>7.51</v>
      </c>
      <c r="J1783">
        <v>24.84</v>
      </c>
      <c r="K1783">
        <v>11</v>
      </c>
      <c r="T1783">
        <v>1</v>
      </c>
      <c r="U1783">
        <v>1</v>
      </c>
      <c r="V1783" t="s">
        <v>333</v>
      </c>
      <c r="W1783" t="s">
        <v>984</v>
      </c>
      <c r="X1783">
        <v>5</v>
      </c>
      <c r="Y1783">
        <v>3</v>
      </c>
      <c r="Z1783" t="s">
        <v>2066</v>
      </c>
      <c r="AA1783" t="s">
        <v>2067</v>
      </c>
      <c r="AB1783" t="s">
        <v>309</v>
      </c>
      <c r="AC1783" t="s">
        <v>310</v>
      </c>
      <c r="AD1783" t="s">
        <v>2025</v>
      </c>
      <c r="AG1783" t="s">
        <v>2068</v>
      </c>
      <c r="AH1783">
        <v>0</v>
      </c>
      <c r="AI1783">
        <v>199</v>
      </c>
    </row>
    <row r="1784" spans="1:35" x14ac:dyDescent="0.3">
      <c r="A1784" t="s">
        <v>2021</v>
      </c>
      <c r="B1784">
        <v>113799</v>
      </c>
      <c r="C1784">
        <v>5</v>
      </c>
      <c r="D1784" t="s">
        <v>2065</v>
      </c>
      <c r="E1784" t="s">
        <v>1130</v>
      </c>
      <c r="F1784">
        <v>27</v>
      </c>
      <c r="G1784">
        <v>10.49</v>
      </c>
      <c r="H1784">
        <v>34.69</v>
      </c>
      <c r="I1784">
        <v>8.14</v>
      </c>
      <c r="J1784">
        <v>26.91</v>
      </c>
      <c r="K1784">
        <v>2</v>
      </c>
      <c r="T1784">
        <v>1</v>
      </c>
      <c r="U1784">
        <v>1</v>
      </c>
      <c r="V1784" t="s">
        <v>333</v>
      </c>
      <c r="W1784" t="s">
        <v>1263</v>
      </c>
      <c r="X1784">
        <v>5</v>
      </c>
      <c r="Y1784">
        <v>3</v>
      </c>
      <c r="Z1784" t="s">
        <v>2066</v>
      </c>
      <c r="AA1784" t="s">
        <v>2067</v>
      </c>
      <c r="AB1784" t="s">
        <v>309</v>
      </c>
      <c r="AC1784" t="s">
        <v>310</v>
      </c>
      <c r="AD1784" t="s">
        <v>2025</v>
      </c>
      <c r="AG1784" t="s">
        <v>2068</v>
      </c>
      <c r="AH1784">
        <v>0</v>
      </c>
      <c r="AI1784">
        <v>199</v>
      </c>
    </row>
    <row r="1785" spans="1:35" x14ac:dyDescent="0.3">
      <c r="A1785" t="s">
        <v>2021</v>
      </c>
      <c r="B1785">
        <v>113799</v>
      </c>
      <c r="C1785">
        <v>6</v>
      </c>
      <c r="D1785" t="s">
        <v>2065</v>
      </c>
      <c r="E1785" t="s">
        <v>1130</v>
      </c>
      <c r="F1785">
        <v>27</v>
      </c>
      <c r="G1785">
        <v>10.66</v>
      </c>
      <c r="H1785">
        <v>35.270000000000003</v>
      </c>
      <c r="I1785">
        <v>8.27</v>
      </c>
      <c r="J1785">
        <v>27.36</v>
      </c>
      <c r="K1785">
        <v>1</v>
      </c>
      <c r="T1785">
        <v>1</v>
      </c>
      <c r="U1785">
        <v>1</v>
      </c>
      <c r="V1785" t="s">
        <v>333</v>
      </c>
      <c r="W1785">
        <v>35</v>
      </c>
      <c r="X1785">
        <v>5</v>
      </c>
      <c r="Y1785">
        <v>3</v>
      </c>
      <c r="Z1785" t="s">
        <v>2066</v>
      </c>
      <c r="AA1785" t="s">
        <v>2067</v>
      </c>
      <c r="AB1785" t="s">
        <v>309</v>
      </c>
      <c r="AC1785" t="s">
        <v>310</v>
      </c>
      <c r="AD1785" t="s">
        <v>2025</v>
      </c>
      <c r="AG1785" t="s">
        <v>2068</v>
      </c>
      <c r="AH1785">
        <v>0</v>
      </c>
      <c r="AI1785">
        <v>199</v>
      </c>
    </row>
    <row r="1786" spans="1:35" x14ac:dyDescent="0.3">
      <c r="A1786" t="s">
        <v>2021</v>
      </c>
      <c r="B1786">
        <v>113799</v>
      </c>
      <c r="C1786">
        <v>7</v>
      </c>
      <c r="D1786" t="s">
        <v>2065</v>
      </c>
      <c r="E1786" t="s">
        <v>1130</v>
      </c>
      <c r="F1786">
        <v>27</v>
      </c>
      <c r="G1786">
        <v>27.37</v>
      </c>
      <c r="H1786">
        <v>90.5</v>
      </c>
      <c r="I1786">
        <v>21.23</v>
      </c>
      <c r="J1786">
        <v>70.2</v>
      </c>
      <c r="K1786">
        <v>1</v>
      </c>
      <c r="T1786">
        <v>1</v>
      </c>
      <c r="U1786">
        <v>1</v>
      </c>
      <c r="V1786" t="s">
        <v>333</v>
      </c>
      <c r="W1786">
        <v>90</v>
      </c>
      <c r="X1786">
        <v>5</v>
      </c>
      <c r="Y1786">
        <v>3</v>
      </c>
      <c r="Z1786" t="s">
        <v>2066</v>
      </c>
      <c r="AA1786" t="s">
        <v>2067</v>
      </c>
      <c r="AB1786" t="s">
        <v>309</v>
      </c>
      <c r="AC1786" t="s">
        <v>310</v>
      </c>
      <c r="AD1786" t="s">
        <v>2025</v>
      </c>
      <c r="AG1786" t="s">
        <v>2068</v>
      </c>
      <c r="AH1786">
        <v>0</v>
      </c>
      <c r="AI1786">
        <v>199</v>
      </c>
    </row>
    <row r="1787" spans="1:35" x14ac:dyDescent="0.3">
      <c r="A1787" t="s">
        <v>2021</v>
      </c>
      <c r="B1787">
        <v>113799</v>
      </c>
      <c r="C1787">
        <v>8</v>
      </c>
      <c r="D1787" t="s">
        <v>2065</v>
      </c>
      <c r="E1787" t="s">
        <v>1130</v>
      </c>
      <c r="F1787">
        <v>27</v>
      </c>
      <c r="G1787">
        <v>27.9</v>
      </c>
      <c r="H1787">
        <v>92.26</v>
      </c>
      <c r="I1787">
        <v>21.64</v>
      </c>
      <c r="J1787">
        <v>71.569999999999993</v>
      </c>
      <c r="K1787">
        <v>1</v>
      </c>
      <c r="T1787">
        <v>1</v>
      </c>
      <c r="U1787">
        <v>1</v>
      </c>
      <c r="V1787" t="s">
        <v>333</v>
      </c>
      <c r="W1787">
        <v>92</v>
      </c>
      <c r="X1787">
        <v>5</v>
      </c>
      <c r="Y1787">
        <v>3</v>
      </c>
      <c r="Z1787" t="s">
        <v>2066</v>
      </c>
      <c r="AA1787" t="s">
        <v>2067</v>
      </c>
      <c r="AB1787" t="s">
        <v>309</v>
      </c>
      <c r="AC1787" t="s">
        <v>310</v>
      </c>
      <c r="AD1787" t="s">
        <v>2025</v>
      </c>
      <c r="AG1787" t="s">
        <v>2068</v>
      </c>
      <c r="AH1787">
        <v>0</v>
      </c>
      <c r="AI1787">
        <v>199</v>
      </c>
    </row>
    <row r="1788" spans="1:35" x14ac:dyDescent="0.3">
      <c r="A1788" t="s">
        <v>2021</v>
      </c>
      <c r="B1788">
        <v>11219</v>
      </c>
      <c r="C1788">
        <v>1</v>
      </c>
      <c r="D1788" t="s">
        <v>2069</v>
      </c>
      <c r="E1788" t="s">
        <v>738</v>
      </c>
      <c r="F1788">
        <v>102</v>
      </c>
      <c r="G1788">
        <v>23.68</v>
      </c>
      <c r="H1788">
        <v>78.31</v>
      </c>
      <c r="I1788">
        <v>18.12</v>
      </c>
      <c r="J1788">
        <v>59.91</v>
      </c>
      <c r="K1788">
        <v>16</v>
      </c>
      <c r="T1788">
        <v>3</v>
      </c>
      <c r="U1788">
        <v>1</v>
      </c>
      <c r="V1788" t="s">
        <v>333</v>
      </c>
      <c r="W1788" t="s">
        <v>81</v>
      </c>
      <c r="X1788">
        <v>16</v>
      </c>
      <c r="Y1788">
        <v>11</v>
      </c>
      <c r="Z1788" t="s">
        <v>2070</v>
      </c>
      <c r="AA1788" t="s">
        <v>2071</v>
      </c>
      <c r="AB1788" t="s">
        <v>309</v>
      </c>
      <c r="AC1788" t="s">
        <v>310</v>
      </c>
      <c r="AD1788" t="s">
        <v>2025</v>
      </c>
      <c r="AG1788" t="s">
        <v>2072</v>
      </c>
      <c r="AH1788">
        <v>0</v>
      </c>
      <c r="AI1788">
        <v>289</v>
      </c>
    </row>
    <row r="1789" spans="1:35" x14ac:dyDescent="0.3">
      <c r="A1789" t="s">
        <v>2021</v>
      </c>
      <c r="B1789">
        <v>11219</v>
      </c>
      <c r="C1789">
        <v>2</v>
      </c>
      <c r="D1789" t="s">
        <v>2069</v>
      </c>
      <c r="E1789" t="s">
        <v>738</v>
      </c>
      <c r="F1789">
        <v>102</v>
      </c>
      <c r="G1789">
        <v>23.98</v>
      </c>
      <c r="H1789">
        <v>79.290000000000006</v>
      </c>
      <c r="I1789">
        <v>18.260000000000002</v>
      </c>
      <c r="J1789">
        <v>60.38</v>
      </c>
      <c r="K1789">
        <v>15</v>
      </c>
      <c r="T1789">
        <v>3</v>
      </c>
      <c r="U1789">
        <v>1</v>
      </c>
      <c r="V1789" t="s">
        <v>333</v>
      </c>
      <c r="W1789" t="s">
        <v>219</v>
      </c>
      <c r="X1789">
        <v>16</v>
      </c>
      <c r="Y1789">
        <v>11</v>
      </c>
      <c r="Z1789" t="s">
        <v>2070</v>
      </c>
      <c r="AA1789" t="s">
        <v>2071</v>
      </c>
      <c r="AB1789" t="s">
        <v>309</v>
      </c>
      <c r="AC1789" t="s">
        <v>310</v>
      </c>
      <c r="AD1789" t="s">
        <v>2025</v>
      </c>
      <c r="AG1789" t="s">
        <v>2072</v>
      </c>
      <c r="AH1789">
        <v>0</v>
      </c>
      <c r="AI1789">
        <v>289</v>
      </c>
    </row>
    <row r="1790" spans="1:35" x14ac:dyDescent="0.3">
      <c r="A1790" t="s">
        <v>2021</v>
      </c>
      <c r="B1790">
        <v>11219</v>
      </c>
      <c r="C1790">
        <v>3</v>
      </c>
      <c r="D1790" t="s">
        <v>2069</v>
      </c>
      <c r="E1790" t="s">
        <v>738</v>
      </c>
      <c r="F1790">
        <v>102</v>
      </c>
      <c r="G1790">
        <v>31.62</v>
      </c>
      <c r="H1790">
        <v>104.53</v>
      </c>
      <c r="I1790">
        <v>25.67</v>
      </c>
      <c r="J1790">
        <v>84.86</v>
      </c>
      <c r="K1790">
        <v>30</v>
      </c>
      <c r="T1790">
        <v>3</v>
      </c>
      <c r="U1790">
        <v>2</v>
      </c>
      <c r="V1790" t="s">
        <v>306</v>
      </c>
      <c r="W1790">
        <v>104</v>
      </c>
      <c r="X1790">
        <v>16</v>
      </c>
      <c r="Y1790">
        <v>11</v>
      </c>
      <c r="Z1790" t="s">
        <v>2070</v>
      </c>
      <c r="AA1790" t="s">
        <v>2071</v>
      </c>
      <c r="AB1790" t="s">
        <v>309</v>
      </c>
      <c r="AC1790" t="s">
        <v>310</v>
      </c>
      <c r="AD1790" t="s">
        <v>2025</v>
      </c>
      <c r="AG1790" t="s">
        <v>2072</v>
      </c>
      <c r="AH1790">
        <v>0</v>
      </c>
      <c r="AI1790">
        <v>289</v>
      </c>
    </row>
    <row r="1791" spans="1:35" x14ac:dyDescent="0.3">
      <c r="A1791" t="s">
        <v>2021</v>
      </c>
      <c r="B1791">
        <v>11219</v>
      </c>
      <c r="C1791">
        <v>4</v>
      </c>
      <c r="D1791" t="s">
        <v>2069</v>
      </c>
      <c r="E1791" t="s">
        <v>738</v>
      </c>
      <c r="F1791">
        <v>102</v>
      </c>
      <c r="G1791">
        <v>32.909999999999997</v>
      </c>
      <c r="H1791">
        <v>108.82</v>
      </c>
      <c r="I1791">
        <v>25.67</v>
      </c>
      <c r="J1791">
        <v>84.86</v>
      </c>
      <c r="K1791">
        <v>15</v>
      </c>
      <c r="T1791">
        <v>3</v>
      </c>
      <c r="U1791">
        <v>2</v>
      </c>
      <c r="V1791" t="s">
        <v>306</v>
      </c>
      <c r="W1791">
        <v>108</v>
      </c>
      <c r="X1791">
        <v>16</v>
      </c>
      <c r="Y1791">
        <v>11</v>
      </c>
      <c r="Z1791" t="s">
        <v>2070</v>
      </c>
      <c r="AA1791" t="s">
        <v>2071</v>
      </c>
      <c r="AB1791" t="s">
        <v>309</v>
      </c>
      <c r="AC1791" t="s">
        <v>310</v>
      </c>
      <c r="AD1791" t="s">
        <v>2025</v>
      </c>
      <c r="AG1791" t="s">
        <v>2072</v>
      </c>
      <c r="AH1791">
        <v>0</v>
      </c>
      <c r="AI1791">
        <v>289</v>
      </c>
    </row>
    <row r="1792" spans="1:35" x14ac:dyDescent="0.3">
      <c r="A1792" t="s">
        <v>2021</v>
      </c>
      <c r="B1792">
        <v>11219</v>
      </c>
      <c r="C1792">
        <v>5</v>
      </c>
      <c r="D1792" t="s">
        <v>2069</v>
      </c>
      <c r="E1792" t="s">
        <v>738</v>
      </c>
      <c r="F1792">
        <v>102</v>
      </c>
      <c r="G1792">
        <v>42.8</v>
      </c>
      <c r="H1792">
        <v>141.5</v>
      </c>
      <c r="I1792">
        <v>35.71</v>
      </c>
      <c r="J1792">
        <v>118.08</v>
      </c>
      <c r="K1792">
        <v>26</v>
      </c>
      <c r="T1792">
        <v>4</v>
      </c>
      <c r="U1792">
        <v>2</v>
      </c>
      <c r="V1792" t="s">
        <v>306</v>
      </c>
      <c r="W1792">
        <v>141</v>
      </c>
      <c r="X1792">
        <v>16</v>
      </c>
      <c r="Y1792">
        <v>11</v>
      </c>
      <c r="Z1792" t="s">
        <v>2070</v>
      </c>
      <c r="AA1792" t="s">
        <v>2071</v>
      </c>
      <c r="AB1792" t="s">
        <v>309</v>
      </c>
      <c r="AC1792" t="s">
        <v>310</v>
      </c>
      <c r="AD1792" t="s">
        <v>2025</v>
      </c>
      <c r="AG1792" t="s">
        <v>2072</v>
      </c>
      <c r="AH1792">
        <v>0</v>
      </c>
      <c r="AI1792">
        <v>289</v>
      </c>
    </row>
    <row r="1793" spans="1:35" x14ac:dyDescent="0.3">
      <c r="A1793" t="s">
        <v>2073</v>
      </c>
      <c r="B1793">
        <v>108233</v>
      </c>
      <c r="C1793">
        <v>1</v>
      </c>
      <c r="D1793" t="s">
        <v>2074</v>
      </c>
      <c r="E1793" t="s">
        <v>2075</v>
      </c>
      <c r="F1793">
        <v>28</v>
      </c>
      <c r="G1793">
        <v>4.75</v>
      </c>
      <c r="H1793">
        <v>15.73</v>
      </c>
      <c r="I1793">
        <v>3.66</v>
      </c>
      <c r="J1793">
        <v>12.11</v>
      </c>
      <c r="K1793">
        <v>2</v>
      </c>
      <c r="T1793">
        <v>1</v>
      </c>
      <c r="U1793">
        <v>1</v>
      </c>
      <c r="V1793" t="s">
        <v>333</v>
      </c>
      <c r="W1793" t="s">
        <v>2076</v>
      </c>
      <c r="X1793">
        <v>3</v>
      </c>
      <c r="Y1793">
        <v>3</v>
      </c>
      <c r="Z1793" t="s">
        <v>2077</v>
      </c>
      <c r="AA1793" t="s">
        <v>2078</v>
      </c>
      <c r="AB1793" t="s">
        <v>309</v>
      </c>
      <c r="AC1793" t="s">
        <v>310</v>
      </c>
      <c r="AD1793" t="s">
        <v>2079</v>
      </c>
      <c r="AG1793" t="s">
        <v>2080</v>
      </c>
      <c r="AH1793">
        <v>0</v>
      </c>
      <c r="AI1793">
        <v>248</v>
      </c>
    </row>
    <row r="1794" spans="1:35" x14ac:dyDescent="0.3">
      <c r="A1794" t="s">
        <v>2073</v>
      </c>
      <c r="B1794">
        <v>108233</v>
      </c>
      <c r="C1794">
        <v>2</v>
      </c>
      <c r="D1794" t="s">
        <v>2074</v>
      </c>
      <c r="E1794" t="s">
        <v>2075</v>
      </c>
      <c r="F1794">
        <v>28</v>
      </c>
      <c r="G1794">
        <v>4.76</v>
      </c>
      <c r="H1794">
        <v>15.76</v>
      </c>
      <c r="I1794">
        <v>3.66</v>
      </c>
      <c r="J1794">
        <v>12.12</v>
      </c>
      <c r="K1794">
        <v>2</v>
      </c>
      <c r="T1794">
        <v>1</v>
      </c>
      <c r="U1794">
        <v>1</v>
      </c>
      <c r="V1794" t="s">
        <v>333</v>
      </c>
      <c r="W1794" t="s">
        <v>480</v>
      </c>
      <c r="X1794">
        <v>3</v>
      </c>
      <c r="Y1794">
        <v>3</v>
      </c>
      <c r="Z1794" t="s">
        <v>2077</v>
      </c>
      <c r="AA1794" t="s">
        <v>2078</v>
      </c>
      <c r="AB1794" t="s">
        <v>309</v>
      </c>
      <c r="AC1794" t="s">
        <v>310</v>
      </c>
      <c r="AD1794" t="s">
        <v>2079</v>
      </c>
      <c r="AG1794" t="s">
        <v>2080</v>
      </c>
      <c r="AH1794">
        <v>0</v>
      </c>
      <c r="AI1794">
        <v>248</v>
      </c>
    </row>
    <row r="1795" spans="1:35" x14ac:dyDescent="0.3">
      <c r="A1795" t="s">
        <v>2073</v>
      </c>
      <c r="B1795">
        <v>108233</v>
      </c>
      <c r="C1795">
        <v>3</v>
      </c>
      <c r="D1795" t="s">
        <v>2074</v>
      </c>
      <c r="E1795" t="s">
        <v>2075</v>
      </c>
      <c r="F1795">
        <v>28</v>
      </c>
      <c r="G1795">
        <v>4.97</v>
      </c>
      <c r="H1795">
        <v>16.440000000000001</v>
      </c>
      <c r="I1795">
        <v>3.82</v>
      </c>
      <c r="J1795">
        <v>12.66</v>
      </c>
      <c r="K1795">
        <v>24</v>
      </c>
      <c r="T1795">
        <v>1</v>
      </c>
      <c r="U1795">
        <v>1</v>
      </c>
      <c r="V1795" t="s">
        <v>333</v>
      </c>
      <c r="W1795" t="s">
        <v>484</v>
      </c>
      <c r="X1795">
        <v>3</v>
      </c>
      <c r="Y1795">
        <v>3</v>
      </c>
      <c r="Z1795" t="s">
        <v>2077</v>
      </c>
      <c r="AA1795" t="s">
        <v>2078</v>
      </c>
      <c r="AB1795" t="s">
        <v>309</v>
      </c>
      <c r="AC1795" t="s">
        <v>310</v>
      </c>
      <c r="AD1795" t="s">
        <v>2079</v>
      </c>
      <c r="AG1795" t="s">
        <v>2080</v>
      </c>
      <c r="AH1795">
        <v>0</v>
      </c>
      <c r="AI1795">
        <v>248</v>
      </c>
    </row>
    <row r="1796" spans="1:35" x14ac:dyDescent="0.3">
      <c r="A1796" t="s">
        <v>2073</v>
      </c>
      <c r="B1796">
        <v>112237</v>
      </c>
      <c r="C1796">
        <v>1</v>
      </c>
      <c r="D1796" t="s">
        <v>2081</v>
      </c>
      <c r="E1796" t="s">
        <v>370</v>
      </c>
      <c r="F1796">
        <v>12</v>
      </c>
      <c r="G1796">
        <v>19.920000000000002</v>
      </c>
      <c r="H1796">
        <v>65.88</v>
      </c>
      <c r="I1796">
        <v>17.71</v>
      </c>
      <c r="J1796">
        <v>58.56</v>
      </c>
      <c r="K1796">
        <v>1</v>
      </c>
      <c r="T1796">
        <v>3</v>
      </c>
      <c r="U1796">
        <v>1</v>
      </c>
      <c r="V1796" t="s">
        <v>306</v>
      </c>
      <c r="W1796">
        <v>65</v>
      </c>
      <c r="X1796">
        <v>7</v>
      </c>
      <c r="Y1796">
        <v>7</v>
      </c>
      <c r="Z1796" t="s">
        <v>2082</v>
      </c>
      <c r="AA1796" t="s">
        <v>2083</v>
      </c>
      <c r="AB1796" t="s">
        <v>309</v>
      </c>
      <c r="AC1796" t="s">
        <v>310</v>
      </c>
      <c r="AD1796" t="s">
        <v>2079</v>
      </c>
      <c r="AG1796" t="s">
        <v>2084</v>
      </c>
      <c r="AH1796">
        <v>0</v>
      </c>
      <c r="AI1796">
        <v>249</v>
      </c>
    </row>
    <row r="1797" spans="1:35" x14ac:dyDescent="0.3">
      <c r="A1797" t="s">
        <v>2073</v>
      </c>
      <c r="B1797">
        <v>112237</v>
      </c>
      <c r="C1797">
        <v>2</v>
      </c>
      <c r="D1797" t="s">
        <v>2081</v>
      </c>
      <c r="E1797" t="s">
        <v>370</v>
      </c>
      <c r="F1797">
        <v>12</v>
      </c>
      <c r="G1797">
        <v>22.38</v>
      </c>
      <c r="H1797">
        <v>74.010000000000005</v>
      </c>
      <c r="I1797">
        <v>19.89</v>
      </c>
      <c r="J1797">
        <v>65.78</v>
      </c>
      <c r="K1797">
        <v>1</v>
      </c>
      <c r="T1797">
        <v>3</v>
      </c>
      <c r="U1797">
        <v>1</v>
      </c>
      <c r="V1797" t="s">
        <v>306</v>
      </c>
      <c r="W1797">
        <v>74</v>
      </c>
      <c r="X1797">
        <v>7</v>
      </c>
      <c r="Y1797">
        <v>7</v>
      </c>
      <c r="Z1797" t="s">
        <v>2082</v>
      </c>
      <c r="AA1797" t="s">
        <v>2083</v>
      </c>
      <c r="AB1797" t="s">
        <v>309</v>
      </c>
      <c r="AC1797" t="s">
        <v>310</v>
      </c>
      <c r="AD1797" t="s">
        <v>2079</v>
      </c>
      <c r="AG1797" t="s">
        <v>2084</v>
      </c>
      <c r="AH1797">
        <v>0</v>
      </c>
      <c r="AI1797">
        <v>249</v>
      </c>
    </row>
    <row r="1798" spans="1:35" x14ac:dyDescent="0.3">
      <c r="A1798" t="s">
        <v>2073</v>
      </c>
      <c r="B1798">
        <v>112237</v>
      </c>
      <c r="C1798">
        <v>3</v>
      </c>
      <c r="D1798" t="s">
        <v>2081</v>
      </c>
      <c r="E1798" t="s">
        <v>370</v>
      </c>
      <c r="F1798">
        <v>12</v>
      </c>
      <c r="G1798">
        <v>24</v>
      </c>
      <c r="H1798">
        <v>79.34</v>
      </c>
      <c r="I1798">
        <v>21.33</v>
      </c>
      <c r="J1798">
        <v>70.52</v>
      </c>
      <c r="K1798">
        <v>1</v>
      </c>
      <c r="T1798">
        <v>3</v>
      </c>
      <c r="U1798">
        <v>1</v>
      </c>
      <c r="V1798" t="s">
        <v>306</v>
      </c>
      <c r="W1798">
        <v>79</v>
      </c>
      <c r="X1798">
        <v>7</v>
      </c>
      <c r="Y1798">
        <v>7</v>
      </c>
      <c r="Z1798" t="s">
        <v>2082</v>
      </c>
      <c r="AA1798" t="s">
        <v>2083</v>
      </c>
      <c r="AB1798" t="s">
        <v>309</v>
      </c>
      <c r="AC1798" t="s">
        <v>310</v>
      </c>
      <c r="AD1798" t="s">
        <v>2079</v>
      </c>
      <c r="AG1798" t="s">
        <v>2084</v>
      </c>
      <c r="AH1798">
        <v>0</v>
      </c>
      <c r="AI1798">
        <v>249</v>
      </c>
    </row>
    <row r="1799" spans="1:35" x14ac:dyDescent="0.3">
      <c r="A1799" t="s">
        <v>2073</v>
      </c>
      <c r="B1799">
        <v>112237</v>
      </c>
      <c r="C1799">
        <v>4</v>
      </c>
      <c r="D1799" t="s">
        <v>2081</v>
      </c>
      <c r="E1799" t="s">
        <v>370</v>
      </c>
      <c r="F1799">
        <v>12</v>
      </c>
      <c r="G1799">
        <v>26.24</v>
      </c>
      <c r="H1799">
        <v>86.76</v>
      </c>
      <c r="I1799">
        <v>23.32</v>
      </c>
      <c r="J1799">
        <v>77.12</v>
      </c>
      <c r="K1799">
        <v>1</v>
      </c>
      <c r="T1799">
        <v>3</v>
      </c>
      <c r="U1799">
        <v>1</v>
      </c>
      <c r="V1799" t="s">
        <v>306</v>
      </c>
      <c r="W1799">
        <v>86</v>
      </c>
      <c r="X1799">
        <v>7</v>
      </c>
      <c r="Y1799">
        <v>7</v>
      </c>
      <c r="Z1799" t="s">
        <v>2082</v>
      </c>
      <c r="AA1799" t="s">
        <v>2083</v>
      </c>
      <c r="AB1799" t="s">
        <v>309</v>
      </c>
      <c r="AC1799" t="s">
        <v>310</v>
      </c>
      <c r="AD1799" t="s">
        <v>2079</v>
      </c>
      <c r="AG1799" t="s">
        <v>2084</v>
      </c>
      <c r="AH1799">
        <v>0</v>
      </c>
      <c r="AI1799">
        <v>249</v>
      </c>
    </row>
    <row r="1800" spans="1:35" x14ac:dyDescent="0.3">
      <c r="A1800" t="s">
        <v>2073</v>
      </c>
      <c r="B1800">
        <v>112237</v>
      </c>
      <c r="C1800">
        <v>5</v>
      </c>
      <c r="D1800" t="s">
        <v>2081</v>
      </c>
      <c r="E1800" t="s">
        <v>370</v>
      </c>
      <c r="F1800">
        <v>12</v>
      </c>
      <c r="G1800">
        <v>28.41</v>
      </c>
      <c r="H1800">
        <v>93.94</v>
      </c>
      <c r="I1800">
        <v>25.25</v>
      </c>
      <c r="J1800">
        <v>83.5</v>
      </c>
      <c r="K1800">
        <v>4</v>
      </c>
      <c r="T1800">
        <v>3</v>
      </c>
      <c r="U1800">
        <v>2</v>
      </c>
      <c r="V1800" t="s">
        <v>306</v>
      </c>
      <c r="W1800">
        <v>93</v>
      </c>
      <c r="X1800">
        <v>7</v>
      </c>
      <c r="Y1800">
        <v>7</v>
      </c>
      <c r="Z1800" t="s">
        <v>2082</v>
      </c>
      <c r="AA1800" t="s">
        <v>2083</v>
      </c>
      <c r="AB1800" t="s">
        <v>309</v>
      </c>
      <c r="AC1800" t="s">
        <v>310</v>
      </c>
      <c r="AD1800" t="s">
        <v>2079</v>
      </c>
      <c r="AG1800" t="s">
        <v>2084</v>
      </c>
      <c r="AH1800">
        <v>0</v>
      </c>
      <c r="AI1800">
        <v>249</v>
      </c>
    </row>
    <row r="1801" spans="1:35" x14ac:dyDescent="0.3">
      <c r="A1801" t="s">
        <v>2073</v>
      </c>
      <c r="B1801">
        <v>112237</v>
      </c>
      <c r="C1801">
        <v>6</v>
      </c>
      <c r="D1801" t="s">
        <v>2081</v>
      </c>
      <c r="E1801" t="s">
        <v>370</v>
      </c>
      <c r="F1801">
        <v>12</v>
      </c>
      <c r="G1801">
        <v>28.83</v>
      </c>
      <c r="H1801">
        <v>95.33</v>
      </c>
      <c r="I1801">
        <v>25.63</v>
      </c>
      <c r="J1801">
        <v>84.74</v>
      </c>
      <c r="K1801">
        <v>4</v>
      </c>
      <c r="T1801">
        <v>3</v>
      </c>
      <c r="U1801">
        <v>2</v>
      </c>
      <c r="V1801" t="s">
        <v>306</v>
      </c>
      <c r="W1801">
        <v>95</v>
      </c>
      <c r="X1801">
        <v>7</v>
      </c>
      <c r="Y1801">
        <v>7</v>
      </c>
      <c r="Z1801" t="s">
        <v>2082</v>
      </c>
      <c r="AA1801" t="s">
        <v>2083</v>
      </c>
      <c r="AB1801" t="s">
        <v>309</v>
      </c>
      <c r="AC1801" t="s">
        <v>310</v>
      </c>
      <c r="AD1801" t="s">
        <v>2079</v>
      </c>
      <c r="AG1801" t="s">
        <v>2084</v>
      </c>
      <c r="AH1801">
        <v>0</v>
      </c>
      <c r="AI1801">
        <v>249</v>
      </c>
    </row>
    <row r="1802" spans="1:35" x14ac:dyDescent="0.3">
      <c r="A1802" t="s">
        <v>2073</v>
      </c>
      <c r="B1802">
        <v>11420</v>
      </c>
      <c r="C1802">
        <v>1</v>
      </c>
      <c r="D1802" t="s">
        <v>2085</v>
      </c>
      <c r="E1802" t="s">
        <v>1354</v>
      </c>
      <c r="F1802">
        <v>447</v>
      </c>
      <c r="G1802">
        <v>23.46</v>
      </c>
      <c r="H1802">
        <v>77.56</v>
      </c>
      <c r="I1802">
        <v>18.059999999999999</v>
      </c>
      <c r="J1802">
        <v>59.71</v>
      </c>
      <c r="K1802">
        <v>72</v>
      </c>
      <c r="T1802">
        <v>3</v>
      </c>
      <c r="U1802">
        <v>2</v>
      </c>
      <c r="V1802" t="s">
        <v>306</v>
      </c>
      <c r="W1802" t="s">
        <v>150</v>
      </c>
      <c r="X1802">
        <v>25</v>
      </c>
      <c r="Y1802">
        <v>10</v>
      </c>
      <c r="Z1802" t="s">
        <v>2086</v>
      </c>
      <c r="AA1802" t="s">
        <v>2087</v>
      </c>
      <c r="AB1802" t="s">
        <v>309</v>
      </c>
      <c r="AC1802" t="s">
        <v>310</v>
      </c>
      <c r="AD1802" t="s">
        <v>2079</v>
      </c>
      <c r="AG1802" t="s">
        <v>2088</v>
      </c>
      <c r="AH1802">
        <v>0</v>
      </c>
      <c r="AI1802">
        <v>235</v>
      </c>
    </row>
    <row r="1803" spans="1:35" x14ac:dyDescent="0.3">
      <c r="A1803" t="s">
        <v>2073</v>
      </c>
      <c r="B1803">
        <v>11420</v>
      </c>
      <c r="C1803">
        <v>2</v>
      </c>
      <c r="D1803" t="s">
        <v>2085</v>
      </c>
      <c r="E1803" t="s">
        <v>1354</v>
      </c>
      <c r="F1803">
        <v>447</v>
      </c>
      <c r="G1803">
        <v>23.53</v>
      </c>
      <c r="H1803">
        <v>77.81</v>
      </c>
      <c r="I1803">
        <v>18.100000000000001</v>
      </c>
      <c r="J1803">
        <v>59.86</v>
      </c>
      <c r="K1803">
        <v>31</v>
      </c>
      <c r="T1803">
        <v>3</v>
      </c>
      <c r="U1803">
        <v>2</v>
      </c>
      <c r="V1803" t="s">
        <v>306</v>
      </c>
      <c r="W1803" t="s">
        <v>264</v>
      </c>
      <c r="X1803">
        <v>25</v>
      </c>
      <c r="Y1803">
        <v>10</v>
      </c>
      <c r="Z1803" t="s">
        <v>2086</v>
      </c>
      <c r="AA1803" t="s">
        <v>2087</v>
      </c>
      <c r="AB1803" t="s">
        <v>309</v>
      </c>
      <c r="AC1803" t="s">
        <v>310</v>
      </c>
      <c r="AD1803" t="s">
        <v>2079</v>
      </c>
      <c r="AG1803" t="s">
        <v>2088</v>
      </c>
      <c r="AH1803">
        <v>0</v>
      </c>
      <c r="AI1803">
        <v>235</v>
      </c>
    </row>
    <row r="1804" spans="1:35" x14ac:dyDescent="0.3">
      <c r="A1804" t="s">
        <v>2073</v>
      </c>
      <c r="B1804">
        <v>11420</v>
      </c>
      <c r="C1804">
        <v>3</v>
      </c>
      <c r="D1804" t="s">
        <v>2085</v>
      </c>
      <c r="E1804" t="s">
        <v>1354</v>
      </c>
      <c r="F1804">
        <v>447</v>
      </c>
      <c r="G1804">
        <v>31.19</v>
      </c>
      <c r="H1804">
        <v>103.12</v>
      </c>
      <c r="I1804">
        <v>25.36</v>
      </c>
      <c r="J1804">
        <v>83.85</v>
      </c>
      <c r="K1804">
        <v>238</v>
      </c>
      <c r="T1804">
        <v>3</v>
      </c>
      <c r="U1804">
        <v>2</v>
      </c>
      <c r="V1804" t="s">
        <v>306</v>
      </c>
      <c r="W1804" t="s">
        <v>265</v>
      </c>
      <c r="X1804">
        <v>25</v>
      </c>
      <c r="Y1804">
        <v>10</v>
      </c>
      <c r="Z1804" t="s">
        <v>2086</v>
      </c>
      <c r="AA1804" t="s">
        <v>2087</v>
      </c>
      <c r="AB1804" t="s">
        <v>309</v>
      </c>
      <c r="AC1804" t="s">
        <v>310</v>
      </c>
      <c r="AD1804" t="s">
        <v>2079</v>
      </c>
      <c r="AG1804" t="s">
        <v>2088</v>
      </c>
      <c r="AH1804">
        <v>0</v>
      </c>
      <c r="AI1804">
        <v>235</v>
      </c>
    </row>
    <row r="1805" spans="1:35" x14ac:dyDescent="0.3">
      <c r="A1805" t="s">
        <v>2073</v>
      </c>
      <c r="B1805">
        <v>11420</v>
      </c>
      <c r="C1805">
        <v>4</v>
      </c>
      <c r="D1805" t="s">
        <v>2085</v>
      </c>
      <c r="E1805" t="s">
        <v>1354</v>
      </c>
      <c r="F1805">
        <v>447</v>
      </c>
      <c r="G1805">
        <v>31.17</v>
      </c>
      <c r="H1805">
        <v>103.05</v>
      </c>
      <c r="I1805">
        <v>25.37</v>
      </c>
      <c r="J1805">
        <v>83.87</v>
      </c>
      <c r="K1805">
        <v>106</v>
      </c>
      <c r="T1805">
        <v>3</v>
      </c>
      <c r="U1805">
        <v>2</v>
      </c>
      <c r="V1805" t="s">
        <v>306</v>
      </c>
      <c r="W1805" t="s">
        <v>84</v>
      </c>
      <c r="X1805">
        <v>25</v>
      </c>
      <c r="Y1805">
        <v>10</v>
      </c>
      <c r="Z1805" t="s">
        <v>2086</v>
      </c>
      <c r="AA1805" t="s">
        <v>2087</v>
      </c>
      <c r="AB1805" t="s">
        <v>309</v>
      </c>
      <c r="AC1805" t="s">
        <v>310</v>
      </c>
      <c r="AD1805" t="s">
        <v>2079</v>
      </c>
      <c r="AG1805" t="s">
        <v>2088</v>
      </c>
      <c r="AH1805">
        <v>0</v>
      </c>
      <c r="AI1805">
        <v>235</v>
      </c>
    </row>
    <row r="1806" spans="1:35" x14ac:dyDescent="0.3">
      <c r="A1806" t="s">
        <v>2073</v>
      </c>
      <c r="B1806">
        <v>10423</v>
      </c>
      <c r="C1806">
        <v>1</v>
      </c>
      <c r="D1806" t="s">
        <v>2089</v>
      </c>
      <c r="E1806" t="s">
        <v>360</v>
      </c>
      <c r="F1806">
        <v>100</v>
      </c>
      <c r="G1806">
        <v>32</v>
      </c>
      <c r="H1806">
        <v>105.79</v>
      </c>
      <c r="I1806">
        <v>25.7</v>
      </c>
      <c r="J1806">
        <v>84.98</v>
      </c>
      <c r="K1806">
        <v>85</v>
      </c>
      <c r="T1806">
        <v>3</v>
      </c>
      <c r="U1806">
        <v>2</v>
      </c>
      <c r="V1806" t="s">
        <v>306</v>
      </c>
      <c r="W1806" t="s">
        <v>218</v>
      </c>
      <c r="X1806">
        <v>15</v>
      </c>
      <c r="Y1806">
        <v>14</v>
      </c>
      <c r="Z1806" t="s">
        <v>2090</v>
      </c>
      <c r="AA1806" t="s">
        <v>2091</v>
      </c>
      <c r="AB1806" t="s">
        <v>309</v>
      </c>
      <c r="AC1806" t="s">
        <v>310</v>
      </c>
      <c r="AD1806" t="s">
        <v>2079</v>
      </c>
      <c r="AG1806" t="s">
        <v>2092</v>
      </c>
      <c r="AH1806">
        <v>0</v>
      </c>
      <c r="AI1806">
        <v>298</v>
      </c>
    </row>
    <row r="1807" spans="1:35" x14ac:dyDescent="0.3">
      <c r="A1807" t="s">
        <v>2073</v>
      </c>
      <c r="B1807">
        <v>10423</v>
      </c>
      <c r="C1807">
        <v>2</v>
      </c>
      <c r="D1807" t="s">
        <v>2089</v>
      </c>
      <c r="E1807" t="s">
        <v>360</v>
      </c>
      <c r="F1807">
        <v>100</v>
      </c>
      <c r="G1807">
        <v>32.090000000000003</v>
      </c>
      <c r="H1807">
        <v>106.09</v>
      </c>
      <c r="I1807">
        <v>25.64</v>
      </c>
      <c r="J1807">
        <v>84.78</v>
      </c>
      <c r="K1807">
        <v>15</v>
      </c>
      <c r="T1807">
        <v>3</v>
      </c>
      <c r="U1807">
        <v>2</v>
      </c>
      <c r="V1807" t="s">
        <v>306</v>
      </c>
      <c r="W1807" t="s">
        <v>66</v>
      </c>
      <c r="X1807">
        <v>15</v>
      </c>
      <c r="Y1807">
        <v>14</v>
      </c>
      <c r="Z1807" t="s">
        <v>2090</v>
      </c>
      <c r="AA1807" t="s">
        <v>2091</v>
      </c>
      <c r="AB1807" t="s">
        <v>309</v>
      </c>
      <c r="AC1807" t="s">
        <v>310</v>
      </c>
      <c r="AD1807" t="s">
        <v>2079</v>
      </c>
      <c r="AG1807" t="s">
        <v>2092</v>
      </c>
      <c r="AH1807">
        <v>0</v>
      </c>
      <c r="AI1807">
        <v>298</v>
      </c>
    </row>
    <row r="1808" spans="1:35" x14ac:dyDescent="0.3">
      <c r="A1808" t="s">
        <v>2073</v>
      </c>
      <c r="B1808">
        <v>9456</v>
      </c>
      <c r="C1808">
        <v>1</v>
      </c>
      <c r="D1808" t="s">
        <v>2093</v>
      </c>
      <c r="E1808" t="s">
        <v>1334</v>
      </c>
      <c r="F1808">
        <v>243</v>
      </c>
      <c r="G1808">
        <v>23.6</v>
      </c>
      <c r="H1808">
        <v>78.02</v>
      </c>
      <c r="I1808">
        <v>18.04</v>
      </c>
      <c r="J1808">
        <v>59.65</v>
      </c>
      <c r="K1808">
        <v>76</v>
      </c>
      <c r="T1808">
        <v>3</v>
      </c>
      <c r="U1808">
        <v>2</v>
      </c>
      <c r="V1808" t="s">
        <v>333</v>
      </c>
      <c r="W1808">
        <v>78</v>
      </c>
      <c r="X1808">
        <v>22</v>
      </c>
      <c r="Y1808">
        <v>18</v>
      </c>
      <c r="Z1808" t="s">
        <v>2094</v>
      </c>
      <c r="AA1808" t="s">
        <v>2095</v>
      </c>
      <c r="AB1808" t="s">
        <v>309</v>
      </c>
      <c r="AC1808" t="s">
        <v>310</v>
      </c>
      <c r="AD1808" t="s">
        <v>2079</v>
      </c>
      <c r="AG1808" t="s">
        <v>2096</v>
      </c>
      <c r="AH1808">
        <v>0</v>
      </c>
      <c r="AI1808">
        <v>299</v>
      </c>
    </row>
    <row r="1809" spans="1:35" x14ac:dyDescent="0.3">
      <c r="A1809" t="s">
        <v>2073</v>
      </c>
      <c r="B1809">
        <v>9456</v>
      </c>
      <c r="C1809">
        <v>2</v>
      </c>
      <c r="D1809" t="s">
        <v>2093</v>
      </c>
      <c r="E1809" t="s">
        <v>1334</v>
      </c>
      <c r="F1809">
        <v>243</v>
      </c>
      <c r="G1809">
        <v>32.130000000000003</v>
      </c>
      <c r="H1809">
        <v>106.22</v>
      </c>
      <c r="I1809">
        <v>25.7</v>
      </c>
      <c r="J1809">
        <v>84.97</v>
      </c>
      <c r="K1809">
        <v>167</v>
      </c>
      <c r="T1809">
        <v>3</v>
      </c>
      <c r="U1809">
        <v>2</v>
      </c>
      <c r="V1809" t="s">
        <v>333</v>
      </c>
      <c r="W1809">
        <v>106</v>
      </c>
      <c r="X1809">
        <v>22</v>
      </c>
      <c r="Y1809">
        <v>18</v>
      </c>
      <c r="Z1809" t="s">
        <v>2094</v>
      </c>
      <c r="AA1809" t="s">
        <v>2095</v>
      </c>
      <c r="AB1809" t="s">
        <v>309</v>
      </c>
      <c r="AC1809" t="s">
        <v>310</v>
      </c>
      <c r="AD1809" t="s">
        <v>2079</v>
      </c>
      <c r="AG1809" t="s">
        <v>2096</v>
      </c>
      <c r="AH1809">
        <v>0</v>
      </c>
      <c r="AI1809">
        <v>299</v>
      </c>
    </row>
    <row r="1810" spans="1:35" x14ac:dyDescent="0.3">
      <c r="A1810" t="s">
        <v>2073</v>
      </c>
      <c r="B1810">
        <v>3474</v>
      </c>
      <c r="C1810">
        <v>1</v>
      </c>
      <c r="D1810" t="s">
        <v>1948</v>
      </c>
      <c r="E1810" t="s">
        <v>2097</v>
      </c>
      <c r="F1810">
        <v>120</v>
      </c>
      <c r="G1810">
        <v>16.149999999999999</v>
      </c>
      <c r="H1810">
        <v>53.4</v>
      </c>
      <c r="I1810">
        <v>14.22</v>
      </c>
      <c r="J1810">
        <v>47.01</v>
      </c>
      <c r="K1810">
        <v>30</v>
      </c>
      <c r="T1810">
        <v>2</v>
      </c>
      <c r="U1810">
        <v>1</v>
      </c>
      <c r="V1810" t="s">
        <v>306</v>
      </c>
      <c r="W1810">
        <v>53</v>
      </c>
      <c r="X1810">
        <v>5</v>
      </c>
      <c r="Y1810">
        <v>5</v>
      </c>
      <c r="Z1810" t="s">
        <v>2098</v>
      </c>
      <c r="AA1810" t="s">
        <v>2099</v>
      </c>
      <c r="AB1810" t="s">
        <v>309</v>
      </c>
      <c r="AC1810" t="s">
        <v>310</v>
      </c>
      <c r="AD1810" t="s">
        <v>2079</v>
      </c>
      <c r="AG1810" t="s">
        <v>2100</v>
      </c>
      <c r="AH1810">
        <v>0</v>
      </c>
      <c r="AI1810">
        <v>0</v>
      </c>
    </row>
    <row r="1811" spans="1:35" x14ac:dyDescent="0.3">
      <c r="A1811" t="s">
        <v>2073</v>
      </c>
      <c r="B1811">
        <v>3474</v>
      </c>
      <c r="C1811">
        <v>2</v>
      </c>
      <c r="D1811" t="s">
        <v>1948</v>
      </c>
      <c r="E1811" t="s">
        <v>2097</v>
      </c>
      <c r="F1811">
        <v>120</v>
      </c>
      <c r="G1811">
        <v>19.55</v>
      </c>
      <c r="H1811">
        <v>64.650000000000006</v>
      </c>
      <c r="I1811">
        <v>17.5</v>
      </c>
      <c r="J1811">
        <v>57.86</v>
      </c>
      <c r="K1811">
        <v>90</v>
      </c>
      <c r="T1811">
        <v>3</v>
      </c>
      <c r="U1811">
        <v>1</v>
      </c>
      <c r="V1811" t="s">
        <v>306</v>
      </c>
      <c r="W1811">
        <v>64</v>
      </c>
      <c r="X1811">
        <v>5</v>
      </c>
      <c r="Y1811">
        <v>5</v>
      </c>
      <c r="Z1811" t="s">
        <v>2098</v>
      </c>
      <c r="AA1811" t="s">
        <v>2099</v>
      </c>
      <c r="AB1811" t="s">
        <v>309</v>
      </c>
      <c r="AC1811" t="s">
        <v>310</v>
      </c>
      <c r="AD1811" t="s">
        <v>2079</v>
      </c>
      <c r="AG1811" t="s">
        <v>2100</v>
      </c>
      <c r="AH1811">
        <v>0</v>
      </c>
      <c r="AI1811">
        <v>0</v>
      </c>
    </row>
    <row r="1812" spans="1:35" x14ac:dyDescent="0.3">
      <c r="A1812" t="s">
        <v>2073</v>
      </c>
      <c r="B1812">
        <v>17081</v>
      </c>
      <c r="C1812">
        <v>1</v>
      </c>
      <c r="D1812" t="s">
        <v>2101</v>
      </c>
      <c r="E1812" t="s">
        <v>2102</v>
      </c>
      <c r="F1812">
        <v>635</v>
      </c>
      <c r="G1812">
        <v>25.31</v>
      </c>
      <c r="H1812">
        <v>83.67</v>
      </c>
      <c r="I1812">
        <v>18.14</v>
      </c>
      <c r="J1812">
        <v>59.98</v>
      </c>
      <c r="K1812">
        <v>155</v>
      </c>
      <c r="T1812">
        <v>3</v>
      </c>
      <c r="U1812">
        <v>2</v>
      </c>
      <c r="V1812" t="s">
        <v>306</v>
      </c>
      <c r="W1812">
        <v>83</v>
      </c>
      <c r="X1812">
        <v>15</v>
      </c>
      <c r="Y1812">
        <v>6</v>
      </c>
      <c r="Z1812" t="s">
        <v>2103</v>
      </c>
      <c r="AA1812" t="s">
        <v>2104</v>
      </c>
      <c r="AB1812" t="s">
        <v>309</v>
      </c>
      <c r="AC1812" t="s">
        <v>310</v>
      </c>
      <c r="AD1812" t="s">
        <v>2079</v>
      </c>
      <c r="AG1812" t="s">
        <v>2105</v>
      </c>
      <c r="AH1812">
        <v>0</v>
      </c>
      <c r="AI1812">
        <v>232</v>
      </c>
    </row>
    <row r="1813" spans="1:35" x14ac:dyDescent="0.3">
      <c r="A1813" t="s">
        <v>2073</v>
      </c>
      <c r="B1813">
        <v>17081</v>
      </c>
      <c r="C1813">
        <v>2</v>
      </c>
      <c r="D1813" t="s">
        <v>2101</v>
      </c>
      <c r="E1813" t="s">
        <v>2102</v>
      </c>
      <c r="F1813">
        <v>635</v>
      </c>
      <c r="G1813">
        <v>32.56</v>
      </c>
      <c r="H1813">
        <v>107.64</v>
      </c>
      <c r="I1813">
        <v>25.7</v>
      </c>
      <c r="J1813">
        <v>84.98</v>
      </c>
      <c r="K1813">
        <v>396</v>
      </c>
      <c r="T1813">
        <v>3</v>
      </c>
      <c r="U1813">
        <v>2</v>
      </c>
      <c r="V1813" t="s">
        <v>306</v>
      </c>
      <c r="W1813" t="s">
        <v>263</v>
      </c>
      <c r="X1813">
        <v>15</v>
      </c>
      <c r="Y1813">
        <v>6</v>
      </c>
      <c r="Z1813" t="s">
        <v>2103</v>
      </c>
      <c r="AA1813" t="s">
        <v>2104</v>
      </c>
      <c r="AB1813" t="s">
        <v>309</v>
      </c>
      <c r="AC1813" t="s">
        <v>310</v>
      </c>
      <c r="AD1813" t="s">
        <v>2079</v>
      </c>
      <c r="AG1813" t="s">
        <v>2105</v>
      </c>
      <c r="AH1813">
        <v>0</v>
      </c>
      <c r="AI1813">
        <v>232</v>
      </c>
    </row>
    <row r="1814" spans="1:35" x14ac:dyDescent="0.3">
      <c r="A1814" t="s">
        <v>2073</v>
      </c>
      <c r="B1814">
        <v>17081</v>
      </c>
      <c r="C1814">
        <v>3</v>
      </c>
      <c r="D1814" t="s">
        <v>2101</v>
      </c>
      <c r="E1814" t="s">
        <v>2102</v>
      </c>
      <c r="F1814">
        <v>635</v>
      </c>
      <c r="G1814">
        <v>32.69</v>
      </c>
      <c r="H1814">
        <v>108.08</v>
      </c>
      <c r="I1814">
        <v>25.63</v>
      </c>
      <c r="J1814">
        <v>84.74</v>
      </c>
      <c r="K1814">
        <v>12</v>
      </c>
      <c r="T1814">
        <v>3</v>
      </c>
      <c r="U1814">
        <v>2</v>
      </c>
      <c r="V1814" t="s">
        <v>306</v>
      </c>
      <c r="W1814" t="s">
        <v>152</v>
      </c>
      <c r="X1814">
        <v>15</v>
      </c>
      <c r="Y1814">
        <v>6</v>
      </c>
      <c r="Z1814" t="s">
        <v>2103</v>
      </c>
      <c r="AA1814" t="s">
        <v>2104</v>
      </c>
      <c r="AB1814" t="s">
        <v>309</v>
      </c>
      <c r="AC1814" t="s">
        <v>310</v>
      </c>
      <c r="AD1814" t="s">
        <v>2079</v>
      </c>
      <c r="AG1814" t="s">
        <v>2105</v>
      </c>
      <c r="AH1814">
        <v>0</v>
      </c>
      <c r="AI1814">
        <v>232</v>
      </c>
    </row>
    <row r="1815" spans="1:35" x14ac:dyDescent="0.3">
      <c r="A1815" t="s">
        <v>2073</v>
      </c>
      <c r="B1815">
        <v>17081</v>
      </c>
      <c r="C1815">
        <v>4</v>
      </c>
      <c r="D1815" t="s">
        <v>2101</v>
      </c>
      <c r="E1815" t="s">
        <v>2102</v>
      </c>
      <c r="F1815">
        <v>635</v>
      </c>
      <c r="G1815">
        <v>45.24</v>
      </c>
      <c r="H1815">
        <v>149.58000000000001</v>
      </c>
      <c r="I1815">
        <v>36.08</v>
      </c>
      <c r="J1815">
        <v>119.3</v>
      </c>
      <c r="K1815">
        <v>72</v>
      </c>
      <c r="T1815">
        <v>4</v>
      </c>
      <c r="U1815">
        <v>2</v>
      </c>
      <c r="V1815" t="s">
        <v>306</v>
      </c>
      <c r="W1815">
        <v>149</v>
      </c>
      <c r="X1815">
        <v>15</v>
      </c>
      <c r="Y1815">
        <v>6</v>
      </c>
      <c r="Z1815" t="s">
        <v>2103</v>
      </c>
      <c r="AA1815" t="s">
        <v>2104</v>
      </c>
      <c r="AB1815" t="s">
        <v>309</v>
      </c>
      <c r="AC1815" t="s">
        <v>310</v>
      </c>
      <c r="AD1815" t="s">
        <v>2079</v>
      </c>
      <c r="AG1815" t="s">
        <v>2105</v>
      </c>
      <c r="AH1815">
        <v>0</v>
      </c>
      <c r="AI1815">
        <v>232</v>
      </c>
    </row>
    <row r="1816" spans="1:35" x14ac:dyDescent="0.3">
      <c r="A1816" t="s">
        <v>2073</v>
      </c>
      <c r="B1816">
        <v>24734</v>
      </c>
      <c r="C1816">
        <v>1</v>
      </c>
      <c r="D1816" t="s">
        <v>2106</v>
      </c>
      <c r="E1816" t="s">
        <v>503</v>
      </c>
      <c r="F1816">
        <v>192</v>
      </c>
      <c r="G1816">
        <v>29.15</v>
      </c>
      <c r="H1816">
        <v>96.37</v>
      </c>
      <c r="I1816">
        <v>22.19</v>
      </c>
      <c r="J1816">
        <v>73.38</v>
      </c>
      <c r="K1816">
        <v>10</v>
      </c>
      <c r="T1816">
        <v>3</v>
      </c>
      <c r="U1816">
        <v>2</v>
      </c>
      <c r="V1816" t="s">
        <v>306</v>
      </c>
      <c r="W1816">
        <v>96</v>
      </c>
      <c r="X1816">
        <v>15</v>
      </c>
      <c r="Y1816">
        <v>6</v>
      </c>
      <c r="Z1816" t="s">
        <v>2107</v>
      </c>
      <c r="AA1816" t="s">
        <v>2108</v>
      </c>
      <c r="AB1816" t="s">
        <v>309</v>
      </c>
      <c r="AC1816" t="s">
        <v>310</v>
      </c>
      <c r="AD1816" t="s">
        <v>2079</v>
      </c>
      <c r="AG1816" t="s">
        <v>2109</v>
      </c>
      <c r="AH1816">
        <v>0</v>
      </c>
      <c r="AI1816">
        <v>390</v>
      </c>
    </row>
    <row r="1817" spans="1:35" x14ac:dyDescent="0.3">
      <c r="A1817" t="s">
        <v>2073</v>
      </c>
      <c r="B1817">
        <v>24734</v>
      </c>
      <c r="C1817">
        <v>2</v>
      </c>
      <c r="D1817" t="s">
        <v>2106</v>
      </c>
      <c r="E1817" t="s">
        <v>503</v>
      </c>
      <c r="F1817">
        <v>192</v>
      </c>
      <c r="G1817">
        <v>30.21</v>
      </c>
      <c r="H1817">
        <v>99.89</v>
      </c>
      <c r="I1817">
        <v>23</v>
      </c>
      <c r="J1817">
        <v>76.040000000000006</v>
      </c>
      <c r="K1817">
        <v>3</v>
      </c>
      <c r="T1817">
        <v>3</v>
      </c>
      <c r="U1817">
        <v>2</v>
      </c>
      <c r="V1817" t="s">
        <v>306</v>
      </c>
      <c r="W1817" t="s">
        <v>266</v>
      </c>
      <c r="X1817">
        <v>15</v>
      </c>
      <c r="Y1817">
        <v>6</v>
      </c>
      <c r="Z1817" t="s">
        <v>2107</v>
      </c>
      <c r="AA1817" t="s">
        <v>2108</v>
      </c>
      <c r="AB1817" t="s">
        <v>309</v>
      </c>
      <c r="AC1817" t="s">
        <v>310</v>
      </c>
      <c r="AD1817" t="s">
        <v>2079</v>
      </c>
      <c r="AG1817" t="s">
        <v>2109</v>
      </c>
      <c r="AH1817">
        <v>0</v>
      </c>
      <c r="AI1817">
        <v>390</v>
      </c>
    </row>
    <row r="1818" spans="1:35" x14ac:dyDescent="0.3">
      <c r="A1818" t="s">
        <v>2073</v>
      </c>
      <c r="B1818">
        <v>24734</v>
      </c>
      <c r="C1818">
        <v>3</v>
      </c>
      <c r="D1818" t="s">
        <v>2106</v>
      </c>
      <c r="E1818" t="s">
        <v>503</v>
      </c>
      <c r="F1818">
        <v>192</v>
      </c>
      <c r="G1818">
        <v>30.51</v>
      </c>
      <c r="H1818">
        <v>100.89</v>
      </c>
      <c r="I1818">
        <v>23.23</v>
      </c>
      <c r="J1818">
        <v>76.8</v>
      </c>
      <c r="K1818">
        <v>1</v>
      </c>
      <c r="T1818">
        <v>3</v>
      </c>
      <c r="U1818">
        <v>2</v>
      </c>
      <c r="V1818" t="s">
        <v>306</v>
      </c>
      <c r="W1818" t="s">
        <v>945</v>
      </c>
      <c r="X1818">
        <v>15</v>
      </c>
      <c r="Y1818">
        <v>6</v>
      </c>
      <c r="Z1818" t="s">
        <v>2107</v>
      </c>
      <c r="AA1818" t="s">
        <v>2108</v>
      </c>
      <c r="AB1818" t="s">
        <v>309</v>
      </c>
      <c r="AC1818" t="s">
        <v>310</v>
      </c>
      <c r="AD1818" t="s">
        <v>2079</v>
      </c>
      <c r="AG1818" t="s">
        <v>2109</v>
      </c>
      <c r="AH1818">
        <v>0</v>
      </c>
      <c r="AI1818">
        <v>390</v>
      </c>
    </row>
    <row r="1819" spans="1:35" x14ac:dyDescent="0.3">
      <c r="A1819" t="s">
        <v>2073</v>
      </c>
      <c r="B1819">
        <v>24734</v>
      </c>
      <c r="C1819">
        <v>4</v>
      </c>
      <c r="D1819" t="s">
        <v>2106</v>
      </c>
      <c r="E1819" t="s">
        <v>503</v>
      </c>
      <c r="F1819">
        <v>192</v>
      </c>
      <c r="G1819">
        <v>33.75</v>
      </c>
      <c r="H1819">
        <v>111.6</v>
      </c>
      <c r="I1819">
        <v>25.7</v>
      </c>
      <c r="J1819">
        <v>84.96</v>
      </c>
      <c r="K1819">
        <v>150</v>
      </c>
      <c r="T1819">
        <v>3</v>
      </c>
      <c r="U1819">
        <v>2</v>
      </c>
      <c r="V1819" t="s">
        <v>306</v>
      </c>
      <c r="W1819" t="s">
        <v>92</v>
      </c>
      <c r="X1819">
        <v>15</v>
      </c>
      <c r="Y1819">
        <v>6</v>
      </c>
      <c r="Z1819" t="s">
        <v>2107</v>
      </c>
      <c r="AA1819" t="s">
        <v>2108</v>
      </c>
      <c r="AB1819" t="s">
        <v>309</v>
      </c>
      <c r="AC1819" t="s">
        <v>310</v>
      </c>
      <c r="AD1819" t="s">
        <v>2079</v>
      </c>
      <c r="AG1819" t="s">
        <v>2109</v>
      </c>
      <c r="AH1819">
        <v>0</v>
      </c>
      <c r="AI1819">
        <v>390</v>
      </c>
    </row>
    <row r="1820" spans="1:35" x14ac:dyDescent="0.3">
      <c r="A1820" t="s">
        <v>2073</v>
      </c>
      <c r="B1820">
        <v>24734</v>
      </c>
      <c r="C1820">
        <v>5</v>
      </c>
      <c r="D1820" t="s">
        <v>2106</v>
      </c>
      <c r="E1820" t="s">
        <v>503</v>
      </c>
      <c r="F1820">
        <v>192</v>
      </c>
      <c r="G1820">
        <v>39.26</v>
      </c>
      <c r="H1820">
        <v>129.81</v>
      </c>
      <c r="I1820">
        <v>29.89</v>
      </c>
      <c r="J1820">
        <v>98.82</v>
      </c>
      <c r="K1820">
        <v>11</v>
      </c>
      <c r="T1820">
        <v>3</v>
      </c>
      <c r="U1820">
        <v>2</v>
      </c>
      <c r="V1820" t="s">
        <v>306</v>
      </c>
      <c r="W1820">
        <v>129</v>
      </c>
      <c r="X1820">
        <v>15</v>
      </c>
      <c r="Y1820">
        <v>6</v>
      </c>
      <c r="Z1820" t="s">
        <v>2107</v>
      </c>
      <c r="AA1820" t="s">
        <v>2108</v>
      </c>
      <c r="AB1820" t="s">
        <v>309</v>
      </c>
      <c r="AC1820" t="s">
        <v>310</v>
      </c>
      <c r="AD1820" t="s">
        <v>2079</v>
      </c>
      <c r="AG1820" t="s">
        <v>2109</v>
      </c>
      <c r="AH1820">
        <v>0</v>
      </c>
      <c r="AI1820">
        <v>390</v>
      </c>
    </row>
    <row r="1821" spans="1:35" x14ac:dyDescent="0.3">
      <c r="A1821" t="s">
        <v>2073</v>
      </c>
      <c r="B1821">
        <v>24734</v>
      </c>
      <c r="C1821">
        <v>6</v>
      </c>
      <c r="D1821" t="s">
        <v>2106</v>
      </c>
      <c r="E1821" t="s">
        <v>503</v>
      </c>
      <c r="F1821">
        <v>192</v>
      </c>
      <c r="G1821">
        <v>46.29</v>
      </c>
      <c r="H1821">
        <v>153.05000000000001</v>
      </c>
      <c r="I1821">
        <v>35.24</v>
      </c>
      <c r="J1821">
        <v>116.51</v>
      </c>
      <c r="K1821">
        <v>16</v>
      </c>
      <c r="T1821">
        <v>4</v>
      </c>
      <c r="U1821">
        <v>2</v>
      </c>
      <c r="V1821" t="s">
        <v>306</v>
      </c>
      <c r="W1821">
        <v>153</v>
      </c>
      <c r="X1821">
        <v>15</v>
      </c>
      <c r="Y1821">
        <v>6</v>
      </c>
      <c r="Z1821" t="s">
        <v>2107</v>
      </c>
      <c r="AA1821" t="s">
        <v>2108</v>
      </c>
      <c r="AB1821" t="s">
        <v>309</v>
      </c>
      <c r="AC1821" t="s">
        <v>310</v>
      </c>
      <c r="AD1821" t="s">
        <v>2079</v>
      </c>
      <c r="AG1821" t="s">
        <v>2109</v>
      </c>
      <c r="AH1821">
        <v>0</v>
      </c>
      <c r="AI1821">
        <v>390</v>
      </c>
    </row>
    <row r="1822" spans="1:35" x14ac:dyDescent="0.3">
      <c r="A1822" t="s">
        <v>2073</v>
      </c>
      <c r="B1822">
        <v>24734</v>
      </c>
      <c r="C1822">
        <v>7</v>
      </c>
      <c r="D1822" t="s">
        <v>2106</v>
      </c>
      <c r="E1822" t="s">
        <v>503</v>
      </c>
      <c r="F1822">
        <v>192</v>
      </c>
      <c r="G1822">
        <v>50.36</v>
      </c>
      <c r="H1822">
        <v>166.48</v>
      </c>
      <c r="I1822">
        <v>38.33</v>
      </c>
      <c r="J1822">
        <v>126.74</v>
      </c>
      <c r="K1822">
        <v>1</v>
      </c>
      <c r="T1822">
        <v>4</v>
      </c>
      <c r="U1822">
        <v>2</v>
      </c>
      <c r="V1822" t="s">
        <v>306</v>
      </c>
      <c r="W1822">
        <v>166</v>
      </c>
      <c r="X1822">
        <v>15</v>
      </c>
      <c r="Y1822">
        <v>6</v>
      </c>
      <c r="Z1822" t="s">
        <v>2107</v>
      </c>
      <c r="AA1822" t="s">
        <v>2108</v>
      </c>
      <c r="AB1822" t="s">
        <v>309</v>
      </c>
      <c r="AC1822" t="s">
        <v>310</v>
      </c>
      <c r="AD1822" t="s">
        <v>2079</v>
      </c>
      <c r="AG1822" t="s">
        <v>2109</v>
      </c>
      <c r="AH1822">
        <v>0</v>
      </c>
      <c r="AI1822">
        <v>390</v>
      </c>
    </row>
    <row r="1823" spans="1:35" x14ac:dyDescent="0.3">
      <c r="A1823" t="s">
        <v>2073</v>
      </c>
      <c r="B1823">
        <v>115411</v>
      </c>
      <c r="C1823">
        <v>1</v>
      </c>
      <c r="D1823" t="s">
        <v>2110</v>
      </c>
      <c r="E1823" t="s">
        <v>2111</v>
      </c>
      <c r="F1823">
        <v>276</v>
      </c>
      <c r="G1823">
        <v>24</v>
      </c>
      <c r="H1823">
        <v>79.36</v>
      </c>
      <c r="I1823">
        <v>18.09</v>
      </c>
      <c r="J1823">
        <v>59.81</v>
      </c>
      <c r="K1823">
        <v>13</v>
      </c>
      <c r="T1823">
        <v>3</v>
      </c>
      <c r="U1823">
        <v>2</v>
      </c>
      <c r="V1823" t="s">
        <v>306</v>
      </c>
      <c r="W1823" t="s">
        <v>219</v>
      </c>
      <c r="X1823">
        <v>21</v>
      </c>
      <c r="Y1823">
        <v>11</v>
      </c>
      <c r="Z1823" t="s">
        <v>2112</v>
      </c>
      <c r="AA1823" t="s">
        <v>2113</v>
      </c>
      <c r="AB1823" t="s">
        <v>309</v>
      </c>
      <c r="AC1823" t="s">
        <v>310</v>
      </c>
      <c r="AD1823" t="s">
        <v>2079</v>
      </c>
      <c r="AG1823" t="s">
        <v>2114</v>
      </c>
      <c r="AH1823">
        <v>9</v>
      </c>
      <c r="AI1823">
        <v>237</v>
      </c>
    </row>
    <row r="1824" spans="1:35" x14ac:dyDescent="0.3">
      <c r="A1824" t="s">
        <v>2073</v>
      </c>
      <c r="B1824">
        <v>115411</v>
      </c>
      <c r="C1824">
        <v>2</v>
      </c>
      <c r="D1824" t="s">
        <v>2110</v>
      </c>
      <c r="E1824" t="s">
        <v>2111</v>
      </c>
      <c r="F1824">
        <v>276</v>
      </c>
      <c r="G1824">
        <v>24.12</v>
      </c>
      <c r="H1824">
        <v>79.739999999999995</v>
      </c>
      <c r="I1824">
        <v>18.079999999999998</v>
      </c>
      <c r="J1824">
        <v>59.8</v>
      </c>
      <c r="K1824">
        <v>9</v>
      </c>
      <c r="T1824">
        <v>3</v>
      </c>
      <c r="U1824">
        <v>2</v>
      </c>
      <c r="V1824" t="s">
        <v>306</v>
      </c>
      <c r="W1824" t="s">
        <v>243</v>
      </c>
      <c r="X1824">
        <v>21</v>
      </c>
      <c r="Y1824">
        <v>11</v>
      </c>
      <c r="Z1824" t="s">
        <v>2112</v>
      </c>
      <c r="AA1824" t="s">
        <v>2113</v>
      </c>
      <c r="AB1824" t="s">
        <v>309</v>
      </c>
      <c r="AC1824" t="s">
        <v>310</v>
      </c>
      <c r="AD1824" t="s">
        <v>2079</v>
      </c>
      <c r="AG1824" t="s">
        <v>2114</v>
      </c>
      <c r="AH1824">
        <v>9</v>
      </c>
      <c r="AI1824">
        <v>237</v>
      </c>
    </row>
    <row r="1825" spans="1:35" x14ac:dyDescent="0.3">
      <c r="A1825" t="s">
        <v>2073</v>
      </c>
      <c r="B1825">
        <v>115411</v>
      </c>
      <c r="C1825">
        <v>3</v>
      </c>
      <c r="D1825" t="s">
        <v>2110</v>
      </c>
      <c r="E1825" t="s">
        <v>2111</v>
      </c>
      <c r="F1825">
        <v>276</v>
      </c>
      <c r="G1825">
        <v>24.41</v>
      </c>
      <c r="H1825">
        <v>80.72</v>
      </c>
      <c r="I1825">
        <v>18.14</v>
      </c>
      <c r="J1825">
        <v>59.98</v>
      </c>
      <c r="K1825">
        <v>7</v>
      </c>
      <c r="T1825">
        <v>3</v>
      </c>
      <c r="U1825">
        <v>2</v>
      </c>
      <c r="V1825" t="s">
        <v>306</v>
      </c>
      <c r="W1825" t="s">
        <v>96</v>
      </c>
      <c r="X1825">
        <v>21</v>
      </c>
      <c r="Y1825">
        <v>11</v>
      </c>
      <c r="Z1825" t="s">
        <v>2112</v>
      </c>
      <c r="AA1825" t="s">
        <v>2113</v>
      </c>
      <c r="AB1825" t="s">
        <v>309</v>
      </c>
      <c r="AC1825" t="s">
        <v>310</v>
      </c>
      <c r="AD1825" t="s">
        <v>2079</v>
      </c>
      <c r="AG1825" t="s">
        <v>2114</v>
      </c>
      <c r="AH1825">
        <v>9</v>
      </c>
      <c r="AI1825">
        <v>237</v>
      </c>
    </row>
    <row r="1826" spans="1:35" x14ac:dyDescent="0.3">
      <c r="A1826" t="s">
        <v>2073</v>
      </c>
      <c r="B1826">
        <v>115411</v>
      </c>
      <c r="C1826">
        <v>4</v>
      </c>
      <c r="D1826" t="s">
        <v>2110</v>
      </c>
      <c r="E1826" t="s">
        <v>2111</v>
      </c>
      <c r="F1826">
        <v>276</v>
      </c>
      <c r="G1826">
        <v>29.97</v>
      </c>
      <c r="H1826">
        <v>99.1</v>
      </c>
      <c r="I1826">
        <v>22.62</v>
      </c>
      <c r="J1826">
        <v>74.78</v>
      </c>
      <c r="K1826">
        <v>35</v>
      </c>
      <c r="T1826">
        <v>3</v>
      </c>
      <c r="U1826">
        <v>2</v>
      </c>
      <c r="V1826" t="s">
        <v>306</v>
      </c>
      <c r="W1826" t="s">
        <v>266</v>
      </c>
      <c r="X1826">
        <v>21</v>
      </c>
      <c r="Y1826">
        <v>11</v>
      </c>
      <c r="Z1826" t="s">
        <v>2112</v>
      </c>
      <c r="AA1826" t="s">
        <v>2113</v>
      </c>
      <c r="AB1826" t="s">
        <v>309</v>
      </c>
      <c r="AC1826" t="s">
        <v>310</v>
      </c>
      <c r="AD1826" t="s">
        <v>2079</v>
      </c>
      <c r="AG1826" t="s">
        <v>2114</v>
      </c>
      <c r="AH1826">
        <v>9</v>
      </c>
      <c r="AI1826">
        <v>237</v>
      </c>
    </row>
    <row r="1827" spans="1:35" x14ac:dyDescent="0.3">
      <c r="A1827" t="s">
        <v>2073</v>
      </c>
      <c r="B1827">
        <v>115411</v>
      </c>
      <c r="C1827">
        <v>5</v>
      </c>
      <c r="D1827" t="s">
        <v>2110</v>
      </c>
      <c r="E1827" t="s">
        <v>2111</v>
      </c>
      <c r="F1827">
        <v>276</v>
      </c>
      <c r="G1827">
        <v>30.01</v>
      </c>
      <c r="H1827">
        <v>99.21</v>
      </c>
      <c r="I1827">
        <v>22.62</v>
      </c>
      <c r="J1827">
        <v>74.790000000000006</v>
      </c>
      <c r="K1827">
        <v>14</v>
      </c>
      <c r="T1827">
        <v>3</v>
      </c>
      <c r="U1827">
        <v>2</v>
      </c>
      <c r="V1827" t="s">
        <v>306</v>
      </c>
      <c r="W1827" t="s">
        <v>267</v>
      </c>
      <c r="X1827">
        <v>21</v>
      </c>
      <c r="Y1827">
        <v>11</v>
      </c>
      <c r="Z1827" t="s">
        <v>2112</v>
      </c>
      <c r="AA1827" t="s">
        <v>2113</v>
      </c>
      <c r="AB1827" t="s">
        <v>309</v>
      </c>
      <c r="AC1827" t="s">
        <v>310</v>
      </c>
      <c r="AD1827" t="s">
        <v>2079</v>
      </c>
      <c r="AG1827" t="s">
        <v>2114</v>
      </c>
      <c r="AH1827">
        <v>9</v>
      </c>
      <c r="AI1827">
        <v>237</v>
      </c>
    </row>
    <row r="1828" spans="1:35" x14ac:dyDescent="0.3">
      <c r="A1828" t="s">
        <v>2073</v>
      </c>
      <c r="B1828">
        <v>115411</v>
      </c>
      <c r="C1828">
        <v>6</v>
      </c>
      <c r="D1828" t="s">
        <v>2110</v>
      </c>
      <c r="E1828" t="s">
        <v>2111</v>
      </c>
      <c r="F1828">
        <v>276</v>
      </c>
      <c r="G1828">
        <v>31.2</v>
      </c>
      <c r="H1828">
        <v>103.16</v>
      </c>
      <c r="I1828">
        <v>23.73</v>
      </c>
      <c r="J1828">
        <v>78.459999999999994</v>
      </c>
      <c r="K1828">
        <v>2</v>
      </c>
      <c r="T1828">
        <v>3</v>
      </c>
      <c r="U1828">
        <v>2</v>
      </c>
      <c r="V1828" t="s">
        <v>306</v>
      </c>
      <c r="W1828" t="s">
        <v>268</v>
      </c>
      <c r="X1828">
        <v>21</v>
      </c>
      <c r="Y1828">
        <v>11</v>
      </c>
      <c r="Z1828" t="s">
        <v>2112</v>
      </c>
      <c r="AA1828" t="s">
        <v>2113</v>
      </c>
      <c r="AB1828" t="s">
        <v>309</v>
      </c>
      <c r="AC1828" t="s">
        <v>310</v>
      </c>
      <c r="AD1828" t="s">
        <v>2079</v>
      </c>
      <c r="AG1828" t="s">
        <v>2114</v>
      </c>
      <c r="AH1828">
        <v>9</v>
      </c>
      <c r="AI1828">
        <v>237</v>
      </c>
    </row>
    <row r="1829" spans="1:35" x14ac:dyDescent="0.3">
      <c r="A1829" t="s">
        <v>2073</v>
      </c>
      <c r="B1829">
        <v>115411</v>
      </c>
      <c r="C1829">
        <v>7</v>
      </c>
      <c r="D1829" t="s">
        <v>2110</v>
      </c>
      <c r="E1829" t="s">
        <v>2111</v>
      </c>
      <c r="F1829">
        <v>276</v>
      </c>
      <c r="G1829">
        <v>33.659999999999997</v>
      </c>
      <c r="H1829">
        <v>111.29</v>
      </c>
      <c r="I1829">
        <v>25.64</v>
      </c>
      <c r="J1829">
        <v>84.79</v>
      </c>
      <c r="K1829">
        <v>58</v>
      </c>
      <c r="T1829">
        <v>3</v>
      </c>
      <c r="U1829">
        <v>2</v>
      </c>
      <c r="V1829" t="s">
        <v>306</v>
      </c>
      <c r="W1829" t="s">
        <v>248</v>
      </c>
      <c r="X1829">
        <v>21</v>
      </c>
      <c r="Y1829">
        <v>11</v>
      </c>
      <c r="Z1829" t="s">
        <v>2112</v>
      </c>
      <c r="AA1829" t="s">
        <v>2113</v>
      </c>
      <c r="AB1829" t="s">
        <v>309</v>
      </c>
      <c r="AC1829" t="s">
        <v>310</v>
      </c>
      <c r="AD1829" t="s">
        <v>2079</v>
      </c>
      <c r="AG1829" t="s">
        <v>2114</v>
      </c>
      <c r="AH1829">
        <v>9</v>
      </c>
      <c r="AI1829">
        <v>237</v>
      </c>
    </row>
    <row r="1830" spans="1:35" x14ac:dyDescent="0.3">
      <c r="A1830" t="s">
        <v>2073</v>
      </c>
      <c r="B1830">
        <v>115411</v>
      </c>
      <c r="C1830">
        <v>8</v>
      </c>
      <c r="D1830" t="s">
        <v>2110</v>
      </c>
      <c r="E1830" t="s">
        <v>2111</v>
      </c>
      <c r="F1830">
        <v>276</v>
      </c>
      <c r="G1830">
        <v>33.630000000000003</v>
      </c>
      <c r="H1830">
        <v>111.2</v>
      </c>
      <c r="I1830">
        <v>25.52</v>
      </c>
      <c r="J1830">
        <v>84.39</v>
      </c>
      <c r="K1830">
        <v>25</v>
      </c>
      <c r="T1830">
        <v>3</v>
      </c>
      <c r="U1830">
        <v>2</v>
      </c>
      <c r="V1830" t="s">
        <v>306</v>
      </c>
      <c r="W1830" s="73">
        <v>11.1</v>
      </c>
      <c r="X1830">
        <v>21</v>
      </c>
      <c r="Y1830">
        <v>11</v>
      </c>
      <c r="Z1830" t="s">
        <v>2112</v>
      </c>
      <c r="AA1830" t="s">
        <v>2113</v>
      </c>
      <c r="AB1830" t="s">
        <v>309</v>
      </c>
      <c r="AC1830" t="s">
        <v>310</v>
      </c>
      <c r="AD1830" t="s">
        <v>2079</v>
      </c>
      <c r="AG1830" t="s">
        <v>2114</v>
      </c>
      <c r="AH1830">
        <v>9</v>
      </c>
      <c r="AI1830">
        <v>237</v>
      </c>
    </row>
    <row r="1831" spans="1:35" x14ac:dyDescent="0.3">
      <c r="A1831" t="s">
        <v>2073</v>
      </c>
      <c r="B1831">
        <v>115411</v>
      </c>
      <c r="C1831">
        <v>9</v>
      </c>
      <c r="D1831" t="s">
        <v>2110</v>
      </c>
      <c r="E1831" t="s">
        <v>2111</v>
      </c>
      <c r="F1831">
        <v>276</v>
      </c>
      <c r="G1831">
        <v>33.82</v>
      </c>
      <c r="H1831">
        <v>111.81</v>
      </c>
      <c r="I1831">
        <v>25.62</v>
      </c>
      <c r="J1831">
        <v>84.71</v>
      </c>
      <c r="K1831">
        <v>21</v>
      </c>
      <c r="T1831">
        <v>3</v>
      </c>
      <c r="U1831">
        <v>2</v>
      </c>
      <c r="V1831" t="s">
        <v>306</v>
      </c>
      <c r="W1831" t="s">
        <v>269</v>
      </c>
      <c r="X1831">
        <v>21</v>
      </c>
      <c r="Y1831">
        <v>11</v>
      </c>
      <c r="Z1831" t="s">
        <v>2112</v>
      </c>
      <c r="AA1831" t="s">
        <v>2113</v>
      </c>
      <c r="AB1831" t="s">
        <v>309</v>
      </c>
      <c r="AC1831" t="s">
        <v>310</v>
      </c>
      <c r="AD1831" t="s">
        <v>2079</v>
      </c>
      <c r="AG1831" t="s">
        <v>2114</v>
      </c>
      <c r="AH1831">
        <v>9</v>
      </c>
      <c r="AI1831">
        <v>237</v>
      </c>
    </row>
    <row r="1832" spans="1:35" x14ac:dyDescent="0.3">
      <c r="A1832" t="s">
        <v>2073</v>
      </c>
      <c r="B1832">
        <v>115411</v>
      </c>
      <c r="C1832">
        <v>10</v>
      </c>
      <c r="D1832" t="s">
        <v>2110</v>
      </c>
      <c r="E1832" t="s">
        <v>2111</v>
      </c>
      <c r="F1832">
        <v>276</v>
      </c>
      <c r="G1832">
        <v>33.67</v>
      </c>
      <c r="H1832">
        <v>111.31</v>
      </c>
      <c r="I1832">
        <v>25.55</v>
      </c>
      <c r="J1832">
        <v>84.48</v>
      </c>
      <c r="K1832">
        <v>15</v>
      </c>
      <c r="T1832">
        <v>3</v>
      </c>
      <c r="U1832">
        <v>2</v>
      </c>
      <c r="V1832" t="s">
        <v>306</v>
      </c>
      <c r="W1832" t="s">
        <v>270</v>
      </c>
      <c r="X1832">
        <v>21</v>
      </c>
      <c r="Y1832">
        <v>11</v>
      </c>
      <c r="Z1832" t="s">
        <v>2112</v>
      </c>
      <c r="AA1832" t="s">
        <v>2113</v>
      </c>
      <c r="AB1832" t="s">
        <v>309</v>
      </c>
      <c r="AC1832" t="s">
        <v>310</v>
      </c>
      <c r="AD1832" t="s">
        <v>2079</v>
      </c>
      <c r="AG1832" t="s">
        <v>2114</v>
      </c>
      <c r="AH1832">
        <v>9</v>
      </c>
      <c r="AI1832">
        <v>237</v>
      </c>
    </row>
    <row r="1833" spans="1:35" x14ac:dyDescent="0.3">
      <c r="A1833" t="s">
        <v>2073</v>
      </c>
      <c r="B1833">
        <v>115411</v>
      </c>
      <c r="C1833">
        <v>11</v>
      </c>
      <c r="D1833" t="s">
        <v>2110</v>
      </c>
      <c r="E1833" t="s">
        <v>2111</v>
      </c>
      <c r="F1833">
        <v>276</v>
      </c>
      <c r="G1833">
        <v>33.799999999999997</v>
      </c>
      <c r="H1833">
        <v>111.76</v>
      </c>
      <c r="I1833">
        <v>25.61</v>
      </c>
      <c r="J1833">
        <v>84.67</v>
      </c>
      <c r="K1833">
        <v>12</v>
      </c>
      <c r="T1833">
        <v>3</v>
      </c>
      <c r="U1833">
        <v>2</v>
      </c>
      <c r="V1833" t="s">
        <v>306</v>
      </c>
      <c r="W1833" t="s">
        <v>271</v>
      </c>
      <c r="X1833">
        <v>21</v>
      </c>
      <c r="Y1833">
        <v>11</v>
      </c>
      <c r="Z1833" t="s">
        <v>2112</v>
      </c>
      <c r="AA1833" t="s">
        <v>2113</v>
      </c>
      <c r="AB1833" t="s">
        <v>309</v>
      </c>
      <c r="AC1833" t="s">
        <v>310</v>
      </c>
      <c r="AD1833" t="s">
        <v>2079</v>
      </c>
      <c r="AG1833" t="s">
        <v>2114</v>
      </c>
      <c r="AH1833">
        <v>9</v>
      </c>
      <c r="AI1833">
        <v>237</v>
      </c>
    </row>
    <row r="1834" spans="1:35" x14ac:dyDescent="0.3">
      <c r="A1834" t="s">
        <v>2073</v>
      </c>
      <c r="B1834">
        <v>115411</v>
      </c>
      <c r="C1834">
        <v>12</v>
      </c>
      <c r="D1834" t="s">
        <v>2110</v>
      </c>
      <c r="E1834" t="s">
        <v>2111</v>
      </c>
      <c r="F1834">
        <v>276</v>
      </c>
      <c r="G1834">
        <v>33.71</v>
      </c>
      <c r="H1834">
        <v>111.45</v>
      </c>
      <c r="I1834">
        <v>25.64</v>
      </c>
      <c r="J1834">
        <v>84.79</v>
      </c>
      <c r="K1834">
        <v>11</v>
      </c>
      <c r="T1834">
        <v>3</v>
      </c>
      <c r="U1834">
        <v>2</v>
      </c>
      <c r="V1834" t="s">
        <v>306</v>
      </c>
      <c r="W1834" t="s">
        <v>272</v>
      </c>
      <c r="X1834">
        <v>21</v>
      </c>
      <c r="Y1834">
        <v>11</v>
      </c>
      <c r="Z1834" t="s">
        <v>2112</v>
      </c>
      <c r="AA1834" t="s">
        <v>2113</v>
      </c>
      <c r="AB1834" t="s">
        <v>309</v>
      </c>
      <c r="AC1834" t="s">
        <v>310</v>
      </c>
      <c r="AD1834" t="s">
        <v>2079</v>
      </c>
      <c r="AG1834" t="s">
        <v>2114</v>
      </c>
      <c r="AH1834">
        <v>9</v>
      </c>
      <c r="AI1834">
        <v>237</v>
      </c>
    </row>
    <row r="1835" spans="1:35" x14ac:dyDescent="0.3">
      <c r="A1835" t="s">
        <v>2073</v>
      </c>
      <c r="B1835">
        <v>115411</v>
      </c>
      <c r="C1835">
        <v>13</v>
      </c>
      <c r="D1835" t="s">
        <v>2110</v>
      </c>
      <c r="E1835" t="s">
        <v>2111</v>
      </c>
      <c r="F1835">
        <v>276</v>
      </c>
      <c r="G1835">
        <v>33.71</v>
      </c>
      <c r="H1835">
        <v>111.44</v>
      </c>
      <c r="I1835">
        <v>25.64</v>
      </c>
      <c r="J1835">
        <v>84.78</v>
      </c>
      <c r="K1835">
        <v>6</v>
      </c>
      <c r="T1835">
        <v>3</v>
      </c>
      <c r="U1835">
        <v>2</v>
      </c>
      <c r="V1835" t="s">
        <v>306</v>
      </c>
      <c r="W1835" t="s">
        <v>259</v>
      </c>
      <c r="X1835">
        <v>21</v>
      </c>
      <c r="Y1835">
        <v>11</v>
      </c>
      <c r="Z1835" t="s">
        <v>2112</v>
      </c>
      <c r="AA1835" t="s">
        <v>2113</v>
      </c>
      <c r="AB1835" t="s">
        <v>309</v>
      </c>
      <c r="AC1835" t="s">
        <v>310</v>
      </c>
      <c r="AD1835" t="s">
        <v>2079</v>
      </c>
      <c r="AG1835" t="s">
        <v>2114</v>
      </c>
      <c r="AH1835">
        <v>9</v>
      </c>
      <c r="AI1835">
        <v>237</v>
      </c>
    </row>
    <row r="1836" spans="1:35" x14ac:dyDescent="0.3">
      <c r="A1836" t="s">
        <v>2073</v>
      </c>
      <c r="B1836">
        <v>115411</v>
      </c>
      <c r="C1836">
        <v>14</v>
      </c>
      <c r="D1836" t="s">
        <v>2110</v>
      </c>
      <c r="E1836" t="s">
        <v>2111</v>
      </c>
      <c r="F1836">
        <v>276</v>
      </c>
      <c r="G1836">
        <v>33.94</v>
      </c>
      <c r="H1836">
        <v>112.21</v>
      </c>
      <c r="I1836">
        <v>25.57</v>
      </c>
      <c r="J1836">
        <v>84.55</v>
      </c>
      <c r="K1836">
        <v>21</v>
      </c>
      <c r="T1836">
        <v>3</v>
      </c>
      <c r="U1836">
        <v>2</v>
      </c>
      <c r="V1836" t="s">
        <v>306</v>
      </c>
      <c r="W1836" t="s">
        <v>102</v>
      </c>
      <c r="X1836">
        <v>21</v>
      </c>
      <c r="Y1836">
        <v>11</v>
      </c>
      <c r="Z1836" t="s">
        <v>2112</v>
      </c>
      <c r="AA1836" t="s">
        <v>2113</v>
      </c>
      <c r="AB1836" t="s">
        <v>309</v>
      </c>
      <c r="AC1836" t="s">
        <v>310</v>
      </c>
      <c r="AD1836" t="s">
        <v>2079</v>
      </c>
      <c r="AG1836" t="s">
        <v>2114</v>
      </c>
      <c r="AH1836">
        <v>9</v>
      </c>
      <c r="AI1836">
        <v>237</v>
      </c>
    </row>
    <row r="1837" spans="1:35" x14ac:dyDescent="0.3">
      <c r="A1837" t="s">
        <v>2073</v>
      </c>
      <c r="B1837">
        <v>115411</v>
      </c>
      <c r="C1837">
        <v>15</v>
      </c>
      <c r="D1837" t="s">
        <v>2110</v>
      </c>
      <c r="E1837" t="s">
        <v>2111</v>
      </c>
      <c r="F1837">
        <v>276</v>
      </c>
      <c r="G1837">
        <v>40.68</v>
      </c>
      <c r="H1837">
        <v>134.5</v>
      </c>
      <c r="I1837">
        <v>31.06</v>
      </c>
      <c r="J1837">
        <v>102.7</v>
      </c>
      <c r="K1837">
        <v>11</v>
      </c>
      <c r="T1837">
        <v>4</v>
      </c>
      <c r="U1837">
        <v>2</v>
      </c>
      <c r="V1837" t="s">
        <v>306</v>
      </c>
      <c r="W1837">
        <v>134</v>
      </c>
      <c r="X1837">
        <v>21</v>
      </c>
      <c r="Y1837">
        <v>11</v>
      </c>
      <c r="Z1837" t="s">
        <v>2112</v>
      </c>
      <c r="AA1837" t="s">
        <v>2113</v>
      </c>
      <c r="AB1837" t="s">
        <v>309</v>
      </c>
      <c r="AC1837" t="s">
        <v>310</v>
      </c>
      <c r="AD1837" t="s">
        <v>2079</v>
      </c>
      <c r="AG1837" t="s">
        <v>2114</v>
      </c>
      <c r="AH1837">
        <v>9</v>
      </c>
      <c r="AI1837">
        <v>237</v>
      </c>
    </row>
    <row r="1838" spans="1:35" x14ac:dyDescent="0.3">
      <c r="A1838" t="s">
        <v>2073</v>
      </c>
      <c r="B1838">
        <v>115411</v>
      </c>
      <c r="C1838">
        <v>16</v>
      </c>
      <c r="D1838" t="s">
        <v>2110</v>
      </c>
      <c r="E1838" t="s">
        <v>2111</v>
      </c>
      <c r="F1838">
        <v>276</v>
      </c>
      <c r="G1838">
        <v>40.68</v>
      </c>
      <c r="H1838">
        <v>134.51</v>
      </c>
      <c r="I1838">
        <v>31.06</v>
      </c>
      <c r="J1838">
        <v>102.7</v>
      </c>
      <c r="K1838">
        <v>6</v>
      </c>
      <c r="T1838">
        <v>4</v>
      </c>
      <c r="U1838">
        <v>2</v>
      </c>
      <c r="V1838" t="s">
        <v>306</v>
      </c>
      <c r="W1838" t="s">
        <v>273</v>
      </c>
      <c r="X1838">
        <v>21</v>
      </c>
      <c r="Y1838">
        <v>11</v>
      </c>
      <c r="Z1838" t="s">
        <v>2112</v>
      </c>
      <c r="AA1838" t="s">
        <v>2113</v>
      </c>
      <c r="AB1838" t="s">
        <v>309</v>
      </c>
      <c r="AC1838" t="s">
        <v>310</v>
      </c>
      <c r="AD1838" t="s">
        <v>2079</v>
      </c>
      <c r="AG1838" t="s">
        <v>2114</v>
      </c>
      <c r="AH1838">
        <v>9</v>
      </c>
      <c r="AI1838">
        <v>237</v>
      </c>
    </row>
    <row r="1839" spans="1:35" x14ac:dyDescent="0.3">
      <c r="A1839" t="s">
        <v>2073</v>
      </c>
      <c r="B1839">
        <v>115411</v>
      </c>
      <c r="C1839">
        <v>17</v>
      </c>
      <c r="D1839" t="s">
        <v>2110</v>
      </c>
      <c r="E1839" t="s">
        <v>2111</v>
      </c>
      <c r="F1839">
        <v>276</v>
      </c>
      <c r="G1839">
        <v>62.06</v>
      </c>
      <c r="H1839">
        <v>205.16</v>
      </c>
      <c r="I1839">
        <v>47.57</v>
      </c>
      <c r="J1839">
        <v>157.26</v>
      </c>
      <c r="K1839">
        <v>1</v>
      </c>
      <c r="T1839">
        <v>5</v>
      </c>
      <c r="U1839">
        <v>2</v>
      </c>
      <c r="V1839" t="s">
        <v>306</v>
      </c>
      <c r="W1839">
        <v>205</v>
      </c>
      <c r="X1839">
        <v>21</v>
      </c>
      <c r="Y1839">
        <v>11</v>
      </c>
      <c r="Z1839" t="s">
        <v>2112</v>
      </c>
      <c r="AA1839" t="s">
        <v>2113</v>
      </c>
      <c r="AB1839" t="s">
        <v>309</v>
      </c>
      <c r="AC1839" t="s">
        <v>310</v>
      </c>
      <c r="AD1839" t="s">
        <v>2079</v>
      </c>
      <c r="AG1839" t="s">
        <v>2114</v>
      </c>
      <c r="AH1839">
        <v>9</v>
      </c>
      <c r="AI1839">
        <v>237</v>
      </c>
    </row>
    <row r="1840" spans="1:35" x14ac:dyDescent="0.3">
      <c r="A1840" t="s">
        <v>2073</v>
      </c>
      <c r="B1840">
        <v>846</v>
      </c>
      <c r="C1840">
        <v>1</v>
      </c>
      <c r="D1840" t="s">
        <v>2115</v>
      </c>
      <c r="E1840" t="s">
        <v>1087</v>
      </c>
      <c r="F1840">
        <v>951</v>
      </c>
      <c r="G1840">
        <v>24.18</v>
      </c>
      <c r="H1840">
        <v>79.959999999999994</v>
      </c>
      <c r="I1840">
        <v>18.13</v>
      </c>
      <c r="J1840">
        <v>59.94</v>
      </c>
      <c r="K1840">
        <v>176</v>
      </c>
      <c r="T1840">
        <v>3</v>
      </c>
      <c r="U1840">
        <v>1</v>
      </c>
      <c r="V1840" t="s">
        <v>306</v>
      </c>
      <c r="W1840">
        <v>79</v>
      </c>
      <c r="X1840">
        <v>20</v>
      </c>
      <c r="Y1840">
        <v>6</v>
      </c>
      <c r="Z1840" t="s">
        <v>2116</v>
      </c>
      <c r="AA1840" t="s">
        <v>2117</v>
      </c>
      <c r="AB1840" t="s">
        <v>309</v>
      </c>
      <c r="AC1840" t="s">
        <v>310</v>
      </c>
      <c r="AD1840" t="s">
        <v>2079</v>
      </c>
      <c r="AG1840" t="s">
        <v>2118</v>
      </c>
      <c r="AH1840">
        <v>311</v>
      </c>
      <c r="AI1840">
        <v>233</v>
      </c>
    </row>
    <row r="1841" spans="1:35" x14ac:dyDescent="0.3">
      <c r="A1841" t="s">
        <v>2073</v>
      </c>
      <c r="B1841">
        <v>846</v>
      </c>
      <c r="C1841">
        <v>2</v>
      </c>
      <c r="D1841" t="s">
        <v>2115</v>
      </c>
      <c r="E1841" t="s">
        <v>1087</v>
      </c>
      <c r="F1841">
        <v>951</v>
      </c>
      <c r="G1841">
        <v>32.83</v>
      </c>
      <c r="H1841">
        <v>108.55</v>
      </c>
      <c r="I1841">
        <v>25.69</v>
      </c>
      <c r="J1841">
        <v>84.93</v>
      </c>
      <c r="K1841">
        <v>276</v>
      </c>
      <c r="T1841">
        <v>3</v>
      </c>
      <c r="U1841">
        <v>2</v>
      </c>
      <c r="V1841" t="s">
        <v>306</v>
      </c>
      <c r="W1841">
        <v>108</v>
      </c>
      <c r="X1841">
        <v>20</v>
      </c>
      <c r="Y1841">
        <v>6</v>
      </c>
      <c r="Z1841" t="s">
        <v>2116</v>
      </c>
      <c r="AA1841" t="s">
        <v>2117</v>
      </c>
      <c r="AB1841" t="s">
        <v>309</v>
      </c>
      <c r="AC1841" t="s">
        <v>310</v>
      </c>
      <c r="AD1841" t="s">
        <v>2079</v>
      </c>
      <c r="AG1841" t="s">
        <v>2118</v>
      </c>
      <c r="AH1841">
        <v>311</v>
      </c>
      <c r="AI1841">
        <v>233</v>
      </c>
    </row>
    <row r="1842" spans="1:35" x14ac:dyDescent="0.3">
      <c r="A1842" t="s">
        <v>2073</v>
      </c>
      <c r="B1842">
        <v>846</v>
      </c>
      <c r="C1842">
        <v>3</v>
      </c>
      <c r="D1842" t="s">
        <v>2115</v>
      </c>
      <c r="E1842" t="s">
        <v>1087</v>
      </c>
      <c r="F1842">
        <v>951</v>
      </c>
      <c r="G1842">
        <v>42.84</v>
      </c>
      <c r="H1842">
        <v>141.65</v>
      </c>
      <c r="I1842">
        <v>34.729999999999997</v>
      </c>
      <c r="J1842">
        <v>114.82</v>
      </c>
      <c r="K1842">
        <v>188</v>
      </c>
      <c r="T1842">
        <v>4</v>
      </c>
      <c r="U1842">
        <v>2</v>
      </c>
      <c r="V1842" t="s">
        <v>306</v>
      </c>
      <c r="W1842">
        <v>141</v>
      </c>
      <c r="X1842">
        <v>20</v>
      </c>
      <c r="Y1842">
        <v>6</v>
      </c>
      <c r="Z1842" t="s">
        <v>2116</v>
      </c>
      <c r="AA1842" t="s">
        <v>2117</v>
      </c>
      <c r="AB1842" t="s">
        <v>309</v>
      </c>
      <c r="AC1842" t="s">
        <v>310</v>
      </c>
      <c r="AD1842" t="s">
        <v>2079</v>
      </c>
      <c r="AG1842" t="s">
        <v>2118</v>
      </c>
      <c r="AH1842">
        <v>311</v>
      </c>
      <c r="AI1842">
        <v>233</v>
      </c>
    </row>
    <row r="1843" spans="1:35" x14ac:dyDescent="0.3">
      <c r="A1843" t="s">
        <v>2073</v>
      </c>
      <c r="B1843">
        <v>3441</v>
      </c>
      <c r="C1843">
        <v>1</v>
      </c>
      <c r="D1843" t="s">
        <v>925</v>
      </c>
      <c r="E1843" t="s">
        <v>900</v>
      </c>
      <c r="F1843">
        <v>553</v>
      </c>
      <c r="G1843">
        <v>32.04</v>
      </c>
      <c r="H1843">
        <v>105.93</v>
      </c>
      <c r="I1843">
        <v>25.7</v>
      </c>
      <c r="J1843">
        <v>84.97</v>
      </c>
      <c r="K1843">
        <v>553</v>
      </c>
      <c r="T1843">
        <v>3</v>
      </c>
      <c r="U1843">
        <v>2</v>
      </c>
      <c r="V1843" t="s">
        <v>306</v>
      </c>
      <c r="W1843">
        <v>105</v>
      </c>
      <c r="X1843">
        <v>24</v>
      </c>
      <c r="Y1843">
        <v>10</v>
      </c>
      <c r="Z1843" t="s">
        <v>2119</v>
      </c>
      <c r="AA1843" t="s">
        <v>2120</v>
      </c>
      <c r="AB1843" t="s">
        <v>309</v>
      </c>
      <c r="AC1843" t="s">
        <v>310</v>
      </c>
      <c r="AD1843" t="s">
        <v>2079</v>
      </c>
      <c r="AG1843" t="s">
        <v>2121</v>
      </c>
      <c r="AH1843">
        <v>0</v>
      </c>
      <c r="AI1843">
        <v>281</v>
      </c>
    </row>
    <row r="1844" spans="1:35" x14ac:dyDescent="0.3">
      <c r="A1844" t="s">
        <v>2073</v>
      </c>
      <c r="B1844">
        <v>111783</v>
      </c>
      <c r="C1844">
        <v>1</v>
      </c>
      <c r="D1844" t="s">
        <v>2122</v>
      </c>
      <c r="E1844" t="s">
        <v>2123</v>
      </c>
      <c r="F1844">
        <v>18</v>
      </c>
      <c r="G1844">
        <v>22.3</v>
      </c>
      <c r="H1844">
        <v>73.75</v>
      </c>
      <c r="I1844">
        <v>19.149999999999999</v>
      </c>
      <c r="J1844">
        <v>63.31</v>
      </c>
      <c r="K1844">
        <v>15</v>
      </c>
      <c r="T1844">
        <v>3</v>
      </c>
      <c r="U1844">
        <v>1</v>
      </c>
      <c r="V1844" t="s">
        <v>306</v>
      </c>
      <c r="W1844">
        <v>73</v>
      </c>
      <c r="X1844">
        <v>3</v>
      </c>
      <c r="Y1844">
        <v>3</v>
      </c>
      <c r="Z1844" t="s">
        <v>2124</v>
      </c>
      <c r="AA1844" t="s">
        <v>2125</v>
      </c>
      <c r="AB1844" t="s">
        <v>309</v>
      </c>
      <c r="AC1844" t="s">
        <v>310</v>
      </c>
      <c r="AD1844" t="s">
        <v>2079</v>
      </c>
      <c r="AG1844" t="s">
        <v>2126</v>
      </c>
      <c r="AH1844">
        <v>0</v>
      </c>
      <c r="AI1844">
        <v>0</v>
      </c>
    </row>
    <row r="1845" spans="1:35" x14ac:dyDescent="0.3">
      <c r="A1845" t="s">
        <v>2073</v>
      </c>
      <c r="B1845">
        <v>111783</v>
      </c>
      <c r="C1845">
        <v>2</v>
      </c>
      <c r="D1845" t="s">
        <v>2122</v>
      </c>
      <c r="E1845" t="s">
        <v>2123</v>
      </c>
      <c r="F1845">
        <v>18</v>
      </c>
      <c r="G1845">
        <v>23.25</v>
      </c>
      <c r="H1845">
        <v>76.89</v>
      </c>
      <c r="I1845">
        <v>20.010000000000002</v>
      </c>
      <c r="J1845">
        <v>66.150000000000006</v>
      </c>
      <c r="K1845">
        <v>2</v>
      </c>
      <c r="T1845">
        <v>3</v>
      </c>
      <c r="U1845">
        <v>1</v>
      </c>
      <c r="V1845" t="s">
        <v>306</v>
      </c>
      <c r="W1845" t="s">
        <v>149</v>
      </c>
      <c r="X1845">
        <v>3</v>
      </c>
      <c r="Y1845">
        <v>3</v>
      </c>
      <c r="Z1845" t="s">
        <v>2124</v>
      </c>
      <c r="AA1845" t="s">
        <v>2125</v>
      </c>
      <c r="AB1845" t="s">
        <v>309</v>
      </c>
      <c r="AC1845" t="s">
        <v>310</v>
      </c>
      <c r="AD1845" t="s">
        <v>2079</v>
      </c>
      <c r="AG1845" t="s">
        <v>2126</v>
      </c>
      <c r="AH1845">
        <v>0</v>
      </c>
      <c r="AI1845">
        <v>0</v>
      </c>
    </row>
    <row r="1846" spans="1:35" x14ac:dyDescent="0.3">
      <c r="A1846" t="s">
        <v>2073</v>
      </c>
      <c r="B1846">
        <v>111783</v>
      </c>
      <c r="C1846">
        <v>3</v>
      </c>
      <c r="D1846" t="s">
        <v>2122</v>
      </c>
      <c r="E1846" t="s">
        <v>2123</v>
      </c>
      <c r="F1846">
        <v>18</v>
      </c>
      <c r="G1846">
        <v>23.24</v>
      </c>
      <c r="H1846">
        <v>76.83</v>
      </c>
      <c r="I1846">
        <v>20.010000000000002</v>
      </c>
      <c r="J1846">
        <v>66.150000000000006</v>
      </c>
      <c r="K1846">
        <v>1</v>
      </c>
      <c r="T1846">
        <v>3</v>
      </c>
      <c r="U1846">
        <v>1</v>
      </c>
      <c r="V1846" t="s">
        <v>306</v>
      </c>
      <c r="W1846" t="s">
        <v>898</v>
      </c>
      <c r="X1846">
        <v>3</v>
      </c>
      <c r="Y1846">
        <v>3</v>
      </c>
      <c r="Z1846" t="s">
        <v>2124</v>
      </c>
      <c r="AA1846" t="s">
        <v>2125</v>
      </c>
      <c r="AB1846" t="s">
        <v>309</v>
      </c>
      <c r="AC1846" t="s">
        <v>310</v>
      </c>
      <c r="AD1846" t="s">
        <v>2079</v>
      </c>
      <c r="AG1846" t="s">
        <v>2126</v>
      </c>
      <c r="AH1846">
        <v>0</v>
      </c>
      <c r="AI1846">
        <v>0</v>
      </c>
    </row>
    <row r="1847" spans="1:35" x14ac:dyDescent="0.3">
      <c r="A1847" t="s">
        <v>2073</v>
      </c>
      <c r="B1847">
        <v>3475</v>
      </c>
      <c r="C1847">
        <v>1</v>
      </c>
      <c r="D1847" t="s">
        <v>2127</v>
      </c>
      <c r="E1847" t="s">
        <v>1981</v>
      </c>
      <c r="F1847">
        <v>239</v>
      </c>
      <c r="G1847">
        <v>24.28</v>
      </c>
      <c r="H1847">
        <v>80.290000000000006</v>
      </c>
      <c r="I1847">
        <v>17.91</v>
      </c>
      <c r="J1847">
        <v>59.21</v>
      </c>
      <c r="K1847">
        <v>76</v>
      </c>
      <c r="T1847">
        <v>3</v>
      </c>
      <c r="U1847">
        <v>1</v>
      </c>
      <c r="V1847" t="s">
        <v>306</v>
      </c>
      <c r="W1847">
        <v>80</v>
      </c>
      <c r="X1847">
        <v>19</v>
      </c>
      <c r="Y1847">
        <v>11</v>
      </c>
      <c r="Z1847" t="s">
        <v>2128</v>
      </c>
      <c r="AA1847" t="s">
        <v>2129</v>
      </c>
      <c r="AB1847" t="s">
        <v>309</v>
      </c>
      <c r="AC1847" t="s">
        <v>310</v>
      </c>
      <c r="AD1847" t="s">
        <v>2079</v>
      </c>
      <c r="AG1847" t="s">
        <v>2130</v>
      </c>
      <c r="AH1847">
        <v>0</v>
      </c>
      <c r="AI1847">
        <v>293</v>
      </c>
    </row>
    <row r="1848" spans="1:35" x14ac:dyDescent="0.3">
      <c r="A1848" t="s">
        <v>2073</v>
      </c>
      <c r="B1848">
        <v>3475</v>
      </c>
      <c r="C1848">
        <v>2</v>
      </c>
      <c r="D1848" t="s">
        <v>2127</v>
      </c>
      <c r="E1848" t="s">
        <v>1981</v>
      </c>
      <c r="F1848">
        <v>239</v>
      </c>
      <c r="G1848">
        <v>33.43</v>
      </c>
      <c r="H1848">
        <v>110.52</v>
      </c>
      <c r="I1848">
        <v>25.67</v>
      </c>
      <c r="J1848">
        <v>84.86</v>
      </c>
      <c r="K1848">
        <v>163</v>
      </c>
      <c r="T1848">
        <v>3</v>
      </c>
      <c r="U1848">
        <v>2</v>
      </c>
      <c r="V1848" t="s">
        <v>306</v>
      </c>
      <c r="W1848">
        <v>110</v>
      </c>
      <c r="X1848">
        <v>19</v>
      </c>
      <c r="Y1848">
        <v>11</v>
      </c>
      <c r="Z1848" t="s">
        <v>2128</v>
      </c>
      <c r="AA1848" t="s">
        <v>2129</v>
      </c>
      <c r="AB1848" t="s">
        <v>309</v>
      </c>
      <c r="AC1848" t="s">
        <v>310</v>
      </c>
      <c r="AD1848" t="s">
        <v>2079</v>
      </c>
      <c r="AG1848" t="s">
        <v>2130</v>
      </c>
      <c r="AH1848">
        <v>0</v>
      </c>
      <c r="AI1848">
        <v>293</v>
      </c>
    </row>
    <row r="1849" spans="1:35" x14ac:dyDescent="0.3">
      <c r="A1849" t="s">
        <v>2131</v>
      </c>
      <c r="B1849">
        <v>421</v>
      </c>
      <c r="C1849">
        <v>1</v>
      </c>
      <c r="D1849" t="s">
        <v>2132</v>
      </c>
      <c r="E1849" t="s">
        <v>2133</v>
      </c>
      <c r="F1849">
        <v>456</v>
      </c>
      <c r="G1849">
        <v>24.36</v>
      </c>
      <c r="H1849">
        <v>80.53</v>
      </c>
      <c r="I1849">
        <v>18.07</v>
      </c>
      <c r="J1849">
        <v>59.76</v>
      </c>
      <c r="K1849">
        <v>209</v>
      </c>
      <c r="T1849">
        <v>2</v>
      </c>
      <c r="U1849">
        <v>1</v>
      </c>
      <c r="V1849" t="s">
        <v>306</v>
      </c>
      <c r="W1849" t="s">
        <v>96</v>
      </c>
      <c r="X1849">
        <v>28</v>
      </c>
      <c r="Y1849">
        <v>19</v>
      </c>
      <c r="Z1849" t="s">
        <v>2134</v>
      </c>
      <c r="AA1849" t="s">
        <v>2135</v>
      </c>
      <c r="AB1849" t="s">
        <v>309</v>
      </c>
      <c r="AC1849" t="s">
        <v>310</v>
      </c>
      <c r="AD1849" t="s">
        <v>2136</v>
      </c>
      <c r="AG1849" t="s">
        <v>2137</v>
      </c>
      <c r="AH1849">
        <v>0</v>
      </c>
      <c r="AI1849">
        <v>387</v>
      </c>
    </row>
    <row r="1850" spans="1:35" x14ac:dyDescent="0.3">
      <c r="A1850" t="s">
        <v>2131</v>
      </c>
      <c r="B1850">
        <v>421</v>
      </c>
      <c r="C1850">
        <v>2</v>
      </c>
      <c r="D1850" t="s">
        <v>2132</v>
      </c>
      <c r="E1850" t="s">
        <v>2133</v>
      </c>
      <c r="F1850">
        <v>456</v>
      </c>
      <c r="G1850">
        <v>24.42</v>
      </c>
      <c r="H1850">
        <v>80.760000000000005</v>
      </c>
      <c r="I1850">
        <v>18.14</v>
      </c>
      <c r="J1850">
        <v>59.97</v>
      </c>
      <c r="K1850">
        <v>28</v>
      </c>
      <c r="T1850">
        <v>2</v>
      </c>
      <c r="U1850">
        <v>1</v>
      </c>
      <c r="V1850" t="s">
        <v>306</v>
      </c>
      <c r="W1850" t="s">
        <v>97</v>
      </c>
      <c r="X1850">
        <v>28</v>
      </c>
      <c r="Y1850">
        <v>19</v>
      </c>
      <c r="Z1850" t="s">
        <v>2134</v>
      </c>
      <c r="AA1850" t="s">
        <v>2135</v>
      </c>
      <c r="AB1850" t="s">
        <v>309</v>
      </c>
      <c r="AC1850" t="s">
        <v>310</v>
      </c>
      <c r="AD1850" t="s">
        <v>2136</v>
      </c>
      <c r="AG1850" t="s">
        <v>2137</v>
      </c>
      <c r="AH1850">
        <v>0</v>
      </c>
      <c r="AI1850">
        <v>387</v>
      </c>
    </row>
    <row r="1851" spans="1:35" x14ac:dyDescent="0.3">
      <c r="A1851" t="s">
        <v>2131</v>
      </c>
      <c r="B1851">
        <v>421</v>
      </c>
      <c r="C1851">
        <v>3</v>
      </c>
      <c r="D1851" t="s">
        <v>2132</v>
      </c>
      <c r="E1851" t="s">
        <v>2133</v>
      </c>
      <c r="F1851">
        <v>456</v>
      </c>
      <c r="G1851">
        <v>32.909999999999997</v>
      </c>
      <c r="H1851">
        <v>108.82</v>
      </c>
      <c r="I1851">
        <v>25.7</v>
      </c>
      <c r="J1851">
        <v>84.96</v>
      </c>
      <c r="K1851">
        <v>175</v>
      </c>
      <c r="T1851">
        <v>3</v>
      </c>
      <c r="U1851">
        <v>2</v>
      </c>
      <c r="V1851" t="s">
        <v>306</v>
      </c>
      <c r="W1851" t="s">
        <v>151</v>
      </c>
      <c r="X1851">
        <v>28</v>
      </c>
      <c r="Y1851">
        <v>19</v>
      </c>
      <c r="Z1851" t="s">
        <v>2134</v>
      </c>
      <c r="AA1851" t="s">
        <v>2135</v>
      </c>
      <c r="AB1851" t="s">
        <v>309</v>
      </c>
      <c r="AC1851" t="s">
        <v>310</v>
      </c>
      <c r="AD1851" t="s">
        <v>2136</v>
      </c>
      <c r="AG1851" t="s">
        <v>2137</v>
      </c>
      <c r="AH1851">
        <v>0</v>
      </c>
      <c r="AI1851">
        <v>387</v>
      </c>
    </row>
    <row r="1852" spans="1:35" x14ac:dyDescent="0.3">
      <c r="A1852" t="s">
        <v>2131</v>
      </c>
      <c r="B1852">
        <v>421</v>
      </c>
      <c r="C1852">
        <v>4</v>
      </c>
      <c r="D1852" t="s">
        <v>2132</v>
      </c>
      <c r="E1852" t="s">
        <v>2133</v>
      </c>
      <c r="F1852">
        <v>456</v>
      </c>
      <c r="G1852">
        <v>32.86</v>
      </c>
      <c r="H1852">
        <v>108.63</v>
      </c>
      <c r="I1852">
        <v>25.64</v>
      </c>
      <c r="J1852">
        <v>84.78</v>
      </c>
      <c r="K1852">
        <v>44</v>
      </c>
      <c r="T1852">
        <v>3</v>
      </c>
      <c r="U1852">
        <v>2</v>
      </c>
      <c r="V1852" t="s">
        <v>306</v>
      </c>
      <c r="W1852" t="s">
        <v>152</v>
      </c>
      <c r="X1852">
        <v>28</v>
      </c>
      <c r="Y1852">
        <v>19</v>
      </c>
      <c r="Z1852" t="s">
        <v>2134</v>
      </c>
      <c r="AA1852" t="s">
        <v>2135</v>
      </c>
      <c r="AB1852" t="s">
        <v>309</v>
      </c>
      <c r="AC1852" t="s">
        <v>310</v>
      </c>
      <c r="AD1852" t="s">
        <v>2136</v>
      </c>
      <c r="AG1852" t="s">
        <v>2137</v>
      </c>
      <c r="AH1852">
        <v>0</v>
      </c>
      <c r="AI1852">
        <v>387</v>
      </c>
    </row>
    <row r="1853" spans="1:35" x14ac:dyDescent="0.3">
      <c r="A1853" t="s">
        <v>2138</v>
      </c>
      <c r="B1853">
        <v>22776</v>
      </c>
      <c r="C1853">
        <v>1</v>
      </c>
      <c r="D1853" t="s">
        <v>2139</v>
      </c>
      <c r="E1853" t="s">
        <v>2140</v>
      </c>
      <c r="F1853">
        <v>488</v>
      </c>
      <c r="G1853">
        <v>33.479999999999997</v>
      </c>
      <c r="H1853">
        <v>110.69</v>
      </c>
      <c r="I1853">
        <v>25.7</v>
      </c>
      <c r="J1853">
        <v>84.99</v>
      </c>
      <c r="K1853">
        <v>75</v>
      </c>
      <c r="T1853">
        <v>3</v>
      </c>
      <c r="U1853">
        <v>2</v>
      </c>
      <c r="V1853" t="s">
        <v>306</v>
      </c>
      <c r="W1853">
        <v>110</v>
      </c>
      <c r="X1853">
        <v>25</v>
      </c>
      <c r="Y1853">
        <v>16</v>
      </c>
      <c r="Z1853" t="s">
        <v>2141</v>
      </c>
      <c r="AA1853" t="s">
        <v>2142</v>
      </c>
      <c r="AB1853" t="s">
        <v>309</v>
      </c>
      <c r="AC1853" t="s">
        <v>310</v>
      </c>
      <c r="AD1853" t="s">
        <v>2143</v>
      </c>
      <c r="AG1853" t="s">
        <v>2144</v>
      </c>
      <c r="AH1853">
        <v>0</v>
      </c>
      <c r="AI1853">
        <v>249</v>
      </c>
    </row>
    <row r="1854" spans="1:35" x14ac:dyDescent="0.3">
      <c r="A1854" t="s">
        <v>2138</v>
      </c>
      <c r="B1854">
        <v>22776</v>
      </c>
      <c r="C1854">
        <v>2</v>
      </c>
      <c r="D1854" t="s">
        <v>2139</v>
      </c>
      <c r="E1854" t="s">
        <v>2140</v>
      </c>
      <c r="F1854">
        <v>488</v>
      </c>
      <c r="G1854">
        <v>44.4</v>
      </c>
      <c r="H1854">
        <v>146.78</v>
      </c>
      <c r="I1854">
        <v>35.770000000000003</v>
      </c>
      <c r="J1854">
        <v>118.28</v>
      </c>
      <c r="K1854">
        <v>88</v>
      </c>
      <c r="T1854">
        <v>4</v>
      </c>
      <c r="U1854">
        <v>2</v>
      </c>
      <c r="V1854" t="s">
        <v>306</v>
      </c>
      <c r="W1854">
        <v>146</v>
      </c>
      <c r="X1854">
        <v>25</v>
      </c>
      <c r="Y1854">
        <v>16</v>
      </c>
      <c r="Z1854" t="s">
        <v>2141</v>
      </c>
      <c r="AA1854" t="s">
        <v>2142</v>
      </c>
      <c r="AB1854" t="s">
        <v>309</v>
      </c>
      <c r="AC1854" t="s">
        <v>310</v>
      </c>
      <c r="AD1854" t="s">
        <v>2143</v>
      </c>
      <c r="AG1854" t="s">
        <v>2144</v>
      </c>
      <c r="AH1854">
        <v>0</v>
      </c>
      <c r="AI1854">
        <v>249</v>
      </c>
    </row>
    <row r="1855" spans="1:35" x14ac:dyDescent="0.3">
      <c r="A1855" t="s">
        <v>2138</v>
      </c>
      <c r="B1855">
        <v>22776</v>
      </c>
      <c r="C1855">
        <v>3</v>
      </c>
      <c r="D1855" t="s">
        <v>2139</v>
      </c>
      <c r="E1855" t="s">
        <v>2140</v>
      </c>
      <c r="F1855">
        <v>488</v>
      </c>
      <c r="G1855">
        <v>49.46</v>
      </c>
      <c r="H1855">
        <v>163.53</v>
      </c>
      <c r="I1855">
        <v>40.090000000000003</v>
      </c>
      <c r="J1855">
        <v>132.54</v>
      </c>
      <c r="K1855">
        <v>96</v>
      </c>
      <c r="T1855">
        <v>3</v>
      </c>
      <c r="U1855">
        <v>2</v>
      </c>
      <c r="V1855" t="s">
        <v>306</v>
      </c>
      <c r="W1855">
        <v>163</v>
      </c>
      <c r="X1855">
        <v>25</v>
      </c>
      <c r="Y1855">
        <v>16</v>
      </c>
      <c r="Z1855" t="s">
        <v>2141</v>
      </c>
      <c r="AA1855" t="s">
        <v>2142</v>
      </c>
      <c r="AB1855" t="s">
        <v>309</v>
      </c>
      <c r="AC1855" t="s">
        <v>310</v>
      </c>
      <c r="AD1855" t="s">
        <v>2143</v>
      </c>
      <c r="AG1855" t="s">
        <v>2144</v>
      </c>
      <c r="AH1855">
        <v>0</v>
      </c>
      <c r="AI1855">
        <v>249</v>
      </c>
    </row>
    <row r="1856" spans="1:35" x14ac:dyDescent="0.3">
      <c r="A1856" t="s">
        <v>2138</v>
      </c>
      <c r="B1856">
        <v>22776</v>
      </c>
      <c r="C1856">
        <v>4</v>
      </c>
      <c r="D1856" t="s">
        <v>2139</v>
      </c>
      <c r="E1856" t="s">
        <v>2140</v>
      </c>
      <c r="F1856">
        <v>488</v>
      </c>
      <c r="G1856">
        <v>51.31</v>
      </c>
      <c r="H1856">
        <v>169.64</v>
      </c>
      <c r="I1856">
        <v>41.76</v>
      </c>
      <c r="J1856">
        <v>138.08000000000001</v>
      </c>
      <c r="K1856">
        <v>91</v>
      </c>
      <c r="T1856">
        <v>4</v>
      </c>
      <c r="U1856">
        <v>2</v>
      </c>
      <c r="V1856" t="s">
        <v>306</v>
      </c>
      <c r="W1856">
        <v>169</v>
      </c>
      <c r="X1856">
        <v>25</v>
      </c>
      <c r="Y1856">
        <v>16</v>
      </c>
      <c r="Z1856" t="s">
        <v>2141</v>
      </c>
      <c r="AA1856" t="s">
        <v>2142</v>
      </c>
      <c r="AB1856" t="s">
        <v>309</v>
      </c>
      <c r="AC1856" t="s">
        <v>310</v>
      </c>
      <c r="AD1856" t="s">
        <v>2143</v>
      </c>
      <c r="AG1856" t="s">
        <v>2144</v>
      </c>
      <c r="AH1856">
        <v>0</v>
      </c>
      <c r="AI1856">
        <v>249</v>
      </c>
    </row>
    <row r="1857" spans="1:35" x14ac:dyDescent="0.3">
      <c r="A1857" t="s">
        <v>2138</v>
      </c>
      <c r="B1857">
        <v>22776</v>
      </c>
      <c r="C1857">
        <v>5</v>
      </c>
      <c r="D1857" t="s">
        <v>2139</v>
      </c>
      <c r="E1857" t="s">
        <v>2140</v>
      </c>
      <c r="F1857">
        <v>488</v>
      </c>
      <c r="G1857">
        <v>58.21</v>
      </c>
      <c r="H1857">
        <v>192.43</v>
      </c>
      <c r="I1857">
        <v>48.51</v>
      </c>
      <c r="J1857">
        <v>160.38999999999999</v>
      </c>
      <c r="K1857">
        <v>48</v>
      </c>
      <c r="T1857">
        <v>4</v>
      </c>
      <c r="U1857">
        <v>2</v>
      </c>
      <c r="V1857" t="s">
        <v>306</v>
      </c>
      <c r="W1857">
        <v>192</v>
      </c>
      <c r="X1857">
        <v>25</v>
      </c>
      <c r="Y1857">
        <v>16</v>
      </c>
      <c r="Z1857" t="s">
        <v>2141</v>
      </c>
      <c r="AA1857" t="s">
        <v>2142</v>
      </c>
      <c r="AB1857" t="s">
        <v>309</v>
      </c>
      <c r="AC1857" t="s">
        <v>310</v>
      </c>
      <c r="AD1857" t="s">
        <v>2143</v>
      </c>
      <c r="AG1857" t="s">
        <v>2144</v>
      </c>
      <c r="AH1857">
        <v>0</v>
      </c>
      <c r="AI1857">
        <v>249</v>
      </c>
    </row>
    <row r="1858" spans="1:35" x14ac:dyDescent="0.3">
      <c r="A1858" t="s">
        <v>2138</v>
      </c>
      <c r="B1858">
        <v>22776</v>
      </c>
      <c r="C1858">
        <v>6</v>
      </c>
      <c r="D1858" t="s">
        <v>2139</v>
      </c>
      <c r="E1858" t="s">
        <v>2140</v>
      </c>
      <c r="F1858">
        <v>488</v>
      </c>
      <c r="G1858">
        <v>60.75</v>
      </c>
      <c r="H1858">
        <v>200.84</v>
      </c>
      <c r="I1858">
        <v>51.01</v>
      </c>
      <c r="J1858">
        <v>168.63</v>
      </c>
      <c r="K1858">
        <v>46</v>
      </c>
      <c r="T1858">
        <v>4</v>
      </c>
      <c r="U1858">
        <v>2</v>
      </c>
      <c r="V1858" t="s">
        <v>306</v>
      </c>
      <c r="W1858" t="s">
        <v>275</v>
      </c>
      <c r="X1858">
        <v>25</v>
      </c>
      <c r="Y1858">
        <v>16</v>
      </c>
      <c r="Z1858" t="s">
        <v>2141</v>
      </c>
      <c r="AA1858" t="s">
        <v>2142</v>
      </c>
      <c r="AB1858" t="s">
        <v>309</v>
      </c>
      <c r="AC1858" t="s">
        <v>310</v>
      </c>
      <c r="AD1858" t="s">
        <v>2143</v>
      </c>
      <c r="AG1858" t="s">
        <v>2144</v>
      </c>
      <c r="AH1858">
        <v>0</v>
      </c>
      <c r="AI1858">
        <v>249</v>
      </c>
    </row>
    <row r="1859" spans="1:35" x14ac:dyDescent="0.3">
      <c r="A1859" t="s">
        <v>2138</v>
      </c>
      <c r="B1859">
        <v>22776</v>
      </c>
      <c r="C1859">
        <v>7</v>
      </c>
      <c r="D1859" t="s">
        <v>2139</v>
      </c>
      <c r="E1859" t="s">
        <v>2140</v>
      </c>
      <c r="F1859">
        <v>488</v>
      </c>
      <c r="G1859">
        <v>60.58</v>
      </c>
      <c r="H1859">
        <v>200.29</v>
      </c>
      <c r="I1859">
        <v>50.86</v>
      </c>
      <c r="J1859">
        <v>168.15</v>
      </c>
      <c r="K1859">
        <v>44</v>
      </c>
      <c r="T1859">
        <v>4</v>
      </c>
      <c r="U1859">
        <v>2</v>
      </c>
      <c r="V1859" t="s">
        <v>306</v>
      </c>
      <c r="W1859" t="s">
        <v>276</v>
      </c>
      <c r="X1859">
        <v>25</v>
      </c>
      <c r="Y1859">
        <v>16</v>
      </c>
      <c r="Z1859" t="s">
        <v>2141</v>
      </c>
      <c r="AA1859" t="s">
        <v>2142</v>
      </c>
      <c r="AB1859" t="s">
        <v>309</v>
      </c>
      <c r="AC1859" t="s">
        <v>310</v>
      </c>
      <c r="AD1859" t="s">
        <v>2143</v>
      </c>
      <c r="AG1859" t="s">
        <v>2144</v>
      </c>
      <c r="AH1859">
        <v>0</v>
      </c>
      <c r="AI1859">
        <v>249</v>
      </c>
    </row>
    <row r="1860" spans="1:35" x14ac:dyDescent="0.3">
      <c r="A1860" t="s">
        <v>2145</v>
      </c>
      <c r="B1860">
        <v>23112</v>
      </c>
      <c r="C1860">
        <v>1</v>
      </c>
      <c r="D1860" t="s">
        <v>2146</v>
      </c>
      <c r="E1860" t="s">
        <v>1334</v>
      </c>
      <c r="F1860">
        <v>68</v>
      </c>
      <c r="G1860">
        <v>27.51</v>
      </c>
      <c r="H1860">
        <v>90.96</v>
      </c>
      <c r="I1860">
        <v>22.3</v>
      </c>
      <c r="J1860">
        <v>73.75</v>
      </c>
      <c r="K1860">
        <v>2</v>
      </c>
      <c r="T1860">
        <v>3</v>
      </c>
      <c r="U1860">
        <v>2</v>
      </c>
      <c r="V1860" t="s">
        <v>306</v>
      </c>
      <c r="W1860" t="s">
        <v>830</v>
      </c>
      <c r="X1860">
        <v>12</v>
      </c>
      <c r="Y1860">
        <v>7</v>
      </c>
      <c r="Z1860" t="s">
        <v>2147</v>
      </c>
      <c r="AA1860" t="s">
        <v>2148</v>
      </c>
      <c r="AB1860" t="s">
        <v>309</v>
      </c>
      <c r="AC1860" t="s">
        <v>310</v>
      </c>
      <c r="AD1860" t="s">
        <v>2149</v>
      </c>
      <c r="AG1860" t="s">
        <v>2150</v>
      </c>
      <c r="AH1860">
        <v>0</v>
      </c>
      <c r="AI1860">
        <v>240</v>
      </c>
    </row>
    <row r="1861" spans="1:35" x14ac:dyDescent="0.3">
      <c r="A1861" t="s">
        <v>2145</v>
      </c>
      <c r="B1861">
        <v>23112</v>
      </c>
      <c r="C1861">
        <v>2</v>
      </c>
      <c r="D1861" t="s">
        <v>2146</v>
      </c>
      <c r="E1861" t="s">
        <v>1334</v>
      </c>
      <c r="F1861">
        <v>68</v>
      </c>
      <c r="G1861">
        <v>29.15</v>
      </c>
      <c r="H1861">
        <v>96.37</v>
      </c>
      <c r="I1861">
        <v>23.85</v>
      </c>
      <c r="J1861">
        <v>78.86</v>
      </c>
      <c r="K1861">
        <v>1</v>
      </c>
      <c r="T1861">
        <v>3</v>
      </c>
      <c r="U1861">
        <v>2</v>
      </c>
      <c r="V1861" t="s">
        <v>306</v>
      </c>
      <c r="W1861" t="s">
        <v>660</v>
      </c>
      <c r="X1861">
        <v>12</v>
      </c>
      <c r="Y1861">
        <v>7</v>
      </c>
      <c r="Z1861" t="s">
        <v>2147</v>
      </c>
      <c r="AA1861" t="s">
        <v>2148</v>
      </c>
      <c r="AB1861" t="s">
        <v>309</v>
      </c>
      <c r="AC1861" t="s">
        <v>310</v>
      </c>
      <c r="AD1861" t="s">
        <v>2149</v>
      </c>
      <c r="AG1861" t="s">
        <v>2150</v>
      </c>
      <c r="AH1861">
        <v>0</v>
      </c>
      <c r="AI1861">
        <v>240</v>
      </c>
    </row>
    <row r="1862" spans="1:35" x14ac:dyDescent="0.3">
      <c r="A1862" t="s">
        <v>2145</v>
      </c>
      <c r="B1862">
        <v>23112</v>
      </c>
      <c r="C1862">
        <v>3</v>
      </c>
      <c r="D1862" t="s">
        <v>2146</v>
      </c>
      <c r="E1862" t="s">
        <v>1334</v>
      </c>
      <c r="F1862">
        <v>68</v>
      </c>
      <c r="G1862">
        <v>31.07</v>
      </c>
      <c r="H1862">
        <v>102.73</v>
      </c>
      <c r="I1862">
        <v>25.33</v>
      </c>
      <c r="J1862">
        <v>83.75</v>
      </c>
      <c r="K1862">
        <v>18</v>
      </c>
      <c r="T1862">
        <v>3</v>
      </c>
      <c r="U1862">
        <v>2</v>
      </c>
      <c r="V1862" t="s">
        <v>306</v>
      </c>
      <c r="W1862" t="s">
        <v>352</v>
      </c>
      <c r="X1862">
        <v>12</v>
      </c>
      <c r="Y1862">
        <v>7</v>
      </c>
      <c r="Z1862" t="s">
        <v>2147</v>
      </c>
      <c r="AA1862" t="s">
        <v>2148</v>
      </c>
      <c r="AB1862" t="s">
        <v>309</v>
      </c>
      <c r="AC1862" t="s">
        <v>310</v>
      </c>
      <c r="AD1862" t="s">
        <v>2149</v>
      </c>
      <c r="AG1862" t="s">
        <v>2150</v>
      </c>
      <c r="AH1862">
        <v>0</v>
      </c>
      <c r="AI1862">
        <v>240</v>
      </c>
    </row>
    <row r="1863" spans="1:35" x14ac:dyDescent="0.3">
      <c r="A1863" t="s">
        <v>2145</v>
      </c>
      <c r="B1863">
        <v>23112</v>
      </c>
      <c r="C1863">
        <v>4</v>
      </c>
      <c r="D1863" t="s">
        <v>2146</v>
      </c>
      <c r="E1863" t="s">
        <v>1334</v>
      </c>
      <c r="F1863">
        <v>68</v>
      </c>
      <c r="G1863">
        <v>31.05</v>
      </c>
      <c r="H1863">
        <v>102.65</v>
      </c>
      <c r="I1863">
        <v>25.54</v>
      </c>
      <c r="J1863">
        <v>84.44</v>
      </c>
      <c r="K1863">
        <v>16</v>
      </c>
      <c r="T1863">
        <v>3</v>
      </c>
      <c r="U1863">
        <v>2</v>
      </c>
      <c r="V1863" t="s">
        <v>306</v>
      </c>
      <c r="W1863" t="s">
        <v>382</v>
      </c>
      <c r="X1863">
        <v>12</v>
      </c>
      <c r="Y1863">
        <v>7</v>
      </c>
      <c r="Z1863" t="s">
        <v>2147</v>
      </c>
      <c r="AA1863" t="s">
        <v>2148</v>
      </c>
      <c r="AB1863" t="s">
        <v>309</v>
      </c>
      <c r="AC1863" t="s">
        <v>310</v>
      </c>
      <c r="AD1863" t="s">
        <v>2149</v>
      </c>
      <c r="AG1863" t="s">
        <v>2150</v>
      </c>
      <c r="AH1863">
        <v>0</v>
      </c>
      <c r="AI1863">
        <v>240</v>
      </c>
    </row>
    <row r="1864" spans="1:35" x14ac:dyDescent="0.3">
      <c r="A1864" t="s">
        <v>2145</v>
      </c>
      <c r="B1864">
        <v>23112</v>
      </c>
      <c r="C1864">
        <v>5</v>
      </c>
      <c r="D1864" t="s">
        <v>2146</v>
      </c>
      <c r="E1864" t="s">
        <v>1334</v>
      </c>
      <c r="F1864">
        <v>68</v>
      </c>
      <c r="G1864">
        <v>31.09</v>
      </c>
      <c r="H1864">
        <v>102.78</v>
      </c>
      <c r="I1864">
        <v>25.57</v>
      </c>
      <c r="J1864">
        <v>84.55</v>
      </c>
      <c r="K1864">
        <v>11</v>
      </c>
      <c r="T1864">
        <v>3</v>
      </c>
      <c r="U1864">
        <v>2</v>
      </c>
      <c r="V1864" t="s">
        <v>306</v>
      </c>
      <c r="W1864" t="s">
        <v>2151</v>
      </c>
      <c r="X1864">
        <v>12</v>
      </c>
      <c r="Y1864">
        <v>7</v>
      </c>
      <c r="Z1864" t="s">
        <v>2147</v>
      </c>
      <c r="AA1864" t="s">
        <v>2148</v>
      </c>
      <c r="AB1864" t="s">
        <v>309</v>
      </c>
      <c r="AC1864" t="s">
        <v>310</v>
      </c>
      <c r="AD1864" t="s">
        <v>2149</v>
      </c>
      <c r="AG1864" t="s">
        <v>2150</v>
      </c>
      <c r="AH1864">
        <v>0</v>
      </c>
      <c r="AI1864">
        <v>240</v>
      </c>
    </row>
    <row r="1865" spans="1:35" x14ac:dyDescent="0.3">
      <c r="A1865" t="s">
        <v>2145</v>
      </c>
      <c r="B1865">
        <v>23112</v>
      </c>
      <c r="C1865">
        <v>6</v>
      </c>
      <c r="D1865" t="s">
        <v>2146</v>
      </c>
      <c r="E1865" t="s">
        <v>1334</v>
      </c>
      <c r="F1865">
        <v>68</v>
      </c>
      <c r="G1865">
        <v>31.25</v>
      </c>
      <c r="H1865">
        <v>103.31</v>
      </c>
      <c r="I1865">
        <v>25.63</v>
      </c>
      <c r="J1865">
        <v>84.76</v>
      </c>
      <c r="K1865">
        <v>20</v>
      </c>
      <c r="T1865">
        <v>3</v>
      </c>
      <c r="U1865">
        <v>2</v>
      </c>
      <c r="V1865" t="s">
        <v>306</v>
      </c>
      <c r="W1865" t="s">
        <v>2152</v>
      </c>
      <c r="X1865">
        <v>12</v>
      </c>
      <c r="Y1865">
        <v>7</v>
      </c>
      <c r="Z1865" t="s">
        <v>2147</v>
      </c>
      <c r="AA1865" t="s">
        <v>2148</v>
      </c>
      <c r="AB1865" t="s">
        <v>309</v>
      </c>
      <c r="AC1865" t="s">
        <v>310</v>
      </c>
      <c r="AD1865" t="s">
        <v>2149</v>
      </c>
      <c r="AG1865" t="s">
        <v>2150</v>
      </c>
      <c r="AH1865">
        <v>0</v>
      </c>
      <c r="AI1865">
        <v>240</v>
      </c>
    </row>
    <row r="1866" spans="1:35" x14ac:dyDescent="0.3">
      <c r="A1866" t="s">
        <v>2145</v>
      </c>
      <c r="B1866">
        <v>104473</v>
      </c>
      <c r="C1866">
        <v>1</v>
      </c>
      <c r="D1866" t="s">
        <v>2153</v>
      </c>
      <c r="F1866">
        <v>40</v>
      </c>
      <c r="G1866">
        <v>16.79</v>
      </c>
      <c r="H1866">
        <v>55.53</v>
      </c>
      <c r="I1866">
        <v>15.37</v>
      </c>
      <c r="J1866">
        <v>50.84</v>
      </c>
      <c r="K1866">
        <v>3</v>
      </c>
      <c r="T1866">
        <v>2</v>
      </c>
      <c r="U1866">
        <v>1</v>
      </c>
      <c r="V1866" t="s">
        <v>333</v>
      </c>
      <c r="W1866" t="s">
        <v>713</v>
      </c>
      <c r="X1866">
        <v>5</v>
      </c>
      <c r="Y1866">
        <v>5</v>
      </c>
      <c r="Z1866" t="s">
        <v>2154</v>
      </c>
      <c r="AA1866" t="s">
        <v>2155</v>
      </c>
      <c r="AB1866" t="s">
        <v>309</v>
      </c>
      <c r="AC1866" t="s">
        <v>310</v>
      </c>
      <c r="AD1866" t="s">
        <v>2149</v>
      </c>
      <c r="AG1866" t="s">
        <v>2156</v>
      </c>
      <c r="AH1866">
        <v>0</v>
      </c>
      <c r="AI1866">
        <v>0</v>
      </c>
    </row>
    <row r="1867" spans="1:35" x14ac:dyDescent="0.3">
      <c r="A1867" t="s">
        <v>2145</v>
      </c>
      <c r="B1867">
        <v>104473</v>
      </c>
      <c r="C1867">
        <v>2</v>
      </c>
      <c r="D1867" t="s">
        <v>2153</v>
      </c>
      <c r="F1867">
        <v>40</v>
      </c>
      <c r="G1867">
        <v>16.79</v>
      </c>
      <c r="H1867">
        <v>55.53</v>
      </c>
      <c r="I1867">
        <v>15.07</v>
      </c>
      <c r="J1867">
        <v>49.82</v>
      </c>
      <c r="K1867">
        <v>1</v>
      </c>
      <c r="T1867">
        <v>2</v>
      </c>
      <c r="U1867">
        <v>1</v>
      </c>
      <c r="V1867" t="s">
        <v>333</v>
      </c>
      <c r="W1867" t="s">
        <v>714</v>
      </c>
      <c r="X1867">
        <v>5</v>
      </c>
      <c r="Y1867">
        <v>5</v>
      </c>
      <c r="Z1867" t="s">
        <v>2154</v>
      </c>
      <c r="AA1867" t="s">
        <v>2155</v>
      </c>
      <c r="AB1867" t="s">
        <v>309</v>
      </c>
      <c r="AC1867" t="s">
        <v>310</v>
      </c>
      <c r="AD1867" t="s">
        <v>2149</v>
      </c>
      <c r="AG1867" t="s">
        <v>2156</v>
      </c>
      <c r="AH1867">
        <v>0</v>
      </c>
      <c r="AI1867">
        <v>0</v>
      </c>
    </row>
    <row r="1868" spans="1:35" x14ac:dyDescent="0.3">
      <c r="A1868" t="s">
        <v>2145</v>
      </c>
      <c r="B1868">
        <v>104473</v>
      </c>
      <c r="C1868">
        <v>3</v>
      </c>
      <c r="D1868" t="s">
        <v>2153</v>
      </c>
      <c r="F1868">
        <v>40</v>
      </c>
      <c r="G1868">
        <v>17.77</v>
      </c>
      <c r="H1868">
        <v>58.75</v>
      </c>
      <c r="I1868">
        <v>16.25</v>
      </c>
      <c r="J1868">
        <v>53.72</v>
      </c>
      <c r="K1868">
        <v>4</v>
      </c>
      <c r="T1868">
        <v>2</v>
      </c>
      <c r="U1868">
        <v>1</v>
      </c>
      <c r="V1868" t="s">
        <v>333</v>
      </c>
      <c r="W1868" t="s">
        <v>110</v>
      </c>
      <c r="X1868">
        <v>5</v>
      </c>
      <c r="Y1868">
        <v>5</v>
      </c>
      <c r="Z1868" t="s">
        <v>2154</v>
      </c>
      <c r="AA1868" t="s">
        <v>2155</v>
      </c>
      <c r="AB1868" t="s">
        <v>309</v>
      </c>
      <c r="AC1868" t="s">
        <v>310</v>
      </c>
      <c r="AD1868" t="s">
        <v>2149</v>
      </c>
      <c r="AG1868" t="s">
        <v>2156</v>
      </c>
      <c r="AH1868">
        <v>0</v>
      </c>
      <c r="AI1868">
        <v>0</v>
      </c>
    </row>
    <row r="1869" spans="1:35" x14ac:dyDescent="0.3">
      <c r="A1869" t="s">
        <v>2145</v>
      </c>
      <c r="B1869">
        <v>104473</v>
      </c>
      <c r="C1869">
        <v>4</v>
      </c>
      <c r="D1869" t="s">
        <v>2153</v>
      </c>
      <c r="F1869">
        <v>40</v>
      </c>
      <c r="G1869">
        <v>18.09</v>
      </c>
      <c r="H1869">
        <v>59.83</v>
      </c>
      <c r="I1869">
        <v>16.53</v>
      </c>
      <c r="J1869">
        <v>54.67</v>
      </c>
      <c r="K1869">
        <v>4</v>
      </c>
      <c r="T1869">
        <v>2</v>
      </c>
      <c r="U1869">
        <v>1</v>
      </c>
      <c r="V1869" t="s">
        <v>333</v>
      </c>
      <c r="W1869" t="s">
        <v>112</v>
      </c>
      <c r="X1869">
        <v>5</v>
      </c>
      <c r="Y1869">
        <v>5</v>
      </c>
      <c r="Z1869" t="s">
        <v>2154</v>
      </c>
      <c r="AA1869" t="s">
        <v>2155</v>
      </c>
      <c r="AB1869" t="s">
        <v>309</v>
      </c>
      <c r="AC1869" t="s">
        <v>310</v>
      </c>
      <c r="AD1869" t="s">
        <v>2149</v>
      </c>
      <c r="AG1869" t="s">
        <v>2156</v>
      </c>
      <c r="AH1869">
        <v>0</v>
      </c>
      <c r="AI1869">
        <v>0</v>
      </c>
    </row>
    <row r="1870" spans="1:35" x14ac:dyDescent="0.3">
      <c r="A1870" t="s">
        <v>2145</v>
      </c>
      <c r="B1870">
        <v>104473</v>
      </c>
      <c r="C1870">
        <v>5</v>
      </c>
      <c r="D1870" t="s">
        <v>2153</v>
      </c>
      <c r="F1870">
        <v>40</v>
      </c>
      <c r="G1870">
        <v>18.47</v>
      </c>
      <c r="H1870">
        <v>61.09</v>
      </c>
      <c r="I1870">
        <v>16.87</v>
      </c>
      <c r="J1870">
        <v>55.8</v>
      </c>
      <c r="K1870">
        <v>3</v>
      </c>
      <c r="T1870">
        <v>2</v>
      </c>
      <c r="U1870">
        <v>1</v>
      </c>
      <c r="V1870" t="s">
        <v>333</v>
      </c>
      <c r="W1870" t="s">
        <v>533</v>
      </c>
      <c r="X1870">
        <v>5</v>
      </c>
      <c r="Y1870">
        <v>5</v>
      </c>
      <c r="Z1870" t="s">
        <v>2154</v>
      </c>
      <c r="AA1870" t="s">
        <v>2155</v>
      </c>
      <c r="AB1870" t="s">
        <v>309</v>
      </c>
      <c r="AC1870" t="s">
        <v>310</v>
      </c>
      <c r="AD1870" t="s">
        <v>2149</v>
      </c>
      <c r="AG1870" t="s">
        <v>2156</v>
      </c>
      <c r="AH1870">
        <v>0</v>
      </c>
      <c r="AI1870">
        <v>0</v>
      </c>
    </row>
    <row r="1871" spans="1:35" x14ac:dyDescent="0.3">
      <c r="A1871" t="s">
        <v>2145</v>
      </c>
      <c r="B1871">
        <v>104473</v>
      </c>
      <c r="C1871">
        <v>6</v>
      </c>
      <c r="D1871" t="s">
        <v>2153</v>
      </c>
      <c r="F1871">
        <v>40</v>
      </c>
      <c r="G1871">
        <v>18.63</v>
      </c>
      <c r="H1871">
        <v>61.6</v>
      </c>
      <c r="I1871">
        <v>17.57</v>
      </c>
      <c r="J1871">
        <v>58.11</v>
      </c>
      <c r="K1871">
        <v>1</v>
      </c>
      <c r="T1871">
        <v>2</v>
      </c>
      <c r="U1871">
        <v>1</v>
      </c>
      <c r="V1871" t="s">
        <v>333</v>
      </c>
      <c r="W1871" t="s">
        <v>533</v>
      </c>
      <c r="X1871">
        <v>5</v>
      </c>
      <c r="Y1871">
        <v>5</v>
      </c>
      <c r="Z1871" t="s">
        <v>2154</v>
      </c>
      <c r="AA1871" t="s">
        <v>2155</v>
      </c>
      <c r="AB1871" t="s">
        <v>309</v>
      </c>
      <c r="AC1871" t="s">
        <v>310</v>
      </c>
      <c r="AD1871" t="s">
        <v>2149</v>
      </c>
      <c r="AG1871" t="s">
        <v>2156</v>
      </c>
      <c r="AH1871">
        <v>0</v>
      </c>
      <c r="AI1871">
        <v>0</v>
      </c>
    </row>
    <row r="1872" spans="1:35" x14ac:dyDescent="0.3">
      <c r="A1872" t="s">
        <v>2145</v>
      </c>
      <c r="B1872">
        <v>104473</v>
      </c>
      <c r="C1872">
        <v>7</v>
      </c>
      <c r="D1872" t="s">
        <v>2153</v>
      </c>
      <c r="F1872">
        <v>40</v>
      </c>
      <c r="G1872">
        <v>19.059999999999999</v>
      </c>
      <c r="H1872">
        <v>63.04</v>
      </c>
      <c r="I1872">
        <v>17.39</v>
      </c>
      <c r="J1872">
        <v>57.51</v>
      </c>
      <c r="K1872">
        <v>3</v>
      </c>
      <c r="T1872">
        <v>2</v>
      </c>
      <c r="U1872">
        <v>1</v>
      </c>
      <c r="V1872" t="s">
        <v>333</v>
      </c>
      <c r="W1872" t="s">
        <v>127</v>
      </c>
      <c r="X1872">
        <v>5</v>
      </c>
      <c r="Y1872">
        <v>5</v>
      </c>
      <c r="Z1872" t="s">
        <v>2154</v>
      </c>
      <c r="AA1872" t="s">
        <v>2155</v>
      </c>
      <c r="AB1872" t="s">
        <v>309</v>
      </c>
      <c r="AC1872" t="s">
        <v>310</v>
      </c>
      <c r="AD1872" t="s">
        <v>2149</v>
      </c>
      <c r="AG1872" t="s">
        <v>2156</v>
      </c>
      <c r="AH1872">
        <v>0</v>
      </c>
      <c r="AI1872">
        <v>0</v>
      </c>
    </row>
    <row r="1873" spans="1:35" x14ac:dyDescent="0.3">
      <c r="A1873" t="s">
        <v>2145</v>
      </c>
      <c r="B1873">
        <v>104473</v>
      </c>
      <c r="C1873">
        <v>8</v>
      </c>
      <c r="D1873" t="s">
        <v>2153</v>
      </c>
      <c r="F1873">
        <v>40</v>
      </c>
      <c r="G1873">
        <v>19.07</v>
      </c>
      <c r="H1873">
        <v>63.05</v>
      </c>
      <c r="I1873">
        <v>17.39</v>
      </c>
      <c r="J1873">
        <v>57.52</v>
      </c>
      <c r="K1873">
        <v>1</v>
      </c>
      <c r="T1873">
        <v>2</v>
      </c>
      <c r="U1873">
        <v>1</v>
      </c>
      <c r="V1873" t="s">
        <v>333</v>
      </c>
      <c r="W1873" t="s">
        <v>519</v>
      </c>
      <c r="X1873">
        <v>5</v>
      </c>
      <c r="Y1873">
        <v>5</v>
      </c>
      <c r="Z1873" t="s">
        <v>2154</v>
      </c>
      <c r="AA1873" t="s">
        <v>2155</v>
      </c>
      <c r="AB1873" t="s">
        <v>309</v>
      </c>
      <c r="AC1873" t="s">
        <v>310</v>
      </c>
      <c r="AD1873" t="s">
        <v>2149</v>
      </c>
      <c r="AG1873" t="s">
        <v>2156</v>
      </c>
      <c r="AH1873">
        <v>0</v>
      </c>
      <c r="AI1873">
        <v>0</v>
      </c>
    </row>
    <row r="1874" spans="1:35" x14ac:dyDescent="0.3">
      <c r="A1874" t="s">
        <v>2145</v>
      </c>
      <c r="B1874">
        <v>104473</v>
      </c>
      <c r="C1874">
        <v>9</v>
      </c>
      <c r="D1874" t="s">
        <v>2153</v>
      </c>
      <c r="F1874">
        <v>40</v>
      </c>
      <c r="G1874">
        <v>21.09</v>
      </c>
      <c r="H1874">
        <v>69.75</v>
      </c>
      <c r="I1874">
        <v>19.190000000000001</v>
      </c>
      <c r="J1874">
        <v>63.47</v>
      </c>
      <c r="K1874">
        <v>2</v>
      </c>
      <c r="T1874">
        <v>2</v>
      </c>
      <c r="U1874">
        <v>1</v>
      </c>
      <c r="V1874" t="s">
        <v>333</v>
      </c>
      <c r="W1874" t="s">
        <v>164</v>
      </c>
      <c r="X1874">
        <v>5</v>
      </c>
      <c r="Y1874">
        <v>5</v>
      </c>
      <c r="Z1874" t="s">
        <v>2154</v>
      </c>
      <c r="AA1874" t="s">
        <v>2155</v>
      </c>
      <c r="AB1874" t="s">
        <v>309</v>
      </c>
      <c r="AC1874" t="s">
        <v>310</v>
      </c>
      <c r="AD1874" t="s">
        <v>2149</v>
      </c>
      <c r="AG1874" t="s">
        <v>2156</v>
      </c>
      <c r="AH1874">
        <v>0</v>
      </c>
      <c r="AI1874">
        <v>0</v>
      </c>
    </row>
    <row r="1875" spans="1:35" x14ac:dyDescent="0.3">
      <c r="A1875" t="s">
        <v>2145</v>
      </c>
      <c r="B1875">
        <v>104473</v>
      </c>
      <c r="C1875">
        <v>10</v>
      </c>
      <c r="D1875" t="s">
        <v>2153</v>
      </c>
      <c r="F1875">
        <v>40</v>
      </c>
      <c r="G1875">
        <v>21.09</v>
      </c>
      <c r="H1875">
        <v>69.75</v>
      </c>
      <c r="I1875">
        <v>19.14</v>
      </c>
      <c r="J1875">
        <v>63.28</v>
      </c>
      <c r="K1875">
        <v>1</v>
      </c>
      <c r="T1875">
        <v>2</v>
      </c>
      <c r="U1875">
        <v>1</v>
      </c>
      <c r="V1875" t="s">
        <v>333</v>
      </c>
      <c r="W1875" t="s">
        <v>165</v>
      </c>
      <c r="X1875">
        <v>5</v>
      </c>
      <c r="Y1875">
        <v>5</v>
      </c>
      <c r="Z1875" t="s">
        <v>2154</v>
      </c>
      <c r="AA1875" t="s">
        <v>2155</v>
      </c>
      <c r="AB1875" t="s">
        <v>309</v>
      </c>
      <c r="AC1875" t="s">
        <v>310</v>
      </c>
      <c r="AD1875" t="s">
        <v>2149</v>
      </c>
      <c r="AG1875" t="s">
        <v>2156</v>
      </c>
      <c r="AH1875">
        <v>0</v>
      </c>
      <c r="AI1875">
        <v>0</v>
      </c>
    </row>
    <row r="1876" spans="1:35" x14ac:dyDescent="0.3">
      <c r="A1876" t="s">
        <v>2145</v>
      </c>
      <c r="B1876">
        <v>104473</v>
      </c>
      <c r="C1876">
        <v>11</v>
      </c>
      <c r="D1876" t="s">
        <v>2153</v>
      </c>
      <c r="F1876">
        <v>40</v>
      </c>
      <c r="G1876">
        <v>21.1</v>
      </c>
      <c r="H1876">
        <v>69.760000000000005</v>
      </c>
      <c r="I1876">
        <v>19.2</v>
      </c>
      <c r="J1876">
        <v>63.48</v>
      </c>
      <c r="K1876">
        <v>1</v>
      </c>
      <c r="T1876">
        <v>2</v>
      </c>
      <c r="U1876">
        <v>1</v>
      </c>
      <c r="V1876" t="s">
        <v>333</v>
      </c>
      <c r="W1876" t="s">
        <v>803</v>
      </c>
      <c r="X1876">
        <v>5</v>
      </c>
      <c r="Y1876">
        <v>5</v>
      </c>
      <c r="Z1876" t="s">
        <v>2154</v>
      </c>
      <c r="AA1876" t="s">
        <v>2155</v>
      </c>
      <c r="AB1876" t="s">
        <v>309</v>
      </c>
      <c r="AC1876" t="s">
        <v>310</v>
      </c>
      <c r="AD1876" t="s">
        <v>2149</v>
      </c>
      <c r="AG1876" t="s">
        <v>2156</v>
      </c>
      <c r="AH1876">
        <v>0</v>
      </c>
      <c r="AI1876">
        <v>0</v>
      </c>
    </row>
    <row r="1877" spans="1:35" x14ac:dyDescent="0.3">
      <c r="A1877" t="s">
        <v>2145</v>
      </c>
      <c r="B1877">
        <v>104473</v>
      </c>
      <c r="C1877">
        <v>12</v>
      </c>
      <c r="D1877" t="s">
        <v>2153</v>
      </c>
      <c r="F1877">
        <v>40</v>
      </c>
      <c r="G1877">
        <v>21.28</v>
      </c>
      <c r="H1877">
        <v>70.38</v>
      </c>
      <c r="I1877">
        <v>19.38</v>
      </c>
      <c r="J1877">
        <v>64.069999999999993</v>
      </c>
      <c r="K1877">
        <v>4</v>
      </c>
      <c r="T1877">
        <v>2</v>
      </c>
      <c r="U1877">
        <v>1</v>
      </c>
      <c r="V1877" t="s">
        <v>333</v>
      </c>
      <c r="W1877" t="s">
        <v>2157</v>
      </c>
      <c r="X1877">
        <v>5</v>
      </c>
      <c r="Y1877">
        <v>5</v>
      </c>
      <c r="Z1877" t="s">
        <v>2154</v>
      </c>
      <c r="AA1877" t="s">
        <v>2155</v>
      </c>
      <c r="AB1877" t="s">
        <v>309</v>
      </c>
      <c r="AC1877" t="s">
        <v>310</v>
      </c>
      <c r="AD1877" t="s">
        <v>2149</v>
      </c>
      <c r="AG1877" t="s">
        <v>2156</v>
      </c>
      <c r="AH1877">
        <v>0</v>
      </c>
      <c r="AI1877">
        <v>0</v>
      </c>
    </row>
    <row r="1878" spans="1:35" x14ac:dyDescent="0.3">
      <c r="A1878" t="s">
        <v>2145</v>
      </c>
      <c r="B1878">
        <v>104473</v>
      </c>
      <c r="C1878">
        <v>13</v>
      </c>
      <c r="D1878" t="s">
        <v>2153</v>
      </c>
      <c r="F1878">
        <v>40</v>
      </c>
      <c r="G1878">
        <v>21.44</v>
      </c>
      <c r="H1878">
        <v>70.88</v>
      </c>
      <c r="I1878">
        <v>19.489999999999998</v>
      </c>
      <c r="J1878">
        <v>64.459999999999994</v>
      </c>
      <c r="K1878">
        <v>4</v>
      </c>
      <c r="T1878">
        <v>2</v>
      </c>
      <c r="U1878">
        <v>1</v>
      </c>
      <c r="V1878" t="s">
        <v>333</v>
      </c>
      <c r="W1878" t="s">
        <v>2158</v>
      </c>
      <c r="X1878">
        <v>5</v>
      </c>
      <c r="Y1878">
        <v>5</v>
      </c>
      <c r="Z1878" t="s">
        <v>2154</v>
      </c>
      <c r="AA1878" t="s">
        <v>2155</v>
      </c>
      <c r="AB1878" t="s">
        <v>309</v>
      </c>
      <c r="AC1878" t="s">
        <v>310</v>
      </c>
      <c r="AD1878" t="s">
        <v>2149</v>
      </c>
      <c r="AG1878" t="s">
        <v>2156</v>
      </c>
      <c r="AH1878">
        <v>0</v>
      </c>
      <c r="AI1878">
        <v>0</v>
      </c>
    </row>
    <row r="1879" spans="1:35" x14ac:dyDescent="0.3">
      <c r="A1879" t="s">
        <v>2145</v>
      </c>
      <c r="B1879">
        <v>104473</v>
      </c>
      <c r="C1879">
        <v>14</v>
      </c>
      <c r="D1879" t="s">
        <v>2153</v>
      </c>
      <c r="F1879">
        <v>40</v>
      </c>
      <c r="G1879">
        <v>21.95</v>
      </c>
      <c r="H1879">
        <v>72.569999999999993</v>
      </c>
      <c r="I1879">
        <v>19.940000000000001</v>
      </c>
      <c r="J1879">
        <v>65.95</v>
      </c>
      <c r="K1879">
        <v>3</v>
      </c>
      <c r="T1879">
        <v>2</v>
      </c>
      <c r="U1879">
        <v>1</v>
      </c>
      <c r="V1879" t="s">
        <v>333</v>
      </c>
      <c r="W1879">
        <v>72</v>
      </c>
      <c r="X1879">
        <v>5</v>
      </c>
      <c r="Y1879">
        <v>5</v>
      </c>
      <c r="Z1879" t="s">
        <v>2154</v>
      </c>
      <c r="AA1879" t="s">
        <v>2155</v>
      </c>
      <c r="AB1879" t="s">
        <v>309</v>
      </c>
      <c r="AC1879" t="s">
        <v>310</v>
      </c>
      <c r="AD1879" t="s">
        <v>2149</v>
      </c>
      <c r="AG1879" t="s">
        <v>2156</v>
      </c>
      <c r="AH1879">
        <v>0</v>
      </c>
      <c r="AI1879">
        <v>0</v>
      </c>
    </row>
    <row r="1880" spans="1:35" x14ac:dyDescent="0.3">
      <c r="A1880" t="s">
        <v>2145</v>
      </c>
      <c r="B1880">
        <v>104473</v>
      </c>
      <c r="C1880">
        <v>15</v>
      </c>
      <c r="D1880" t="s">
        <v>2153</v>
      </c>
      <c r="F1880">
        <v>40</v>
      </c>
      <c r="G1880">
        <v>22.56</v>
      </c>
      <c r="H1880">
        <v>74.61</v>
      </c>
      <c r="I1880">
        <v>20.57</v>
      </c>
      <c r="J1880">
        <v>68</v>
      </c>
      <c r="K1880">
        <v>1</v>
      </c>
      <c r="T1880">
        <v>3</v>
      </c>
      <c r="U1880">
        <v>2</v>
      </c>
      <c r="V1880" t="s">
        <v>333</v>
      </c>
      <c r="W1880">
        <v>74</v>
      </c>
      <c r="X1880">
        <v>5</v>
      </c>
      <c r="Y1880">
        <v>5</v>
      </c>
      <c r="Z1880" t="s">
        <v>2154</v>
      </c>
      <c r="AA1880" t="s">
        <v>2155</v>
      </c>
      <c r="AB1880" t="s">
        <v>309</v>
      </c>
      <c r="AC1880" t="s">
        <v>310</v>
      </c>
      <c r="AD1880" t="s">
        <v>2149</v>
      </c>
      <c r="AG1880" t="s">
        <v>2156</v>
      </c>
      <c r="AH1880">
        <v>0</v>
      </c>
      <c r="AI1880">
        <v>0</v>
      </c>
    </row>
    <row r="1881" spans="1:35" x14ac:dyDescent="0.3">
      <c r="A1881" t="s">
        <v>2145</v>
      </c>
      <c r="B1881">
        <v>104473</v>
      </c>
      <c r="C1881">
        <v>16</v>
      </c>
      <c r="D1881" t="s">
        <v>2153</v>
      </c>
      <c r="F1881">
        <v>40</v>
      </c>
      <c r="G1881">
        <v>24.41</v>
      </c>
      <c r="H1881">
        <v>80.7</v>
      </c>
      <c r="I1881">
        <v>22.2</v>
      </c>
      <c r="J1881">
        <v>73.42</v>
      </c>
      <c r="K1881">
        <v>3</v>
      </c>
      <c r="T1881">
        <v>3</v>
      </c>
      <c r="U1881">
        <v>2</v>
      </c>
      <c r="V1881" t="s">
        <v>333</v>
      </c>
      <c r="W1881">
        <v>80</v>
      </c>
      <c r="X1881">
        <v>5</v>
      </c>
      <c r="Y1881">
        <v>5</v>
      </c>
      <c r="Z1881" t="s">
        <v>2154</v>
      </c>
      <c r="AA1881" t="s">
        <v>2155</v>
      </c>
      <c r="AB1881" t="s">
        <v>309</v>
      </c>
      <c r="AC1881" t="s">
        <v>310</v>
      </c>
      <c r="AD1881" t="s">
        <v>2149</v>
      </c>
      <c r="AG1881" t="s">
        <v>2156</v>
      </c>
      <c r="AH1881">
        <v>0</v>
      </c>
      <c r="AI1881">
        <v>0</v>
      </c>
    </row>
    <row r="1882" spans="1:35" x14ac:dyDescent="0.3">
      <c r="A1882" t="s">
        <v>2145</v>
      </c>
      <c r="B1882">
        <v>104473</v>
      </c>
      <c r="C1882">
        <v>17</v>
      </c>
      <c r="D1882" t="s">
        <v>2153</v>
      </c>
      <c r="F1882">
        <v>40</v>
      </c>
      <c r="G1882">
        <v>25.1</v>
      </c>
      <c r="H1882">
        <v>82.98</v>
      </c>
      <c r="I1882">
        <v>22.89</v>
      </c>
      <c r="J1882">
        <v>75.7</v>
      </c>
      <c r="K1882">
        <v>1</v>
      </c>
      <c r="T1882">
        <v>3</v>
      </c>
      <c r="U1882">
        <v>2</v>
      </c>
      <c r="V1882" t="s">
        <v>333</v>
      </c>
      <c r="W1882">
        <v>82</v>
      </c>
      <c r="X1882">
        <v>5</v>
      </c>
      <c r="Y1882">
        <v>5</v>
      </c>
      <c r="Z1882" t="s">
        <v>2154</v>
      </c>
      <c r="AA1882" t="s">
        <v>2155</v>
      </c>
      <c r="AB1882" t="s">
        <v>309</v>
      </c>
      <c r="AC1882" t="s">
        <v>310</v>
      </c>
      <c r="AD1882" t="s">
        <v>2149</v>
      </c>
      <c r="AG1882" t="s">
        <v>2156</v>
      </c>
      <c r="AH1882">
        <v>0</v>
      </c>
      <c r="AI1882">
        <v>0</v>
      </c>
    </row>
    <row r="1883" spans="1:35" x14ac:dyDescent="0.3">
      <c r="A1883" t="s">
        <v>2145</v>
      </c>
      <c r="B1883">
        <v>106375</v>
      </c>
      <c r="C1883">
        <v>1</v>
      </c>
      <c r="D1883" t="s">
        <v>2159</v>
      </c>
      <c r="E1883" t="s">
        <v>2160</v>
      </c>
      <c r="F1883">
        <v>198</v>
      </c>
      <c r="G1883">
        <v>33.729999999999997</v>
      </c>
      <c r="H1883">
        <v>111.53</v>
      </c>
      <c r="I1883">
        <v>25.6</v>
      </c>
      <c r="J1883">
        <v>84.64</v>
      </c>
      <c r="K1883">
        <v>66</v>
      </c>
      <c r="T1883">
        <v>3</v>
      </c>
      <c r="U1883">
        <v>2</v>
      </c>
      <c r="V1883" t="s">
        <v>306</v>
      </c>
      <c r="W1883">
        <v>111</v>
      </c>
      <c r="X1883">
        <v>37</v>
      </c>
      <c r="Y1883">
        <v>37</v>
      </c>
      <c r="Z1883" t="s">
        <v>2161</v>
      </c>
      <c r="AA1883" t="s">
        <v>2162</v>
      </c>
      <c r="AB1883" t="s">
        <v>309</v>
      </c>
      <c r="AC1883" t="s">
        <v>310</v>
      </c>
      <c r="AD1883" t="s">
        <v>2149</v>
      </c>
      <c r="AG1883" t="s">
        <v>2163</v>
      </c>
      <c r="AH1883">
        <v>0</v>
      </c>
      <c r="AI1883">
        <v>399</v>
      </c>
    </row>
    <row r="1884" spans="1:35" x14ac:dyDescent="0.3">
      <c r="A1884" t="s">
        <v>2145</v>
      </c>
      <c r="B1884">
        <v>106375</v>
      </c>
      <c r="C1884">
        <v>2</v>
      </c>
      <c r="D1884" t="s">
        <v>2159</v>
      </c>
      <c r="E1884" t="s">
        <v>2160</v>
      </c>
      <c r="F1884">
        <v>198</v>
      </c>
      <c r="G1884">
        <v>47.43</v>
      </c>
      <c r="H1884">
        <v>156.81</v>
      </c>
      <c r="I1884">
        <v>36.29</v>
      </c>
      <c r="J1884">
        <v>119.99</v>
      </c>
      <c r="K1884">
        <v>66</v>
      </c>
      <c r="T1884">
        <v>4</v>
      </c>
      <c r="U1884">
        <v>2</v>
      </c>
      <c r="V1884" t="s">
        <v>306</v>
      </c>
      <c r="W1884">
        <v>156</v>
      </c>
      <c r="X1884">
        <v>37</v>
      </c>
      <c r="Y1884">
        <v>37</v>
      </c>
      <c r="Z1884" t="s">
        <v>2161</v>
      </c>
      <c r="AA1884" t="s">
        <v>2162</v>
      </c>
      <c r="AB1884" t="s">
        <v>309</v>
      </c>
      <c r="AC1884" t="s">
        <v>310</v>
      </c>
      <c r="AD1884" t="s">
        <v>2149</v>
      </c>
      <c r="AG1884" t="s">
        <v>2163</v>
      </c>
      <c r="AH1884">
        <v>0</v>
      </c>
      <c r="AI1884">
        <v>399</v>
      </c>
    </row>
    <row r="1885" spans="1:35" x14ac:dyDescent="0.3">
      <c r="A1885" t="s">
        <v>2145</v>
      </c>
      <c r="B1885">
        <v>106375</v>
      </c>
      <c r="C1885">
        <v>3</v>
      </c>
      <c r="D1885" t="s">
        <v>2159</v>
      </c>
      <c r="E1885" t="s">
        <v>2160</v>
      </c>
      <c r="F1885">
        <v>198</v>
      </c>
      <c r="G1885">
        <v>54.28</v>
      </c>
      <c r="H1885">
        <v>179.45</v>
      </c>
      <c r="I1885">
        <v>41.45</v>
      </c>
      <c r="J1885">
        <v>137.04</v>
      </c>
      <c r="K1885">
        <v>66</v>
      </c>
      <c r="T1885">
        <v>4</v>
      </c>
      <c r="U1885">
        <v>2</v>
      </c>
      <c r="V1885" t="s">
        <v>306</v>
      </c>
      <c r="W1885">
        <v>179</v>
      </c>
      <c r="X1885">
        <v>37</v>
      </c>
      <c r="Y1885">
        <v>37</v>
      </c>
      <c r="Z1885" t="s">
        <v>2161</v>
      </c>
      <c r="AA1885" t="s">
        <v>2162</v>
      </c>
      <c r="AB1885" t="s">
        <v>309</v>
      </c>
      <c r="AC1885" t="s">
        <v>310</v>
      </c>
      <c r="AD1885" t="s">
        <v>2149</v>
      </c>
      <c r="AG1885" t="s">
        <v>2163</v>
      </c>
      <c r="AH1885">
        <v>0</v>
      </c>
      <c r="AI1885">
        <v>399</v>
      </c>
    </row>
    <row r="1886" spans="1:35" x14ac:dyDescent="0.3">
      <c r="A1886" t="s">
        <v>2145</v>
      </c>
      <c r="B1886">
        <v>14957</v>
      </c>
      <c r="C1886">
        <v>1</v>
      </c>
      <c r="D1886" t="s">
        <v>1483</v>
      </c>
      <c r="E1886" t="s">
        <v>768</v>
      </c>
      <c r="F1886">
        <v>18</v>
      </c>
      <c r="G1886">
        <v>17.63</v>
      </c>
      <c r="H1886">
        <v>58.29</v>
      </c>
      <c r="I1886">
        <v>15.83</v>
      </c>
      <c r="J1886">
        <v>52.34</v>
      </c>
      <c r="K1886">
        <v>1</v>
      </c>
      <c r="T1886">
        <v>2</v>
      </c>
      <c r="U1886">
        <v>1</v>
      </c>
      <c r="V1886" t="s">
        <v>306</v>
      </c>
      <c r="W1886">
        <v>58</v>
      </c>
      <c r="X1886">
        <v>7</v>
      </c>
      <c r="Y1886">
        <v>7</v>
      </c>
      <c r="Z1886" t="s">
        <v>2164</v>
      </c>
      <c r="AA1886" t="s">
        <v>2165</v>
      </c>
      <c r="AB1886" t="s">
        <v>309</v>
      </c>
      <c r="AC1886" t="s">
        <v>310</v>
      </c>
      <c r="AD1886" t="s">
        <v>2149</v>
      </c>
      <c r="AG1886" t="s">
        <v>2166</v>
      </c>
      <c r="AH1886">
        <v>0</v>
      </c>
      <c r="AI1886">
        <v>296</v>
      </c>
    </row>
    <row r="1887" spans="1:35" x14ac:dyDescent="0.3">
      <c r="A1887" t="s">
        <v>2145</v>
      </c>
      <c r="B1887">
        <v>14957</v>
      </c>
      <c r="C1887">
        <v>2</v>
      </c>
      <c r="D1887" t="s">
        <v>1483</v>
      </c>
      <c r="E1887" t="s">
        <v>768</v>
      </c>
      <c r="F1887">
        <v>18</v>
      </c>
      <c r="G1887">
        <v>19.149999999999999</v>
      </c>
      <c r="H1887">
        <v>63.33</v>
      </c>
      <c r="I1887">
        <v>17.2</v>
      </c>
      <c r="J1887">
        <v>56.86</v>
      </c>
      <c r="K1887">
        <v>1</v>
      </c>
      <c r="T1887">
        <v>2</v>
      </c>
      <c r="U1887">
        <v>1</v>
      </c>
      <c r="V1887" t="s">
        <v>306</v>
      </c>
      <c r="W1887">
        <v>63</v>
      </c>
      <c r="X1887">
        <v>7</v>
      </c>
      <c r="Y1887">
        <v>7</v>
      </c>
      <c r="Z1887" t="s">
        <v>2164</v>
      </c>
      <c r="AA1887" t="s">
        <v>2165</v>
      </c>
      <c r="AB1887" t="s">
        <v>309</v>
      </c>
      <c r="AC1887" t="s">
        <v>310</v>
      </c>
      <c r="AD1887" t="s">
        <v>2149</v>
      </c>
      <c r="AG1887" t="s">
        <v>2166</v>
      </c>
      <c r="AH1887">
        <v>0</v>
      </c>
      <c r="AI1887">
        <v>296</v>
      </c>
    </row>
    <row r="1888" spans="1:35" x14ac:dyDescent="0.3">
      <c r="A1888" t="s">
        <v>2145</v>
      </c>
      <c r="B1888">
        <v>14957</v>
      </c>
      <c r="C1888">
        <v>3</v>
      </c>
      <c r="D1888" t="s">
        <v>1483</v>
      </c>
      <c r="E1888" t="s">
        <v>768</v>
      </c>
      <c r="F1888">
        <v>18</v>
      </c>
      <c r="G1888">
        <v>23.65</v>
      </c>
      <c r="H1888">
        <v>78.19</v>
      </c>
      <c r="I1888">
        <v>21.23</v>
      </c>
      <c r="J1888">
        <v>70.209999999999994</v>
      </c>
      <c r="K1888">
        <v>1</v>
      </c>
      <c r="T1888">
        <v>2</v>
      </c>
      <c r="U1888">
        <v>1</v>
      </c>
      <c r="V1888" t="s">
        <v>306</v>
      </c>
      <c r="W1888">
        <v>78</v>
      </c>
      <c r="X1888">
        <v>7</v>
      </c>
      <c r="Y1888">
        <v>7</v>
      </c>
      <c r="Z1888" t="s">
        <v>2164</v>
      </c>
      <c r="AA1888" t="s">
        <v>2165</v>
      </c>
      <c r="AB1888" t="s">
        <v>309</v>
      </c>
      <c r="AC1888" t="s">
        <v>310</v>
      </c>
      <c r="AD1888" t="s">
        <v>2149</v>
      </c>
      <c r="AG1888" t="s">
        <v>2166</v>
      </c>
      <c r="AH1888">
        <v>0</v>
      </c>
      <c r="AI1888">
        <v>296</v>
      </c>
    </row>
    <row r="1889" spans="1:35" x14ac:dyDescent="0.3">
      <c r="A1889" t="s">
        <v>2145</v>
      </c>
      <c r="B1889">
        <v>14957</v>
      </c>
      <c r="C1889">
        <v>4</v>
      </c>
      <c r="D1889" t="s">
        <v>1483</v>
      </c>
      <c r="E1889" t="s">
        <v>768</v>
      </c>
      <c r="F1889">
        <v>18</v>
      </c>
      <c r="G1889">
        <v>24.78</v>
      </c>
      <c r="H1889">
        <v>81.93</v>
      </c>
      <c r="I1889">
        <v>22.25</v>
      </c>
      <c r="J1889">
        <v>73.569999999999993</v>
      </c>
      <c r="K1889">
        <v>1</v>
      </c>
      <c r="T1889">
        <v>2</v>
      </c>
      <c r="U1889">
        <v>1</v>
      </c>
      <c r="V1889" t="s">
        <v>306</v>
      </c>
      <c r="W1889" t="s">
        <v>175</v>
      </c>
      <c r="X1889">
        <v>7</v>
      </c>
      <c r="Y1889">
        <v>7</v>
      </c>
      <c r="Z1889" t="s">
        <v>2164</v>
      </c>
      <c r="AA1889" t="s">
        <v>2165</v>
      </c>
      <c r="AB1889" t="s">
        <v>309</v>
      </c>
      <c r="AC1889" t="s">
        <v>310</v>
      </c>
      <c r="AD1889" t="s">
        <v>2149</v>
      </c>
      <c r="AG1889" t="s">
        <v>2166</v>
      </c>
      <c r="AH1889">
        <v>0</v>
      </c>
      <c r="AI1889">
        <v>296</v>
      </c>
    </row>
    <row r="1890" spans="1:35" x14ac:dyDescent="0.3">
      <c r="A1890" t="s">
        <v>2145</v>
      </c>
      <c r="B1890">
        <v>14957</v>
      </c>
      <c r="C1890">
        <v>5</v>
      </c>
      <c r="D1890" t="s">
        <v>1483</v>
      </c>
      <c r="E1890" t="s">
        <v>768</v>
      </c>
      <c r="F1890">
        <v>18</v>
      </c>
      <c r="G1890">
        <v>25.45</v>
      </c>
      <c r="H1890">
        <v>84.16</v>
      </c>
      <c r="I1890">
        <v>22.85</v>
      </c>
      <c r="J1890">
        <v>75.56</v>
      </c>
      <c r="K1890">
        <v>3</v>
      </c>
      <c r="T1890">
        <v>2</v>
      </c>
      <c r="U1890">
        <v>1</v>
      </c>
      <c r="V1890" t="s">
        <v>306</v>
      </c>
      <c r="W1890" t="s">
        <v>237</v>
      </c>
      <c r="X1890">
        <v>7</v>
      </c>
      <c r="Y1890">
        <v>7</v>
      </c>
      <c r="Z1890" t="s">
        <v>2164</v>
      </c>
      <c r="AA1890" t="s">
        <v>2165</v>
      </c>
      <c r="AB1890" t="s">
        <v>309</v>
      </c>
      <c r="AC1890" t="s">
        <v>310</v>
      </c>
      <c r="AD1890" t="s">
        <v>2149</v>
      </c>
      <c r="AG1890" t="s">
        <v>2166</v>
      </c>
      <c r="AH1890">
        <v>0</v>
      </c>
      <c r="AI1890">
        <v>296</v>
      </c>
    </row>
    <row r="1891" spans="1:35" x14ac:dyDescent="0.3">
      <c r="A1891" t="s">
        <v>2145</v>
      </c>
      <c r="B1891">
        <v>14957</v>
      </c>
      <c r="C1891">
        <v>6</v>
      </c>
      <c r="D1891" t="s">
        <v>1483</v>
      </c>
      <c r="E1891" t="s">
        <v>768</v>
      </c>
      <c r="F1891">
        <v>18</v>
      </c>
      <c r="G1891">
        <v>25.77</v>
      </c>
      <c r="H1891">
        <v>85.22</v>
      </c>
      <c r="I1891">
        <v>23.14</v>
      </c>
      <c r="J1891">
        <v>76.52</v>
      </c>
      <c r="K1891">
        <v>6</v>
      </c>
      <c r="T1891">
        <v>3</v>
      </c>
      <c r="U1891">
        <v>2</v>
      </c>
      <c r="V1891" t="s">
        <v>306</v>
      </c>
      <c r="W1891" t="s">
        <v>159</v>
      </c>
      <c r="X1891">
        <v>7</v>
      </c>
      <c r="Y1891">
        <v>7</v>
      </c>
      <c r="Z1891" t="s">
        <v>2164</v>
      </c>
      <c r="AA1891" t="s">
        <v>2165</v>
      </c>
      <c r="AB1891" t="s">
        <v>309</v>
      </c>
      <c r="AC1891" t="s">
        <v>310</v>
      </c>
      <c r="AD1891" t="s">
        <v>2149</v>
      </c>
      <c r="AG1891" t="s">
        <v>2166</v>
      </c>
      <c r="AH1891">
        <v>0</v>
      </c>
      <c r="AI1891">
        <v>296</v>
      </c>
    </row>
    <row r="1892" spans="1:35" x14ac:dyDescent="0.3">
      <c r="A1892" t="s">
        <v>2145</v>
      </c>
      <c r="B1892">
        <v>14957</v>
      </c>
      <c r="C1892">
        <v>7</v>
      </c>
      <c r="D1892" t="s">
        <v>1483</v>
      </c>
      <c r="E1892" t="s">
        <v>768</v>
      </c>
      <c r="F1892">
        <v>18</v>
      </c>
      <c r="G1892">
        <v>26.13</v>
      </c>
      <c r="H1892">
        <v>86.39</v>
      </c>
      <c r="I1892">
        <v>23.46</v>
      </c>
      <c r="J1892">
        <v>77.569999999999993</v>
      </c>
      <c r="K1892">
        <v>4</v>
      </c>
      <c r="T1892">
        <v>2</v>
      </c>
      <c r="U1892">
        <v>1</v>
      </c>
      <c r="V1892" t="s">
        <v>306</v>
      </c>
      <c r="W1892" t="s">
        <v>812</v>
      </c>
      <c r="X1892">
        <v>7</v>
      </c>
      <c r="Y1892">
        <v>7</v>
      </c>
      <c r="Z1892" t="s">
        <v>2164</v>
      </c>
      <c r="AA1892" t="s">
        <v>2165</v>
      </c>
      <c r="AB1892" t="s">
        <v>309</v>
      </c>
      <c r="AC1892" t="s">
        <v>310</v>
      </c>
      <c r="AD1892" t="s">
        <v>2149</v>
      </c>
      <c r="AG1892" t="s">
        <v>2166</v>
      </c>
      <c r="AH1892">
        <v>0</v>
      </c>
      <c r="AI1892">
        <v>296</v>
      </c>
    </row>
    <row r="1893" spans="1:35" x14ac:dyDescent="0.3">
      <c r="A1893" t="s">
        <v>2145</v>
      </c>
      <c r="B1893">
        <v>14957</v>
      </c>
      <c r="C1893">
        <v>8</v>
      </c>
      <c r="D1893" t="s">
        <v>1483</v>
      </c>
      <c r="E1893" t="s">
        <v>768</v>
      </c>
      <c r="F1893">
        <v>18</v>
      </c>
      <c r="G1893">
        <v>26.06</v>
      </c>
      <c r="H1893">
        <v>86.16</v>
      </c>
      <c r="I1893">
        <v>23.46</v>
      </c>
      <c r="J1893">
        <v>77.56</v>
      </c>
      <c r="K1893">
        <v>1</v>
      </c>
      <c r="T1893">
        <v>2</v>
      </c>
      <c r="U1893">
        <v>1</v>
      </c>
      <c r="V1893" t="s">
        <v>306</v>
      </c>
      <c r="W1893" t="s">
        <v>197</v>
      </c>
      <c r="X1893">
        <v>7</v>
      </c>
      <c r="Y1893">
        <v>7</v>
      </c>
      <c r="Z1893" t="s">
        <v>2164</v>
      </c>
      <c r="AA1893" t="s">
        <v>2165</v>
      </c>
      <c r="AB1893" t="s">
        <v>309</v>
      </c>
      <c r="AC1893" t="s">
        <v>310</v>
      </c>
      <c r="AD1893" t="s">
        <v>2149</v>
      </c>
      <c r="AG1893" t="s">
        <v>2166</v>
      </c>
      <c r="AH1893">
        <v>0</v>
      </c>
      <c r="AI1893">
        <v>296</v>
      </c>
    </row>
    <row r="1894" spans="1:35" x14ac:dyDescent="0.3">
      <c r="A1894" t="s">
        <v>2145</v>
      </c>
      <c r="B1894">
        <v>17481</v>
      </c>
      <c r="C1894">
        <v>1</v>
      </c>
      <c r="D1894" t="s">
        <v>2167</v>
      </c>
      <c r="E1894" t="s">
        <v>1470</v>
      </c>
      <c r="F1894">
        <v>70</v>
      </c>
      <c r="G1894">
        <v>49.34</v>
      </c>
      <c r="H1894">
        <v>163.11000000000001</v>
      </c>
      <c r="I1894">
        <v>42.61</v>
      </c>
      <c r="J1894">
        <v>140.88</v>
      </c>
      <c r="K1894">
        <v>18</v>
      </c>
      <c r="T1894">
        <v>3</v>
      </c>
      <c r="U1894">
        <v>2</v>
      </c>
      <c r="V1894" t="s">
        <v>306</v>
      </c>
      <c r="W1894" t="s">
        <v>239</v>
      </c>
      <c r="X1894">
        <v>25</v>
      </c>
      <c r="Y1894">
        <v>25</v>
      </c>
      <c r="Z1894" t="s">
        <v>2168</v>
      </c>
      <c r="AA1894" t="s">
        <v>2169</v>
      </c>
      <c r="AB1894" t="s">
        <v>309</v>
      </c>
      <c r="AC1894" t="s">
        <v>310</v>
      </c>
      <c r="AD1894" t="s">
        <v>2149</v>
      </c>
      <c r="AG1894" t="s">
        <v>2170</v>
      </c>
      <c r="AH1894">
        <v>0</v>
      </c>
      <c r="AI1894">
        <v>966</v>
      </c>
    </row>
    <row r="1895" spans="1:35" x14ac:dyDescent="0.3">
      <c r="A1895" t="s">
        <v>2145</v>
      </c>
      <c r="B1895">
        <v>17481</v>
      </c>
      <c r="C1895">
        <v>2</v>
      </c>
      <c r="D1895" t="s">
        <v>2167</v>
      </c>
      <c r="E1895" t="s">
        <v>1470</v>
      </c>
      <c r="F1895">
        <v>70</v>
      </c>
      <c r="G1895">
        <v>50.89</v>
      </c>
      <c r="H1895">
        <v>168.25</v>
      </c>
      <c r="I1895">
        <v>43.96</v>
      </c>
      <c r="J1895">
        <v>145.33000000000001</v>
      </c>
      <c r="K1895">
        <v>17</v>
      </c>
      <c r="T1895">
        <v>3</v>
      </c>
      <c r="U1895">
        <v>2</v>
      </c>
      <c r="V1895" t="s">
        <v>306</v>
      </c>
      <c r="W1895" t="s">
        <v>2171</v>
      </c>
      <c r="X1895">
        <v>25</v>
      </c>
      <c r="Y1895">
        <v>25</v>
      </c>
      <c r="Z1895" t="s">
        <v>2168</v>
      </c>
      <c r="AA1895" t="s">
        <v>2169</v>
      </c>
      <c r="AB1895" t="s">
        <v>309</v>
      </c>
      <c r="AC1895" t="s">
        <v>310</v>
      </c>
      <c r="AD1895" t="s">
        <v>2149</v>
      </c>
      <c r="AG1895" t="s">
        <v>2170</v>
      </c>
      <c r="AH1895">
        <v>0</v>
      </c>
      <c r="AI1895">
        <v>966</v>
      </c>
    </row>
    <row r="1896" spans="1:35" x14ac:dyDescent="0.3">
      <c r="A1896" t="s">
        <v>2145</v>
      </c>
      <c r="B1896">
        <v>17481</v>
      </c>
      <c r="C1896">
        <v>3</v>
      </c>
      <c r="D1896" t="s">
        <v>2167</v>
      </c>
      <c r="E1896" t="s">
        <v>1470</v>
      </c>
      <c r="F1896">
        <v>70</v>
      </c>
      <c r="G1896">
        <v>50.96</v>
      </c>
      <c r="H1896">
        <v>168.48</v>
      </c>
      <c r="I1896">
        <v>44.02</v>
      </c>
      <c r="J1896">
        <v>145.53</v>
      </c>
      <c r="K1896">
        <v>17</v>
      </c>
      <c r="T1896">
        <v>3</v>
      </c>
      <c r="U1896">
        <v>2</v>
      </c>
      <c r="V1896" t="s">
        <v>306</v>
      </c>
      <c r="W1896" t="s">
        <v>2172</v>
      </c>
      <c r="X1896">
        <v>25</v>
      </c>
      <c r="Y1896">
        <v>25</v>
      </c>
      <c r="Z1896" t="s">
        <v>2168</v>
      </c>
      <c r="AA1896" t="s">
        <v>2169</v>
      </c>
      <c r="AB1896" t="s">
        <v>309</v>
      </c>
      <c r="AC1896" t="s">
        <v>310</v>
      </c>
      <c r="AD1896" t="s">
        <v>2149</v>
      </c>
      <c r="AG1896" t="s">
        <v>2170</v>
      </c>
      <c r="AH1896">
        <v>0</v>
      </c>
      <c r="AI1896">
        <v>966</v>
      </c>
    </row>
    <row r="1897" spans="1:35" x14ac:dyDescent="0.3">
      <c r="A1897" t="s">
        <v>2145</v>
      </c>
      <c r="B1897">
        <v>17481</v>
      </c>
      <c r="C1897">
        <v>4</v>
      </c>
      <c r="D1897" t="s">
        <v>2167</v>
      </c>
      <c r="E1897" t="s">
        <v>1470</v>
      </c>
      <c r="F1897">
        <v>70</v>
      </c>
      <c r="G1897">
        <v>54.67</v>
      </c>
      <c r="H1897">
        <v>180.75</v>
      </c>
      <c r="I1897">
        <v>47.22</v>
      </c>
      <c r="J1897">
        <v>156.13</v>
      </c>
      <c r="K1897">
        <v>18</v>
      </c>
      <c r="T1897">
        <v>4</v>
      </c>
      <c r="U1897">
        <v>2</v>
      </c>
      <c r="V1897" t="s">
        <v>306</v>
      </c>
      <c r="W1897" t="s">
        <v>2173</v>
      </c>
      <c r="X1897">
        <v>25</v>
      </c>
      <c r="Y1897">
        <v>25</v>
      </c>
      <c r="Z1897" t="s">
        <v>2168</v>
      </c>
      <c r="AA1897" t="s">
        <v>2169</v>
      </c>
      <c r="AB1897" t="s">
        <v>309</v>
      </c>
      <c r="AC1897" t="s">
        <v>310</v>
      </c>
      <c r="AD1897" t="s">
        <v>2149</v>
      </c>
      <c r="AG1897" t="s">
        <v>2170</v>
      </c>
      <c r="AH1897">
        <v>0</v>
      </c>
      <c r="AI1897">
        <v>966</v>
      </c>
    </row>
    <row r="1898" spans="1:35" x14ac:dyDescent="0.3">
      <c r="A1898" t="s">
        <v>2145</v>
      </c>
      <c r="B1898">
        <v>105176</v>
      </c>
      <c r="C1898">
        <v>1</v>
      </c>
      <c r="D1898" t="s">
        <v>2174</v>
      </c>
      <c r="E1898" t="s">
        <v>606</v>
      </c>
      <c r="F1898">
        <v>17</v>
      </c>
      <c r="G1898">
        <v>15.08</v>
      </c>
      <c r="H1898">
        <v>49.88</v>
      </c>
      <c r="I1898">
        <v>12.75</v>
      </c>
      <c r="J1898">
        <v>42.18</v>
      </c>
      <c r="K1898">
        <v>1</v>
      </c>
      <c r="T1898">
        <v>2</v>
      </c>
      <c r="U1898">
        <v>1</v>
      </c>
      <c r="V1898" t="s">
        <v>306</v>
      </c>
      <c r="W1898">
        <v>49</v>
      </c>
      <c r="X1898">
        <v>7</v>
      </c>
      <c r="Y1898">
        <v>6</v>
      </c>
      <c r="Z1898" t="s">
        <v>2175</v>
      </c>
      <c r="AA1898" t="s">
        <v>2176</v>
      </c>
      <c r="AB1898" t="s">
        <v>309</v>
      </c>
      <c r="AC1898" t="s">
        <v>310</v>
      </c>
      <c r="AD1898" t="s">
        <v>2149</v>
      </c>
      <c r="AG1898" t="s">
        <v>2177</v>
      </c>
      <c r="AH1898">
        <v>0</v>
      </c>
      <c r="AI1898">
        <v>271</v>
      </c>
    </row>
    <row r="1899" spans="1:35" x14ac:dyDescent="0.3">
      <c r="A1899" t="s">
        <v>2145</v>
      </c>
      <c r="B1899">
        <v>105176</v>
      </c>
      <c r="C1899">
        <v>2</v>
      </c>
      <c r="D1899" t="s">
        <v>2174</v>
      </c>
      <c r="E1899" t="s">
        <v>606</v>
      </c>
      <c r="F1899">
        <v>17</v>
      </c>
      <c r="G1899">
        <v>21.89</v>
      </c>
      <c r="H1899">
        <v>72.37</v>
      </c>
      <c r="I1899">
        <v>18.510000000000002</v>
      </c>
      <c r="J1899">
        <v>61.2</v>
      </c>
      <c r="K1899">
        <v>1</v>
      </c>
      <c r="T1899">
        <v>2</v>
      </c>
      <c r="U1899">
        <v>1</v>
      </c>
      <c r="V1899" t="s">
        <v>306</v>
      </c>
      <c r="W1899">
        <v>72</v>
      </c>
      <c r="X1899">
        <v>7</v>
      </c>
      <c r="Y1899">
        <v>6</v>
      </c>
      <c r="Z1899" t="s">
        <v>2175</v>
      </c>
      <c r="AA1899" t="s">
        <v>2176</v>
      </c>
      <c r="AB1899" t="s">
        <v>309</v>
      </c>
      <c r="AC1899" t="s">
        <v>310</v>
      </c>
      <c r="AD1899" t="s">
        <v>2149</v>
      </c>
      <c r="AG1899" t="s">
        <v>2177</v>
      </c>
      <c r="AH1899">
        <v>0</v>
      </c>
      <c r="AI1899">
        <v>271</v>
      </c>
    </row>
    <row r="1900" spans="1:35" x14ac:dyDescent="0.3">
      <c r="A1900" t="s">
        <v>2145</v>
      </c>
      <c r="B1900">
        <v>105176</v>
      </c>
      <c r="C1900">
        <v>3</v>
      </c>
      <c r="D1900" t="s">
        <v>2174</v>
      </c>
      <c r="E1900" t="s">
        <v>606</v>
      </c>
      <c r="F1900">
        <v>17</v>
      </c>
      <c r="G1900">
        <v>23.15</v>
      </c>
      <c r="H1900">
        <v>76.53</v>
      </c>
      <c r="I1900">
        <v>19.57</v>
      </c>
      <c r="J1900">
        <v>64.72</v>
      </c>
      <c r="K1900">
        <v>1</v>
      </c>
      <c r="T1900">
        <v>3</v>
      </c>
      <c r="U1900">
        <v>2</v>
      </c>
      <c r="V1900" t="s">
        <v>306</v>
      </c>
      <c r="W1900">
        <v>76</v>
      </c>
      <c r="X1900">
        <v>7</v>
      </c>
      <c r="Y1900">
        <v>6</v>
      </c>
      <c r="Z1900" t="s">
        <v>2175</v>
      </c>
      <c r="AA1900" t="s">
        <v>2176</v>
      </c>
      <c r="AB1900" t="s">
        <v>309</v>
      </c>
      <c r="AC1900" t="s">
        <v>310</v>
      </c>
      <c r="AD1900" t="s">
        <v>2149</v>
      </c>
      <c r="AG1900" t="s">
        <v>2177</v>
      </c>
      <c r="AH1900">
        <v>0</v>
      </c>
      <c r="AI1900">
        <v>271</v>
      </c>
    </row>
    <row r="1901" spans="1:35" x14ac:dyDescent="0.3">
      <c r="A1901" t="s">
        <v>2145</v>
      </c>
      <c r="B1901">
        <v>105176</v>
      </c>
      <c r="C1901">
        <v>4</v>
      </c>
      <c r="D1901" t="s">
        <v>2174</v>
      </c>
      <c r="E1901" t="s">
        <v>606</v>
      </c>
      <c r="F1901">
        <v>17</v>
      </c>
      <c r="G1901">
        <v>24</v>
      </c>
      <c r="H1901">
        <v>79.37</v>
      </c>
      <c r="I1901">
        <v>20.3</v>
      </c>
      <c r="J1901">
        <v>67.12</v>
      </c>
      <c r="K1901">
        <v>1</v>
      </c>
      <c r="T1901">
        <v>3</v>
      </c>
      <c r="U1901">
        <v>2</v>
      </c>
      <c r="V1901" t="s">
        <v>306</v>
      </c>
      <c r="W1901">
        <v>79</v>
      </c>
      <c r="X1901">
        <v>7</v>
      </c>
      <c r="Y1901">
        <v>6</v>
      </c>
      <c r="Z1901" t="s">
        <v>2175</v>
      </c>
      <c r="AA1901" t="s">
        <v>2176</v>
      </c>
      <c r="AB1901" t="s">
        <v>309</v>
      </c>
      <c r="AC1901" t="s">
        <v>310</v>
      </c>
      <c r="AD1901" t="s">
        <v>2149</v>
      </c>
      <c r="AG1901" t="s">
        <v>2177</v>
      </c>
      <c r="AH1901">
        <v>0</v>
      </c>
      <c r="AI1901">
        <v>271</v>
      </c>
    </row>
    <row r="1902" spans="1:35" x14ac:dyDescent="0.3">
      <c r="A1902" t="s">
        <v>2145</v>
      </c>
      <c r="B1902">
        <v>105176</v>
      </c>
      <c r="C1902">
        <v>5</v>
      </c>
      <c r="D1902" t="s">
        <v>2174</v>
      </c>
      <c r="E1902" t="s">
        <v>606</v>
      </c>
      <c r="F1902">
        <v>17</v>
      </c>
      <c r="G1902">
        <v>24.79</v>
      </c>
      <c r="H1902">
        <v>81.97</v>
      </c>
      <c r="I1902">
        <v>20.96</v>
      </c>
      <c r="J1902">
        <v>69.319999999999993</v>
      </c>
      <c r="K1902">
        <v>1</v>
      </c>
      <c r="T1902">
        <v>3</v>
      </c>
      <c r="U1902">
        <v>2</v>
      </c>
      <c r="V1902" t="s">
        <v>306</v>
      </c>
      <c r="W1902" t="s">
        <v>175</v>
      </c>
      <c r="X1902">
        <v>7</v>
      </c>
      <c r="Y1902">
        <v>6</v>
      </c>
      <c r="Z1902" t="s">
        <v>2175</v>
      </c>
      <c r="AA1902" t="s">
        <v>2176</v>
      </c>
      <c r="AB1902" t="s">
        <v>309</v>
      </c>
      <c r="AC1902" t="s">
        <v>310</v>
      </c>
      <c r="AD1902" t="s">
        <v>2149</v>
      </c>
      <c r="AG1902" t="s">
        <v>2177</v>
      </c>
      <c r="AH1902">
        <v>0</v>
      </c>
      <c r="AI1902">
        <v>271</v>
      </c>
    </row>
    <row r="1903" spans="1:35" x14ac:dyDescent="0.3">
      <c r="A1903" t="s">
        <v>2145</v>
      </c>
      <c r="B1903">
        <v>105176</v>
      </c>
      <c r="C1903">
        <v>6</v>
      </c>
      <c r="D1903" t="s">
        <v>2174</v>
      </c>
      <c r="E1903" t="s">
        <v>606</v>
      </c>
      <c r="F1903">
        <v>17</v>
      </c>
      <c r="G1903">
        <v>25.23</v>
      </c>
      <c r="H1903">
        <v>83.42</v>
      </c>
      <c r="I1903">
        <v>21.34</v>
      </c>
      <c r="J1903">
        <v>70.55</v>
      </c>
      <c r="K1903">
        <v>1</v>
      </c>
      <c r="T1903">
        <v>3</v>
      </c>
      <c r="U1903">
        <v>2</v>
      </c>
      <c r="V1903" t="s">
        <v>306</v>
      </c>
      <c r="W1903" t="s">
        <v>169</v>
      </c>
      <c r="X1903">
        <v>7</v>
      </c>
      <c r="Y1903">
        <v>6</v>
      </c>
      <c r="Z1903" t="s">
        <v>2175</v>
      </c>
      <c r="AA1903" t="s">
        <v>2176</v>
      </c>
      <c r="AB1903" t="s">
        <v>309</v>
      </c>
      <c r="AC1903" t="s">
        <v>310</v>
      </c>
      <c r="AD1903" t="s">
        <v>2149</v>
      </c>
      <c r="AG1903" t="s">
        <v>2177</v>
      </c>
      <c r="AH1903">
        <v>0</v>
      </c>
      <c r="AI1903">
        <v>271</v>
      </c>
    </row>
    <row r="1904" spans="1:35" x14ac:dyDescent="0.3">
      <c r="A1904" t="s">
        <v>2145</v>
      </c>
      <c r="B1904">
        <v>105176</v>
      </c>
      <c r="C1904">
        <v>7</v>
      </c>
      <c r="D1904" t="s">
        <v>2174</v>
      </c>
      <c r="E1904" t="s">
        <v>606</v>
      </c>
      <c r="F1904">
        <v>17</v>
      </c>
      <c r="G1904">
        <v>26.48</v>
      </c>
      <c r="H1904">
        <v>87.57</v>
      </c>
      <c r="I1904">
        <v>22.4</v>
      </c>
      <c r="J1904">
        <v>74.05</v>
      </c>
      <c r="K1904">
        <v>3</v>
      </c>
      <c r="T1904">
        <v>3</v>
      </c>
      <c r="U1904">
        <v>2</v>
      </c>
      <c r="V1904" t="s">
        <v>306</v>
      </c>
      <c r="W1904">
        <v>87</v>
      </c>
      <c r="X1904">
        <v>7</v>
      </c>
      <c r="Y1904">
        <v>6</v>
      </c>
      <c r="Z1904" t="s">
        <v>2175</v>
      </c>
      <c r="AA1904" t="s">
        <v>2176</v>
      </c>
      <c r="AB1904" t="s">
        <v>309</v>
      </c>
      <c r="AC1904" t="s">
        <v>310</v>
      </c>
      <c r="AD1904" t="s">
        <v>2149</v>
      </c>
      <c r="AG1904" t="s">
        <v>2177</v>
      </c>
      <c r="AH1904">
        <v>0</v>
      </c>
      <c r="AI1904">
        <v>271</v>
      </c>
    </row>
    <row r="1905" spans="1:35" x14ac:dyDescent="0.3">
      <c r="A1905" t="s">
        <v>2145</v>
      </c>
      <c r="B1905">
        <v>105176</v>
      </c>
      <c r="C1905">
        <v>8</v>
      </c>
      <c r="D1905" t="s">
        <v>2174</v>
      </c>
      <c r="E1905" t="s">
        <v>606</v>
      </c>
      <c r="F1905">
        <v>17</v>
      </c>
      <c r="G1905">
        <v>26.98</v>
      </c>
      <c r="H1905">
        <v>89.22</v>
      </c>
      <c r="I1905">
        <v>22.82</v>
      </c>
      <c r="J1905">
        <v>75.45</v>
      </c>
      <c r="K1905">
        <v>3</v>
      </c>
      <c r="T1905">
        <v>3</v>
      </c>
      <c r="U1905">
        <v>2</v>
      </c>
      <c r="V1905" t="s">
        <v>306</v>
      </c>
      <c r="W1905">
        <v>89</v>
      </c>
      <c r="X1905">
        <v>7</v>
      </c>
      <c r="Y1905">
        <v>6</v>
      </c>
      <c r="Z1905" t="s">
        <v>2175</v>
      </c>
      <c r="AA1905" t="s">
        <v>2176</v>
      </c>
      <c r="AB1905" t="s">
        <v>309</v>
      </c>
      <c r="AC1905" t="s">
        <v>310</v>
      </c>
      <c r="AD1905" t="s">
        <v>2149</v>
      </c>
      <c r="AG1905" t="s">
        <v>2177</v>
      </c>
      <c r="AH1905">
        <v>0</v>
      </c>
      <c r="AI1905">
        <v>271</v>
      </c>
    </row>
    <row r="1906" spans="1:35" x14ac:dyDescent="0.3">
      <c r="A1906" t="s">
        <v>2145</v>
      </c>
      <c r="B1906">
        <v>105176</v>
      </c>
      <c r="C1906">
        <v>9</v>
      </c>
      <c r="D1906" t="s">
        <v>2174</v>
      </c>
      <c r="E1906" t="s">
        <v>606</v>
      </c>
      <c r="F1906">
        <v>17</v>
      </c>
      <c r="G1906">
        <v>27.61</v>
      </c>
      <c r="H1906">
        <v>91.28</v>
      </c>
      <c r="I1906">
        <v>23.34</v>
      </c>
      <c r="J1906">
        <v>77.19</v>
      </c>
      <c r="K1906">
        <v>5</v>
      </c>
      <c r="T1906">
        <v>3</v>
      </c>
      <c r="U1906">
        <v>2</v>
      </c>
      <c r="V1906" t="s">
        <v>306</v>
      </c>
      <c r="W1906">
        <v>91</v>
      </c>
      <c r="X1906">
        <v>7</v>
      </c>
      <c r="Y1906">
        <v>6</v>
      </c>
      <c r="Z1906" t="s">
        <v>2175</v>
      </c>
      <c r="AA1906" t="s">
        <v>2176</v>
      </c>
      <c r="AB1906" t="s">
        <v>309</v>
      </c>
      <c r="AC1906" t="s">
        <v>310</v>
      </c>
      <c r="AD1906" t="s">
        <v>2149</v>
      </c>
      <c r="AG1906" t="s">
        <v>2177</v>
      </c>
      <c r="AH1906">
        <v>0</v>
      </c>
      <c r="AI1906">
        <v>271</v>
      </c>
    </row>
    <row r="1907" spans="1:35" x14ac:dyDescent="0.3">
      <c r="A1907" t="s">
        <v>2145</v>
      </c>
      <c r="B1907">
        <v>140422</v>
      </c>
      <c r="C1907">
        <v>1</v>
      </c>
      <c r="D1907" t="s">
        <v>2178</v>
      </c>
      <c r="E1907" t="s">
        <v>2179</v>
      </c>
      <c r="F1907">
        <v>23</v>
      </c>
      <c r="G1907">
        <v>5.18</v>
      </c>
      <c r="H1907">
        <v>17.14</v>
      </c>
      <c r="I1907">
        <v>3.85</v>
      </c>
      <c r="J1907">
        <v>12.74</v>
      </c>
      <c r="K1907">
        <v>6</v>
      </c>
      <c r="T1907">
        <v>1</v>
      </c>
      <c r="U1907">
        <v>1</v>
      </c>
      <c r="V1907" t="s">
        <v>306</v>
      </c>
      <c r="W1907" t="s">
        <v>2180</v>
      </c>
      <c r="X1907">
        <v>5</v>
      </c>
      <c r="Y1907">
        <v>4</v>
      </c>
      <c r="Z1907" t="s">
        <v>2181</v>
      </c>
      <c r="AA1907" t="s">
        <v>2182</v>
      </c>
      <c r="AB1907" t="s">
        <v>309</v>
      </c>
      <c r="AC1907" t="s">
        <v>310</v>
      </c>
      <c r="AD1907" t="s">
        <v>2149</v>
      </c>
      <c r="AG1907" t="s">
        <v>2183</v>
      </c>
      <c r="AH1907">
        <v>0</v>
      </c>
      <c r="AI1907">
        <v>196</v>
      </c>
    </row>
    <row r="1908" spans="1:35" x14ac:dyDescent="0.3">
      <c r="A1908" t="s">
        <v>2145</v>
      </c>
      <c r="B1908">
        <v>140422</v>
      </c>
      <c r="C1908">
        <v>2</v>
      </c>
      <c r="D1908" t="s">
        <v>2178</v>
      </c>
      <c r="E1908" t="s">
        <v>2179</v>
      </c>
      <c r="F1908">
        <v>23</v>
      </c>
      <c r="G1908">
        <v>5.21</v>
      </c>
      <c r="H1908">
        <v>17.23</v>
      </c>
      <c r="I1908">
        <v>3.87</v>
      </c>
      <c r="J1908">
        <v>12.81</v>
      </c>
      <c r="K1908">
        <v>6</v>
      </c>
      <c r="T1908">
        <v>1</v>
      </c>
      <c r="U1908">
        <v>1</v>
      </c>
      <c r="V1908" t="s">
        <v>306</v>
      </c>
      <c r="W1908" t="s">
        <v>1550</v>
      </c>
      <c r="X1908">
        <v>5</v>
      </c>
      <c r="Y1908">
        <v>4</v>
      </c>
      <c r="Z1908" t="s">
        <v>2181</v>
      </c>
      <c r="AA1908" t="s">
        <v>2182</v>
      </c>
      <c r="AB1908" t="s">
        <v>309</v>
      </c>
      <c r="AC1908" t="s">
        <v>310</v>
      </c>
      <c r="AD1908" t="s">
        <v>2149</v>
      </c>
      <c r="AG1908" t="s">
        <v>2183</v>
      </c>
      <c r="AH1908">
        <v>0</v>
      </c>
      <c r="AI1908">
        <v>196</v>
      </c>
    </row>
    <row r="1909" spans="1:35" x14ac:dyDescent="0.3">
      <c r="A1909" t="s">
        <v>2145</v>
      </c>
      <c r="B1909">
        <v>140422</v>
      </c>
      <c r="C1909">
        <v>3</v>
      </c>
      <c r="D1909" t="s">
        <v>2178</v>
      </c>
      <c r="E1909" t="s">
        <v>2179</v>
      </c>
      <c r="F1909">
        <v>23</v>
      </c>
      <c r="G1909">
        <v>5.17</v>
      </c>
      <c r="H1909">
        <v>17.100000000000001</v>
      </c>
      <c r="I1909">
        <v>3.84</v>
      </c>
      <c r="J1909">
        <v>12.71</v>
      </c>
      <c r="K1909">
        <v>4</v>
      </c>
      <c r="T1909">
        <v>1</v>
      </c>
      <c r="U1909">
        <v>1</v>
      </c>
      <c r="V1909" t="s">
        <v>306</v>
      </c>
      <c r="W1909" t="s">
        <v>2184</v>
      </c>
      <c r="X1909">
        <v>5</v>
      </c>
      <c r="Y1909">
        <v>4</v>
      </c>
      <c r="Z1909" t="s">
        <v>2181</v>
      </c>
      <c r="AA1909" t="s">
        <v>2182</v>
      </c>
      <c r="AB1909" t="s">
        <v>309</v>
      </c>
      <c r="AC1909" t="s">
        <v>310</v>
      </c>
      <c r="AD1909" t="s">
        <v>2149</v>
      </c>
      <c r="AG1909" t="s">
        <v>2183</v>
      </c>
      <c r="AH1909">
        <v>0</v>
      </c>
      <c r="AI1909">
        <v>196</v>
      </c>
    </row>
    <row r="1910" spans="1:35" x14ac:dyDescent="0.3">
      <c r="A1910" t="s">
        <v>2145</v>
      </c>
      <c r="B1910">
        <v>140422</v>
      </c>
      <c r="C1910">
        <v>4</v>
      </c>
      <c r="D1910" t="s">
        <v>2178</v>
      </c>
      <c r="E1910" t="s">
        <v>2179</v>
      </c>
      <c r="F1910">
        <v>23</v>
      </c>
      <c r="G1910">
        <v>5.56</v>
      </c>
      <c r="H1910">
        <v>18.399999999999999</v>
      </c>
      <c r="I1910">
        <v>4.13</v>
      </c>
      <c r="J1910">
        <v>13.68</v>
      </c>
      <c r="K1910">
        <v>4</v>
      </c>
      <c r="T1910">
        <v>1</v>
      </c>
      <c r="U1910">
        <v>1</v>
      </c>
      <c r="V1910" t="s">
        <v>306</v>
      </c>
      <c r="W1910" t="s">
        <v>485</v>
      </c>
      <c r="X1910">
        <v>5</v>
      </c>
      <c r="Y1910">
        <v>4</v>
      </c>
      <c r="Z1910" t="s">
        <v>2181</v>
      </c>
      <c r="AA1910" t="s">
        <v>2182</v>
      </c>
      <c r="AB1910" t="s">
        <v>309</v>
      </c>
      <c r="AC1910" t="s">
        <v>310</v>
      </c>
      <c r="AD1910" t="s">
        <v>2149</v>
      </c>
      <c r="AG1910" t="s">
        <v>2183</v>
      </c>
      <c r="AH1910">
        <v>0</v>
      </c>
      <c r="AI1910">
        <v>196</v>
      </c>
    </row>
    <row r="1911" spans="1:35" x14ac:dyDescent="0.3">
      <c r="A1911" t="s">
        <v>2145</v>
      </c>
      <c r="B1911">
        <v>140422</v>
      </c>
      <c r="C1911">
        <v>5</v>
      </c>
      <c r="D1911" t="s">
        <v>2178</v>
      </c>
      <c r="E1911" t="s">
        <v>2179</v>
      </c>
      <c r="F1911">
        <v>23</v>
      </c>
      <c r="G1911">
        <v>5.99</v>
      </c>
      <c r="H1911">
        <v>19.829999999999998</v>
      </c>
      <c r="I1911">
        <v>4.45</v>
      </c>
      <c r="J1911">
        <v>14.73</v>
      </c>
      <c r="K1911">
        <v>2</v>
      </c>
      <c r="T1911">
        <v>1</v>
      </c>
      <c r="U1911">
        <v>1</v>
      </c>
      <c r="V1911" t="s">
        <v>306</v>
      </c>
      <c r="W1911" t="s">
        <v>1163</v>
      </c>
      <c r="X1911">
        <v>5</v>
      </c>
      <c r="Y1911">
        <v>4</v>
      </c>
      <c r="Z1911" t="s">
        <v>2181</v>
      </c>
      <c r="AA1911" t="s">
        <v>2182</v>
      </c>
      <c r="AB1911" t="s">
        <v>309</v>
      </c>
      <c r="AC1911" t="s">
        <v>310</v>
      </c>
      <c r="AD1911" t="s">
        <v>2149</v>
      </c>
      <c r="AG1911" t="s">
        <v>2183</v>
      </c>
      <c r="AH1911">
        <v>0</v>
      </c>
      <c r="AI1911">
        <v>196</v>
      </c>
    </row>
    <row r="1912" spans="1:35" x14ac:dyDescent="0.3">
      <c r="A1912" t="s">
        <v>2145</v>
      </c>
      <c r="B1912">
        <v>140422</v>
      </c>
      <c r="C1912">
        <v>6</v>
      </c>
      <c r="D1912" t="s">
        <v>2178</v>
      </c>
      <c r="E1912" t="s">
        <v>2179</v>
      </c>
      <c r="F1912">
        <v>23</v>
      </c>
      <c r="G1912">
        <v>7.41</v>
      </c>
      <c r="H1912">
        <v>24.51</v>
      </c>
      <c r="I1912">
        <v>5.51</v>
      </c>
      <c r="J1912">
        <v>18.22</v>
      </c>
      <c r="K1912">
        <v>1</v>
      </c>
      <c r="T1912">
        <v>1</v>
      </c>
      <c r="U1912">
        <v>1</v>
      </c>
      <c r="V1912" t="s">
        <v>306</v>
      </c>
      <c r="W1912">
        <v>24</v>
      </c>
      <c r="X1912">
        <v>5</v>
      </c>
      <c r="Y1912">
        <v>4</v>
      </c>
      <c r="Z1912" t="s">
        <v>2181</v>
      </c>
      <c r="AA1912" t="s">
        <v>2182</v>
      </c>
      <c r="AB1912" t="s">
        <v>309</v>
      </c>
      <c r="AC1912" t="s">
        <v>310</v>
      </c>
      <c r="AD1912" t="s">
        <v>2149</v>
      </c>
      <c r="AG1912" t="s">
        <v>2183</v>
      </c>
      <c r="AH1912">
        <v>0</v>
      </c>
      <c r="AI1912">
        <v>196</v>
      </c>
    </row>
    <row r="1913" spans="1:35" x14ac:dyDescent="0.3">
      <c r="A1913" t="s">
        <v>2145</v>
      </c>
      <c r="B1913">
        <v>107548</v>
      </c>
      <c r="C1913">
        <v>1</v>
      </c>
      <c r="D1913" t="s">
        <v>2185</v>
      </c>
      <c r="E1913" t="s">
        <v>528</v>
      </c>
      <c r="F1913">
        <v>198</v>
      </c>
      <c r="G1913">
        <v>33.840000000000003</v>
      </c>
      <c r="H1913">
        <v>111.9</v>
      </c>
      <c r="I1913">
        <v>25.24</v>
      </c>
      <c r="J1913">
        <v>83.45</v>
      </c>
      <c r="K1913">
        <v>132</v>
      </c>
      <c r="T1913">
        <v>3</v>
      </c>
      <c r="U1913">
        <v>2</v>
      </c>
      <c r="V1913" t="s">
        <v>306</v>
      </c>
      <c r="W1913">
        <v>111</v>
      </c>
      <c r="X1913">
        <v>36</v>
      </c>
      <c r="Y1913">
        <v>36</v>
      </c>
      <c r="Z1913" t="s">
        <v>2186</v>
      </c>
      <c r="AA1913" t="s">
        <v>2187</v>
      </c>
      <c r="AB1913" t="s">
        <v>309</v>
      </c>
      <c r="AC1913" t="s">
        <v>310</v>
      </c>
      <c r="AD1913" t="s">
        <v>2149</v>
      </c>
      <c r="AG1913" t="s">
        <v>2188</v>
      </c>
      <c r="AH1913">
        <v>0</v>
      </c>
      <c r="AI1913">
        <v>399</v>
      </c>
    </row>
    <row r="1914" spans="1:35" x14ac:dyDescent="0.3">
      <c r="A1914" t="s">
        <v>2145</v>
      </c>
      <c r="B1914">
        <v>107548</v>
      </c>
      <c r="C1914">
        <v>2</v>
      </c>
      <c r="D1914" t="s">
        <v>2185</v>
      </c>
      <c r="E1914" t="s">
        <v>528</v>
      </c>
      <c r="F1914">
        <v>198</v>
      </c>
      <c r="G1914">
        <v>44.9</v>
      </c>
      <c r="H1914">
        <v>148.44999999999999</v>
      </c>
      <c r="I1914">
        <v>33.54</v>
      </c>
      <c r="J1914">
        <v>110.88</v>
      </c>
      <c r="K1914">
        <v>66</v>
      </c>
      <c r="T1914">
        <v>4</v>
      </c>
      <c r="U1914">
        <v>2</v>
      </c>
      <c r="V1914" t="s">
        <v>306</v>
      </c>
      <c r="W1914">
        <v>148</v>
      </c>
      <c r="X1914">
        <v>36</v>
      </c>
      <c r="Y1914">
        <v>36</v>
      </c>
      <c r="Z1914" t="s">
        <v>2186</v>
      </c>
      <c r="AA1914" t="s">
        <v>2187</v>
      </c>
      <c r="AB1914" t="s">
        <v>309</v>
      </c>
      <c r="AC1914" t="s">
        <v>310</v>
      </c>
      <c r="AD1914" t="s">
        <v>2149</v>
      </c>
      <c r="AG1914" t="s">
        <v>2188</v>
      </c>
      <c r="AH1914">
        <v>0</v>
      </c>
      <c r="AI1914">
        <v>399</v>
      </c>
    </row>
    <row r="1915" spans="1:35" x14ac:dyDescent="0.3">
      <c r="A1915" t="s">
        <v>2145</v>
      </c>
      <c r="B1915">
        <v>11176</v>
      </c>
      <c r="C1915">
        <v>1</v>
      </c>
      <c r="D1915" t="s">
        <v>2189</v>
      </c>
      <c r="E1915" t="s">
        <v>1475</v>
      </c>
      <c r="F1915">
        <v>16</v>
      </c>
      <c r="G1915">
        <v>17.18</v>
      </c>
      <c r="H1915">
        <v>56.8</v>
      </c>
      <c r="I1915">
        <v>15.36</v>
      </c>
      <c r="J1915">
        <v>50.8</v>
      </c>
      <c r="K1915">
        <v>2</v>
      </c>
      <c r="T1915">
        <v>2</v>
      </c>
      <c r="U1915">
        <v>1</v>
      </c>
      <c r="V1915" t="s">
        <v>333</v>
      </c>
      <c r="W1915">
        <v>56</v>
      </c>
      <c r="X1915">
        <v>8</v>
      </c>
      <c r="Y1915">
        <v>8</v>
      </c>
      <c r="Z1915" t="s">
        <v>2190</v>
      </c>
      <c r="AA1915" t="s">
        <v>2191</v>
      </c>
      <c r="AB1915" t="s">
        <v>309</v>
      </c>
      <c r="AC1915" t="s">
        <v>310</v>
      </c>
      <c r="AD1915" t="s">
        <v>2149</v>
      </c>
      <c r="AG1915" t="s">
        <v>2192</v>
      </c>
      <c r="AH1915">
        <v>0</v>
      </c>
      <c r="AI1915">
        <v>257</v>
      </c>
    </row>
    <row r="1916" spans="1:35" x14ac:dyDescent="0.3">
      <c r="A1916" t="s">
        <v>2145</v>
      </c>
      <c r="B1916">
        <v>11176</v>
      </c>
      <c r="C1916">
        <v>2</v>
      </c>
      <c r="D1916" t="s">
        <v>2189</v>
      </c>
      <c r="E1916" t="s">
        <v>1475</v>
      </c>
      <c r="F1916">
        <v>16</v>
      </c>
      <c r="G1916">
        <v>25.05</v>
      </c>
      <c r="H1916">
        <v>82.83</v>
      </c>
      <c r="I1916">
        <v>22.4</v>
      </c>
      <c r="J1916">
        <v>74.08</v>
      </c>
      <c r="K1916">
        <v>2</v>
      </c>
      <c r="T1916">
        <v>3</v>
      </c>
      <c r="U1916">
        <v>2</v>
      </c>
      <c r="V1916" t="s">
        <v>333</v>
      </c>
      <c r="W1916">
        <v>82</v>
      </c>
      <c r="X1916">
        <v>8</v>
      </c>
      <c r="Y1916">
        <v>8</v>
      </c>
      <c r="Z1916" t="s">
        <v>2190</v>
      </c>
      <c r="AA1916" t="s">
        <v>2191</v>
      </c>
      <c r="AB1916" t="s">
        <v>309</v>
      </c>
      <c r="AC1916" t="s">
        <v>310</v>
      </c>
      <c r="AD1916" t="s">
        <v>2149</v>
      </c>
      <c r="AG1916" t="s">
        <v>2192</v>
      </c>
      <c r="AH1916">
        <v>0</v>
      </c>
      <c r="AI1916">
        <v>257</v>
      </c>
    </row>
    <row r="1917" spans="1:35" x14ac:dyDescent="0.3">
      <c r="A1917" t="s">
        <v>2145</v>
      </c>
      <c r="B1917">
        <v>11176</v>
      </c>
      <c r="C1917">
        <v>3</v>
      </c>
      <c r="D1917" t="s">
        <v>2189</v>
      </c>
      <c r="E1917" t="s">
        <v>1475</v>
      </c>
      <c r="F1917">
        <v>16</v>
      </c>
      <c r="G1917">
        <v>27.31</v>
      </c>
      <c r="H1917">
        <v>90.3</v>
      </c>
      <c r="I1917">
        <v>24.42</v>
      </c>
      <c r="J1917">
        <v>80.760000000000005</v>
      </c>
      <c r="K1917">
        <v>2</v>
      </c>
      <c r="T1917">
        <v>3</v>
      </c>
      <c r="U1917">
        <v>2</v>
      </c>
      <c r="V1917" t="s">
        <v>333</v>
      </c>
      <c r="W1917">
        <v>90</v>
      </c>
      <c r="X1917">
        <v>8</v>
      </c>
      <c r="Y1917">
        <v>8</v>
      </c>
      <c r="Z1917" t="s">
        <v>2190</v>
      </c>
      <c r="AA1917" t="s">
        <v>2191</v>
      </c>
      <c r="AB1917" t="s">
        <v>309</v>
      </c>
      <c r="AC1917" t="s">
        <v>310</v>
      </c>
      <c r="AD1917" t="s">
        <v>2149</v>
      </c>
      <c r="AG1917" t="s">
        <v>2192</v>
      </c>
      <c r="AH1917">
        <v>0</v>
      </c>
      <c r="AI1917">
        <v>257</v>
      </c>
    </row>
    <row r="1918" spans="1:35" x14ac:dyDescent="0.3">
      <c r="A1918" t="s">
        <v>2145</v>
      </c>
      <c r="B1918">
        <v>11176</v>
      </c>
      <c r="C1918">
        <v>4</v>
      </c>
      <c r="D1918" t="s">
        <v>2189</v>
      </c>
      <c r="E1918" t="s">
        <v>1475</v>
      </c>
      <c r="F1918">
        <v>16</v>
      </c>
      <c r="G1918">
        <v>27.79</v>
      </c>
      <c r="H1918">
        <v>91.88</v>
      </c>
      <c r="I1918">
        <v>24.85</v>
      </c>
      <c r="J1918">
        <v>82.17</v>
      </c>
      <c r="K1918">
        <v>2</v>
      </c>
      <c r="T1918">
        <v>3</v>
      </c>
      <c r="U1918">
        <v>2</v>
      </c>
      <c r="V1918" t="s">
        <v>306</v>
      </c>
      <c r="W1918" t="s">
        <v>819</v>
      </c>
      <c r="X1918">
        <v>8</v>
      </c>
      <c r="Y1918">
        <v>8</v>
      </c>
      <c r="Z1918" t="s">
        <v>2190</v>
      </c>
      <c r="AA1918" t="s">
        <v>2191</v>
      </c>
      <c r="AB1918" t="s">
        <v>309</v>
      </c>
      <c r="AC1918" t="s">
        <v>310</v>
      </c>
      <c r="AD1918" t="s">
        <v>2149</v>
      </c>
      <c r="AG1918" t="s">
        <v>2192</v>
      </c>
      <c r="AH1918">
        <v>0</v>
      </c>
      <c r="AI1918">
        <v>257</v>
      </c>
    </row>
    <row r="1919" spans="1:35" x14ac:dyDescent="0.3">
      <c r="A1919" t="s">
        <v>2145</v>
      </c>
      <c r="B1919">
        <v>11176</v>
      </c>
      <c r="C1919">
        <v>5</v>
      </c>
      <c r="D1919" t="s">
        <v>2189</v>
      </c>
      <c r="E1919" t="s">
        <v>1475</v>
      </c>
      <c r="F1919">
        <v>16</v>
      </c>
      <c r="G1919">
        <v>27.94</v>
      </c>
      <c r="H1919">
        <v>92.37</v>
      </c>
      <c r="I1919">
        <v>24.99</v>
      </c>
      <c r="J1919">
        <v>82.62</v>
      </c>
      <c r="K1919">
        <v>8</v>
      </c>
      <c r="T1919">
        <v>3</v>
      </c>
      <c r="U1919">
        <v>2</v>
      </c>
      <c r="V1919" t="s">
        <v>306</v>
      </c>
      <c r="W1919" t="s">
        <v>1460</v>
      </c>
      <c r="X1919">
        <v>8</v>
      </c>
      <c r="Y1919">
        <v>8</v>
      </c>
      <c r="Z1919" t="s">
        <v>2190</v>
      </c>
      <c r="AA1919" t="s">
        <v>2191</v>
      </c>
      <c r="AB1919" t="s">
        <v>309</v>
      </c>
      <c r="AC1919" t="s">
        <v>310</v>
      </c>
      <c r="AD1919" t="s">
        <v>2149</v>
      </c>
      <c r="AG1919" t="s">
        <v>2192</v>
      </c>
      <c r="AH1919">
        <v>0</v>
      </c>
      <c r="AI1919">
        <v>257</v>
      </c>
    </row>
    <row r="1920" spans="1:35" x14ac:dyDescent="0.3">
      <c r="A1920" t="s">
        <v>2145</v>
      </c>
      <c r="B1920">
        <v>106075</v>
      </c>
      <c r="C1920">
        <v>1</v>
      </c>
      <c r="D1920" t="s">
        <v>2193</v>
      </c>
      <c r="E1920" t="s">
        <v>2194</v>
      </c>
      <c r="F1920">
        <v>17</v>
      </c>
      <c r="G1920">
        <v>21.16</v>
      </c>
      <c r="H1920">
        <v>69.97</v>
      </c>
      <c r="I1920">
        <v>17.920000000000002</v>
      </c>
      <c r="J1920">
        <v>59.26</v>
      </c>
      <c r="K1920">
        <v>5</v>
      </c>
      <c r="T1920">
        <v>3</v>
      </c>
      <c r="U1920">
        <v>2</v>
      </c>
      <c r="V1920" t="s">
        <v>306</v>
      </c>
      <c r="W1920" t="s">
        <v>164</v>
      </c>
      <c r="X1920">
        <v>7</v>
      </c>
      <c r="Y1920">
        <v>7</v>
      </c>
      <c r="Z1920" t="s">
        <v>2195</v>
      </c>
      <c r="AA1920" t="s">
        <v>2196</v>
      </c>
      <c r="AB1920" t="s">
        <v>309</v>
      </c>
      <c r="AC1920" t="s">
        <v>310</v>
      </c>
      <c r="AD1920" t="s">
        <v>2149</v>
      </c>
      <c r="AG1920" t="s">
        <v>2197</v>
      </c>
      <c r="AH1920">
        <v>0</v>
      </c>
      <c r="AI1920">
        <v>199</v>
      </c>
    </row>
    <row r="1921" spans="1:35" x14ac:dyDescent="0.3">
      <c r="A1921" t="s">
        <v>2145</v>
      </c>
      <c r="B1921">
        <v>106075</v>
      </c>
      <c r="C1921">
        <v>2</v>
      </c>
      <c r="D1921" t="s">
        <v>2193</v>
      </c>
      <c r="E1921" t="s">
        <v>2194</v>
      </c>
      <c r="F1921">
        <v>17</v>
      </c>
      <c r="G1921">
        <v>21.15</v>
      </c>
      <c r="H1921">
        <v>69.930000000000007</v>
      </c>
      <c r="I1921">
        <v>17.91</v>
      </c>
      <c r="J1921">
        <v>59.22</v>
      </c>
      <c r="K1921">
        <v>1</v>
      </c>
      <c r="T1921">
        <v>3</v>
      </c>
      <c r="U1921">
        <v>2</v>
      </c>
      <c r="V1921" t="s">
        <v>306</v>
      </c>
      <c r="W1921" t="s">
        <v>165</v>
      </c>
      <c r="X1921">
        <v>7</v>
      </c>
      <c r="Y1921">
        <v>7</v>
      </c>
      <c r="Z1921" t="s">
        <v>2195</v>
      </c>
      <c r="AA1921" t="s">
        <v>2196</v>
      </c>
      <c r="AB1921" t="s">
        <v>309</v>
      </c>
      <c r="AC1921" t="s">
        <v>310</v>
      </c>
      <c r="AD1921" t="s">
        <v>2149</v>
      </c>
      <c r="AG1921" t="s">
        <v>2197</v>
      </c>
      <c r="AH1921">
        <v>0</v>
      </c>
      <c r="AI1921">
        <v>199</v>
      </c>
    </row>
    <row r="1922" spans="1:35" x14ac:dyDescent="0.3">
      <c r="A1922" t="s">
        <v>2145</v>
      </c>
      <c r="B1922">
        <v>106075</v>
      </c>
      <c r="C1922">
        <v>3</v>
      </c>
      <c r="D1922" t="s">
        <v>2193</v>
      </c>
      <c r="E1922" t="s">
        <v>2194</v>
      </c>
      <c r="F1922">
        <v>17</v>
      </c>
      <c r="G1922">
        <v>21.3</v>
      </c>
      <c r="H1922">
        <v>70.44</v>
      </c>
      <c r="I1922">
        <v>18.04</v>
      </c>
      <c r="J1922">
        <v>59.66</v>
      </c>
      <c r="K1922">
        <v>5</v>
      </c>
      <c r="T1922">
        <v>3</v>
      </c>
      <c r="U1922">
        <v>2</v>
      </c>
      <c r="V1922" t="s">
        <v>306</v>
      </c>
      <c r="W1922" t="s">
        <v>2157</v>
      </c>
      <c r="X1922">
        <v>7</v>
      </c>
      <c r="Y1922">
        <v>7</v>
      </c>
      <c r="Z1922" t="s">
        <v>2195</v>
      </c>
      <c r="AA1922" t="s">
        <v>2196</v>
      </c>
      <c r="AB1922" t="s">
        <v>309</v>
      </c>
      <c r="AC1922" t="s">
        <v>310</v>
      </c>
      <c r="AD1922" t="s">
        <v>2149</v>
      </c>
      <c r="AG1922" t="s">
        <v>2197</v>
      </c>
      <c r="AH1922">
        <v>0</v>
      </c>
      <c r="AI1922">
        <v>199</v>
      </c>
    </row>
    <row r="1923" spans="1:35" x14ac:dyDescent="0.3">
      <c r="A1923" t="s">
        <v>2145</v>
      </c>
      <c r="B1923">
        <v>106075</v>
      </c>
      <c r="C1923">
        <v>4</v>
      </c>
      <c r="D1923" t="s">
        <v>2193</v>
      </c>
      <c r="E1923" t="s">
        <v>2194</v>
      </c>
      <c r="F1923">
        <v>17</v>
      </c>
      <c r="G1923">
        <v>21.21</v>
      </c>
      <c r="H1923">
        <v>70.14</v>
      </c>
      <c r="I1923">
        <v>17.97</v>
      </c>
      <c r="J1923">
        <v>59.41</v>
      </c>
      <c r="K1923">
        <v>4</v>
      </c>
      <c r="T1923">
        <v>3</v>
      </c>
      <c r="U1923">
        <v>2</v>
      </c>
      <c r="V1923" t="s">
        <v>306</v>
      </c>
      <c r="W1923" t="s">
        <v>2198</v>
      </c>
      <c r="X1923">
        <v>7</v>
      </c>
      <c r="Y1923">
        <v>7</v>
      </c>
      <c r="Z1923" t="s">
        <v>2195</v>
      </c>
      <c r="AA1923" t="s">
        <v>2196</v>
      </c>
      <c r="AB1923" t="s">
        <v>309</v>
      </c>
      <c r="AC1923" t="s">
        <v>310</v>
      </c>
      <c r="AD1923" t="s">
        <v>2149</v>
      </c>
      <c r="AG1923" t="s">
        <v>2197</v>
      </c>
      <c r="AH1923">
        <v>0</v>
      </c>
      <c r="AI1923">
        <v>199</v>
      </c>
    </row>
    <row r="1924" spans="1:35" x14ac:dyDescent="0.3">
      <c r="A1924" t="s">
        <v>2145</v>
      </c>
      <c r="B1924">
        <v>106075</v>
      </c>
      <c r="C1924">
        <v>5</v>
      </c>
      <c r="D1924" t="s">
        <v>2193</v>
      </c>
      <c r="E1924" t="s">
        <v>2194</v>
      </c>
      <c r="F1924">
        <v>17</v>
      </c>
      <c r="G1924">
        <v>25.79</v>
      </c>
      <c r="H1924">
        <v>85.28</v>
      </c>
      <c r="I1924">
        <v>21.84</v>
      </c>
      <c r="J1924">
        <v>72.23</v>
      </c>
      <c r="K1924">
        <v>1</v>
      </c>
      <c r="T1924">
        <v>3</v>
      </c>
      <c r="U1924">
        <v>2</v>
      </c>
      <c r="V1924" t="s">
        <v>333</v>
      </c>
      <c r="W1924">
        <v>85</v>
      </c>
      <c r="X1924">
        <v>7</v>
      </c>
      <c r="Y1924">
        <v>7</v>
      </c>
      <c r="Z1924" t="s">
        <v>2195</v>
      </c>
      <c r="AA1924" t="s">
        <v>2196</v>
      </c>
      <c r="AB1924" t="s">
        <v>309</v>
      </c>
      <c r="AC1924" t="s">
        <v>310</v>
      </c>
      <c r="AD1924" t="s">
        <v>2149</v>
      </c>
      <c r="AG1924" t="s">
        <v>2197</v>
      </c>
      <c r="AH1924">
        <v>0</v>
      </c>
      <c r="AI1924">
        <v>199</v>
      </c>
    </row>
    <row r="1925" spans="1:35" x14ac:dyDescent="0.3">
      <c r="A1925" t="s">
        <v>2145</v>
      </c>
      <c r="B1925">
        <v>106075</v>
      </c>
      <c r="C1925">
        <v>6</v>
      </c>
      <c r="D1925" t="s">
        <v>2193</v>
      </c>
      <c r="E1925" t="s">
        <v>2194</v>
      </c>
      <c r="F1925">
        <v>17</v>
      </c>
      <c r="G1925">
        <v>26.84</v>
      </c>
      <c r="H1925">
        <v>88.75</v>
      </c>
      <c r="I1925">
        <v>22.73</v>
      </c>
      <c r="J1925">
        <v>75.17</v>
      </c>
      <c r="K1925">
        <v>1</v>
      </c>
      <c r="T1925">
        <v>3</v>
      </c>
      <c r="U1925">
        <v>2</v>
      </c>
      <c r="V1925" t="s">
        <v>306</v>
      </c>
      <c r="W1925">
        <v>88</v>
      </c>
      <c r="X1925">
        <v>7</v>
      </c>
      <c r="Y1925">
        <v>7</v>
      </c>
      <c r="Z1925" t="s">
        <v>2195</v>
      </c>
      <c r="AA1925" t="s">
        <v>2196</v>
      </c>
      <c r="AB1925" t="s">
        <v>309</v>
      </c>
      <c r="AC1925" t="s">
        <v>310</v>
      </c>
      <c r="AD1925" t="s">
        <v>2149</v>
      </c>
      <c r="AG1925" t="s">
        <v>2197</v>
      </c>
      <c r="AH1925">
        <v>0</v>
      </c>
      <c r="AI1925">
        <v>199</v>
      </c>
    </row>
    <row r="1926" spans="1:35" x14ac:dyDescent="0.3">
      <c r="A1926" t="s">
        <v>2145</v>
      </c>
      <c r="B1926">
        <v>22702</v>
      </c>
      <c r="C1926">
        <v>1</v>
      </c>
      <c r="D1926" t="s">
        <v>2199</v>
      </c>
      <c r="E1926" t="s">
        <v>1953</v>
      </c>
      <c r="F1926">
        <v>38</v>
      </c>
      <c r="G1926">
        <v>34.25</v>
      </c>
      <c r="H1926">
        <v>113.24</v>
      </c>
      <c r="I1926">
        <v>25.7</v>
      </c>
      <c r="J1926">
        <v>84.97</v>
      </c>
      <c r="K1926">
        <v>38</v>
      </c>
      <c r="T1926">
        <v>3</v>
      </c>
      <c r="U1926">
        <v>2</v>
      </c>
      <c r="V1926" t="s">
        <v>306</v>
      </c>
      <c r="W1926">
        <v>113</v>
      </c>
      <c r="X1926">
        <v>13</v>
      </c>
      <c r="Y1926">
        <v>12</v>
      </c>
      <c r="Z1926" t="s">
        <v>2200</v>
      </c>
      <c r="AA1926" t="s">
        <v>2201</v>
      </c>
      <c r="AB1926" t="s">
        <v>309</v>
      </c>
      <c r="AC1926" t="s">
        <v>310</v>
      </c>
      <c r="AD1926" t="s">
        <v>2149</v>
      </c>
      <c r="AG1926" t="s">
        <v>2202</v>
      </c>
      <c r="AH1926">
        <v>0</v>
      </c>
      <c r="AI1926">
        <v>250</v>
      </c>
    </row>
    <row r="1927" spans="1:35" x14ac:dyDescent="0.3">
      <c r="A1927" t="s">
        <v>2145</v>
      </c>
      <c r="B1927">
        <v>102892</v>
      </c>
      <c r="C1927">
        <v>1</v>
      </c>
      <c r="D1927" t="s">
        <v>2203</v>
      </c>
      <c r="E1927" t="s">
        <v>458</v>
      </c>
      <c r="F1927">
        <v>10</v>
      </c>
      <c r="G1927">
        <v>21.26</v>
      </c>
      <c r="H1927">
        <v>70.3</v>
      </c>
      <c r="I1927">
        <v>17.829999999999998</v>
      </c>
      <c r="J1927">
        <v>58.95</v>
      </c>
      <c r="K1927">
        <v>5</v>
      </c>
      <c r="T1927">
        <v>2</v>
      </c>
      <c r="U1927">
        <v>1</v>
      </c>
      <c r="V1927" t="s">
        <v>306</v>
      </c>
      <c r="W1927">
        <v>70</v>
      </c>
      <c r="X1927">
        <v>6</v>
      </c>
      <c r="Y1927">
        <v>6</v>
      </c>
      <c r="Z1927" t="s">
        <v>2204</v>
      </c>
      <c r="AA1927" t="s">
        <v>2205</v>
      </c>
      <c r="AB1927" t="s">
        <v>309</v>
      </c>
      <c r="AC1927" t="s">
        <v>310</v>
      </c>
      <c r="AD1927" t="s">
        <v>2149</v>
      </c>
      <c r="AG1927" t="s">
        <v>2206</v>
      </c>
      <c r="AH1927">
        <v>0</v>
      </c>
      <c r="AI1927">
        <v>260</v>
      </c>
    </row>
    <row r="1928" spans="1:35" x14ac:dyDescent="0.3">
      <c r="A1928" t="s">
        <v>2145</v>
      </c>
      <c r="B1928">
        <v>102892</v>
      </c>
      <c r="C1928">
        <v>2</v>
      </c>
      <c r="D1928" t="s">
        <v>2203</v>
      </c>
      <c r="E1928" t="s">
        <v>458</v>
      </c>
      <c r="F1928">
        <v>10</v>
      </c>
      <c r="G1928">
        <v>23.46</v>
      </c>
      <c r="H1928">
        <v>77.569999999999993</v>
      </c>
      <c r="I1928">
        <v>19.670000000000002</v>
      </c>
      <c r="J1928">
        <v>65.040000000000006</v>
      </c>
      <c r="K1928">
        <v>5</v>
      </c>
      <c r="T1928">
        <v>2</v>
      </c>
      <c r="U1928">
        <v>1</v>
      </c>
      <c r="V1928" t="s">
        <v>306</v>
      </c>
      <c r="W1928">
        <v>77</v>
      </c>
      <c r="X1928">
        <v>6</v>
      </c>
      <c r="Y1928">
        <v>6</v>
      </c>
      <c r="Z1928" t="s">
        <v>2204</v>
      </c>
      <c r="AA1928" t="s">
        <v>2205</v>
      </c>
      <c r="AB1928" t="s">
        <v>309</v>
      </c>
      <c r="AC1928" t="s">
        <v>310</v>
      </c>
      <c r="AD1928" t="s">
        <v>2149</v>
      </c>
      <c r="AG1928" t="s">
        <v>2206</v>
      </c>
      <c r="AH1928">
        <v>0</v>
      </c>
      <c r="AI1928">
        <v>260</v>
      </c>
    </row>
    <row r="1929" spans="1:35" x14ac:dyDescent="0.3">
      <c r="A1929" t="s">
        <v>2145</v>
      </c>
      <c r="B1929">
        <v>105243</v>
      </c>
      <c r="C1929">
        <v>1</v>
      </c>
      <c r="D1929" t="s">
        <v>2207</v>
      </c>
      <c r="E1929" t="s">
        <v>681</v>
      </c>
      <c r="F1929">
        <v>18</v>
      </c>
      <c r="G1929">
        <v>22.41</v>
      </c>
      <c r="H1929">
        <v>74.099999999999994</v>
      </c>
      <c r="I1929">
        <v>18.91</v>
      </c>
      <c r="J1929">
        <v>62.53</v>
      </c>
      <c r="K1929">
        <v>1</v>
      </c>
      <c r="T1929">
        <v>2</v>
      </c>
      <c r="U1929">
        <v>1</v>
      </c>
      <c r="V1929" t="s">
        <v>333</v>
      </c>
      <c r="W1929">
        <v>74</v>
      </c>
      <c r="X1929">
        <v>6</v>
      </c>
      <c r="Y1929">
        <v>6</v>
      </c>
      <c r="Z1929" t="s">
        <v>2208</v>
      </c>
      <c r="AA1929" t="s">
        <v>2209</v>
      </c>
      <c r="AB1929" t="s">
        <v>309</v>
      </c>
      <c r="AC1929" t="s">
        <v>310</v>
      </c>
      <c r="AD1929" t="s">
        <v>2149</v>
      </c>
      <c r="AG1929" t="s">
        <v>2210</v>
      </c>
      <c r="AH1929">
        <v>0</v>
      </c>
      <c r="AI1929">
        <v>246</v>
      </c>
    </row>
    <row r="1930" spans="1:35" x14ac:dyDescent="0.3">
      <c r="A1930" t="s">
        <v>2145</v>
      </c>
      <c r="B1930">
        <v>105243</v>
      </c>
      <c r="C1930">
        <v>2</v>
      </c>
      <c r="D1930" t="s">
        <v>2207</v>
      </c>
      <c r="E1930" t="s">
        <v>681</v>
      </c>
      <c r="F1930">
        <v>18</v>
      </c>
      <c r="G1930">
        <v>23.44</v>
      </c>
      <c r="H1930">
        <v>77.510000000000005</v>
      </c>
      <c r="I1930">
        <v>19.78</v>
      </c>
      <c r="J1930">
        <v>65.41</v>
      </c>
      <c r="K1930">
        <v>1</v>
      </c>
      <c r="T1930">
        <v>3</v>
      </c>
      <c r="U1930">
        <v>2</v>
      </c>
      <c r="V1930" t="s">
        <v>333</v>
      </c>
      <c r="W1930">
        <v>77</v>
      </c>
      <c r="X1930">
        <v>6</v>
      </c>
      <c r="Y1930">
        <v>6</v>
      </c>
      <c r="Z1930" t="s">
        <v>2208</v>
      </c>
      <c r="AA1930" t="s">
        <v>2209</v>
      </c>
      <c r="AB1930" t="s">
        <v>309</v>
      </c>
      <c r="AC1930" t="s">
        <v>310</v>
      </c>
      <c r="AD1930" t="s">
        <v>2149</v>
      </c>
      <c r="AG1930" t="s">
        <v>2210</v>
      </c>
      <c r="AH1930">
        <v>0</v>
      </c>
      <c r="AI1930">
        <v>246</v>
      </c>
    </row>
    <row r="1931" spans="1:35" x14ac:dyDescent="0.3">
      <c r="A1931" t="s">
        <v>2145</v>
      </c>
      <c r="B1931">
        <v>105243</v>
      </c>
      <c r="C1931">
        <v>3</v>
      </c>
      <c r="D1931" t="s">
        <v>2207</v>
      </c>
      <c r="E1931" t="s">
        <v>681</v>
      </c>
      <c r="F1931">
        <v>18</v>
      </c>
      <c r="G1931">
        <v>23.58</v>
      </c>
      <c r="H1931">
        <v>77.959999999999994</v>
      </c>
      <c r="I1931">
        <v>19.899999999999999</v>
      </c>
      <c r="J1931">
        <v>65.790000000000006</v>
      </c>
      <c r="K1931">
        <v>1</v>
      </c>
      <c r="T1931">
        <v>3</v>
      </c>
      <c r="U1931">
        <v>2</v>
      </c>
      <c r="V1931" t="s">
        <v>333</v>
      </c>
      <c r="W1931">
        <v>77</v>
      </c>
      <c r="X1931">
        <v>6</v>
      </c>
      <c r="Y1931">
        <v>6</v>
      </c>
      <c r="Z1931" t="s">
        <v>2208</v>
      </c>
      <c r="AA1931" t="s">
        <v>2209</v>
      </c>
      <c r="AB1931" t="s">
        <v>309</v>
      </c>
      <c r="AC1931" t="s">
        <v>310</v>
      </c>
      <c r="AD1931" t="s">
        <v>2149</v>
      </c>
      <c r="AG1931" t="s">
        <v>2210</v>
      </c>
      <c r="AH1931">
        <v>0</v>
      </c>
      <c r="AI1931">
        <v>246</v>
      </c>
    </row>
    <row r="1932" spans="1:35" x14ac:dyDescent="0.3">
      <c r="A1932" t="s">
        <v>2145</v>
      </c>
      <c r="B1932">
        <v>105243</v>
      </c>
      <c r="C1932">
        <v>4</v>
      </c>
      <c r="D1932" t="s">
        <v>2207</v>
      </c>
      <c r="E1932" t="s">
        <v>681</v>
      </c>
      <c r="F1932">
        <v>18</v>
      </c>
      <c r="G1932">
        <v>29.68</v>
      </c>
      <c r="H1932">
        <v>98.13</v>
      </c>
      <c r="I1932">
        <v>25.05</v>
      </c>
      <c r="J1932">
        <v>82.81</v>
      </c>
      <c r="K1932">
        <v>1</v>
      </c>
      <c r="T1932">
        <v>3</v>
      </c>
      <c r="U1932">
        <v>2</v>
      </c>
      <c r="V1932" t="s">
        <v>333</v>
      </c>
      <c r="W1932" t="s">
        <v>143</v>
      </c>
      <c r="X1932">
        <v>6</v>
      </c>
      <c r="Y1932">
        <v>6</v>
      </c>
      <c r="Z1932" t="s">
        <v>2208</v>
      </c>
      <c r="AA1932" t="s">
        <v>2209</v>
      </c>
      <c r="AB1932" t="s">
        <v>309</v>
      </c>
      <c r="AC1932" t="s">
        <v>310</v>
      </c>
      <c r="AD1932" t="s">
        <v>2149</v>
      </c>
      <c r="AG1932" t="s">
        <v>2210</v>
      </c>
      <c r="AH1932">
        <v>0</v>
      </c>
      <c r="AI1932">
        <v>246</v>
      </c>
    </row>
    <row r="1933" spans="1:35" x14ac:dyDescent="0.3">
      <c r="A1933" t="s">
        <v>2145</v>
      </c>
      <c r="B1933">
        <v>105243</v>
      </c>
      <c r="C1933">
        <v>5</v>
      </c>
      <c r="D1933" t="s">
        <v>2207</v>
      </c>
      <c r="E1933" t="s">
        <v>681</v>
      </c>
      <c r="F1933">
        <v>18</v>
      </c>
      <c r="G1933">
        <v>29.85</v>
      </c>
      <c r="H1933">
        <v>98.7</v>
      </c>
      <c r="I1933">
        <v>25.19</v>
      </c>
      <c r="J1933">
        <v>83.29</v>
      </c>
      <c r="K1933">
        <v>1</v>
      </c>
      <c r="T1933">
        <v>3</v>
      </c>
      <c r="U1933">
        <v>2</v>
      </c>
      <c r="V1933" t="s">
        <v>333</v>
      </c>
      <c r="W1933" t="s">
        <v>142</v>
      </c>
      <c r="X1933">
        <v>6</v>
      </c>
      <c r="Y1933">
        <v>6</v>
      </c>
      <c r="Z1933" t="s">
        <v>2208</v>
      </c>
      <c r="AA1933" t="s">
        <v>2209</v>
      </c>
      <c r="AB1933" t="s">
        <v>309</v>
      </c>
      <c r="AC1933" t="s">
        <v>310</v>
      </c>
      <c r="AD1933" t="s">
        <v>2149</v>
      </c>
      <c r="AG1933" t="s">
        <v>2210</v>
      </c>
      <c r="AH1933">
        <v>0</v>
      </c>
      <c r="AI1933">
        <v>246</v>
      </c>
    </row>
    <row r="1934" spans="1:35" x14ac:dyDescent="0.3">
      <c r="A1934" t="s">
        <v>2145</v>
      </c>
      <c r="B1934">
        <v>105243</v>
      </c>
      <c r="C1934">
        <v>6</v>
      </c>
      <c r="D1934" t="s">
        <v>2207</v>
      </c>
      <c r="E1934" t="s">
        <v>681</v>
      </c>
      <c r="F1934">
        <v>18</v>
      </c>
      <c r="G1934">
        <v>30.07</v>
      </c>
      <c r="H1934">
        <v>99.42</v>
      </c>
      <c r="I1934">
        <v>25.37</v>
      </c>
      <c r="J1934">
        <v>83.89</v>
      </c>
      <c r="K1934">
        <v>4</v>
      </c>
      <c r="T1934">
        <v>3</v>
      </c>
      <c r="U1934">
        <v>2</v>
      </c>
      <c r="V1934" t="s">
        <v>333</v>
      </c>
      <c r="W1934" t="s">
        <v>1288</v>
      </c>
      <c r="X1934">
        <v>6</v>
      </c>
      <c r="Y1934">
        <v>6</v>
      </c>
      <c r="Z1934" t="s">
        <v>2208</v>
      </c>
      <c r="AA1934" t="s">
        <v>2209</v>
      </c>
      <c r="AB1934" t="s">
        <v>309</v>
      </c>
      <c r="AC1934" t="s">
        <v>310</v>
      </c>
      <c r="AD1934" t="s">
        <v>2149</v>
      </c>
      <c r="AG1934" t="s">
        <v>2210</v>
      </c>
      <c r="AH1934">
        <v>0</v>
      </c>
      <c r="AI1934">
        <v>246</v>
      </c>
    </row>
    <row r="1935" spans="1:35" x14ac:dyDescent="0.3">
      <c r="A1935" t="s">
        <v>2145</v>
      </c>
      <c r="B1935">
        <v>105243</v>
      </c>
      <c r="C1935">
        <v>7</v>
      </c>
      <c r="D1935" t="s">
        <v>2207</v>
      </c>
      <c r="E1935" t="s">
        <v>681</v>
      </c>
      <c r="F1935">
        <v>18</v>
      </c>
      <c r="G1935">
        <v>30.25</v>
      </c>
      <c r="H1935">
        <v>100</v>
      </c>
      <c r="I1935">
        <v>25.52</v>
      </c>
      <c r="J1935">
        <v>84.38</v>
      </c>
      <c r="K1935">
        <v>4</v>
      </c>
      <c r="T1935">
        <v>3</v>
      </c>
      <c r="U1935">
        <v>2</v>
      </c>
      <c r="V1935" t="s">
        <v>333</v>
      </c>
      <c r="W1935" t="s">
        <v>1890</v>
      </c>
      <c r="X1935">
        <v>6</v>
      </c>
      <c r="Y1935">
        <v>6</v>
      </c>
      <c r="Z1935" t="s">
        <v>2208</v>
      </c>
      <c r="AA1935" t="s">
        <v>2209</v>
      </c>
      <c r="AB1935" t="s">
        <v>309</v>
      </c>
      <c r="AC1935" t="s">
        <v>310</v>
      </c>
      <c r="AD1935" t="s">
        <v>2149</v>
      </c>
      <c r="AG1935" t="s">
        <v>2210</v>
      </c>
      <c r="AH1935">
        <v>0</v>
      </c>
      <c r="AI1935">
        <v>246</v>
      </c>
    </row>
    <row r="1936" spans="1:35" x14ac:dyDescent="0.3">
      <c r="A1936" t="s">
        <v>2145</v>
      </c>
      <c r="B1936">
        <v>105243</v>
      </c>
      <c r="C1936">
        <v>8</v>
      </c>
      <c r="D1936" t="s">
        <v>2207</v>
      </c>
      <c r="E1936" t="s">
        <v>681</v>
      </c>
      <c r="F1936">
        <v>18</v>
      </c>
      <c r="G1936">
        <v>31.58</v>
      </c>
      <c r="H1936">
        <v>104.42</v>
      </c>
      <c r="I1936">
        <v>26.65</v>
      </c>
      <c r="J1936">
        <v>88.11</v>
      </c>
      <c r="K1936">
        <v>1</v>
      </c>
      <c r="T1936">
        <v>3</v>
      </c>
      <c r="U1936">
        <v>2</v>
      </c>
      <c r="V1936" t="s">
        <v>333</v>
      </c>
      <c r="W1936">
        <v>104</v>
      </c>
      <c r="X1936">
        <v>6</v>
      </c>
      <c r="Y1936">
        <v>6</v>
      </c>
      <c r="Z1936" t="s">
        <v>2208</v>
      </c>
      <c r="AA1936" t="s">
        <v>2209</v>
      </c>
      <c r="AB1936" t="s">
        <v>309</v>
      </c>
      <c r="AC1936" t="s">
        <v>310</v>
      </c>
      <c r="AD1936" t="s">
        <v>2149</v>
      </c>
      <c r="AG1936" t="s">
        <v>2210</v>
      </c>
      <c r="AH1936">
        <v>0</v>
      </c>
      <c r="AI1936">
        <v>246</v>
      </c>
    </row>
    <row r="1937" spans="1:35" x14ac:dyDescent="0.3">
      <c r="A1937" t="s">
        <v>2145</v>
      </c>
      <c r="B1937">
        <v>105243</v>
      </c>
      <c r="C1937">
        <v>9</v>
      </c>
      <c r="D1937" t="s">
        <v>2207</v>
      </c>
      <c r="E1937" t="s">
        <v>681</v>
      </c>
      <c r="F1937">
        <v>18</v>
      </c>
      <c r="G1937">
        <v>34.909999999999997</v>
      </c>
      <c r="H1937">
        <v>115.41</v>
      </c>
      <c r="I1937">
        <v>29.46</v>
      </c>
      <c r="J1937">
        <v>97.39</v>
      </c>
      <c r="K1937">
        <v>4</v>
      </c>
      <c r="T1937">
        <v>3</v>
      </c>
      <c r="U1937">
        <v>2</v>
      </c>
      <c r="V1937" t="s">
        <v>333</v>
      </c>
      <c r="W1937">
        <v>115</v>
      </c>
      <c r="X1937">
        <v>6</v>
      </c>
      <c r="Y1937">
        <v>6</v>
      </c>
      <c r="Z1937" t="s">
        <v>2208</v>
      </c>
      <c r="AA1937" t="s">
        <v>2209</v>
      </c>
      <c r="AB1937" t="s">
        <v>309</v>
      </c>
      <c r="AC1937" t="s">
        <v>310</v>
      </c>
      <c r="AD1937" t="s">
        <v>2149</v>
      </c>
      <c r="AG1937" t="s">
        <v>2210</v>
      </c>
      <c r="AH1937">
        <v>0</v>
      </c>
      <c r="AI1937">
        <v>246</v>
      </c>
    </row>
    <row r="1938" spans="1:35" x14ac:dyDescent="0.3">
      <c r="A1938" t="s">
        <v>2145</v>
      </c>
      <c r="B1938">
        <v>116995</v>
      </c>
      <c r="C1938">
        <v>1</v>
      </c>
      <c r="D1938" t="s">
        <v>2211</v>
      </c>
      <c r="E1938" t="s">
        <v>980</v>
      </c>
      <c r="F1938">
        <v>46</v>
      </c>
      <c r="G1938">
        <v>20.37</v>
      </c>
      <c r="H1938">
        <v>67.37</v>
      </c>
      <c r="I1938">
        <v>15.91</v>
      </c>
      <c r="J1938">
        <v>52.62</v>
      </c>
      <c r="K1938">
        <v>39</v>
      </c>
      <c r="T1938">
        <v>3</v>
      </c>
      <c r="U1938">
        <v>2</v>
      </c>
      <c r="V1938" t="s">
        <v>306</v>
      </c>
      <c r="W1938" t="s">
        <v>1033</v>
      </c>
      <c r="X1938">
        <v>7</v>
      </c>
      <c r="Y1938">
        <v>7</v>
      </c>
      <c r="Z1938" t="s">
        <v>2212</v>
      </c>
      <c r="AA1938" t="s">
        <v>2213</v>
      </c>
      <c r="AB1938" t="s">
        <v>309</v>
      </c>
      <c r="AC1938" t="s">
        <v>310</v>
      </c>
      <c r="AD1938" t="s">
        <v>2149</v>
      </c>
      <c r="AG1938" t="s">
        <v>2214</v>
      </c>
      <c r="AH1938">
        <v>0</v>
      </c>
      <c r="AI1938">
        <v>199</v>
      </c>
    </row>
    <row r="1939" spans="1:35" x14ac:dyDescent="0.3">
      <c r="A1939" t="s">
        <v>2145</v>
      </c>
      <c r="B1939">
        <v>116995</v>
      </c>
      <c r="C1939">
        <v>2</v>
      </c>
      <c r="D1939" t="s">
        <v>2211</v>
      </c>
      <c r="E1939" t="s">
        <v>980</v>
      </c>
      <c r="F1939">
        <v>46</v>
      </c>
      <c r="G1939">
        <v>20.29</v>
      </c>
      <c r="H1939">
        <v>67.08</v>
      </c>
      <c r="I1939">
        <v>15.78</v>
      </c>
      <c r="J1939">
        <v>52.17</v>
      </c>
      <c r="K1939">
        <v>7</v>
      </c>
      <c r="T1939">
        <v>3</v>
      </c>
      <c r="U1939">
        <v>2</v>
      </c>
      <c r="V1939" t="s">
        <v>306</v>
      </c>
      <c r="W1939" t="s">
        <v>2215</v>
      </c>
      <c r="X1939">
        <v>7</v>
      </c>
      <c r="Y1939">
        <v>7</v>
      </c>
      <c r="Z1939" t="s">
        <v>2212</v>
      </c>
      <c r="AA1939" t="s">
        <v>2213</v>
      </c>
      <c r="AB1939" t="s">
        <v>309</v>
      </c>
      <c r="AC1939" t="s">
        <v>310</v>
      </c>
      <c r="AD1939" t="s">
        <v>2149</v>
      </c>
      <c r="AG1939" t="s">
        <v>2214</v>
      </c>
      <c r="AH1939">
        <v>0</v>
      </c>
      <c r="AI1939">
        <v>199</v>
      </c>
    </row>
    <row r="1940" spans="1:35" x14ac:dyDescent="0.3">
      <c r="A1940" t="s">
        <v>2145</v>
      </c>
      <c r="B1940">
        <v>104474</v>
      </c>
      <c r="C1940">
        <v>1</v>
      </c>
      <c r="D1940" t="s">
        <v>2216</v>
      </c>
      <c r="E1940" t="s">
        <v>743</v>
      </c>
      <c r="F1940">
        <v>12</v>
      </c>
      <c r="G1940">
        <v>25.05</v>
      </c>
      <c r="H1940">
        <v>82.83</v>
      </c>
      <c r="I1940">
        <v>21.86</v>
      </c>
      <c r="J1940">
        <v>72.27</v>
      </c>
      <c r="K1940">
        <v>1</v>
      </c>
      <c r="T1940">
        <v>3</v>
      </c>
      <c r="U1940">
        <v>2</v>
      </c>
      <c r="V1940" t="s">
        <v>306</v>
      </c>
      <c r="W1940">
        <v>82</v>
      </c>
      <c r="X1940">
        <v>8</v>
      </c>
      <c r="Y1940">
        <v>7</v>
      </c>
      <c r="Z1940" t="s">
        <v>2217</v>
      </c>
      <c r="AA1940" t="s">
        <v>2218</v>
      </c>
      <c r="AB1940" t="s">
        <v>309</v>
      </c>
      <c r="AC1940" t="s">
        <v>310</v>
      </c>
      <c r="AD1940" t="s">
        <v>2149</v>
      </c>
      <c r="AG1940" t="s">
        <v>2219</v>
      </c>
      <c r="AH1940">
        <v>0</v>
      </c>
      <c r="AI1940">
        <v>258</v>
      </c>
    </row>
    <row r="1941" spans="1:35" x14ac:dyDescent="0.3">
      <c r="A1941" t="s">
        <v>2145</v>
      </c>
      <c r="B1941">
        <v>104474</v>
      </c>
      <c r="C1941">
        <v>2</v>
      </c>
      <c r="D1941" t="s">
        <v>2216</v>
      </c>
      <c r="E1941" t="s">
        <v>743</v>
      </c>
      <c r="F1941">
        <v>12</v>
      </c>
      <c r="G1941">
        <v>28.13</v>
      </c>
      <c r="H1941">
        <v>93.02</v>
      </c>
      <c r="I1941">
        <v>24.55</v>
      </c>
      <c r="J1941">
        <v>81.16</v>
      </c>
      <c r="K1941">
        <v>5</v>
      </c>
      <c r="T1941">
        <v>3</v>
      </c>
      <c r="U1941">
        <v>2</v>
      </c>
      <c r="V1941" t="s">
        <v>306</v>
      </c>
      <c r="W1941" t="s">
        <v>788</v>
      </c>
      <c r="X1941">
        <v>8</v>
      </c>
      <c r="Y1941">
        <v>7</v>
      </c>
      <c r="Z1941" t="s">
        <v>2217</v>
      </c>
      <c r="AA1941" t="s">
        <v>2218</v>
      </c>
      <c r="AB1941" t="s">
        <v>309</v>
      </c>
      <c r="AC1941" t="s">
        <v>310</v>
      </c>
      <c r="AD1941" t="s">
        <v>2149</v>
      </c>
      <c r="AG1941" t="s">
        <v>2219</v>
      </c>
      <c r="AH1941">
        <v>0</v>
      </c>
      <c r="AI1941">
        <v>258</v>
      </c>
    </row>
    <row r="1942" spans="1:35" x14ac:dyDescent="0.3">
      <c r="A1942" t="s">
        <v>2145</v>
      </c>
      <c r="B1942">
        <v>104474</v>
      </c>
      <c r="C1942">
        <v>3</v>
      </c>
      <c r="D1942" t="s">
        <v>2216</v>
      </c>
      <c r="E1942" t="s">
        <v>743</v>
      </c>
      <c r="F1942">
        <v>12</v>
      </c>
      <c r="G1942">
        <v>28.27</v>
      </c>
      <c r="H1942">
        <v>93.46</v>
      </c>
      <c r="I1942">
        <v>24.66</v>
      </c>
      <c r="J1942">
        <v>81.540000000000006</v>
      </c>
      <c r="K1942">
        <v>1</v>
      </c>
      <c r="T1942">
        <v>4</v>
      </c>
      <c r="U1942">
        <v>2</v>
      </c>
      <c r="V1942" t="s">
        <v>306</v>
      </c>
      <c r="W1942" t="s">
        <v>789</v>
      </c>
      <c r="X1942">
        <v>8</v>
      </c>
      <c r="Y1942">
        <v>7</v>
      </c>
      <c r="Z1942" t="s">
        <v>2217</v>
      </c>
      <c r="AA1942" t="s">
        <v>2218</v>
      </c>
      <c r="AB1942" t="s">
        <v>309</v>
      </c>
      <c r="AC1942" t="s">
        <v>310</v>
      </c>
      <c r="AD1942" t="s">
        <v>2149</v>
      </c>
      <c r="AG1942" t="s">
        <v>2219</v>
      </c>
      <c r="AH1942">
        <v>0</v>
      </c>
      <c r="AI1942">
        <v>258</v>
      </c>
    </row>
    <row r="1943" spans="1:35" x14ac:dyDescent="0.3">
      <c r="A1943" t="s">
        <v>2145</v>
      </c>
      <c r="B1943">
        <v>104474</v>
      </c>
      <c r="C1943">
        <v>4</v>
      </c>
      <c r="D1943" t="s">
        <v>2216</v>
      </c>
      <c r="E1943" t="s">
        <v>743</v>
      </c>
      <c r="F1943">
        <v>12</v>
      </c>
      <c r="G1943">
        <v>28.7</v>
      </c>
      <c r="H1943">
        <v>94.88</v>
      </c>
      <c r="I1943">
        <v>25.04</v>
      </c>
      <c r="J1943">
        <v>82.78</v>
      </c>
      <c r="K1943">
        <v>1</v>
      </c>
      <c r="T1943">
        <v>4</v>
      </c>
      <c r="U1943">
        <v>2</v>
      </c>
      <c r="V1943" t="s">
        <v>306</v>
      </c>
      <c r="W1943" t="s">
        <v>659</v>
      </c>
      <c r="X1943">
        <v>8</v>
      </c>
      <c r="Y1943">
        <v>7</v>
      </c>
      <c r="Z1943" t="s">
        <v>2217</v>
      </c>
      <c r="AA1943" t="s">
        <v>2218</v>
      </c>
      <c r="AB1943" t="s">
        <v>309</v>
      </c>
      <c r="AC1943" t="s">
        <v>310</v>
      </c>
      <c r="AD1943" t="s">
        <v>2149</v>
      </c>
      <c r="AG1943" t="s">
        <v>2219</v>
      </c>
      <c r="AH1943">
        <v>0</v>
      </c>
      <c r="AI1943">
        <v>258</v>
      </c>
    </row>
    <row r="1944" spans="1:35" x14ac:dyDescent="0.3">
      <c r="A1944" t="s">
        <v>2145</v>
      </c>
      <c r="B1944">
        <v>104474</v>
      </c>
      <c r="C1944">
        <v>5</v>
      </c>
      <c r="D1944" t="s">
        <v>2216</v>
      </c>
      <c r="E1944" t="s">
        <v>743</v>
      </c>
      <c r="F1944">
        <v>12</v>
      </c>
      <c r="G1944">
        <v>29.24</v>
      </c>
      <c r="H1944">
        <v>96.69</v>
      </c>
      <c r="I1944">
        <v>25.51</v>
      </c>
      <c r="J1944">
        <v>84.36</v>
      </c>
      <c r="K1944">
        <v>4</v>
      </c>
      <c r="T1944">
        <v>3</v>
      </c>
      <c r="U1944">
        <v>2</v>
      </c>
      <c r="V1944" t="s">
        <v>306</v>
      </c>
      <c r="W1944" t="s">
        <v>660</v>
      </c>
      <c r="X1944">
        <v>8</v>
      </c>
      <c r="Y1944">
        <v>7</v>
      </c>
      <c r="Z1944" t="s">
        <v>2217</v>
      </c>
      <c r="AA1944" t="s">
        <v>2218</v>
      </c>
      <c r="AB1944" t="s">
        <v>309</v>
      </c>
      <c r="AC1944" t="s">
        <v>310</v>
      </c>
      <c r="AD1944" t="s">
        <v>2149</v>
      </c>
      <c r="AG1944" t="s">
        <v>2219</v>
      </c>
      <c r="AH1944">
        <v>0</v>
      </c>
      <c r="AI1944">
        <v>258</v>
      </c>
    </row>
    <row r="1945" spans="1:35" x14ac:dyDescent="0.3">
      <c r="A1945" t="s">
        <v>2145</v>
      </c>
      <c r="B1945">
        <v>11804</v>
      </c>
      <c r="C1945">
        <v>1</v>
      </c>
      <c r="D1945" t="s">
        <v>2220</v>
      </c>
      <c r="E1945" t="s">
        <v>768</v>
      </c>
      <c r="F1945">
        <v>65</v>
      </c>
      <c r="G1945">
        <v>30.31</v>
      </c>
      <c r="H1945">
        <v>100.21</v>
      </c>
      <c r="I1945">
        <v>25.08</v>
      </c>
      <c r="J1945">
        <v>82.91</v>
      </c>
      <c r="K1945">
        <v>1</v>
      </c>
      <c r="T1945">
        <v>3</v>
      </c>
      <c r="U1945">
        <v>2</v>
      </c>
      <c r="V1945" t="s">
        <v>306</v>
      </c>
      <c r="W1945">
        <v>100</v>
      </c>
      <c r="X1945">
        <v>11</v>
      </c>
      <c r="Y1945">
        <v>10</v>
      </c>
      <c r="Z1945" t="s">
        <v>2221</v>
      </c>
      <c r="AA1945" t="s">
        <v>2222</v>
      </c>
      <c r="AB1945" t="s">
        <v>309</v>
      </c>
      <c r="AC1945" t="s">
        <v>310</v>
      </c>
      <c r="AD1945" t="s">
        <v>2149</v>
      </c>
      <c r="AG1945" t="s">
        <v>2223</v>
      </c>
      <c r="AH1945">
        <v>0</v>
      </c>
      <c r="AI1945">
        <v>295</v>
      </c>
    </row>
    <row r="1946" spans="1:35" x14ac:dyDescent="0.3">
      <c r="A1946" t="s">
        <v>2145</v>
      </c>
      <c r="B1946">
        <v>11804</v>
      </c>
      <c r="C1946">
        <v>2</v>
      </c>
      <c r="D1946" t="s">
        <v>2220</v>
      </c>
      <c r="E1946" t="s">
        <v>768</v>
      </c>
      <c r="F1946">
        <v>65</v>
      </c>
      <c r="G1946">
        <v>31.11</v>
      </c>
      <c r="H1946">
        <v>102.86</v>
      </c>
      <c r="I1946">
        <v>25.68</v>
      </c>
      <c r="J1946">
        <v>84.92</v>
      </c>
      <c r="K1946">
        <v>10</v>
      </c>
      <c r="T1946">
        <v>3</v>
      </c>
      <c r="U1946">
        <v>2</v>
      </c>
      <c r="V1946" t="s">
        <v>306</v>
      </c>
      <c r="W1946">
        <v>102</v>
      </c>
      <c r="X1946">
        <v>11</v>
      </c>
      <c r="Y1946">
        <v>10</v>
      </c>
      <c r="Z1946" t="s">
        <v>2221</v>
      </c>
      <c r="AA1946" t="s">
        <v>2222</v>
      </c>
      <c r="AB1946" t="s">
        <v>309</v>
      </c>
      <c r="AC1946" t="s">
        <v>310</v>
      </c>
      <c r="AD1946" t="s">
        <v>2149</v>
      </c>
      <c r="AG1946" t="s">
        <v>2223</v>
      </c>
      <c r="AH1946">
        <v>0</v>
      </c>
      <c r="AI1946">
        <v>295</v>
      </c>
    </row>
    <row r="1947" spans="1:35" x14ac:dyDescent="0.3">
      <c r="A1947" t="s">
        <v>2145</v>
      </c>
      <c r="B1947">
        <v>11804</v>
      </c>
      <c r="C1947">
        <v>3</v>
      </c>
      <c r="D1947" t="s">
        <v>2220</v>
      </c>
      <c r="E1947" t="s">
        <v>768</v>
      </c>
      <c r="F1947">
        <v>65</v>
      </c>
      <c r="G1947">
        <v>31.87</v>
      </c>
      <c r="H1947">
        <v>105.38</v>
      </c>
      <c r="I1947">
        <v>25.67</v>
      </c>
      <c r="J1947">
        <v>84.87</v>
      </c>
      <c r="K1947">
        <v>11</v>
      </c>
      <c r="T1947">
        <v>3</v>
      </c>
      <c r="U1947">
        <v>2</v>
      </c>
      <c r="V1947" t="s">
        <v>306</v>
      </c>
      <c r="W1947">
        <v>105</v>
      </c>
      <c r="X1947">
        <v>11</v>
      </c>
      <c r="Y1947">
        <v>10</v>
      </c>
      <c r="Z1947" t="s">
        <v>2221</v>
      </c>
      <c r="AA1947" t="s">
        <v>2222</v>
      </c>
      <c r="AB1947" t="s">
        <v>309</v>
      </c>
      <c r="AC1947" t="s">
        <v>310</v>
      </c>
      <c r="AD1947" t="s">
        <v>2149</v>
      </c>
      <c r="AG1947" t="s">
        <v>2223</v>
      </c>
      <c r="AH1947">
        <v>0</v>
      </c>
      <c r="AI1947">
        <v>295</v>
      </c>
    </row>
    <row r="1948" spans="1:35" x14ac:dyDescent="0.3">
      <c r="A1948" t="s">
        <v>2145</v>
      </c>
      <c r="B1948">
        <v>11804</v>
      </c>
      <c r="C1948">
        <v>4</v>
      </c>
      <c r="D1948" t="s">
        <v>2220</v>
      </c>
      <c r="E1948" t="s">
        <v>768</v>
      </c>
      <c r="F1948">
        <v>65</v>
      </c>
      <c r="G1948">
        <v>35</v>
      </c>
      <c r="H1948">
        <v>115.71</v>
      </c>
      <c r="I1948">
        <v>28.37</v>
      </c>
      <c r="J1948">
        <v>93.79</v>
      </c>
      <c r="K1948">
        <v>10</v>
      </c>
      <c r="T1948">
        <v>3</v>
      </c>
      <c r="U1948">
        <v>2</v>
      </c>
      <c r="V1948" t="s">
        <v>306</v>
      </c>
      <c r="W1948">
        <v>115</v>
      </c>
      <c r="X1948">
        <v>11</v>
      </c>
      <c r="Y1948">
        <v>10</v>
      </c>
      <c r="Z1948" t="s">
        <v>2221</v>
      </c>
      <c r="AA1948" t="s">
        <v>2222</v>
      </c>
      <c r="AB1948" t="s">
        <v>309</v>
      </c>
      <c r="AC1948" t="s">
        <v>310</v>
      </c>
      <c r="AD1948" t="s">
        <v>2149</v>
      </c>
      <c r="AG1948" t="s">
        <v>2223</v>
      </c>
      <c r="AH1948">
        <v>0</v>
      </c>
      <c r="AI1948">
        <v>295</v>
      </c>
    </row>
    <row r="1949" spans="1:35" x14ac:dyDescent="0.3">
      <c r="A1949" t="s">
        <v>2145</v>
      </c>
      <c r="B1949">
        <v>11804</v>
      </c>
      <c r="C1949">
        <v>5</v>
      </c>
      <c r="D1949" t="s">
        <v>2220</v>
      </c>
      <c r="E1949" t="s">
        <v>768</v>
      </c>
      <c r="F1949">
        <v>65</v>
      </c>
      <c r="G1949">
        <v>38.29</v>
      </c>
      <c r="H1949">
        <v>126.58</v>
      </c>
      <c r="I1949">
        <v>31.26</v>
      </c>
      <c r="J1949">
        <v>103.34</v>
      </c>
      <c r="K1949">
        <v>10</v>
      </c>
      <c r="T1949">
        <v>3</v>
      </c>
      <c r="U1949">
        <v>2</v>
      </c>
      <c r="V1949" t="s">
        <v>306</v>
      </c>
      <c r="W1949">
        <v>126</v>
      </c>
      <c r="X1949">
        <v>11</v>
      </c>
      <c r="Y1949">
        <v>10</v>
      </c>
      <c r="Z1949" t="s">
        <v>2221</v>
      </c>
      <c r="AA1949" t="s">
        <v>2222</v>
      </c>
      <c r="AB1949" t="s">
        <v>309</v>
      </c>
      <c r="AC1949" t="s">
        <v>310</v>
      </c>
      <c r="AD1949" t="s">
        <v>2149</v>
      </c>
      <c r="AG1949" t="s">
        <v>2223</v>
      </c>
      <c r="AH1949">
        <v>0</v>
      </c>
      <c r="AI1949">
        <v>295</v>
      </c>
    </row>
    <row r="1950" spans="1:35" x14ac:dyDescent="0.3">
      <c r="A1950" t="s">
        <v>2145</v>
      </c>
      <c r="B1950">
        <v>11804</v>
      </c>
      <c r="C1950">
        <v>6</v>
      </c>
      <c r="D1950" t="s">
        <v>2220</v>
      </c>
      <c r="E1950" t="s">
        <v>768</v>
      </c>
      <c r="F1950">
        <v>65</v>
      </c>
      <c r="G1950">
        <v>39.479999999999997</v>
      </c>
      <c r="H1950">
        <v>130.53</v>
      </c>
      <c r="I1950">
        <v>32.47</v>
      </c>
      <c r="J1950">
        <v>107.35</v>
      </c>
      <c r="K1950">
        <v>1</v>
      </c>
      <c r="T1950">
        <v>3</v>
      </c>
      <c r="U1950">
        <v>2</v>
      </c>
      <c r="V1950" t="s">
        <v>306</v>
      </c>
      <c r="W1950">
        <v>130</v>
      </c>
      <c r="X1950">
        <v>11</v>
      </c>
      <c r="Y1950">
        <v>10</v>
      </c>
      <c r="Z1950" t="s">
        <v>2221</v>
      </c>
      <c r="AA1950" t="s">
        <v>2222</v>
      </c>
      <c r="AB1950" t="s">
        <v>309</v>
      </c>
      <c r="AC1950" t="s">
        <v>310</v>
      </c>
      <c r="AD1950" t="s">
        <v>2149</v>
      </c>
      <c r="AG1950" t="s">
        <v>2223</v>
      </c>
      <c r="AH1950">
        <v>0</v>
      </c>
      <c r="AI1950">
        <v>295</v>
      </c>
    </row>
    <row r="1951" spans="1:35" x14ac:dyDescent="0.3">
      <c r="A1951" t="s">
        <v>2145</v>
      </c>
      <c r="B1951">
        <v>11804</v>
      </c>
      <c r="C1951">
        <v>7</v>
      </c>
      <c r="D1951" t="s">
        <v>2220</v>
      </c>
      <c r="E1951" t="s">
        <v>768</v>
      </c>
      <c r="F1951">
        <v>65</v>
      </c>
      <c r="G1951">
        <v>40.840000000000003</v>
      </c>
      <c r="H1951">
        <v>135.01</v>
      </c>
      <c r="I1951">
        <v>33.49</v>
      </c>
      <c r="J1951">
        <v>110.73</v>
      </c>
      <c r="K1951">
        <v>1</v>
      </c>
      <c r="T1951">
        <v>4</v>
      </c>
      <c r="U1951">
        <v>2</v>
      </c>
      <c r="V1951" t="s">
        <v>306</v>
      </c>
      <c r="W1951">
        <v>135</v>
      </c>
      <c r="X1951">
        <v>11</v>
      </c>
      <c r="Y1951">
        <v>10</v>
      </c>
      <c r="Z1951" t="s">
        <v>2221</v>
      </c>
      <c r="AA1951" t="s">
        <v>2222</v>
      </c>
      <c r="AB1951" t="s">
        <v>309</v>
      </c>
      <c r="AC1951" t="s">
        <v>310</v>
      </c>
      <c r="AD1951" t="s">
        <v>2149</v>
      </c>
      <c r="AG1951" t="s">
        <v>2223</v>
      </c>
      <c r="AH1951">
        <v>0</v>
      </c>
      <c r="AI1951">
        <v>295</v>
      </c>
    </row>
    <row r="1952" spans="1:35" x14ac:dyDescent="0.3">
      <c r="A1952" t="s">
        <v>2145</v>
      </c>
      <c r="B1952">
        <v>11804</v>
      </c>
      <c r="C1952">
        <v>8</v>
      </c>
      <c r="D1952" t="s">
        <v>2220</v>
      </c>
      <c r="E1952" t="s">
        <v>768</v>
      </c>
      <c r="F1952">
        <v>65</v>
      </c>
      <c r="G1952">
        <v>46.13</v>
      </c>
      <c r="H1952">
        <v>152.51</v>
      </c>
      <c r="I1952">
        <v>38.06</v>
      </c>
      <c r="J1952">
        <v>125.83</v>
      </c>
      <c r="K1952">
        <v>9</v>
      </c>
      <c r="T1952">
        <v>4</v>
      </c>
      <c r="U1952">
        <v>2</v>
      </c>
      <c r="V1952" t="s">
        <v>306</v>
      </c>
      <c r="W1952">
        <v>152</v>
      </c>
      <c r="X1952">
        <v>11</v>
      </c>
      <c r="Y1952">
        <v>10</v>
      </c>
      <c r="Z1952" t="s">
        <v>2221</v>
      </c>
      <c r="AA1952" t="s">
        <v>2222</v>
      </c>
      <c r="AB1952" t="s">
        <v>309</v>
      </c>
      <c r="AC1952" t="s">
        <v>310</v>
      </c>
      <c r="AD1952" t="s">
        <v>2149</v>
      </c>
      <c r="AG1952" t="s">
        <v>2223</v>
      </c>
      <c r="AH1952">
        <v>0</v>
      </c>
      <c r="AI1952">
        <v>295</v>
      </c>
    </row>
    <row r="1953" spans="1:35" x14ac:dyDescent="0.3">
      <c r="A1953" t="s">
        <v>2145</v>
      </c>
      <c r="B1953">
        <v>11804</v>
      </c>
      <c r="C1953">
        <v>9</v>
      </c>
      <c r="D1953" t="s">
        <v>2220</v>
      </c>
      <c r="E1953" t="s">
        <v>768</v>
      </c>
      <c r="F1953">
        <v>65</v>
      </c>
      <c r="G1953">
        <v>48.15</v>
      </c>
      <c r="H1953">
        <v>159.19999999999999</v>
      </c>
      <c r="I1953">
        <v>39.85</v>
      </c>
      <c r="J1953">
        <v>131.76</v>
      </c>
      <c r="K1953">
        <v>11</v>
      </c>
      <c r="T1953">
        <v>4</v>
      </c>
      <c r="U1953">
        <v>2</v>
      </c>
      <c r="V1953" t="s">
        <v>306</v>
      </c>
      <c r="W1953">
        <v>159</v>
      </c>
      <c r="X1953">
        <v>11</v>
      </c>
      <c r="Y1953">
        <v>10</v>
      </c>
      <c r="Z1953" t="s">
        <v>2221</v>
      </c>
      <c r="AA1953" t="s">
        <v>2222</v>
      </c>
      <c r="AB1953" t="s">
        <v>309</v>
      </c>
      <c r="AC1953" t="s">
        <v>310</v>
      </c>
      <c r="AD1953" t="s">
        <v>2149</v>
      </c>
      <c r="AG1953" t="s">
        <v>2223</v>
      </c>
      <c r="AH1953">
        <v>0</v>
      </c>
      <c r="AI1953">
        <v>295</v>
      </c>
    </row>
    <row r="1954" spans="1:35" x14ac:dyDescent="0.3">
      <c r="A1954" t="s">
        <v>2145</v>
      </c>
      <c r="B1954">
        <v>11804</v>
      </c>
      <c r="C1954">
        <v>10</v>
      </c>
      <c r="D1954" t="s">
        <v>2220</v>
      </c>
      <c r="E1954" t="s">
        <v>768</v>
      </c>
      <c r="F1954">
        <v>65</v>
      </c>
      <c r="G1954">
        <v>74.989999999999995</v>
      </c>
      <c r="H1954">
        <v>247.93</v>
      </c>
      <c r="I1954">
        <v>62.36</v>
      </c>
      <c r="J1954">
        <v>206.16</v>
      </c>
      <c r="K1954">
        <v>1</v>
      </c>
      <c r="T1954">
        <v>5</v>
      </c>
      <c r="U1954">
        <v>2</v>
      </c>
      <c r="V1954" t="s">
        <v>306</v>
      </c>
      <c r="W1954">
        <v>247</v>
      </c>
      <c r="X1954">
        <v>11</v>
      </c>
      <c r="Y1954">
        <v>10</v>
      </c>
      <c r="Z1954" t="s">
        <v>2221</v>
      </c>
      <c r="AA1954" t="s">
        <v>2222</v>
      </c>
      <c r="AB1954" t="s">
        <v>309</v>
      </c>
      <c r="AC1954" t="s">
        <v>310</v>
      </c>
      <c r="AD1954" t="s">
        <v>2149</v>
      </c>
      <c r="AG1954" t="s">
        <v>2223</v>
      </c>
      <c r="AH1954">
        <v>0</v>
      </c>
      <c r="AI1954">
        <v>295</v>
      </c>
    </row>
    <row r="1955" spans="1:35" x14ac:dyDescent="0.3">
      <c r="A1955" t="s">
        <v>2145</v>
      </c>
      <c r="B1955">
        <v>25276</v>
      </c>
      <c r="C1955">
        <v>1</v>
      </c>
      <c r="D1955" t="s">
        <v>1283</v>
      </c>
      <c r="E1955" t="s">
        <v>2224</v>
      </c>
      <c r="F1955">
        <v>19</v>
      </c>
      <c r="G1955">
        <v>23.38</v>
      </c>
      <c r="H1955">
        <v>77.290000000000006</v>
      </c>
      <c r="I1955">
        <v>20.32</v>
      </c>
      <c r="J1955">
        <v>67.2</v>
      </c>
      <c r="K1955">
        <v>1</v>
      </c>
      <c r="T1955">
        <v>3</v>
      </c>
      <c r="U1955">
        <v>2</v>
      </c>
      <c r="V1955" t="s">
        <v>306</v>
      </c>
      <c r="W1955">
        <v>77</v>
      </c>
      <c r="X1955">
        <v>7</v>
      </c>
      <c r="Y1955">
        <v>6</v>
      </c>
      <c r="Z1955" t="s">
        <v>2225</v>
      </c>
      <c r="AA1955" t="s">
        <v>2226</v>
      </c>
      <c r="AB1955" t="s">
        <v>309</v>
      </c>
      <c r="AC1955" t="s">
        <v>310</v>
      </c>
      <c r="AD1955" t="s">
        <v>2149</v>
      </c>
      <c r="AG1955" t="s">
        <v>2227</v>
      </c>
      <c r="AH1955">
        <v>0</v>
      </c>
      <c r="AI1955">
        <v>261</v>
      </c>
    </row>
    <row r="1956" spans="1:35" x14ac:dyDescent="0.3">
      <c r="A1956" t="s">
        <v>2145</v>
      </c>
      <c r="B1956">
        <v>25276</v>
      </c>
      <c r="C1956">
        <v>2</v>
      </c>
      <c r="D1956" t="s">
        <v>1283</v>
      </c>
      <c r="E1956" t="s">
        <v>2224</v>
      </c>
      <c r="F1956">
        <v>19</v>
      </c>
      <c r="G1956">
        <v>29.54</v>
      </c>
      <c r="H1956">
        <v>97.68</v>
      </c>
      <c r="I1956">
        <v>25.69</v>
      </c>
      <c r="J1956">
        <v>84.93</v>
      </c>
      <c r="K1956">
        <v>6</v>
      </c>
      <c r="T1956">
        <v>3</v>
      </c>
      <c r="U1956">
        <v>2</v>
      </c>
      <c r="V1956" t="s">
        <v>306</v>
      </c>
      <c r="W1956" t="s">
        <v>1581</v>
      </c>
      <c r="X1956">
        <v>7</v>
      </c>
      <c r="Y1956">
        <v>6</v>
      </c>
      <c r="Z1956" t="s">
        <v>2225</v>
      </c>
      <c r="AA1956" t="s">
        <v>2226</v>
      </c>
      <c r="AB1956" t="s">
        <v>309</v>
      </c>
      <c r="AC1956" t="s">
        <v>310</v>
      </c>
      <c r="AD1956" t="s">
        <v>2149</v>
      </c>
      <c r="AG1956" t="s">
        <v>2227</v>
      </c>
      <c r="AH1956">
        <v>0</v>
      </c>
      <c r="AI1956">
        <v>261</v>
      </c>
    </row>
    <row r="1957" spans="1:35" x14ac:dyDescent="0.3">
      <c r="A1957" t="s">
        <v>2145</v>
      </c>
      <c r="B1957">
        <v>25276</v>
      </c>
      <c r="C1957">
        <v>3</v>
      </c>
      <c r="D1957" t="s">
        <v>1283</v>
      </c>
      <c r="E1957" t="s">
        <v>2224</v>
      </c>
      <c r="F1957">
        <v>19</v>
      </c>
      <c r="G1957">
        <v>29.52</v>
      </c>
      <c r="H1957">
        <v>97.61</v>
      </c>
      <c r="I1957">
        <v>25.67</v>
      </c>
      <c r="J1957">
        <v>84.87</v>
      </c>
      <c r="K1957">
        <v>4</v>
      </c>
      <c r="T1957">
        <v>3</v>
      </c>
      <c r="U1957">
        <v>2</v>
      </c>
      <c r="V1957" t="s">
        <v>306</v>
      </c>
      <c r="W1957" t="s">
        <v>1543</v>
      </c>
      <c r="X1957">
        <v>7</v>
      </c>
      <c r="Y1957">
        <v>6</v>
      </c>
      <c r="Z1957" t="s">
        <v>2225</v>
      </c>
      <c r="AA1957" t="s">
        <v>2226</v>
      </c>
      <c r="AB1957" t="s">
        <v>309</v>
      </c>
      <c r="AC1957" t="s">
        <v>310</v>
      </c>
      <c r="AD1957" t="s">
        <v>2149</v>
      </c>
      <c r="AG1957" t="s">
        <v>2227</v>
      </c>
      <c r="AH1957">
        <v>0</v>
      </c>
      <c r="AI1957">
        <v>261</v>
      </c>
    </row>
    <row r="1958" spans="1:35" x14ac:dyDescent="0.3">
      <c r="A1958" t="s">
        <v>2145</v>
      </c>
      <c r="B1958">
        <v>25276</v>
      </c>
      <c r="C1958">
        <v>4</v>
      </c>
      <c r="D1958" t="s">
        <v>1283</v>
      </c>
      <c r="E1958" t="s">
        <v>2224</v>
      </c>
      <c r="F1958">
        <v>19</v>
      </c>
      <c r="G1958">
        <v>29.57</v>
      </c>
      <c r="H1958">
        <v>97.77</v>
      </c>
      <c r="I1958">
        <v>25.7</v>
      </c>
      <c r="J1958">
        <v>84.96</v>
      </c>
      <c r="K1958">
        <v>1</v>
      </c>
      <c r="T1958">
        <v>3</v>
      </c>
      <c r="U1958">
        <v>2</v>
      </c>
      <c r="V1958" t="s">
        <v>306</v>
      </c>
      <c r="W1958" t="s">
        <v>852</v>
      </c>
      <c r="X1958">
        <v>7</v>
      </c>
      <c r="Y1958">
        <v>6</v>
      </c>
      <c r="Z1958" t="s">
        <v>2225</v>
      </c>
      <c r="AA1958" t="s">
        <v>2226</v>
      </c>
      <c r="AB1958" t="s">
        <v>309</v>
      </c>
      <c r="AC1958" t="s">
        <v>310</v>
      </c>
      <c r="AD1958" t="s">
        <v>2149</v>
      </c>
      <c r="AG1958" t="s">
        <v>2227</v>
      </c>
      <c r="AH1958">
        <v>0</v>
      </c>
      <c r="AI1958">
        <v>261</v>
      </c>
    </row>
    <row r="1959" spans="1:35" x14ac:dyDescent="0.3">
      <c r="A1959" t="s">
        <v>2145</v>
      </c>
      <c r="B1959">
        <v>25276</v>
      </c>
      <c r="C1959">
        <v>5</v>
      </c>
      <c r="D1959" t="s">
        <v>1283</v>
      </c>
      <c r="E1959" t="s">
        <v>2224</v>
      </c>
      <c r="F1959">
        <v>19</v>
      </c>
      <c r="G1959">
        <v>38.24</v>
      </c>
      <c r="H1959">
        <v>126.42</v>
      </c>
      <c r="I1959">
        <v>33.25</v>
      </c>
      <c r="J1959">
        <v>109.92</v>
      </c>
      <c r="K1959">
        <v>6</v>
      </c>
      <c r="T1959">
        <v>3</v>
      </c>
      <c r="U1959">
        <v>2</v>
      </c>
      <c r="V1959" t="s">
        <v>306</v>
      </c>
      <c r="W1959">
        <v>126</v>
      </c>
      <c r="X1959">
        <v>7</v>
      </c>
      <c r="Y1959">
        <v>6</v>
      </c>
      <c r="Z1959" t="s">
        <v>2225</v>
      </c>
      <c r="AA1959" t="s">
        <v>2226</v>
      </c>
      <c r="AB1959" t="s">
        <v>309</v>
      </c>
      <c r="AC1959" t="s">
        <v>310</v>
      </c>
      <c r="AD1959" t="s">
        <v>2149</v>
      </c>
      <c r="AG1959" t="s">
        <v>2227</v>
      </c>
      <c r="AH1959">
        <v>0</v>
      </c>
      <c r="AI1959">
        <v>261</v>
      </c>
    </row>
    <row r="1960" spans="1:35" x14ac:dyDescent="0.3">
      <c r="A1960" t="s">
        <v>2145</v>
      </c>
      <c r="B1960">
        <v>25276</v>
      </c>
      <c r="C1960">
        <v>6</v>
      </c>
      <c r="D1960" t="s">
        <v>1283</v>
      </c>
      <c r="E1960" t="s">
        <v>2224</v>
      </c>
      <c r="F1960">
        <v>19</v>
      </c>
      <c r="G1960">
        <v>47.61</v>
      </c>
      <c r="H1960">
        <v>157.41999999999999</v>
      </c>
      <c r="I1960">
        <v>41.4</v>
      </c>
      <c r="J1960">
        <v>136.87</v>
      </c>
      <c r="K1960">
        <v>1</v>
      </c>
      <c r="T1960">
        <v>4</v>
      </c>
      <c r="U1960">
        <v>2</v>
      </c>
      <c r="V1960" t="s">
        <v>306</v>
      </c>
      <c r="W1960">
        <v>157</v>
      </c>
      <c r="X1960">
        <v>7</v>
      </c>
      <c r="Y1960">
        <v>6</v>
      </c>
      <c r="Z1960" t="s">
        <v>2225</v>
      </c>
      <c r="AA1960" t="s">
        <v>2226</v>
      </c>
      <c r="AB1960" t="s">
        <v>309</v>
      </c>
      <c r="AC1960" t="s">
        <v>310</v>
      </c>
      <c r="AD1960" t="s">
        <v>2149</v>
      </c>
      <c r="AG1960" t="s">
        <v>2227</v>
      </c>
      <c r="AH1960">
        <v>0</v>
      </c>
      <c r="AI1960">
        <v>261</v>
      </c>
    </row>
    <row r="1961" spans="1:35" x14ac:dyDescent="0.3">
      <c r="A1961" t="s">
        <v>2145</v>
      </c>
      <c r="B1961">
        <v>102893</v>
      </c>
      <c r="C1961">
        <v>1</v>
      </c>
      <c r="D1961" t="s">
        <v>2228</v>
      </c>
      <c r="E1961" t="s">
        <v>1166</v>
      </c>
      <c r="F1961">
        <v>19</v>
      </c>
      <c r="G1961">
        <v>28.91</v>
      </c>
      <c r="H1961">
        <v>95.59</v>
      </c>
      <c r="I1961">
        <v>25.31</v>
      </c>
      <c r="J1961">
        <v>83.7</v>
      </c>
      <c r="K1961">
        <v>6</v>
      </c>
      <c r="T1961">
        <v>3</v>
      </c>
      <c r="U1961">
        <v>2</v>
      </c>
      <c r="V1961" t="s">
        <v>306</v>
      </c>
      <c r="W1961">
        <v>95</v>
      </c>
      <c r="X1961">
        <v>7</v>
      </c>
      <c r="Y1961">
        <v>7</v>
      </c>
      <c r="Z1961" t="s">
        <v>2229</v>
      </c>
      <c r="AA1961" t="s">
        <v>2230</v>
      </c>
      <c r="AB1961" t="s">
        <v>309</v>
      </c>
      <c r="AC1961" t="s">
        <v>310</v>
      </c>
      <c r="AD1961" t="s">
        <v>2149</v>
      </c>
      <c r="AG1961" t="s">
        <v>2231</v>
      </c>
      <c r="AH1961">
        <v>0</v>
      </c>
      <c r="AI1961">
        <v>299</v>
      </c>
    </row>
    <row r="1962" spans="1:35" x14ac:dyDescent="0.3">
      <c r="A1962" t="s">
        <v>2145</v>
      </c>
      <c r="B1962">
        <v>102893</v>
      </c>
      <c r="C1962">
        <v>2</v>
      </c>
      <c r="D1962" t="s">
        <v>2228</v>
      </c>
      <c r="E1962" t="s">
        <v>1166</v>
      </c>
      <c r="F1962">
        <v>19</v>
      </c>
      <c r="G1962">
        <v>34.409999999999997</v>
      </c>
      <c r="H1962">
        <v>113.76</v>
      </c>
      <c r="I1962">
        <v>30.12</v>
      </c>
      <c r="J1962">
        <v>99.6</v>
      </c>
      <c r="K1962">
        <v>13</v>
      </c>
      <c r="T1962">
        <v>3</v>
      </c>
      <c r="U1962">
        <v>2</v>
      </c>
      <c r="V1962" t="s">
        <v>306</v>
      </c>
      <c r="W1962">
        <v>113</v>
      </c>
      <c r="X1962">
        <v>7</v>
      </c>
      <c r="Y1962">
        <v>7</v>
      </c>
      <c r="Z1962" t="s">
        <v>2229</v>
      </c>
      <c r="AA1962" t="s">
        <v>2230</v>
      </c>
      <c r="AB1962" t="s">
        <v>309</v>
      </c>
      <c r="AC1962" t="s">
        <v>310</v>
      </c>
      <c r="AD1962" t="s">
        <v>2149</v>
      </c>
      <c r="AG1962" t="s">
        <v>2231</v>
      </c>
      <c r="AH1962">
        <v>0</v>
      </c>
      <c r="AI1962">
        <v>299</v>
      </c>
    </row>
    <row r="1963" spans="1:35" x14ac:dyDescent="0.3">
      <c r="A1963" t="s">
        <v>2145</v>
      </c>
      <c r="B1963">
        <v>107832</v>
      </c>
      <c r="C1963">
        <v>1</v>
      </c>
      <c r="D1963" t="s">
        <v>2232</v>
      </c>
      <c r="E1963" t="s">
        <v>2233</v>
      </c>
      <c r="F1963">
        <v>11</v>
      </c>
      <c r="G1963">
        <v>24.76</v>
      </c>
      <c r="H1963">
        <v>81.88</v>
      </c>
      <c r="I1963">
        <v>20.73</v>
      </c>
      <c r="J1963">
        <v>68.540000000000006</v>
      </c>
      <c r="K1963">
        <v>2</v>
      </c>
      <c r="T1963">
        <v>3</v>
      </c>
      <c r="U1963">
        <v>2</v>
      </c>
      <c r="V1963" t="s">
        <v>333</v>
      </c>
      <c r="W1963" t="s">
        <v>175</v>
      </c>
      <c r="X1963">
        <v>7</v>
      </c>
      <c r="Y1963">
        <v>6</v>
      </c>
      <c r="Z1963" t="s">
        <v>2234</v>
      </c>
      <c r="AA1963" t="s">
        <v>2235</v>
      </c>
      <c r="AB1963" t="s">
        <v>309</v>
      </c>
      <c r="AC1963" t="s">
        <v>310</v>
      </c>
      <c r="AD1963" t="s">
        <v>2149</v>
      </c>
      <c r="AG1963" t="s">
        <v>2236</v>
      </c>
      <c r="AH1963">
        <v>0</v>
      </c>
      <c r="AI1963">
        <v>299</v>
      </c>
    </row>
    <row r="1964" spans="1:35" x14ac:dyDescent="0.3">
      <c r="A1964" t="s">
        <v>2145</v>
      </c>
      <c r="B1964">
        <v>107832</v>
      </c>
      <c r="C1964">
        <v>2</v>
      </c>
      <c r="D1964" t="s">
        <v>2232</v>
      </c>
      <c r="E1964" t="s">
        <v>2233</v>
      </c>
      <c r="F1964">
        <v>11</v>
      </c>
      <c r="G1964">
        <v>25.35</v>
      </c>
      <c r="H1964">
        <v>83.82</v>
      </c>
      <c r="I1964">
        <v>21.22</v>
      </c>
      <c r="J1964">
        <v>70.16</v>
      </c>
      <c r="K1964">
        <v>8</v>
      </c>
      <c r="T1964">
        <v>3</v>
      </c>
      <c r="U1964">
        <v>2</v>
      </c>
      <c r="V1964" t="s">
        <v>333</v>
      </c>
      <c r="W1964" t="s">
        <v>169</v>
      </c>
      <c r="X1964">
        <v>7</v>
      </c>
      <c r="Y1964">
        <v>6</v>
      </c>
      <c r="Z1964" t="s">
        <v>2234</v>
      </c>
      <c r="AA1964" t="s">
        <v>2235</v>
      </c>
      <c r="AB1964" t="s">
        <v>309</v>
      </c>
      <c r="AC1964" t="s">
        <v>310</v>
      </c>
      <c r="AD1964" t="s">
        <v>2149</v>
      </c>
      <c r="AG1964" t="s">
        <v>2236</v>
      </c>
      <c r="AH1964">
        <v>0</v>
      </c>
      <c r="AI1964">
        <v>299</v>
      </c>
    </row>
    <row r="1965" spans="1:35" x14ac:dyDescent="0.3">
      <c r="A1965" t="s">
        <v>2145</v>
      </c>
      <c r="B1965">
        <v>107832</v>
      </c>
      <c r="C1965">
        <v>3</v>
      </c>
      <c r="D1965" t="s">
        <v>2232</v>
      </c>
      <c r="E1965" t="s">
        <v>2233</v>
      </c>
      <c r="F1965">
        <v>11</v>
      </c>
      <c r="G1965">
        <v>43.49</v>
      </c>
      <c r="H1965">
        <v>143.79</v>
      </c>
      <c r="I1965">
        <v>36.409999999999997</v>
      </c>
      <c r="J1965">
        <v>120.39</v>
      </c>
      <c r="K1965">
        <v>1</v>
      </c>
      <c r="T1965">
        <v>4</v>
      </c>
      <c r="U1965">
        <v>2</v>
      </c>
      <c r="V1965" t="s">
        <v>333</v>
      </c>
      <c r="W1965">
        <v>143</v>
      </c>
      <c r="X1965">
        <v>7</v>
      </c>
      <c r="Y1965">
        <v>6</v>
      </c>
      <c r="Z1965" t="s">
        <v>2234</v>
      </c>
      <c r="AA1965" t="s">
        <v>2235</v>
      </c>
      <c r="AB1965" t="s">
        <v>309</v>
      </c>
      <c r="AC1965" t="s">
        <v>310</v>
      </c>
      <c r="AD1965" t="s">
        <v>2149</v>
      </c>
      <c r="AG1965" t="s">
        <v>2236</v>
      </c>
      <c r="AH1965">
        <v>0</v>
      </c>
      <c r="AI1965">
        <v>299</v>
      </c>
    </row>
    <row r="1966" spans="1:35" x14ac:dyDescent="0.3">
      <c r="A1966" t="s">
        <v>2145</v>
      </c>
      <c r="B1966">
        <v>104862</v>
      </c>
      <c r="C1966">
        <v>1</v>
      </c>
      <c r="D1966" t="s">
        <v>2237</v>
      </c>
      <c r="E1966" t="s">
        <v>2097</v>
      </c>
      <c r="F1966">
        <v>37</v>
      </c>
      <c r="G1966">
        <v>35.840000000000003</v>
      </c>
      <c r="H1966">
        <v>118.51</v>
      </c>
      <c r="I1966">
        <v>25.67</v>
      </c>
      <c r="J1966">
        <v>84.87</v>
      </c>
      <c r="K1966">
        <v>17</v>
      </c>
      <c r="T1966">
        <v>3</v>
      </c>
      <c r="U1966">
        <v>2</v>
      </c>
      <c r="V1966" t="s">
        <v>306</v>
      </c>
      <c r="W1966" t="s">
        <v>277</v>
      </c>
      <c r="X1966">
        <v>12</v>
      </c>
      <c r="Y1966">
        <v>9</v>
      </c>
      <c r="Z1966" t="s">
        <v>2238</v>
      </c>
      <c r="AA1966" t="s">
        <v>2239</v>
      </c>
      <c r="AB1966" t="s">
        <v>309</v>
      </c>
      <c r="AC1966" t="s">
        <v>310</v>
      </c>
      <c r="AD1966" t="s">
        <v>2149</v>
      </c>
      <c r="AG1966" t="s">
        <v>2240</v>
      </c>
      <c r="AH1966">
        <v>0</v>
      </c>
      <c r="AI1966">
        <v>0</v>
      </c>
    </row>
    <row r="1967" spans="1:35" x14ac:dyDescent="0.3">
      <c r="A1967" t="s">
        <v>2145</v>
      </c>
      <c r="B1967">
        <v>104862</v>
      </c>
      <c r="C1967">
        <v>2</v>
      </c>
      <c r="D1967" t="s">
        <v>2237</v>
      </c>
      <c r="E1967" t="s">
        <v>2097</v>
      </c>
      <c r="F1967">
        <v>37</v>
      </c>
      <c r="G1967">
        <v>35.840000000000003</v>
      </c>
      <c r="H1967">
        <v>118.5</v>
      </c>
      <c r="I1967">
        <v>25.67</v>
      </c>
      <c r="J1967">
        <v>84.87</v>
      </c>
      <c r="K1967">
        <v>1</v>
      </c>
      <c r="T1967">
        <v>3</v>
      </c>
      <c r="U1967">
        <v>2</v>
      </c>
      <c r="V1967" t="s">
        <v>306</v>
      </c>
      <c r="W1967" t="s">
        <v>114</v>
      </c>
      <c r="X1967">
        <v>12</v>
      </c>
      <c r="Y1967">
        <v>9</v>
      </c>
      <c r="Z1967" t="s">
        <v>2238</v>
      </c>
      <c r="AA1967" t="s">
        <v>2239</v>
      </c>
      <c r="AB1967" t="s">
        <v>309</v>
      </c>
      <c r="AC1967" t="s">
        <v>310</v>
      </c>
      <c r="AD1967" t="s">
        <v>2149</v>
      </c>
      <c r="AG1967" t="s">
        <v>2240</v>
      </c>
      <c r="AH1967">
        <v>0</v>
      </c>
      <c r="AI1967">
        <v>0</v>
      </c>
    </row>
    <row r="1968" spans="1:35" x14ac:dyDescent="0.3">
      <c r="A1968" t="s">
        <v>2145</v>
      </c>
      <c r="B1968">
        <v>104862</v>
      </c>
      <c r="C1968">
        <v>3</v>
      </c>
      <c r="D1968" t="s">
        <v>2237</v>
      </c>
      <c r="E1968" t="s">
        <v>2097</v>
      </c>
      <c r="F1968">
        <v>37</v>
      </c>
      <c r="G1968">
        <v>37.86</v>
      </c>
      <c r="H1968">
        <v>125.16</v>
      </c>
      <c r="I1968">
        <v>25.67</v>
      </c>
      <c r="J1968">
        <v>84.87</v>
      </c>
      <c r="K1968">
        <v>11</v>
      </c>
      <c r="T1968">
        <v>3</v>
      </c>
      <c r="U1968">
        <v>2</v>
      </c>
      <c r="V1968" t="s">
        <v>306</v>
      </c>
      <c r="W1968">
        <v>125</v>
      </c>
      <c r="X1968">
        <v>12</v>
      </c>
      <c r="Y1968">
        <v>9</v>
      </c>
      <c r="Z1968" t="s">
        <v>2238</v>
      </c>
      <c r="AA1968" t="s">
        <v>2239</v>
      </c>
      <c r="AB1968" t="s">
        <v>309</v>
      </c>
      <c r="AC1968" t="s">
        <v>310</v>
      </c>
      <c r="AD1968" t="s">
        <v>2149</v>
      </c>
      <c r="AG1968" t="s">
        <v>2240</v>
      </c>
      <c r="AH1968">
        <v>0</v>
      </c>
      <c r="AI1968">
        <v>0</v>
      </c>
    </row>
    <row r="1969" spans="1:35" x14ac:dyDescent="0.3">
      <c r="A1969" t="s">
        <v>2145</v>
      </c>
      <c r="B1969">
        <v>104862</v>
      </c>
      <c r="C1969">
        <v>4</v>
      </c>
      <c r="D1969" t="s">
        <v>2237</v>
      </c>
      <c r="E1969" t="s">
        <v>2097</v>
      </c>
      <c r="F1969">
        <v>37</v>
      </c>
      <c r="G1969">
        <v>40.26</v>
      </c>
      <c r="H1969">
        <v>133.12</v>
      </c>
      <c r="I1969">
        <v>25.67</v>
      </c>
      <c r="J1969">
        <v>84.87</v>
      </c>
      <c r="K1969">
        <v>7</v>
      </c>
      <c r="T1969">
        <v>3</v>
      </c>
      <c r="U1969">
        <v>2</v>
      </c>
      <c r="V1969" t="s">
        <v>306</v>
      </c>
      <c r="W1969" t="s">
        <v>174</v>
      </c>
      <c r="X1969">
        <v>12</v>
      </c>
      <c r="Y1969">
        <v>9</v>
      </c>
      <c r="Z1969" t="s">
        <v>2238</v>
      </c>
      <c r="AA1969" t="s">
        <v>2239</v>
      </c>
      <c r="AB1969" t="s">
        <v>309</v>
      </c>
      <c r="AC1969" t="s">
        <v>310</v>
      </c>
      <c r="AD1969" t="s">
        <v>2149</v>
      </c>
      <c r="AG1969" t="s">
        <v>2240</v>
      </c>
      <c r="AH1969">
        <v>0</v>
      </c>
      <c r="AI1969">
        <v>0</v>
      </c>
    </row>
    <row r="1970" spans="1:35" x14ac:dyDescent="0.3">
      <c r="A1970" t="s">
        <v>2145</v>
      </c>
      <c r="B1970">
        <v>104862</v>
      </c>
      <c r="C1970">
        <v>5</v>
      </c>
      <c r="D1970" t="s">
        <v>2237</v>
      </c>
      <c r="E1970" t="s">
        <v>2097</v>
      </c>
      <c r="F1970">
        <v>37</v>
      </c>
      <c r="G1970">
        <v>40.26</v>
      </c>
      <c r="H1970">
        <v>133.12</v>
      </c>
      <c r="I1970">
        <v>25.67</v>
      </c>
      <c r="J1970">
        <v>84.87</v>
      </c>
      <c r="K1970">
        <v>1</v>
      </c>
      <c r="T1970">
        <v>3</v>
      </c>
      <c r="U1970">
        <v>2</v>
      </c>
      <c r="V1970" t="s">
        <v>306</v>
      </c>
      <c r="W1970" t="s">
        <v>2241</v>
      </c>
      <c r="X1970">
        <v>12</v>
      </c>
      <c r="Y1970">
        <v>9</v>
      </c>
      <c r="Z1970" t="s">
        <v>2238</v>
      </c>
      <c r="AA1970" t="s">
        <v>2239</v>
      </c>
      <c r="AB1970" t="s">
        <v>309</v>
      </c>
      <c r="AC1970" t="s">
        <v>310</v>
      </c>
      <c r="AD1970" t="s">
        <v>2149</v>
      </c>
      <c r="AG1970" t="s">
        <v>2240</v>
      </c>
      <c r="AH1970">
        <v>0</v>
      </c>
      <c r="AI1970">
        <v>0</v>
      </c>
    </row>
    <row r="1971" spans="1:35" x14ac:dyDescent="0.3">
      <c r="A1971" t="s">
        <v>2145</v>
      </c>
      <c r="B1971">
        <v>9488</v>
      </c>
      <c r="C1971">
        <v>1</v>
      </c>
      <c r="D1971" t="s">
        <v>2242</v>
      </c>
      <c r="E1971" t="s">
        <v>2243</v>
      </c>
      <c r="F1971">
        <v>45</v>
      </c>
      <c r="G1971">
        <v>15.21</v>
      </c>
      <c r="H1971">
        <v>50.31</v>
      </c>
      <c r="I1971">
        <v>12.97</v>
      </c>
      <c r="J1971">
        <v>42.9</v>
      </c>
      <c r="K1971">
        <v>1</v>
      </c>
      <c r="T1971">
        <v>2</v>
      </c>
      <c r="U1971">
        <v>1</v>
      </c>
      <c r="V1971" t="s">
        <v>306</v>
      </c>
      <c r="W1971">
        <v>50</v>
      </c>
      <c r="X1971">
        <v>9</v>
      </c>
      <c r="Y1971">
        <v>9</v>
      </c>
      <c r="Z1971" t="s">
        <v>2244</v>
      </c>
      <c r="AA1971" t="s">
        <v>2245</v>
      </c>
      <c r="AB1971" t="s">
        <v>309</v>
      </c>
      <c r="AC1971" t="s">
        <v>310</v>
      </c>
      <c r="AD1971" t="s">
        <v>2149</v>
      </c>
      <c r="AG1971" t="s">
        <v>2246</v>
      </c>
      <c r="AH1971">
        <v>0</v>
      </c>
      <c r="AI1971">
        <v>317</v>
      </c>
    </row>
    <row r="1972" spans="1:35" x14ac:dyDescent="0.3">
      <c r="A1972" t="s">
        <v>2145</v>
      </c>
      <c r="B1972">
        <v>9488</v>
      </c>
      <c r="C1972">
        <v>2</v>
      </c>
      <c r="D1972" t="s">
        <v>2242</v>
      </c>
      <c r="E1972" t="s">
        <v>2243</v>
      </c>
      <c r="F1972">
        <v>45</v>
      </c>
      <c r="G1972">
        <v>18.52</v>
      </c>
      <c r="H1972">
        <v>61.24</v>
      </c>
      <c r="I1972">
        <v>15.8</v>
      </c>
      <c r="J1972">
        <v>52.26</v>
      </c>
      <c r="K1972">
        <v>1</v>
      </c>
      <c r="T1972">
        <v>3</v>
      </c>
      <c r="U1972">
        <v>1</v>
      </c>
      <c r="V1972" t="s">
        <v>306</v>
      </c>
      <c r="W1972" t="s">
        <v>518</v>
      </c>
      <c r="X1972">
        <v>9</v>
      </c>
      <c r="Y1972">
        <v>9</v>
      </c>
      <c r="Z1972" t="s">
        <v>2244</v>
      </c>
      <c r="AA1972" t="s">
        <v>2245</v>
      </c>
      <c r="AB1972" t="s">
        <v>309</v>
      </c>
      <c r="AC1972" t="s">
        <v>310</v>
      </c>
      <c r="AD1972" t="s">
        <v>2149</v>
      </c>
      <c r="AG1972" t="s">
        <v>2246</v>
      </c>
      <c r="AH1972">
        <v>0</v>
      </c>
      <c r="AI1972">
        <v>317</v>
      </c>
    </row>
    <row r="1973" spans="1:35" x14ac:dyDescent="0.3">
      <c r="A1973" t="s">
        <v>2145</v>
      </c>
      <c r="B1973">
        <v>9488</v>
      </c>
      <c r="C1973">
        <v>3</v>
      </c>
      <c r="D1973" t="s">
        <v>2242</v>
      </c>
      <c r="E1973" t="s">
        <v>2243</v>
      </c>
      <c r="F1973">
        <v>45</v>
      </c>
      <c r="G1973">
        <v>18.670000000000002</v>
      </c>
      <c r="H1973">
        <v>61.74</v>
      </c>
      <c r="I1973">
        <v>15.92</v>
      </c>
      <c r="J1973">
        <v>52.65</v>
      </c>
      <c r="K1973">
        <v>1</v>
      </c>
      <c r="T1973">
        <v>2</v>
      </c>
      <c r="U1973">
        <v>1</v>
      </c>
      <c r="V1973" t="s">
        <v>306</v>
      </c>
      <c r="W1973" t="s">
        <v>1509</v>
      </c>
      <c r="X1973">
        <v>9</v>
      </c>
      <c r="Y1973">
        <v>9</v>
      </c>
      <c r="Z1973" t="s">
        <v>2244</v>
      </c>
      <c r="AA1973" t="s">
        <v>2245</v>
      </c>
      <c r="AB1973" t="s">
        <v>309</v>
      </c>
      <c r="AC1973" t="s">
        <v>310</v>
      </c>
      <c r="AD1973" t="s">
        <v>2149</v>
      </c>
      <c r="AG1973" t="s">
        <v>2246</v>
      </c>
      <c r="AH1973">
        <v>0</v>
      </c>
      <c r="AI1973">
        <v>317</v>
      </c>
    </row>
    <row r="1974" spans="1:35" x14ac:dyDescent="0.3">
      <c r="A1974" t="s">
        <v>2145</v>
      </c>
      <c r="B1974">
        <v>9488</v>
      </c>
      <c r="C1974">
        <v>4</v>
      </c>
      <c r="D1974" t="s">
        <v>2242</v>
      </c>
      <c r="E1974" t="s">
        <v>2243</v>
      </c>
      <c r="F1974">
        <v>45</v>
      </c>
      <c r="G1974">
        <v>21.92</v>
      </c>
      <c r="H1974">
        <v>72.48</v>
      </c>
      <c r="I1974">
        <v>18.7</v>
      </c>
      <c r="J1974">
        <v>61.84</v>
      </c>
      <c r="K1974">
        <v>8</v>
      </c>
      <c r="T1974">
        <v>3</v>
      </c>
      <c r="U1974">
        <v>1</v>
      </c>
      <c r="V1974" t="s">
        <v>306</v>
      </c>
      <c r="W1974" t="s">
        <v>80</v>
      </c>
      <c r="X1974">
        <v>9</v>
      </c>
      <c r="Y1974">
        <v>9</v>
      </c>
      <c r="Z1974" t="s">
        <v>2244</v>
      </c>
      <c r="AA1974" t="s">
        <v>2245</v>
      </c>
      <c r="AB1974" t="s">
        <v>309</v>
      </c>
      <c r="AC1974" t="s">
        <v>310</v>
      </c>
      <c r="AD1974" t="s">
        <v>2149</v>
      </c>
      <c r="AG1974" t="s">
        <v>2246</v>
      </c>
      <c r="AH1974">
        <v>0</v>
      </c>
      <c r="AI1974">
        <v>317</v>
      </c>
    </row>
    <row r="1975" spans="1:35" x14ac:dyDescent="0.3">
      <c r="A1975" t="s">
        <v>2145</v>
      </c>
      <c r="B1975">
        <v>9488</v>
      </c>
      <c r="C1975">
        <v>5</v>
      </c>
      <c r="D1975" t="s">
        <v>2242</v>
      </c>
      <c r="E1975" t="s">
        <v>2243</v>
      </c>
      <c r="F1975">
        <v>45</v>
      </c>
      <c r="G1975">
        <v>21.84</v>
      </c>
      <c r="H1975">
        <v>72.209999999999994</v>
      </c>
      <c r="I1975">
        <v>18.64</v>
      </c>
      <c r="J1975">
        <v>61.62</v>
      </c>
      <c r="K1975">
        <v>1</v>
      </c>
      <c r="T1975">
        <v>3</v>
      </c>
      <c r="U1975">
        <v>1</v>
      </c>
      <c r="V1975" t="s">
        <v>306</v>
      </c>
      <c r="W1975" t="s">
        <v>79</v>
      </c>
      <c r="X1975">
        <v>9</v>
      </c>
      <c r="Y1975">
        <v>9</v>
      </c>
      <c r="Z1975" t="s">
        <v>2244</v>
      </c>
      <c r="AA1975" t="s">
        <v>2245</v>
      </c>
      <c r="AB1975" t="s">
        <v>309</v>
      </c>
      <c r="AC1975" t="s">
        <v>310</v>
      </c>
      <c r="AD1975" t="s">
        <v>2149</v>
      </c>
      <c r="AG1975" t="s">
        <v>2246</v>
      </c>
      <c r="AH1975">
        <v>0</v>
      </c>
      <c r="AI1975">
        <v>317</v>
      </c>
    </row>
    <row r="1976" spans="1:35" x14ac:dyDescent="0.3">
      <c r="A1976" t="s">
        <v>2145</v>
      </c>
      <c r="B1976">
        <v>9488</v>
      </c>
      <c r="C1976">
        <v>6</v>
      </c>
      <c r="D1976" t="s">
        <v>2242</v>
      </c>
      <c r="E1976" t="s">
        <v>2243</v>
      </c>
      <c r="F1976">
        <v>45</v>
      </c>
      <c r="G1976">
        <v>23.63</v>
      </c>
      <c r="H1976">
        <v>78.12</v>
      </c>
      <c r="I1976">
        <v>20.16</v>
      </c>
      <c r="J1976">
        <v>66.66</v>
      </c>
      <c r="K1976">
        <v>6</v>
      </c>
      <c r="T1976">
        <v>2</v>
      </c>
      <c r="U1976">
        <v>1</v>
      </c>
      <c r="V1976" t="s">
        <v>306</v>
      </c>
      <c r="W1976" t="s">
        <v>82</v>
      </c>
      <c r="X1976">
        <v>9</v>
      </c>
      <c r="Y1976">
        <v>9</v>
      </c>
      <c r="Z1976" t="s">
        <v>2244</v>
      </c>
      <c r="AA1976" t="s">
        <v>2245</v>
      </c>
      <c r="AB1976" t="s">
        <v>309</v>
      </c>
      <c r="AC1976" t="s">
        <v>310</v>
      </c>
      <c r="AD1976" t="s">
        <v>2149</v>
      </c>
      <c r="AG1976" t="s">
        <v>2246</v>
      </c>
      <c r="AH1976">
        <v>0</v>
      </c>
      <c r="AI1976">
        <v>317</v>
      </c>
    </row>
    <row r="1977" spans="1:35" x14ac:dyDescent="0.3">
      <c r="A1977" t="s">
        <v>2145</v>
      </c>
      <c r="B1977">
        <v>9488</v>
      </c>
      <c r="C1977">
        <v>7</v>
      </c>
      <c r="D1977" t="s">
        <v>2242</v>
      </c>
      <c r="E1977" t="s">
        <v>2243</v>
      </c>
      <c r="F1977">
        <v>45</v>
      </c>
      <c r="G1977">
        <v>23.73</v>
      </c>
      <c r="H1977">
        <v>78.47</v>
      </c>
      <c r="I1977">
        <v>20.239999999999998</v>
      </c>
      <c r="J1977">
        <v>66.930000000000007</v>
      </c>
      <c r="K1977">
        <v>2</v>
      </c>
      <c r="T1977">
        <v>3</v>
      </c>
      <c r="U1977">
        <v>1</v>
      </c>
      <c r="V1977" t="s">
        <v>306</v>
      </c>
      <c r="W1977" t="s">
        <v>81</v>
      </c>
      <c r="X1977">
        <v>9</v>
      </c>
      <c r="Y1977">
        <v>9</v>
      </c>
      <c r="Z1977" t="s">
        <v>2244</v>
      </c>
      <c r="AA1977" t="s">
        <v>2245</v>
      </c>
      <c r="AB1977" t="s">
        <v>309</v>
      </c>
      <c r="AC1977" t="s">
        <v>310</v>
      </c>
      <c r="AD1977" t="s">
        <v>2149</v>
      </c>
      <c r="AG1977" t="s">
        <v>2246</v>
      </c>
      <c r="AH1977">
        <v>0</v>
      </c>
      <c r="AI1977">
        <v>317</v>
      </c>
    </row>
    <row r="1978" spans="1:35" x14ac:dyDescent="0.3">
      <c r="A1978" t="s">
        <v>2145</v>
      </c>
      <c r="B1978">
        <v>9488</v>
      </c>
      <c r="C1978">
        <v>8</v>
      </c>
      <c r="D1978" t="s">
        <v>2242</v>
      </c>
      <c r="E1978" t="s">
        <v>2243</v>
      </c>
      <c r="F1978">
        <v>45</v>
      </c>
      <c r="G1978">
        <v>24.71</v>
      </c>
      <c r="H1978">
        <v>81.709999999999994</v>
      </c>
      <c r="I1978">
        <v>21.09</v>
      </c>
      <c r="J1978">
        <v>69.72</v>
      </c>
      <c r="K1978">
        <v>1</v>
      </c>
      <c r="T1978">
        <v>3</v>
      </c>
      <c r="U1978">
        <v>1</v>
      </c>
      <c r="V1978" t="s">
        <v>306</v>
      </c>
      <c r="W1978">
        <v>81</v>
      </c>
      <c r="X1978">
        <v>9</v>
      </c>
      <c r="Y1978">
        <v>9</v>
      </c>
      <c r="Z1978" t="s">
        <v>2244</v>
      </c>
      <c r="AA1978" t="s">
        <v>2245</v>
      </c>
      <c r="AB1978" t="s">
        <v>309</v>
      </c>
      <c r="AC1978" t="s">
        <v>310</v>
      </c>
      <c r="AD1978" t="s">
        <v>2149</v>
      </c>
      <c r="AG1978" t="s">
        <v>2246</v>
      </c>
      <c r="AH1978">
        <v>0</v>
      </c>
      <c r="AI1978">
        <v>317</v>
      </c>
    </row>
    <row r="1979" spans="1:35" x14ac:dyDescent="0.3">
      <c r="A1979" t="s">
        <v>2145</v>
      </c>
      <c r="B1979">
        <v>9488</v>
      </c>
      <c r="C1979">
        <v>9</v>
      </c>
      <c r="D1979" t="s">
        <v>2242</v>
      </c>
      <c r="E1979" t="s">
        <v>2243</v>
      </c>
      <c r="F1979">
        <v>45</v>
      </c>
      <c r="G1979">
        <v>27.73</v>
      </c>
      <c r="H1979">
        <v>91.68</v>
      </c>
      <c r="I1979">
        <v>23.66</v>
      </c>
      <c r="J1979">
        <v>78.22</v>
      </c>
      <c r="K1979">
        <v>8</v>
      </c>
      <c r="T1979">
        <v>3</v>
      </c>
      <c r="U1979">
        <v>1</v>
      </c>
      <c r="V1979" t="s">
        <v>306</v>
      </c>
      <c r="W1979" t="s">
        <v>819</v>
      </c>
      <c r="X1979">
        <v>9</v>
      </c>
      <c r="Y1979">
        <v>9</v>
      </c>
      <c r="Z1979" t="s">
        <v>2244</v>
      </c>
      <c r="AA1979" t="s">
        <v>2245</v>
      </c>
      <c r="AB1979" t="s">
        <v>309</v>
      </c>
      <c r="AC1979" t="s">
        <v>310</v>
      </c>
      <c r="AD1979" t="s">
        <v>2149</v>
      </c>
      <c r="AG1979" t="s">
        <v>2246</v>
      </c>
      <c r="AH1979">
        <v>0</v>
      </c>
      <c r="AI1979">
        <v>317</v>
      </c>
    </row>
    <row r="1980" spans="1:35" x14ac:dyDescent="0.3">
      <c r="A1980" t="s">
        <v>2145</v>
      </c>
      <c r="B1980">
        <v>9488</v>
      </c>
      <c r="C1980">
        <v>10</v>
      </c>
      <c r="D1980" t="s">
        <v>2242</v>
      </c>
      <c r="E1980" t="s">
        <v>2243</v>
      </c>
      <c r="F1980">
        <v>45</v>
      </c>
      <c r="G1980">
        <v>28.08</v>
      </c>
      <c r="H1980">
        <v>92.85</v>
      </c>
      <c r="I1980">
        <v>23.96</v>
      </c>
      <c r="J1980">
        <v>79.22</v>
      </c>
      <c r="K1980">
        <v>8</v>
      </c>
      <c r="T1980">
        <v>3</v>
      </c>
      <c r="U1980">
        <v>1</v>
      </c>
      <c r="V1980" t="s">
        <v>306</v>
      </c>
      <c r="W1980" t="s">
        <v>1460</v>
      </c>
      <c r="X1980">
        <v>9</v>
      </c>
      <c r="Y1980">
        <v>9</v>
      </c>
      <c r="Z1980" t="s">
        <v>2244</v>
      </c>
      <c r="AA1980" t="s">
        <v>2245</v>
      </c>
      <c r="AB1980" t="s">
        <v>309</v>
      </c>
      <c r="AC1980" t="s">
        <v>310</v>
      </c>
      <c r="AD1980" t="s">
        <v>2149</v>
      </c>
      <c r="AG1980" t="s">
        <v>2246</v>
      </c>
      <c r="AH1980">
        <v>0</v>
      </c>
      <c r="AI1980">
        <v>317</v>
      </c>
    </row>
    <row r="1981" spans="1:35" x14ac:dyDescent="0.3">
      <c r="A1981" t="s">
        <v>2145</v>
      </c>
      <c r="B1981">
        <v>9488</v>
      </c>
      <c r="C1981">
        <v>11</v>
      </c>
      <c r="D1981" t="s">
        <v>2242</v>
      </c>
      <c r="E1981" t="s">
        <v>2243</v>
      </c>
      <c r="F1981">
        <v>45</v>
      </c>
      <c r="G1981">
        <v>29.74</v>
      </c>
      <c r="H1981">
        <v>98.34</v>
      </c>
      <c r="I1981">
        <v>25.37</v>
      </c>
      <c r="J1981">
        <v>83.9</v>
      </c>
      <c r="K1981">
        <v>8</v>
      </c>
      <c r="T1981">
        <v>3</v>
      </c>
      <c r="U1981">
        <v>1</v>
      </c>
      <c r="V1981" t="s">
        <v>306</v>
      </c>
      <c r="W1981">
        <v>98</v>
      </c>
      <c r="X1981">
        <v>9</v>
      </c>
      <c r="Y1981">
        <v>9</v>
      </c>
      <c r="Z1981" t="s">
        <v>2244</v>
      </c>
      <c r="AA1981" t="s">
        <v>2245</v>
      </c>
      <c r="AB1981" t="s">
        <v>309</v>
      </c>
      <c r="AC1981" t="s">
        <v>310</v>
      </c>
      <c r="AD1981" t="s">
        <v>2149</v>
      </c>
      <c r="AG1981" t="s">
        <v>2246</v>
      </c>
      <c r="AH1981">
        <v>0</v>
      </c>
      <c r="AI1981">
        <v>317</v>
      </c>
    </row>
    <row r="1982" spans="1:35" x14ac:dyDescent="0.3">
      <c r="A1982" t="s">
        <v>2145</v>
      </c>
      <c r="B1982">
        <v>13695</v>
      </c>
      <c r="C1982">
        <v>1</v>
      </c>
      <c r="D1982" t="s">
        <v>1294</v>
      </c>
      <c r="E1982" t="s">
        <v>791</v>
      </c>
      <c r="F1982">
        <v>17</v>
      </c>
      <c r="G1982">
        <v>18.260000000000002</v>
      </c>
      <c r="H1982">
        <v>60.38</v>
      </c>
      <c r="I1982">
        <v>15.52</v>
      </c>
      <c r="J1982">
        <v>51.33</v>
      </c>
      <c r="K1982">
        <v>1</v>
      </c>
      <c r="T1982">
        <v>3</v>
      </c>
      <c r="U1982">
        <v>1</v>
      </c>
      <c r="V1982" t="s">
        <v>306</v>
      </c>
      <c r="W1982">
        <v>60</v>
      </c>
      <c r="X1982">
        <v>7</v>
      </c>
      <c r="Y1982">
        <v>4</v>
      </c>
      <c r="Z1982" t="s">
        <v>2247</v>
      </c>
      <c r="AA1982" t="s">
        <v>2248</v>
      </c>
      <c r="AB1982" t="s">
        <v>309</v>
      </c>
      <c r="AC1982" t="s">
        <v>310</v>
      </c>
      <c r="AD1982" t="s">
        <v>2149</v>
      </c>
      <c r="AG1982" t="s">
        <v>2249</v>
      </c>
      <c r="AH1982">
        <v>0</v>
      </c>
      <c r="AI1982">
        <v>262</v>
      </c>
    </row>
    <row r="1983" spans="1:35" x14ac:dyDescent="0.3">
      <c r="A1983" t="s">
        <v>2145</v>
      </c>
      <c r="B1983">
        <v>13695</v>
      </c>
      <c r="C1983">
        <v>2</v>
      </c>
      <c r="D1983" t="s">
        <v>1294</v>
      </c>
      <c r="E1983" t="s">
        <v>791</v>
      </c>
      <c r="F1983">
        <v>17</v>
      </c>
      <c r="G1983">
        <v>19.22</v>
      </c>
      <c r="H1983">
        <v>63.57</v>
      </c>
      <c r="I1983">
        <v>16.38</v>
      </c>
      <c r="J1983">
        <v>54.15</v>
      </c>
      <c r="K1983">
        <v>1</v>
      </c>
      <c r="T1983">
        <v>3</v>
      </c>
      <c r="U1983">
        <v>2</v>
      </c>
      <c r="V1983" t="s">
        <v>306</v>
      </c>
      <c r="W1983">
        <v>63</v>
      </c>
      <c r="X1983">
        <v>7</v>
      </c>
      <c r="Y1983">
        <v>4</v>
      </c>
      <c r="Z1983" t="s">
        <v>2247</v>
      </c>
      <c r="AA1983" t="s">
        <v>2248</v>
      </c>
      <c r="AB1983" t="s">
        <v>309</v>
      </c>
      <c r="AC1983" t="s">
        <v>310</v>
      </c>
      <c r="AD1983" t="s">
        <v>2149</v>
      </c>
      <c r="AG1983" t="s">
        <v>2249</v>
      </c>
      <c r="AH1983">
        <v>0</v>
      </c>
      <c r="AI1983">
        <v>262</v>
      </c>
    </row>
    <row r="1984" spans="1:35" x14ac:dyDescent="0.3">
      <c r="A1984" t="s">
        <v>2145</v>
      </c>
      <c r="B1984">
        <v>13695</v>
      </c>
      <c r="C1984">
        <v>3</v>
      </c>
      <c r="D1984" t="s">
        <v>1294</v>
      </c>
      <c r="E1984" t="s">
        <v>791</v>
      </c>
      <c r="F1984">
        <v>17</v>
      </c>
      <c r="G1984">
        <v>19.98</v>
      </c>
      <c r="H1984">
        <v>66.06</v>
      </c>
      <c r="I1984">
        <v>17.02</v>
      </c>
      <c r="J1984">
        <v>56.27</v>
      </c>
      <c r="K1984">
        <v>1</v>
      </c>
      <c r="T1984">
        <v>4</v>
      </c>
      <c r="U1984">
        <v>2</v>
      </c>
      <c r="V1984" t="s">
        <v>306</v>
      </c>
      <c r="W1984">
        <v>66</v>
      </c>
      <c r="X1984">
        <v>7</v>
      </c>
      <c r="Y1984">
        <v>4</v>
      </c>
      <c r="Z1984" t="s">
        <v>2247</v>
      </c>
      <c r="AA1984" t="s">
        <v>2248</v>
      </c>
      <c r="AB1984" t="s">
        <v>309</v>
      </c>
      <c r="AC1984" t="s">
        <v>310</v>
      </c>
      <c r="AD1984" t="s">
        <v>2149</v>
      </c>
      <c r="AG1984" t="s">
        <v>2249</v>
      </c>
      <c r="AH1984">
        <v>0</v>
      </c>
      <c r="AI1984">
        <v>262</v>
      </c>
    </row>
    <row r="1985" spans="1:35" x14ac:dyDescent="0.3">
      <c r="A1985" t="s">
        <v>2145</v>
      </c>
      <c r="B1985">
        <v>13695</v>
      </c>
      <c r="C1985">
        <v>4</v>
      </c>
      <c r="D1985" t="s">
        <v>1294</v>
      </c>
      <c r="E1985" t="s">
        <v>791</v>
      </c>
      <c r="F1985">
        <v>17</v>
      </c>
      <c r="G1985">
        <v>20.65</v>
      </c>
      <c r="H1985">
        <v>68.28</v>
      </c>
      <c r="I1985">
        <v>17.59</v>
      </c>
      <c r="J1985">
        <v>58.16</v>
      </c>
      <c r="K1985">
        <v>1</v>
      </c>
      <c r="T1985">
        <v>4</v>
      </c>
      <c r="U1985">
        <v>2</v>
      </c>
      <c r="V1985" t="s">
        <v>306</v>
      </c>
      <c r="W1985" t="s">
        <v>1035</v>
      </c>
      <c r="X1985">
        <v>7</v>
      </c>
      <c r="Y1985">
        <v>4</v>
      </c>
      <c r="Z1985" t="s">
        <v>2247</v>
      </c>
      <c r="AA1985" t="s">
        <v>2248</v>
      </c>
      <c r="AB1985" t="s">
        <v>309</v>
      </c>
      <c r="AC1985" t="s">
        <v>310</v>
      </c>
      <c r="AD1985" t="s">
        <v>2149</v>
      </c>
      <c r="AG1985" t="s">
        <v>2249</v>
      </c>
      <c r="AH1985">
        <v>0</v>
      </c>
      <c r="AI1985">
        <v>262</v>
      </c>
    </row>
    <row r="1986" spans="1:35" x14ac:dyDescent="0.3">
      <c r="A1986" t="s">
        <v>2145</v>
      </c>
      <c r="B1986">
        <v>13695</v>
      </c>
      <c r="C1986">
        <v>5</v>
      </c>
      <c r="D1986" t="s">
        <v>1294</v>
      </c>
      <c r="E1986" t="s">
        <v>791</v>
      </c>
      <c r="F1986">
        <v>17</v>
      </c>
      <c r="G1986">
        <v>20.73</v>
      </c>
      <c r="H1986">
        <v>68.56</v>
      </c>
      <c r="I1986">
        <v>17.66</v>
      </c>
      <c r="J1986">
        <v>58.4</v>
      </c>
      <c r="K1986">
        <v>1</v>
      </c>
      <c r="T1986">
        <v>4</v>
      </c>
      <c r="U1986">
        <v>2</v>
      </c>
      <c r="V1986" t="s">
        <v>306</v>
      </c>
      <c r="W1986" t="s">
        <v>1034</v>
      </c>
      <c r="X1986">
        <v>7</v>
      </c>
      <c r="Y1986">
        <v>4</v>
      </c>
      <c r="Z1986" t="s">
        <v>2247</v>
      </c>
      <c r="AA1986" t="s">
        <v>2248</v>
      </c>
      <c r="AB1986" t="s">
        <v>309</v>
      </c>
      <c r="AC1986" t="s">
        <v>310</v>
      </c>
      <c r="AD1986" t="s">
        <v>2149</v>
      </c>
      <c r="AG1986" t="s">
        <v>2249</v>
      </c>
      <c r="AH1986">
        <v>0</v>
      </c>
      <c r="AI1986">
        <v>262</v>
      </c>
    </row>
    <row r="1987" spans="1:35" x14ac:dyDescent="0.3">
      <c r="A1987" t="s">
        <v>2145</v>
      </c>
      <c r="B1987">
        <v>13695</v>
      </c>
      <c r="C1987">
        <v>6</v>
      </c>
      <c r="D1987" t="s">
        <v>1294</v>
      </c>
      <c r="E1987" t="s">
        <v>791</v>
      </c>
      <c r="F1987">
        <v>17</v>
      </c>
      <c r="G1987">
        <v>23.1</v>
      </c>
      <c r="H1987">
        <v>76.38</v>
      </c>
      <c r="I1987">
        <v>19.68</v>
      </c>
      <c r="J1987">
        <v>65.06</v>
      </c>
      <c r="K1987">
        <v>1</v>
      </c>
      <c r="T1987">
        <v>4</v>
      </c>
      <c r="U1987">
        <v>2</v>
      </c>
      <c r="V1987" t="s">
        <v>306</v>
      </c>
      <c r="W1987">
        <v>76</v>
      </c>
      <c r="X1987">
        <v>7</v>
      </c>
      <c r="Y1987">
        <v>4</v>
      </c>
      <c r="Z1987" t="s">
        <v>2247</v>
      </c>
      <c r="AA1987" t="s">
        <v>2248</v>
      </c>
      <c r="AB1987" t="s">
        <v>309</v>
      </c>
      <c r="AC1987" t="s">
        <v>310</v>
      </c>
      <c r="AD1987" t="s">
        <v>2149</v>
      </c>
      <c r="AG1987" t="s">
        <v>2249</v>
      </c>
      <c r="AH1987">
        <v>0</v>
      </c>
      <c r="AI1987">
        <v>262</v>
      </c>
    </row>
    <row r="1988" spans="1:35" x14ac:dyDescent="0.3">
      <c r="A1988" t="s">
        <v>2145</v>
      </c>
      <c r="B1988">
        <v>13695</v>
      </c>
      <c r="C1988">
        <v>7</v>
      </c>
      <c r="D1988" t="s">
        <v>1294</v>
      </c>
      <c r="E1988" t="s">
        <v>791</v>
      </c>
      <c r="F1988">
        <v>17</v>
      </c>
      <c r="G1988">
        <v>24</v>
      </c>
      <c r="H1988">
        <v>79.34</v>
      </c>
      <c r="I1988">
        <v>20.440000000000001</v>
      </c>
      <c r="J1988">
        <v>67.58</v>
      </c>
      <c r="K1988">
        <v>1</v>
      </c>
      <c r="T1988">
        <v>4</v>
      </c>
      <c r="U1988">
        <v>2</v>
      </c>
      <c r="V1988" t="s">
        <v>306</v>
      </c>
      <c r="W1988">
        <v>79</v>
      </c>
      <c r="X1988">
        <v>7</v>
      </c>
      <c r="Y1988">
        <v>4</v>
      </c>
      <c r="Z1988" t="s">
        <v>2247</v>
      </c>
      <c r="AA1988" t="s">
        <v>2248</v>
      </c>
      <c r="AB1988" t="s">
        <v>309</v>
      </c>
      <c r="AC1988" t="s">
        <v>310</v>
      </c>
      <c r="AD1988" t="s">
        <v>2149</v>
      </c>
      <c r="AG1988" t="s">
        <v>2249</v>
      </c>
      <c r="AH1988">
        <v>0</v>
      </c>
      <c r="AI1988">
        <v>262</v>
      </c>
    </row>
    <row r="1989" spans="1:35" x14ac:dyDescent="0.3">
      <c r="A1989" t="s">
        <v>2145</v>
      </c>
      <c r="B1989">
        <v>13695</v>
      </c>
      <c r="C1989">
        <v>8</v>
      </c>
      <c r="D1989" t="s">
        <v>1294</v>
      </c>
      <c r="E1989" t="s">
        <v>791</v>
      </c>
      <c r="F1989">
        <v>17</v>
      </c>
      <c r="G1989">
        <v>25.4</v>
      </c>
      <c r="H1989">
        <v>83.98</v>
      </c>
      <c r="I1989">
        <v>21.63</v>
      </c>
      <c r="J1989">
        <v>71.53</v>
      </c>
      <c r="K1989">
        <v>1</v>
      </c>
      <c r="T1989">
        <v>4</v>
      </c>
      <c r="U1989">
        <v>2</v>
      </c>
      <c r="V1989" t="s">
        <v>306</v>
      </c>
      <c r="W1989">
        <v>83</v>
      </c>
      <c r="X1989">
        <v>7</v>
      </c>
      <c r="Y1989">
        <v>4</v>
      </c>
      <c r="Z1989" t="s">
        <v>2247</v>
      </c>
      <c r="AA1989" t="s">
        <v>2248</v>
      </c>
      <c r="AB1989" t="s">
        <v>309</v>
      </c>
      <c r="AC1989" t="s">
        <v>310</v>
      </c>
      <c r="AD1989" t="s">
        <v>2149</v>
      </c>
      <c r="AG1989" t="s">
        <v>2249</v>
      </c>
      <c r="AH1989">
        <v>0</v>
      </c>
      <c r="AI1989">
        <v>262</v>
      </c>
    </row>
    <row r="1990" spans="1:35" x14ac:dyDescent="0.3">
      <c r="A1990" t="s">
        <v>2145</v>
      </c>
      <c r="B1990">
        <v>13695</v>
      </c>
      <c r="C1990">
        <v>9</v>
      </c>
      <c r="D1990" t="s">
        <v>1294</v>
      </c>
      <c r="E1990" t="s">
        <v>791</v>
      </c>
      <c r="F1990">
        <v>17</v>
      </c>
      <c r="G1990">
        <v>25.64</v>
      </c>
      <c r="H1990">
        <v>84.77</v>
      </c>
      <c r="I1990">
        <v>21.84</v>
      </c>
      <c r="J1990">
        <v>72.2</v>
      </c>
      <c r="K1990">
        <v>2</v>
      </c>
      <c r="T1990">
        <v>4</v>
      </c>
      <c r="U1990">
        <v>2</v>
      </c>
      <c r="V1990" t="s">
        <v>306</v>
      </c>
      <c r="W1990" t="s">
        <v>156</v>
      </c>
      <c r="X1990">
        <v>7</v>
      </c>
      <c r="Y1990">
        <v>4</v>
      </c>
      <c r="Z1990" t="s">
        <v>2247</v>
      </c>
      <c r="AA1990" t="s">
        <v>2248</v>
      </c>
      <c r="AB1990" t="s">
        <v>309</v>
      </c>
      <c r="AC1990" t="s">
        <v>310</v>
      </c>
      <c r="AD1990" t="s">
        <v>2149</v>
      </c>
      <c r="AG1990" t="s">
        <v>2249</v>
      </c>
      <c r="AH1990">
        <v>0</v>
      </c>
      <c r="AI1990">
        <v>262</v>
      </c>
    </row>
    <row r="1991" spans="1:35" x14ac:dyDescent="0.3">
      <c r="A1991" t="s">
        <v>2145</v>
      </c>
      <c r="B1991">
        <v>13695</v>
      </c>
      <c r="C1991">
        <v>10</v>
      </c>
      <c r="D1991" t="s">
        <v>1294</v>
      </c>
      <c r="E1991" t="s">
        <v>791</v>
      </c>
      <c r="F1991">
        <v>17</v>
      </c>
      <c r="G1991">
        <v>25.71</v>
      </c>
      <c r="H1991">
        <v>85</v>
      </c>
      <c r="I1991">
        <v>21.9</v>
      </c>
      <c r="J1991">
        <v>72.400000000000006</v>
      </c>
      <c r="K1991">
        <v>1</v>
      </c>
      <c r="T1991">
        <v>4</v>
      </c>
      <c r="U1991">
        <v>2</v>
      </c>
      <c r="V1991" t="s">
        <v>306</v>
      </c>
      <c r="W1991" t="s">
        <v>157</v>
      </c>
      <c r="X1991">
        <v>7</v>
      </c>
      <c r="Y1991">
        <v>4</v>
      </c>
      <c r="Z1991" t="s">
        <v>2247</v>
      </c>
      <c r="AA1991" t="s">
        <v>2248</v>
      </c>
      <c r="AB1991" t="s">
        <v>309</v>
      </c>
      <c r="AC1991" t="s">
        <v>310</v>
      </c>
      <c r="AD1991" t="s">
        <v>2149</v>
      </c>
      <c r="AG1991" t="s">
        <v>2249</v>
      </c>
      <c r="AH1991">
        <v>0</v>
      </c>
      <c r="AI1991">
        <v>262</v>
      </c>
    </row>
    <row r="1992" spans="1:35" x14ac:dyDescent="0.3">
      <c r="A1992" t="s">
        <v>2145</v>
      </c>
      <c r="B1992">
        <v>13695</v>
      </c>
      <c r="C1992">
        <v>11</v>
      </c>
      <c r="D1992" t="s">
        <v>1294</v>
      </c>
      <c r="E1992" t="s">
        <v>791</v>
      </c>
      <c r="F1992">
        <v>17</v>
      </c>
      <c r="G1992">
        <v>26.8</v>
      </c>
      <c r="H1992">
        <v>88.6</v>
      </c>
      <c r="I1992">
        <v>22.82</v>
      </c>
      <c r="J1992">
        <v>75.459999999999994</v>
      </c>
      <c r="K1992">
        <v>1</v>
      </c>
      <c r="T1992">
        <v>4</v>
      </c>
      <c r="U1992">
        <v>2</v>
      </c>
      <c r="V1992" t="s">
        <v>306</v>
      </c>
      <c r="W1992" t="s">
        <v>261</v>
      </c>
      <c r="X1992">
        <v>7</v>
      </c>
      <c r="Y1992">
        <v>4</v>
      </c>
      <c r="Z1992" t="s">
        <v>2247</v>
      </c>
      <c r="AA1992" t="s">
        <v>2248</v>
      </c>
      <c r="AB1992" t="s">
        <v>309</v>
      </c>
      <c r="AC1992" t="s">
        <v>310</v>
      </c>
      <c r="AD1992" t="s">
        <v>2149</v>
      </c>
      <c r="AG1992" t="s">
        <v>2249</v>
      </c>
      <c r="AH1992">
        <v>0</v>
      </c>
      <c r="AI1992">
        <v>262</v>
      </c>
    </row>
    <row r="1993" spans="1:35" x14ac:dyDescent="0.3">
      <c r="A1993" t="s">
        <v>2145</v>
      </c>
      <c r="B1993">
        <v>13695</v>
      </c>
      <c r="C1993">
        <v>12</v>
      </c>
      <c r="D1993" t="s">
        <v>1294</v>
      </c>
      <c r="E1993" t="s">
        <v>791</v>
      </c>
      <c r="F1993">
        <v>17</v>
      </c>
      <c r="G1993">
        <v>27.08</v>
      </c>
      <c r="H1993">
        <v>89.53</v>
      </c>
      <c r="I1993">
        <v>23.06</v>
      </c>
      <c r="J1993">
        <v>76.260000000000005</v>
      </c>
      <c r="K1993">
        <v>2</v>
      </c>
      <c r="T1993">
        <v>4</v>
      </c>
      <c r="U1993">
        <v>2</v>
      </c>
      <c r="V1993" t="s">
        <v>306</v>
      </c>
      <c r="W1993" t="s">
        <v>1141</v>
      </c>
      <c r="X1993">
        <v>7</v>
      </c>
      <c r="Y1993">
        <v>4</v>
      </c>
      <c r="Z1993" t="s">
        <v>2247</v>
      </c>
      <c r="AA1993" t="s">
        <v>2248</v>
      </c>
      <c r="AB1993" t="s">
        <v>309</v>
      </c>
      <c r="AC1993" t="s">
        <v>310</v>
      </c>
      <c r="AD1993" t="s">
        <v>2149</v>
      </c>
      <c r="AG1993" t="s">
        <v>2249</v>
      </c>
      <c r="AH1993">
        <v>0</v>
      </c>
      <c r="AI1993">
        <v>262</v>
      </c>
    </row>
    <row r="1994" spans="1:35" x14ac:dyDescent="0.3">
      <c r="A1994" t="s">
        <v>2145</v>
      </c>
      <c r="B1994">
        <v>13695</v>
      </c>
      <c r="C1994">
        <v>13</v>
      </c>
      <c r="D1994" t="s">
        <v>1294</v>
      </c>
      <c r="E1994" t="s">
        <v>791</v>
      </c>
      <c r="F1994">
        <v>17</v>
      </c>
      <c r="G1994">
        <v>28.56</v>
      </c>
      <c r="H1994">
        <v>94.44</v>
      </c>
      <c r="I1994">
        <v>24.33</v>
      </c>
      <c r="J1994">
        <v>80.44</v>
      </c>
      <c r="K1994">
        <v>2</v>
      </c>
      <c r="T1994">
        <v>4</v>
      </c>
      <c r="U1994">
        <v>2</v>
      </c>
      <c r="V1994" t="s">
        <v>306</v>
      </c>
      <c r="W1994" t="s">
        <v>659</v>
      </c>
      <c r="X1994">
        <v>7</v>
      </c>
      <c r="Y1994">
        <v>4</v>
      </c>
      <c r="Z1994" t="s">
        <v>2247</v>
      </c>
      <c r="AA1994" t="s">
        <v>2248</v>
      </c>
      <c r="AB1994" t="s">
        <v>309</v>
      </c>
      <c r="AC1994" t="s">
        <v>310</v>
      </c>
      <c r="AD1994" t="s">
        <v>2149</v>
      </c>
      <c r="AG1994" t="s">
        <v>2249</v>
      </c>
      <c r="AH1994">
        <v>0</v>
      </c>
      <c r="AI1994">
        <v>262</v>
      </c>
    </row>
    <row r="1995" spans="1:35" x14ac:dyDescent="0.3">
      <c r="A1995" t="s">
        <v>2145</v>
      </c>
      <c r="B1995">
        <v>13695</v>
      </c>
      <c r="C1995">
        <v>14</v>
      </c>
      <c r="D1995" t="s">
        <v>1294</v>
      </c>
      <c r="E1995" t="s">
        <v>791</v>
      </c>
      <c r="F1995">
        <v>17</v>
      </c>
      <c r="G1995">
        <v>29.12</v>
      </c>
      <c r="H1995">
        <v>96.27</v>
      </c>
      <c r="I1995">
        <v>24.8</v>
      </c>
      <c r="J1995">
        <v>82</v>
      </c>
      <c r="K1995">
        <v>1</v>
      </c>
      <c r="T1995">
        <v>4</v>
      </c>
      <c r="U1995">
        <v>2</v>
      </c>
      <c r="V1995" t="s">
        <v>306</v>
      </c>
      <c r="W1995" t="s">
        <v>660</v>
      </c>
      <c r="X1995">
        <v>7</v>
      </c>
      <c r="Y1995">
        <v>4</v>
      </c>
      <c r="Z1995" t="s">
        <v>2247</v>
      </c>
      <c r="AA1995" t="s">
        <v>2248</v>
      </c>
      <c r="AB1995" t="s">
        <v>309</v>
      </c>
      <c r="AC1995" t="s">
        <v>310</v>
      </c>
      <c r="AD1995" t="s">
        <v>2149</v>
      </c>
      <c r="AG1995" t="s">
        <v>2249</v>
      </c>
      <c r="AH1995">
        <v>0</v>
      </c>
      <c r="AI1995">
        <v>262</v>
      </c>
    </row>
    <row r="1996" spans="1:35" x14ac:dyDescent="0.3">
      <c r="A1996" t="s">
        <v>2145</v>
      </c>
      <c r="B1996">
        <v>16002</v>
      </c>
      <c r="C1996">
        <v>1</v>
      </c>
      <c r="D1996" t="s">
        <v>2250</v>
      </c>
      <c r="E1996" t="s">
        <v>1689</v>
      </c>
      <c r="F1996">
        <v>19</v>
      </c>
      <c r="G1996">
        <v>37.71</v>
      </c>
      <c r="H1996">
        <v>124.69</v>
      </c>
      <c r="I1996">
        <v>25.56</v>
      </c>
      <c r="J1996">
        <v>84.51</v>
      </c>
      <c r="K1996">
        <v>4</v>
      </c>
      <c r="T1996">
        <v>3</v>
      </c>
      <c r="U1996">
        <v>2</v>
      </c>
      <c r="V1996" t="s">
        <v>306</v>
      </c>
      <c r="W1996" t="s">
        <v>2251</v>
      </c>
      <c r="X1996">
        <v>7</v>
      </c>
      <c r="Y1996">
        <v>5</v>
      </c>
      <c r="Z1996" t="s">
        <v>2252</v>
      </c>
      <c r="AA1996" t="s">
        <v>2253</v>
      </c>
      <c r="AB1996" t="s">
        <v>309</v>
      </c>
      <c r="AC1996" t="s">
        <v>310</v>
      </c>
      <c r="AD1996" t="s">
        <v>2149</v>
      </c>
      <c r="AG1996" t="s">
        <v>2254</v>
      </c>
      <c r="AH1996">
        <v>0</v>
      </c>
      <c r="AI1996">
        <v>204</v>
      </c>
    </row>
    <row r="1997" spans="1:35" x14ac:dyDescent="0.3">
      <c r="A1997" t="s">
        <v>2145</v>
      </c>
      <c r="B1997">
        <v>16002</v>
      </c>
      <c r="C1997">
        <v>2</v>
      </c>
      <c r="D1997" t="s">
        <v>2250</v>
      </c>
      <c r="E1997" t="s">
        <v>1689</v>
      </c>
      <c r="F1997">
        <v>19</v>
      </c>
      <c r="G1997">
        <v>37.71</v>
      </c>
      <c r="H1997">
        <v>124.69</v>
      </c>
      <c r="I1997">
        <v>25.56</v>
      </c>
      <c r="J1997">
        <v>84.51</v>
      </c>
      <c r="K1997">
        <v>1</v>
      </c>
      <c r="T1997">
        <v>3</v>
      </c>
      <c r="U1997">
        <v>2</v>
      </c>
      <c r="V1997" t="s">
        <v>306</v>
      </c>
      <c r="W1997" t="s">
        <v>2255</v>
      </c>
      <c r="X1997">
        <v>7</v>
      </c>
      <c r="Y1997">
        <v>5</v>
      </c>
      <c r="Z1997" t="s">
        <v>2252</v>
      </c>
      <c r="AA1997" t="s">
        <v>2253</v>
      </c>
      <c r="AB1997" t="s">
        <v>309</v>
      </c>
      <c r="AC1997" t="s">
        <v>310</v>
      </c>
      <c r="AD1997" t="s">
        <v>2149</v>
      </c>
      <c r="AG1997" t="s">
        <v>2254</v>
      </c>
      <c r="AH1997">
        <v>0</v>
      </c>
      <c r="AI1997">
        <v>204</v>
      </c>
    </row>
    <row r="1998" spans="1:35" x14ac:dyDescent="0.3">
      <c r="A1998" t="s">
        <v>2145</v>
      </c>
      <c r="B1998">
        <v>16002</v>
      </c>
      <c r="C1998">
        <v>3</v>
      </c>
      <c r="D1998" t="s">
        <v>2250</v>
      </c>
      <c r="E1998" t="s">
        <v>1689</v>
      </c>
      <c r="F1998">
        <v>19</v>
      </c>
      <c r="G1998">
        <v>48.79</v>
      </c>
      <c r="H1998">
        <v>161.32</v>
      </c>
      <c r="I1998">
        <v>34.119999999999997</v>
      </c>
      <c r="J1998">
        <v>112.8</v>
      </c>
      <c r="K1998">
        <v>1</v>
      </c>
      <c r="T1998">
        <v>3</v>
      </c>
      <c r="U1998">
        <v>2</v>
      </c>
      <c r="V1998" t="s">
        <v>306</v>
      </c>
      <c r="W1998" t="s">
        <v>2256</v>
      </c>
      <c r="X1998">
        <v>7</v>
      </c>
      <c r="Y1998">
        <v>5</v>
      </c>
      <c r="Z1998" t="s">
        <v>2252</v>
      </c>
      <c r="AA1998" t="s">
        <v>2253</v>
      </c>
      <c r="AB1998" t="s">
        <v>309</v>
      </c>
      <c r="AC1998" t="s">
        <v>310</v>
      </c>
      <c r="AD1998" t="s">
        <v>2149</v>
      </c>
      <c r="AG1998" t="s">
        <v>2254</v>
      </c>
      <c r="AH1998">
        <v>0</v>
      </c>
      <c r="AI1998">
        <v>204</v>
      </c>
    </row>
    <row r="1999" spans="1:35" x14ac:dyDescent="0.3">
      <c r="A1999" t="s">
        <v>2145</v>
      </c>
      <c r="B1999">
        <v>16002</v>
      </c>
      <c r="C1999">
        <v>4</v>
      </c>
      <c r="D1999" t="s">
        <v>2250</v>
      </c>
      <c r="E1999" t="s">
        <v>1689</v>
      </c>
      <c r="F1999">
        <v>19</v>
      </c>
      <c r="G1999">
        <v>48.8</v>
      </c>
      <c r="H1999">
        <v>161.33000000000001</v>
      </c>
      <c r="I1999">
        <v>34.119999999999997</v>
      </c>
      <c r="J1999">
        <v>112.8</v>
      </c>
      <c r="K1999">
        <v>1</v>
      </c>
      <c r="T1999">
        <v>3</v>
      </c>
      <c r="U1999">
        <v>2</v>
      </c>
      <c r="V1999" t="s">
        <v>306</v>
      </c>
      <c r="W1999" t="s">
        <v>2257</v>
      </c>
      <c r="X1999">
        <v>7</v>
      </c>
      <c r="Y1999">
        <v>5</v>
      </c>
      <c r="Z1999" t="s">
        <v>2252</v>
      </c>
      <c r="AA1999" t="s">
        <v>2253</v>
      </c>
      <c r="AB1999" t="s">
        <v>309</v>
      </c>
      <c r="AC1999" t="s">
        <v>310</v>
      </c>
      <c r="AD1999" t="s">
        <v>2149</v>
      </c>
      <c r="AG1999" t="s">
        <v>2254</v>
      </c>
      <c r="AH1999">
        <v>0</v>
      </c>
      <c r="AI1999">
        <v>204</v>
      </c>
    </row>
    <row r="2000" spans="1:35" x14ac:dyDescent="0.3">
      <c r="A2000" t="s">
        <v>2145</v>
      </c>
      <c r="B2000">
        <v>16002</v>
      </c>
      <c r="C2000">
        <v>5</v>
      </c>
      <c r="D2000" t="s">
        <v>2250</v>
      </c>
      <c r="E2000" t="s">
        <v>1689</v>
      </c>
      <c r="F2000">
        <v>19</v>
      </c>
      <c r="G2000">
        <v>49.85</v>
      </c>
      <c r="H2000">
        <v>164.82</v>
      </c>
      <c r="I2000">
        <v>34.93</v>
      </c>
      <c r="J2000">
        <v>115.5</v>
      </c>
      <c r="K2000">
        <v>12</v>
      </c>
      <c r="T2000">
        <v>4</v>
      </c>
      <c r="U2000">
        <v>2</v>
      </c>
      <c r="V2000" t="s">
        <v>306</v>
      </c>
      <c r="W2000">
        <v>164</v>
      </c>
      <c r="X2000">
        <v>7</v>
      </c>
      <c r="Y2000">
        <v>5</v>
      </c>
      <c r="Z2000" t="s">
        <v>2252</v>
      </c>
      <c r="AA2000" t="s">
        <v>2253</v>
      </c>
      <c r="AB2000" t="s">
        <v>309</v>
      </c>
      <c r="AC2000" t="s">
        <v>310</v>
      </c>
      <c r="AD2000" t="s">
        <v>2149</v>
      </c>
      <c r="AG2000" t="s">
        <v>2254</v>
      </c>
      <c r="AH2000">
        <v>0</v>
      </c>
      <c r="AI2000">
        <v>204</v>
      </c>
    </row>
    <row r="2001" spans="1:35" x14ac:dyDescent="0.3">
      <c r="A2001" t="s">
        <v>2145</v>
      </c>
      <c r="B2001">
        <v>104165</v>
      </c>
      <c r="C2001">
        <v>1</v>
      </c>
      <c r="D2001" t="s">
        <v>1500</v>
      </c>
      <c r="E2001" t="s">
        <v>833</v>
      </c>
      <c r="F2001">
        <v>18</v>
      </c>
      <c r="G2001">
        <v>12.32</v>
      </c>
      <c r="H2001">
        <v>40.76</v>
      </c>
      <c r="I2001">
        <v>10.67</v>
      </c>
      <c r="J2001">
        <v>35.29</v>
      </c>
      <c r="K2001">
        <v>1</v>
      </c>
      <c r="T2001">
        <v>2</v>
      </c>
      <c r="U2001">
        <v>1</v>
      </c>
      <c r="V2001" t="s">
        <v>306</v>
      </c>
      <c r="W2001">
        <v>40</v>
      </c>
      <c r="X2001">
        <v>7</v>
      </c>
      <c r="Y2001">
        <v>7</v>
      </c>
      <c r="Z2001" t="s">
        <v>2258</v>
      </c>
      <c r="AA2001" t="s">
        <v>2259</v>
      </c>
      <c r="AB2001" t="s">
        <v>309</v>
      </c>
      <c r="AC2001" t="s">
        <v>310</v>
      </c>
      <c r="AD2001" t="s">
        <v>2149</v>
      </c>
      <c r="AG2001" t="s">
        <v>2260</v>
      </c>
      <c r="AH2001">
        <v>0</v>
      </c>
      <c r="AI2001">
        <v>296</v>
      </c>
    </row>
    <row r="2002" spans="1:35" x14ac:dyDescent="0.3">
      <c r="A2002" t="s">
        <v>2145</v>
      </c>
      <c r="B2002">
        <v>104165</v>
      </c>
      <c r="C2002">
        <v>2</v>
      </c>
      <c r="D2002" t="s">
        <v>1500</v>
      </c>
      <c r="E2002" t="s">
        <v>833</v>
      </c>
      <c r="F2002">
        <v>18</v>
      </c>
      <c r="G2002">
        <v>17.02</v>
      </c>
      <c r="H2002">
        <v>56.29</v>
      </c>
      <c r="I2002">
        <v>14.74</v>
      </c>
      <c r="J2002">
        <v>48.73</v>
      </c>
      <c r="K2002">
        <v>1</v>
      </c>
      <c r="T2002">
        <v>2</v>
      </c>
      <c r="U2002">
        <v>1</v>
      </c>
      <c r="V2002" t="s">
        <v>306</v>
      </c>
      <c r="W2002">
        <v>56</v>
      </c>
      <c r="X2002">
        <v>7</v>
      </c>
      <c r="Y2002">
        <v>7</v>
      </c>
      <c r="Z2002" t="s">
        <v>2258</v>
      </c>
      <c r="AA2002" t="s">
        <v>2259</v>
      </c>
      <c r="AB2002" t="s">
        <v>309</v>
      </c>
      <c r="AC2002" t="s">
        <v>310</v>
      </c>
      <c r="AD2002" t="s">
        <v>2149</v>
      </c>
      <c r="AG2002" t="s">
        <v>2260</v>
      </c>
      <c r="AH2002">
        <v>0</v>
      </c>
      <c r="AI2002">
        <v>296</v>
      </c>
    </row>
    <row r="2003" spans="1:35" x14ac:dyDescent="0.3">
      <c r="A2003" t="s">
        <v>2145</v>
      </c>
      <c r="B2003">
        <v>104165</v>
      </c>
      <c r="C2003">
        <v>3</v>
      </c>
      <c r="D2003" t="s">
        <v>1500</v>
      </c>
      <c r="E2003" t="s">
        <v>833</v>
      </c>
      <c r="F2003">
        <v>18</v>
      </c>
      <c r="G2003">
        <v>18.05</v>
      </c>
      <c r="H2003">
        <v>59.7</v>
      </c>
      <c r="I2003">
        <v>15.63</v>
      </c>
      <c r="J2003">
        <v>51.68</v>
      </c>
      <c r="K2003">
        <v>1</v>
      </c>
      <c r="T2003">
        <v>2</v>
      </c>
      <c r="U2003">
        <v>1</v>
      </c>
      <c r="V2003" t="s">
        <v>306</v>
      </c>
      <c r="W2003">
        <v>59</v>
      </c>
      <c r="X2003">
        <v>7</v>
      </c>
      <c r="Y2003">
        <v>7</v>
      </c>
      <c r="Z2003" t="s">
        <v>2258</v>
      </c>
      <c r="AA2003" t="s">
        <v>2259</v>
      </c>
      <c r="AB2003" t="s">
        <v>309</v>
      </c>
      <c r="AC2003" t="s">
        <v>310</v>
      </c>
      <c r="AD2003" t="s">
        <v>2149</v>
      </c>
      <c r="AG2003" t="s">
        <v>2260</v>
      </c>
      <c r="AH2003">
        <v>0</v>
      </c>
      <c r="AI2003">
        <v>296</v>
      </c>
    </row>
    <row r="2004" spans="1:35" x14ac:dyDescent="0.3">
      <c r="A2004" t="s">
        <v>2145</v>
      </c>
      <c r="B2004">
        <v>104165</v>
      </c>
      <c r="C2004">
        <v>4</v>
      </c>
      <c r="D2004" t="s">
        <v>1500</v>
      </c>
      <c r="E2004" t="s">
        <v>833</v>
      </c>
      <c r="F2004">
        <v>18</v>
      </c>
      <c r="G2004">
        <v>19.09</v>
      </c>
      <c r="H2004">
        <v>63.12</v>
      </c>
      <c r="I2004">
        <v>16.52</v>
      </c>
      <c r="J2004">
        <v>54.64</v>
      </c>
      <c r="K2004">
        <v>1</v>
      </c>
      <c r="T2004">
        <v>2</v>
      </c>
      <c r="U2004">
        <v>1</v>
      </c>
      <c r="V2004" t="s">
        <v>306</v>
      </c>
      <c r="W2004">
        <v>63</v>
      </c>
      <c r="X2004">
        <v>7</v>
      </c>
      <c r="Y2004">
        <v>7</v>
      </c>
      <c r="Z2004" t="s">
        <v>2258</v>
      </c>
      <c r="AA2004" t="s">
        <v>2259</v>
      </c>
      <c r="AB2004" t="s">
        <v>309</v>
      </c>
      <c r="AC2004" t="s">
        <v>310</v>
      </c>
      <c r="AD2004" t="s">
        <v>2149</v>
      </c>
      <c r="AG2004" t="s">
        <v>2260</v>
      </c>
      <c r="AH2004">
        <v>0</v>
      </c>
      <c r="AI2004">
        <v>296</v>
      </c>
    </row>
    <row r="2005" spans="1:35" x14ac:dyDescent="0.3">
      <c r="A2005" t="s">
        <v>2145</v>
      </c>
      <c r="B2005">
        <v>104165</v>
      </c>
      <c r="C2005">
        <v>5</v>
      </c>
      <c r="D2005" t="s">
        <v>1500</v>
      </c>
      <c r="E2005" t="s">
        <v>833</v>
      </c>
      <c r="F2005">
        <v>18</v>
      </c>
      <c r="G2005">
        <v>24.96</v>
      </c>
      <c r="H2005">
        <v>82.53</v>
      </c>
      <c r="I2005">
        <v>21.61</v>
      </c>
      <c r="J2005">
        <v>71.44</v>
      </c>
      <c r="K2005">
        <v>1</v>
      </c>
      <c r="T2005">
        <v>3</v>
      </c>
      <c r="U2005">
        <v>2</v>
      </c>
      <c r="V2005" t="s">
        <v>306</v>
      </c>
      <c r="W2005">
        <v>82</v>
      </c>
      <c r="X2005">
        <v>7</v>
      </c>
      <c r="Y2005">
        <v>7</v>
      </c>
      <c r="Z2005" t="s">
        <v>2258</v>
      </c>
      <c r="AA2005" t="s">
        <v>2259</v>
      </c>
      <c r="AB2005" t="s">
        <v>309</v>
      </c>
      <c r="AC2005" t="s">
        <v>310</v>
      </c>
      <c r="AD2005" t="s">
        <v>2149</v>
      </c>
      <c r="AG2005" t="s">
        <v>2260</v>
      </c>
      <c r="AH2005">
        <v>0</v>
      </c>
      <c r="AI2005">
        <v>296</v>
      </c>
    </row>
    <row r="2006" spans="1:35" x14ac:dyDescent="0.3">
      <c r="A2006" t="s">
        <v>2145</v>
      </c>
      <c r="B2006">
        <v>104165</v>
      </c>
      <c r="C2006">
        <v>6</v>
      </c>
      <c r="D2006" t="s">
        <v>1500</v>
      </c>
      <c r="E2006" t="s">
        <v>833</v>
      </c>
      <c r="F2006">
        <v>18</v>
      </c>
      <c r="G2006">
        <v>26.36</v>
      </c>
      <c r="H2006">
        <v>87.17</v>
      </c>
      <c r="I2006">
        <v>22.82</v>
      </c>
      <c r="J2006">
        <v>75.459999999999994</v>
      </c>
      <c r="K2006">
        <v>1</v>
      </c>
      <c r="T2006">
        <v>3</v>
      </c>
      <c r="U2006">
        <v>2</v>
      </c>
      <c r="V2006" t="s">
        <v>306</v>
      </c>
      <c r="W2006">
        <v>87</v>
      </c>
      <c r="X2006">
        <v>7</v>
      </c>
      <c r="Y2006">
        <v>7</v>
      </c>
      <c r="Z2006" t="s">
        <v>2258</v>
      </c>
      <c r="AA2006" t="s">
        <v>2259</v>
      </c>
      <c r="AB2006" t="s">
        <v>309</v>
      </c>
      <c r="AC2006" t="s">
        <v>310</v>
      </c>
      <c r="AD2006" t="s">
        <v>2149</v>
      </c>
      <c r="AG2006" t="s">
        <v>2260</v>
      </c>
      <c r="AH2006">
        <v>0</v>
      </c>
      <c r="AI2006">
        <v>296</v>
      </c>
    </row>
    <row r="2007" spans="1:35" x14ac:dyDescent="0.3">
      <c r="A2007" t="s">
        <v>2145</v>
      </c>
      <c r="B2007">
        <v>104165</v>
      </c>
      <c r="C2007">
        <v>7</v>
      </c>
      <c r="D2007" t="s">
        <v>1500</v>
      </c>
      <c r="E2007" t="s">
        <v>833</v>
      </c>
      <c r="F2007">
        <v>18</v>
      </c>
      <c r="G2007">
        <v>26.52</v>
      </c>
      <c r="H2007">
        <v>87.69</v>
      </c>
      <c r="I2007">
        <v>22.96</v>
      </c>
      <c r="J2007">
        <v>75.91</v>
      </c>
      <c r="K2007">
        <v>1</v>
      </c>
      <c r="T2007">
        <v>3</v>
      </c>
      <c r="U2007">
        <v>2</v>
      </c>
      <c r="V2007" t="s">
        <v>306</v>
      </c>
      <c r="W2007" t="s">
        <v>350</v>
      </c>
      <c r="X2007">
        <v>7</v>
      </c>
      <c r="Y2007">
        <v>7</v>
      </c>
      <c r="Z2007" t="s">
        <v>2258</v>
      </c>
      <c r="AA2007" t="s">
        <v>2259</v>
      </c>
      <c r="AB2007" t="s">
        <v>309</v>
      </c>
      <c r="AC2007" t="s">
        <v>310</v>
      </c>
      <c r="AD2007" t="s">
        <v>2149</v>
      </c>
      <c r="AG2007" t="s">
        <v>2260</v>
      </c>
      <c r="AH2007">
        <v>0</v>
      </c>
      <c r="AI2007">
        <v>296</v>
      </c>
    </row>
    <row r="2008" spans="1:35" x14ac:dyDescent="0.3">
      <c r="A2008" t="s">
        <v>2145</v>
      </c>
      <c r="B2008">
        <v>104165</v>
      </c>
      <c r="C2008">
        <v>8</v>
      </c>
      <c r="D2008" t="s">
        <v>1500</v>
      </c>
      <c r="E2008" t="s">
        <v>833</v>
      </c>
      <c r="F2008">
        <v>18</v>
      </c>
      <c r="G2008">
        <v>27.4</v>
      </c>
      <c r="H2008">
        <v>90.61</v>
      </c>
      <c r="I2008">
        <v>23.72</v>
      </c>
      <c r="J2008">
        <v>78.430000000000007</v>
      </c>
      <c r="K2008">
        <v>3</v>
      </c>
      <c r="T2008">
        <v>3</v>
      </c>
      <c r="U2008">
        <v>2</v>
      </c>
      <c r="V2008" t="s">
        <v>306</v>
      </c>
      <c r="W2008" t="s">
        <v>200</v>
      </c>
      <c r="X2008">
        <v>7</v>
      </c>
      <c r="Y2008">
        <v>7</v>
      </c>
      <c r="Z2008" t="s">
        <v>2258</v>
      </c>
      <c r="AA2008" t="s">
        <v>2259</v>
      </c>
      <c r="AB2008" t="s">
        <v>309</v>
      </c>
      <c r="AC2008" t="s">
        <v>310</v>
      </c>
      <c r="AD2008" t="s">
        <v>2149</v>
      </c>
      <c r="AG2008" t="s">
        <v>2260</v>
      </c>
      <c r="AH2008">
        <v>0</v>
      </c>
      <c r="AI2008">
        <v>296</v>
      </c>
    </row>
    <row r="2009" spans="1:35" x14ac:dyDescent="0.3">
      <c r="A2009" t="s">
        <v>2145</v>
      </c>
      <c r="B2009">
        <v>104165</v>
      </c>
      <c r="C2009">
        <v>9</v>
      </c>
      <c r="D2009" t="s">
        <v>1500</v>
      </c>
      <c r="E2009" t="s">
        <v>833</v>
      </c>
      <c r="F2009">
        <v>18</v>
      </c>
      <c r="G2009">
        <v>27.62</v>
      </c>
      <c r="H2009">
        <v>91.31</v>
      </c>
      <c r="I2009">
        <v>23.9</v>
      </c>
      <c r="J2009">
        <v>79.040000000000006</v>
      </c>
      <c r="K2009">
        <v>1</v>
      </c>
      <c r="T2009">
        <v>3</v>
      </c>
      <c r="U2009">
        <v>2</v>
      </c>
      <c r="V2009" t="s">
        <v>306</v>
      </c>
      <c r="W2009" t="s">
        <v>819</v>
      </c>
      <c r="X2009">
        <v>7</v>
      </c>
      <c r="Y2009">
        <v>7</v>
      </c>
      <c r="Z2009" t="s">
        <v>2258</v>
      </c>
      <c r="AA2009" t="s">
        <v>2259</v>
      </c>
      <c r="AB2009" t="s">
        <v>309</v>
      </c>
      <c r="AC2009" t="s">
        <v>310</v>
      </c>
      <c r="AD2009" t="s">
        <v>2149</v>
      </c>
      <c r="AG2009" t="s">
        <v>2260</v>
      </c>
      <c r="AH2009">
        <v>0</v>
      </c>
      <c r="AI2009">
        <v>296</v>
      </c>
    </row>
    <row r="2010" spans="1:35" x14ac:dyDescent="0.3">
      <c r="A2010" t="s">
        <v>2145</v>
      </c>
      <c r="B2010">
        <v>104165</v>
      </c>
      <c r="C2010">
        <v>10</v>
      </c>
      <c r="D2010" t="s">
        <v>1500</v>
      </c>
      <c r="E2010" t="s">
        <v>833</v>
      </c>
      <c r="F2010">
        <v>18</v>
      </c>
      <c r="G2010">
        <v>28.24</v>
      </c>
      <c r="H2010">
        <v>93.37</v>
      </c>
      <c r="I2010">
        <v>24.44</v>
      </c>
      <c r="J2010">
        <v>80.819999999999993</v>
      </c>
      <c r="K2010">
        <v>4</v>
      </c>
      <c r="T2010">
        <v>3</v>
      </c>
      <c r="U2010">
        <v>2</v>
      </c>
      <c r="V2010" t="s">
        <v>306</v>
      </c>
      <c r="W2010" t="s">
        <v>789</v>
      </c>
      <c r="X2010">
        <v>7</v>
      </c>
      <c r="Y2010">
        <v>7</v>
      </c>
      <c r="Z2010" t="s">
        <v>2258</v>
      </c>
      <c r="AA2010" t="s">
        <v>2259</v>
      </c>
      <c r="AB2010" t="s">
        <v>309</v>
      </c>
      <c r="AC2010" t="s">
        <v>310</v>
      </c>
      <c r="AD2010" t="s">
        <v>2149</v>
      </c>
      <c r="AG2010" t="s">
        <v>2260</v>
      </c>
      <c r="AH2010">
        <v>0</v>
      </c>
      <c r="AI2010">
        <v>296</v>
      </c>
    </row>
    <row r="2011" spans="1:35" x14ac:dyDescent="0.3">
      <c r="A2011" t="s">
        <v>2145</v>
      </c>
      <c r="B2011">
        <v>104165</v>
      </c>
      <c r="C2011">
        <v>11</v>
      </c>
      <c r="D2011" t="s">
        <v>1500</v>
      </c>
      <c r="E2011" t="s">
        <v>833</v>
      </c>
      <c r="F2011">
        <v>18</v>
      </c>
      <c r="G2011">
        <v>28.5</v>
      </c>
      <c r="H2011">
        <v>94.22</v>
      </c>
      <c r="I2011">
        <v>24.67</v>
      </c>
      <c r="J2011">
        <v>81.56</v>
      </c>
      <c r="K2011">
        <v>3</v>
      </c>
      <c r="T2011">
        <v>3</v>
      </c>
      <c r="U2011">
        <v>2</v>
      </c>
      <c r="V2011" t="s">
        <v>306</v>
      </c>
      <c r="W2011">
        <v>94</v>
      </c>
      <c r="X2011">
        <v>7</v>
      </c>
      <c r="Y2011">
        <v>7</v>
      </c>
      <c r="Z2011" t="s">
        <v>2258</v>
      </c>
      <c r="AA2011" t="s">
        <v>2259</v>
      </c>
      <c r="AB2011" t="s">
        <v>309</v>
      </c>
      <c r="AC2011" t="s">
        <v>310</v>
      </c>
      <c r="AD2011" t="s">
        <v>2149</v>
      </c>
      <c r="AG2011" t="s">
        <v>2260</v>
      </c>
      <c r="AH2011">
        <v>0</v>
      </c>
      <c r="AI2011">
        <v>296</v>
      </c>
    </row>
    <row r="2012" spans="1:35" x14ac:dyDescent="0.3">
      <c r="A2012" t="s">
        <v>2145</v>
      </c>
      <c r="B2012">
        <v>22476</v>
      </c>
      <c r="C2012">
        <v>1</v>
      </c>
      <c r="D2012" t="s">
        <v>2261</v>
      </c>
      <c r="E2012" t="s">
        <v>889</v>
      </c>
      <c r="F2012">
        <v>46</v>
      </c>
      <c r="G2012">
        <v>19.57</v>
      </c>
      <c r="H2012">
        <v>64.7</v>
      </c>
      <c r="I2012">
        <v>16.04</v>
      </c>
      <c r="J2012">
        <v>53.04</v>
      </c>
      <c r="K2012">
        <v>1</v>
      </c>
      <c r="T2012">
        <v>2</v>
      </c>
      <c r="U2012">
        <v>1</v>
      </c>
      <c r="V2012" t="s">
        <v>306</v>
      </c>
      <c r="W2012">
        <v>64</v>
      </c>
      <c r="X2012">
        <v>8</v>
      </c>
      <c r="Y2012">
        <v>7</v>
      </c>
      <c r="Z2012" t="s">
        <v>2262</v>
      </c>
      <c r="AA2012" t="s">
        <v>2263</v>
      </c>
      <c r="AB2012" t="s">
        <v>309</v>
      </c>
      <c r="AC2012" t="s">
        <v>310</v>
      </c>
      <c r="AD2012" t="s">
        <v>2149</v>
      </c>
      <c r="AG2012" t="s">
        <v>2264</v>
      </c>
      <c r="AH2012">
        <v>0</v>
      </c>
      <c r="AI2012">
        <v>244</v>
      </c>
    </row>
    <row r="2013" spans="1:35" x14ac:dyDescent="0.3">
      <c r="A2013" t="s">
        <v>2145</v>
      </c>
      <c r="B2013">
        <v>22476</v>
      </c>
      <c r="C2013">
        <v>2</v>
      </c>
      <c r="D2013" t="s">
        <v>2261</v>
      </c>
      <c r="E2013" t="s">
        <v>889</v>
      </c>
      <c r="F2013">
        <v>46</v>
      </c>
      <c r="G2013">
        <v>22.6</v>
      </c>
      <c r="H2013">
        <v>74.73</v>
      </c>
      <c r="I2013">
        <v>18.63</v>
      </c>
      <c r="J2013">
        <v>61.61</v>
      </c>
      <c r="K2013">
        <v>1</v>
      </c>
      <c r="T2013">
        <v>2</v>
      </c>
      <c r="U2013">
        <v>1</v>
      </c>
      <c r="V2013" t="s">
        <v>306</v>
      </c>
      <c r="W2013">
        <v>74</v>
      </c>
      <c r="X2013">
        <v>8</v>
      </c>
      <c r="Y2013">
        <v>7</v>
      </c>
      <c r="Z2013" t="s">
        <v>2262</v>
      </c>
      <c r="AA2013" t="s">
        <v>2263</v>
      </c>
      <c r="AB2013" t="s">
        <v>309</v>
      </c>
      <c r="AC2013" t="s">
        <v>310</v>
      </c>
      <c r="AD2013" t="s">
        <v>2149</v>
      </c>
      <c r="AG2013" t="s">
        <v>2264</v>
      </c>
      <c r="AH2013">
        <v>0</v>
      </c>
      <c r="AI2013">
        <v>244</v>
      </c>
    </row>
    <row r="2014" spans="1:35" x14ac:dyDescent="0.3">
      <c r="A2014" t="s">
        <v>2145</v>
      </c>
      <c r="B2014">
        <v>22476</v>
      </c>
      <c r="C2014">
        <v>3</v>
      </c>
      <c r="D2014" t="s">
        <v>2261</v>
      </c>
      <c r="E2014" t="s">
        <v>889</v>
      </c>
      <c r="F2014">
        <v>46</v>
      </c>
      <c r="G2014">
        <v>23.08</v>
      </c>
      <c r="H2014">
        <v>76.319999999999993</v>
      </c>
      <c r="I2014">
        <v>19.03</v>
      </c>
      <c r="J2014">
        <v>62.91</v>
      </c>
      <c r="K2014">
        <v>2</v>
      </c>
      <c r="T2014">
        <v>3</v>
      </c>
      <c r="U2014">
        <v>2</v>
      </c>
      <c r="V2014" t="s">
        <v>306</v>
      </c>
      <c r="W2014" t="s">
        <v>898</v>
      </c>
      <c r="X2014">
        <v>8</v>
      </c>
      <c r="Y2014">
        <v>7</v>
      </c>
      <c r="Z2014" t="s">
        <v>2262</v>
      </c>
      <c r="AA2014" t="s">
        <v>2263</v>
      </c>
      <c r="AB2014" t="s">
        <v>309</v>
      </c>
      <c r="AC2014" t="s">
        <v>310</v>
      </c>
      <c r="AD2014" t="s">
        <v>2149</v>
      </c>
      <c r="AG2014" t="s">
        <v>2264</v>
      </c>
      <c r="AH2014">
        <v>0</v>
      </c>
      <c r="AI2014">
        <v>244</v>
      </c>
    </row>
    <row r="2015" spans="1:35" x14ac:dyDescent="0.3">
      <c r="A2015" t="s">
        <v>2145</v>
      </c>
      <c r="B2015">
        <v>22476</v>
      </c>
      <c r="C2015">
        <v>4</v>
      </c>
      <c r="D2015" t="s">
        <v>2261</v>
      </c>
      <c r="E2015" t="s">
        <v>889</v>
      </c>
      <c r="F2015">
        <v>46</v>
      </c>
      <c r="G2015">
        <v>24.31</v>
      </c>
      <c r="H2015">
        <v>80.39</v>
      </c>
      <c r="I2015">
        <v>19.809999999999999</v>
      </c>
      <c r="J2015">
        <v>65.489999999999995</v>
      </c>
      <c r="K2015">
        <v>2</v>
      </c>
      <c r="T2015">
        <v>3</v>
      </c>
      <c r="U2015">
        <v>1</v>
      </c>
      <c r="V2015" t="s">
        <v>306</v>
      </c>
      <c r="W2015" t="s">
        <v>97</v>
      </c>
      <c r="X2015">
        <v>8</v>
      </c>
      <c r="Y2015">
        <v>7</v>
      </c>
      <c r="Z2015" t="s">
        <v>2262</v>
      </c>
      <c r="AA2015" t="s">
        <v>2263</v>
      </c>
      <c r="AB2015" t="s">
        <v>309</v>
      </c>
      <c r="AC2015" t="s">
        <v>310</v>
      </c>
      <c r="AD2015" t="s">
        <v>2149</v>
      </c>
      <c r="AG2015" t="s">
        <v>2264</v>
      </c>
      <c r="AH2015">
        <v>0</v>
      </c>
      <c r="AI2015">
        <v>244</v>
      </c>
    </row>
    <row r="2016" spans="1:35" x14ac:dyDescent="0.3">
      <c r="A2016" t="s">
        <v>2145</v>
      </c>
      <c r="B2016">
        <v>22476</v>
      </c>
      <c r="C2016">
        <v>5</v>
      </c>
      <c r="D2016" t="s">
        <v>2261</v>
      </c>
      <c r="E2016" t="s">
        <v>889</v>
      </c>
      <c r="F2016">
        <v>46</v>
      </c>
      <c r="G2016">
        <v>26.08</v>
      </c>
      <c r="H2016">
        <v>86.23</v>
      </c>
      <c r="I2016">
        <v>21.61</v>
      </c>
      <c r="J2016">
        <v>71.44</v>
      </c>
      <c r="K2016">
        <v>1</v>
      </c>
      <c r="T2016">
        <v>3</v>
      </c>
      <c r="U2016">
        <v>2</v>
      </c>
      <c r="V2016" t="s">
        <v>306</v>
      </c>
      <c r="W2016">
        <v>86</v>
      </c>
      <c r="X2016">
        <v>8</v>
      </c>
      <c r="Y2016">
        <v>7</v>
      </c>
      <c r="Z2016" t="s">
        <v>2262</v>
      </c>
      <c r="AA2016" t="s">
        <v>2263</v>
      </c>
      <c r="AB2016" t="s">
        <v>309</v>
      </c>
      <c r="AC2016" t="s">
        <v>310</v>
      </c>
      <c r="AD2016" t="s">
        <v>2149</v>
      </c>
      <c r="AG2016" t="s">
        <v>2264</v>
      </c>
      <c r="AH2016">
        <v>0</v>
      </c>
      <c r="AI2016">
        <v>244</v>
      </c>
    </row>
    <row r="2017" spans="1:35" x14ac:dyDescent="0.3">
      <c r="A2017" t="s">
        <v>2145</v>
      </c>
      <c r="B2017">
        <v>22476</v>
      </c>
      <c r="C2017">
        <v>6</v>
      </c>
      <c r="D2017" t="s">
        <v>2261</v>
      </c>
      <c r="E2017" t="s">
        <v>889</v>
      </c>
      <c r="F2017">
        <v>46</v>
      </c>
      <c r="G2017">
        <v>26.94</v>
      </c>
      <c r="H2017">
        <v>89.09</v>
      </c>
      <c r="I2017">
        <v>22.25</v>
      </c>
      <c r="J2017">
        <v>73.58</v>
      </c>
      <c r="K2017">
        <v>2</v>
      </c>
      <c r="T2017">
        <v>3</v>
      </c>
      <c r="U2017">
        <v>1</v>
      </c>
      <c r="V2017" t="s">
        <v>306</v>
      </c>
      <c r="W2017">
        <v>89</v>
      </c>
      <c r="X2017">
        <v>8</v>
      </c>
      <c r="Y2017">
        <v>7</v>
      </c>
      <c r="Z2017" t="s">
        <v>2262</v>
      </c>
      <c r="AA2017" t="s">
        <v>2263</v>
      </c>
      <c r="AB2017" t="s">
        <v>309</v>
      </c>
      <c r="AC2017" t="s">
        <v>310</v>
      </c>
      <c r="AD2017" t="s">
        <v>2149</v>
      </c>
      <c r="AG2017" t="s">
        <v>2264</v>
      </c>
      <c r="AH2017">
        <v>0</v>
      </c>
      <c r="AI2017">
        <v>244</v>
      </c>
    </row>
    <row r="2018" spans="1:35" x14ac:dyDescent="0.3">
      <c r="A2018" t="s">
        <v>2145</v>
      </c>
      <c r="B2018">
        <v>22476</v>
      </c>
      <c r="C2018">
        <v>7</v>
      </c>
      <c r="D2018" t="s">
        <v>2261</v>
      </c>
      <c r="E2018" t="s">
        <v>889</v>
      </c>
      <c r="F2018">
        <v>46</v>
      </c>
      <c r="G2018">
        <v>27.88</v>
      </c>
      <c r="H2018">
        <v>92.18</v>
      </c>
      <c r="I2018">
        <v>23.24</v>
      </c>
      <c r="J2018">
        <v>76.849999999999994</v>
      </c>
      <c r="K2018">
        <v>1</v>
      </c>
      <c r="T2018">
        <v>3</v>
      </c>
      <c r="U2018">
        <v>2</v>
      </c>
      <c r="V2018" t="s">
        <v>306</v>
      </c>
      <c r="W2018" t="s">
        <v>2265</v>
      </c>
      <c r="X2018">
        <v>8</v>
      </c>
      <c r="Y2018">
        <v>7</v>
      </c>
      <c r="Z2018" t="s">
        <v>2262</v>
      </c>
      <c r="AA2018" t="s">
        <v>2263</v>
      </c>
      <c r="AB2018" t="s">
        <v>309</v>
      </c>
      <c r="AC2018" t="s">
        <v>310</v>
      </c>
      <c r="AD2018" t="s">
        <v>2149</v>
      </c>
      <c r="AG2018" t="s">
        <v>2264</v>
      </c>
      <c r="AH2018">
        <v>0</v>
      </c>
      <c r="AI2018">
        <v>244</v>
      </c>
    </row>
    <row r="2019" spans="1:35" x14ac:dyDescent="0.3">
      <c r="A2019" t="s">
        <v>2145</v>
      </c>
      <c r="B2019">
        <v>22476</v>
      </c>
      <c r="C2019">
        <v>8</v>
      </c>
      <c r="D2019" t="s">
        <v>2261</v>
      </c>
      <c r="E2019" t="s">
        <v>889</v>
      </c>
      <c r="F2019">
        <v>46</v>
      </c>
      <c r="G2019">
        <v>28.77</v>
      </c>
      <c r="H2019">
        <v>95.13</v>
      </c>
      <c r="I2019">
        <v>23.76</v>
      </c>
      <c r="J2019">
        <v>78.55</v>
      </c>
      <c r="K2019">
        <v>1</v>
      </c>
      <c r="T2019">
        <v>3</v>
      </c>
      <c r="U2019">
        <v>2</v>
      </c>
      <c r="V2019" t="s">
        <v>306</v>
      </c>
      <c r="W2019" t="s">
        <v>433</v>
      </c>
      <c r="X2019">
        <v>8</v>
      </c>
      <c r="Y2019">
        <v>7</v>
      </c>
      <c r="Z2019" t="s">
        <v>2262</v>
      </c>
      <c r="AA2019" t="s">
        <v>2263</v>
      </c>
      <c r="AB2019" t="s">
        <v>309</v>
      </c>
      <c r="AC2019" t="s">
        <v>310</v>
      </c>
      <c r="AD2019" t="s">
        <v>2149</v>
      </c>
      <c r="AG2019" t="s">
        <v>2264</v>
      </c>
      <c r="AH2019">
        <v>0</v>
      </c>
      <c r="AI2019">
        <v>244</v>
      </c>
    </row>
    <row r="2020" spans="1:35" x14ac:dyDescent="0.3">
      <c r="A2020" t="s">
        <v>2145</v>
      </c>
      <c r="B2020">
        <v>22476</v>
      </c>
      <c r="C2020">
        <v>9</v>
      </c>
      <c r="D2020" t="s">
        <v>2261</v>
      </c>
      <c r="E2020" t="s">
        <v>889</v>
      </c>
      <c r="F2020">
        <v>46</v>
      </c>
      <c r="G2020">
        <v>28.93</v>
      </c>
      <c r="H2020">
        <v>95.64</v>
      </c>
      <c r="I2020">
        <v>24.07</v>
      </c>
      <c r="J2020">
        <v>79.58</v>
      </c>
      <c r="K2020">
        <v>1</v>
      </c>
      <c r="T2020">
        <v>3</v>
      </c>
      <c r="U2020">
        <v>2</v>
      </c>
      <c r="V2020" t="s">
        <v>306</v>
      </c>
      <c r="W2020" t="s">
        <v>434</v>
      </c>
      <c r="X2020">
        <v>8</v>
      </c>
      <c r="Y2020">
        <v>7</v>
      </c>
      <c r="Z2020" t="s">
        <v>2262</v>
      </c>
      <c r="AA2020" t="s">
        <v>2263</v>
      </c>
      <c r="AB2020" t="s">
        <v>309</v>
      </c>
      <c r="AC2020" t="s">
        <v>310</v>
      </c>
      <c r="AD2020" t="s">
        <v>2149</v>
      </c>
      <c r="AG2020" t="s">
        <v>2264</v>
      </c>
      <c r="AH2020">
        <v>0</v>
      </c>
      <c r="AI2020">
        <v>244</v>
      </c>
    </row>
    <row r="2021" spans="1:35" x14ac:dyDescent="0.3">
      <c r="A2021" t="s">
        <v>2145</v>
      </c>
      <c r="B2021">
        <v>22476</v>
      </c>
      <c r="C2021">
        <v>10</v>
      </c>
      <c r="D2021" t="s">
        <v>2261</v>
      </c>
      <c r="E2021" t="s">
        <v>889</v>
      </c>
      <c r="F2021">
        <v>46</v>
      </c>
      <c r="G2021">
        <v>29.1</v>
      </c>
      <c r="H2021">
        <v>96.23</v>
      </c>
      <c r="I2021">
        <v>24.19</v>
      </c>
      <c r="J2021">
        <v>79.97</v>
      </c>
      <c r="K2021">
        <v>5</v>
      </c>
      <c r="T2021">
        <v>3</v>
      </c>
      <c r="U2021">
        <v>2</v>
      </c>
      <c r="V2021" t="s">
        <v>306</v>
      </c>
      <c r="W2021" t="s">
        <v>837</v>
      </c>
      <c r="X2021">
        <v>8</v>
      </c>
      <c r="Y2021">
        <v>7</v>
      </c>
      <c r="Z2021" t="s">
        <v>2262</v>
      </c>
      <c r="AA2021" t="s">
        <v>2263</v>
      </c>
      <c r="AB2021" t="s">
        <v>309</v>
      </c>
      <c r="AC2021" t="s">
        <v>310</v>
      </c>
      <c r="AD2021" t="s">
        <v>2149</v>
      </c>
      <c r="AG2021" t="s">
        <v>2264</v>
      </c>
      <c r="AH2021">
        <v>0</v>
      </c>
      <c r="AI2021">
        <v>244</v>
      </c>
    </row>
    <row r="2022" spans="1:35" x14ac:dyDescent="0.3">
      <c r="A2022" t="s">
        <v>2145</v>
      </c>
      <c r="B2022">
        <v>22476</v>
      </c>
      <c r="C2022">
        <v>11</v>
      </c>
      <c r="D2022" t="s">
        <v>2261</v>
      </c>
      <c r="E2022" t="s">
        <v>889</v>
      </c>
      <c r="F2022">
        <v>46</v>
      </c>
      <c r="G2022">
        <v>29.62</v>
      </c>
      <c r="H2022">
        <v>97.92</v>
      </c>
      <c r="I2022">
        <v>24.59</v>
      </c>
      <c r="J2022">
        <v>81.3</v>
      </c>
      <c r="K2022">
        <v>5</v>
      </c>
      <c r="T2022">
        <v>3</v>
      </c>
      <c r="U2022">
        <v>1</v>
      </c>
      <c r="V2022" t="s">
        <v>306</v>
      </c>
      <c r="W2022" t="s">
        <v>1543</v>
      </c>
      <c r="X2022">
        <v>8</v>
      </c>
      <c r="Y2022">
        <v>7</v>
      </c>
      <c r="Z2022" t="s">
        <v>2262</v>
      </c>
      <c r="AA2022" t="s">
        <v>2263</v>
      </c>
      <c r="AB2022" t="s">
        <v>309</v>
      </c>
      <c r="AC2022" t="s">
        <v>310</v>
      </c>
      <c r="AD2022" t="s">
        <v>2149</v>
      </c>
      <c r="AG2022" t="s">
        <v>2264</v>
      </c>
      <c r="AH2022">
        <v>0</v>
      </c>
      <c r="AI2022">
        <v>244</v>
      </c>
    </row>
    <row r="2023" spans="1:35" x14ac:dyDescent="0.3">
      <c r="A2023" t="s">
        <v>2145</v>
      </c>
      <c r="B2023">
        <v>22476</v>
      </c>
      <c r="C2023">
        <v>12</v>
      </c>
      <c r="D2023" t="s">
        <v>2261</v>
      </c>
      <c r="E2023" t="s">
        <v>889</v>
      </c>
      <c r="F2023">
        <v>46</v>
      </c>
      <c r="G2023">
        <v>30.77</v>
      </c>
      <c r="H2023">
        <v>101.72</v>
      </c>
      <c r="I2023">
        <v>25.51</v>
      </c>
      <c r="J2023">
        <v>84.36</v>
      </c>
      <c r="K2023">
        <v>18</v>
      </c>
      <c r="T2023">
        <v>3</v>
      </c>
      <c r="U2023">
        <v>2</v>
      </c>
      <c r="V2023" t="s">
        <v>306</v>
      </c>
      <c r="W2023" t="s">
        <v>1300</v>
      </c>
      <c r="X2023">
        <v>8</v>
      </c>
      <c r="Y2023">
        <v>7</v>
      </c>
      <c r="Z2023" t="s">
        <v>2262</v>
      </c>
      <c r="AA2023" t="s">
        <v>2263</v>
      </c>
      <c r="AB2023" t="s">
        <v>309</v>
      </c>
      <c r="AC2023" t="s">
        <v>310</v>
      </c>
      <c r="AD2023" t="s">
        <v>2149</v>
      </c>
      <c r="AG2023" t="s">
        <v>2264</v>
      </c>
      <c r="AH2023">
        <v>0</v>
      </c>
      <c r="AI2023">
        <v>244</v>
      </c>
    </row>
    <row r="2024" spans="1:35" x14ac:dyDescent="0.3">
      <c r="A2024" t="s">
        <v>2145</v>
      </c>
      <c r="B2024">
        <v>22476</v>
      </c>
      <c r="C2024">
        <v>13</v>
      </c>
      <c r="D2024" t="s">
        <v>2261</v>
      </c>
      <c r="E2024" t="s">
        <v>889</v>
      </c>
      <c r="F2024">
        <v>46</v>
      </c>
      <c r="G2024">
        <v>30.82</v>
      </c>
      <c r="H2024">
        <v>101.89</v>
      </c>
      <c r="I2024">
        <v>25.48</v>
      </c>
      <c r="J2024">
        <v>84.26</v>
      </c>
      <c r="K2024">
        <v>5</v>
      </c>
      <c r="T2024">
        <v>3</v>
      </c>
      <c r="U2024">
        <v>2</v>
      </c>
      <c r="V2024" t="s">
        <v>306</v>
      </c>
      <c r="W2024" t="s">
        <v>221</v>
      </c>
      <c r="X2024">
        <v>8</v>
      </c>
      <c r="Y2024">
        <v>7</v>
      </c>
      <c r="Z2024" t="s">
        <v>2262</v>
      </c>
      <c r="AA2024" t="s">
        <v>2263</v>
      </c>
      <c r="AB2024" t="s">
        <v>309</v>
      </c>
      <c r="AC2024" t="s">
        <v>310</v>
      </c>
      <c r="AD2024" t="s">
        <v>2149</v>
      </c>
      <c r="AG2024" t="s">
        <v>2264</v>
      </c>
      <c r="AH2024">
        <v>0</v>
      </c>
      <c r="AI2024">
        <v>244</v>
      </c>
    </row>
    <row r="2025" spans="1:35" x14ac:dyDescent="0.3">
      <c r="A2025" t="s">
        <v>2145</v>
      </c>
      <c r="B2025">
        <v>22476</v>
      </c>
      <c r="C2025">
        <v>14</v>
      </c>
      <c r="D2025" t="s">
        <v>2261</v>
      </c>
      <c r="E2025" t="s">
        <v>889</v>
      </c>
      <c r="F2025">
        <v>46</v>
      </c>
      <c r="G2025">
        <v>39.36</v>
      </c>
      <c r="H2025">
        <v>130.13</v>
      </c>
      <c r="I2025">
        <v>32.21</v>
      </c>
      <c r="J2025">
        <v>106.48</v>
      </c>
      <c r="K2025">
        <v>1</v>
      </c>
      <c r="T2025">
        <v>3</v>
      </c>
      <c r="U2025">
        <v>2</v>
      </c>
      <c r="V2025" t="s">
        <v>306</v>
      </c>
      <c r="W2025">
        <v>130</v>
      </c>
      <c r="X2025">
        <v>8</v>
      </c>
      <c r="Y2025">
        <v>7</v>
      </c>
      <c r="Z2025" t="s">
        <v>2262</v>
      </c>
      <c r="AA2025" t="s">
        <v>2263</v>
      </c>
      <c r="AB2025" t="s">
        <v>309</v>
      </c>
      <c r="AC2025" t="s">
        <v>310</v>
      </c>
      <c r="AD2025" t="s">
        <v>2149</v>
      </c>
      <c r="AG2025" t="s">
        <v>2264</v>
      </c>
      <c r="AH2025">
        <v>0</v>
      </c>
      <c r="AI2025">
        <v>244</v>
      </c>
    </row>
    <row r="2026" spans="1:35" x14ac:dyDescent="0.3">
      <c r="A2026" t="s">
        <v>2266</v>
      </c>
      <c r="B2026">
        <v>107438</v>
      </c>
      <c r="C2026">
        <v>1</v>
      </c>
      <c r="D2026" t="s">
        <v>2267</v>
      </c>
      <c r="E2026" t="s">
        <v>528</v>
      </c>
      <c r="F2026">
        <v>773</v>
      </c>
      <c r="G2026">
        <v>25.19</v>
      </c>
      <c r="H2026">
        <v>83.3</v>
      </c>
      <c r="I2026">
        <v>18.13</v>
      </c>
      <c r="J2026">
        <v>59.96</v>
      </c>
      <c r="K2026">
        <v>111</v>
      </c>
      <c r="T2026">
        <v>3</v>
      </c>
      <c r="U2026">
        <v>2</v>
      </c>
      <c r="V2026" t="s">
        <v>306</v>
      </c>
      <c r="W2026" t="s">
        <v>253</v>
      </c>
      <c r="X2026">
        <v>35</v>
      </c>
      <c r="Y2026">
        <v>9</v>
      </c>
      <c r="Z2026" t="s">
        <v>2268</v>
      </c>
      <c r="AA2026" t="s">
        <v>2269</v>
      </c>
      <c r="AB2026" t="s">
        <v>309</v>
      </c>
      <c r="AC2026" t="s">
        <v>310</v>
      </c>
      <c r="AD2026" t="s">
        <v>2270</v>
      </c>
      <c r="AG2026" t="s">
        <v>2271</v>
      </c>
      <c r="AH2026">
        <v>132</v>
      </c>
      <c r="AI2026">
        <v>299</v>
      </c>
    </row>
    <row r="2027" spans="1:35" x14ac:dyDescent="0.3">
      <c r="A2027" t="s">
        <v>2266</v>
      </c>
      <c r="B2027">
        <v>107438</v>
      </c>
      <c r="C2027">
        <v>2</v>
      </c>
      <c r="D2027" t="s">
        <v>2267</v>
      </c>
      <c r="E2027" t="s">
        <v>528</v>
      </c>
      <c r="F2027">
        <v>773</v>
      </c>
      <c r="G2027">
        <v>25.7</v>
      </c>
      <c r="H2027">
        <v>84.99</v>
      </c>
      <c r="I2027">
        <v>18.14</v>
      </c>
      <c r="J2027">
        <v>59.97</v>
      </c>
      <c r="K2027">
        <v>57</v>
      </c>
      <c r="T2027">
        <v>3</v>
      </c>
      <c r="U2027">
        <v>2</v>
      </c>
      <c r="V2027" t="s">
        <v>306</v>
      </c>
      <c r="W2027" t="s">
        <v>237</v>
      </c>
      <c r="X2027">
        <v>35</v>
      </c>
      <c r="Y2027">
        <v>9</v>
      </c>
      <c r="Z2027" t="s">
        <v>2268</v>
      </c>
      <c r="AA2027" t="s">
        <v>2269</v>
      </c>
      <c r="AB2027" t="s">
        <v>309</v>
      </c>
      <c r="AC2027" t="s">
        <v>310</v>
      </c>
      <c r="AD2027" t="s">
        <v>2270</v>
      </c>
      <c r="AG2027" t="s">
        <v>2271</v>
      </c>
      <c r="AH2027">
        <v>132</v>
      </c>
      <c r="AI2027">
        <v>299</v>
      </c>
    </row>
    <row r="2028" spans="1:35" x14ac:dyDescent="0.3">
      <c r="A2028" t="s">
        <v>2266</v>
      </c>
      <c r="B2028">
        <v>107438</v>
      </c>
      <c r="C2028">
        <v>3</v>
      </c>
      <c r="D2028" t="s">
        <v>2267</v>
      </c>
      <c r="E2028" t="s">
        <v>528</v>
      </c>
      <c r="F2028">
        <v>773</v>
      </c>
      <c r="G2028">
        <v>35.700000000000003</v>
      </c>
      <c r="H2028">
        <v>118.02</v>
      </c>
      <c r="I2028">
        <v>25.68</v>
      </c>
      <c r="J2028">
        <v>84.9</v>
      </c>
      <c r="K2028">
        <v>94</v>
      </c>
      <c r="T2028">
        <v>3</v>
      </c>
      <c r="U2028">
        <v>2</v>
      </c>
      <c r="V2028" t="s">
        <v>306</v>
      </c>
      <c r="W2028" t="s">
        <v>277</v>
      </c>
      <c r="X2028">
        <v>35</v>
      </c>
      <c r="Y2028">
        <v>9</v>
      </c>
      <c r="Z2028" t="s">
        <v>2268</v>
      </c>
      <c r="AA2028" t="s">
        <v>2269</v>
      </c>
      <c r="AB2028" t="s">
        <v>309</v>
      </c>
      <c r="AC2028" t="s">
        <v>310</v>
      </c>
      <c r="AD2028" t="s">
        <v>2270</v>
      </c>
      <c r="AG2028" t="s">
        <v>2271</v>
      </c>
      <c r="AH2028">
        <v>132</v>
      </c>
      <c r="AI2028">
        <v>299</v>
      </c>
    </row>
    <row r="2029" spans="1:35" x14ac:dyDescent="0.3">
      <c r="A2029" t="s">
        <v>2266</v>
      </c>
      <c r="B2029">
        <v>107438</v>
      </c>
      <c r="C2029">
        <v>4</v>
      </c>
      <c r="D2029" t="s">
        <v>2267</v>
      </c>
      <c r="E2029" t="s">
        <v>528</v>
      </c>
      <c r="F2029">
        <v>773</v>
      </c>
      <c r="G2029">
        <v>35.81</v>
      </c>
      <c r="H2029">
        <v>118.4</v>
      </c>
      <c r="I2029">
        <v>25.7</v>
      </c>
      <c r="J2029">
        <v>84.98</v>
      </c>
      <c r="K2029">
        <v>29</v>
      </c>
      <c r="T2029">
        <v>3</v>
      </c>
      <c r="U2029">
        <v>2</v>
      </c>
      <c r="V2029" t="s">
        <v>306</v>
      </c>
      <c r="W2029" t="s">
        <v>114</v>
      </c>
      <c r="X2029">
        <v>35</v>
      </c>
      <c r="Y2029">
        <v>9</v>
      </c>
      <c r="Z2029" t="s">
        <v>2268</v>
      </c>
      <c r="AA2029" t="s">
        <v>2269</v>
      </c>
      <c r="AB2029" t="s">
        <v>309</v>
      </c>
      <c r="AC2029" t="s">
        <v>310</v>
      </c>
      <c r="AD2029" t="s">
        <v>2270</v>
      </c>
      <c r="AG2029" t="s">
        <v>2271</v>
      </c>
      <c r="AH2029">
        <v>132</v>
      </c>
      <c r="AI2029">
        <v>299</v>
      </c>
    </row>
    <row r="2030" spans="1:35" x14ac:dyDescent="0.3">
      <c r="A2030" t="s">
        <v>2266</v>
      </c>
      <c r="B2030">
        <v>107438</v>
      </c>
      <c r="C2030">
        <v>5</v>
      </c>
      <c r="D2030" t="s">
        <v>2267</v>
      </c>
      <c r="E2030" t="s">
        <v>528</v>
      </c>
      <c r="F2030">
        <v>773</v>
      </c>
      <c r="G2030">
        <v>36.06</v>
      </c>
      <c r="H2030">
        <v>119.23</v>
      </c>
      <c r="I2030">
        <v>25.7</v>
      </c>
      <c r="J2030">
        <v>84.98</v>
      </c>
      <c r="K2030">
        <v>96</v>
      </c>
      <c r="T2030">
        <v>3</v>
      </c>
      <c r="U2030">
        <v>2</v>
      </c>
      <c r="V2030" t="s">
        <v>306</v>
      </c>
      <c r="W2030" t="s">
        <v>278</v>
      </c>
      <c r="X2030">
        <v>35</v>
      </c>
      <c r="Y2030">
        <v>9</v>
      </c>
      <c r="Z2030" t="s">
        <v>2268</v>
      </c>
      <c r="AA2030" t="s">
        <v>2269</v>
      </c>
      <c r="AB2030" t="s">
        <v>309</v>
      </c>
      <c r="AC2030" t="s">
        <v>310</v>
      </c>
      <c r="AD2030" t="s">
        <v>2270</v>
      </c>
      <c r="AG2030" t="s">
        <v>2271</v>
      </c>
      <c r="AH2030">
        <v>132</v>
      </c>
      <c r="AI2030">
        <v>299</v>
      </c>
    </row>
    <row r="2031" spans="1:35" x14ac:dyDescent="0.3">
      <c r="A2031" t="s">
        <v>2266</v>
      </c>
      <c r="B2031">
        <v>107438</v>
      </c>
      <c r="C2031">
        <v>6</v>
      </c>
      <c r="D2031" t="s">
        <v>2267</v>
      </c>
      <c r="E2031" t="s">
        <v>528</v>
      </c>
      <c r="F2031">
        <v>773</v>
      </c>
      <c r="G2031">
        <v>36.159999999999997</v>
      </c>
      <c r="H2031">
        <v>119.57</v>
      </c>
      <c r="I2031">
        <v>25.7</v>
      </c>
      <c r="J2031">
        <v>84.96</v>
      </c>
      <c r="K2031">
        <v>62</v>
      </c>
      <c r="T2031">
        <v>3</v>
      </c>
      <c r="U2031">
        <v>2</v>
      </c>
      <c r="V2031" t="s">
        <v>306</v>
      </c>
      <c r="W2031" t="s">
        <v>279</v>
      </c>
      <c r="X2031">
        <v>35</v>
      </c>
      <c r="Y2031">
        <v>9</v>
      </c>
      <c r="Z2031" t="s">
        <v>2268</v>
      </c>
      <c r="AA2031" t="s">
        <v>2269</v>
      </c>
      <c r="AB2031" t="s">
        <v>309</v>
      </c>
      <c r="AC2031" t="s">
        <v>310</v>
      </c>
      <c r="AD2031" t="s">
        <v>2270</v>
      </c>
      <c r="AG2031" t="s">
        <v>2271</v>
      </c>
      <c r="AH2031">
        <v>132</v>
      </c>
      <c r="AI2031">
        <v>299</v>
      </c>
    </row>
    <row r="2032" spans="1:35" x14ac:dyDescent="0.3">
      <c r="A2032" t="s">
        <v>2266</v>
      </c>
      <c r="B2032">
        <v>107438</v>
      </c>
      <c r="C2032">
        <v>7</v>
      </c>
      <c r="D2032" t="s">
        <v>2267</v>
      </c>
      <c r="E2032" t="s">
        <v>528</v>
      </c>
      <c r="F2032">
        <v>773</v>
      </c>
      <c r="G2032">
        <v>36.03</v>
      </c>
      <c r="H2032">
        <v>119.14</v>
      </c>
      <c r="I2032">
        <v>25.7</v>
      </c>
      <c r="J2032">
        <v>84.98</v>
      </c>
      <c r="K2032">
        <v>62</v>
      </c>
      <c r="T2032">
        <v>3</v>
      </c>
      <c r="U2032">
        <v>2</v>
      </c>
      <c r="V2032" t="s">
        <v>306</v>
      </c>
      <c r="W2032" t="s">
        <v>280</v>
      </c>
      <c r="X2032">
        <v>35</v>
      </c>
      <c r="Y2032">
        <v>9</v>
      </c>
      <c r="Z2032" t="s">
        <v>2268</v>
      </c>
      <c r="AA2032" t="s">
        <v>2269</v>
      </c>
      <c r="AB2032" t="s">
        <v>309</v>
      </c>
      <c r="AC2032" t="s">
        <v>310</v>
      </c>
      <c r="AD2032" t="s">
        <v>2270</v>
      </c>
      <c r="AG2032" t="s">
        <v>2271</v>
      </c>
      <c r="AH2032">
        <v>132</v>
      </c>
      <c r="AI2032">
        <v>299</v>
      </c>
    </row>
    <row r="2033" spans="1:35" x14ac:dyDescent="0.3">
      <c r="A2033" t="s">
        <v>2266</v>
      </c>
      <c r="B2033">
        <v>107438</v>
      </c>
      <c r="C2033">
        <v>8</v>
      </c>
      <c r="D2033" t="s">
        <v>2267</v>
      </c>
      <c r="E2033" t="s">
        <v>528</v>
      </c>
      <c r="F2033">
        <v>773</v>
      </c>
      <c r="G2033">
        <v>36.159999999999997</v>
      </c>
      <c r="H2033">
        <v>119.54</v>
      </c>
      <c r="I2033">
        <v>25.7</v>
      </c>
      <c r="J2033">
        <v>84.96</v>
      </c>
      <c r="K2033">
        <v>34</v>
      </c>
      <c r="T2033">
        <v>3</v>
      </c>
      <c r="U2033">
        <v>2</v>
      </c>
      <c r="V2033" t="s">
        <v>306</v>
      </c>
      <c r="W2033" t="s">
        <v>281</v>
      </c>
      <c r="X2033">
        <v>35</v>
      </c>
      <c r="Y2033">
        <v>9</v>
      </c>
      <c r="Z2033" t="s">
        <v>2268</v>
      </c>
      <c r="AA2033" t="s">
        <v>2269</v>
      </c>
      <c r="AB2033" t="s">
        <v>309</v>
      </c>
      <c r="AC2033" t="s">
        <v>310</v>
      </c>
      <c r="AD2033" t="s">
        <v>2270</v>
      </c>
      <c r="AG2033" t="s">
        <v>2271</v>
      </c>
      <c r="AH2033">
        <v>132</v>
      </c>
      <c r="AI2033">
        <v>299</v>
      </c>
    </row>
    <row r="2034" spans="1:35" x14ac:dyDescent="0.3">
      <c r="A2034" t="s">
        <v>2266</v>
      </c>
      <c r="B2034">
        <v>107438</v>
      </c>
      <c r="C2034">
        <v>9</v>
      </c>
      <c r="D2034" t="s">
        <v>2267</v>
      </c>
      <c r="E2034" t="s">
        <v>528</v>
      </c>
      <c r="F2034">
        <v>773</v>
      </c>
      <c r="G2034">
        <v>45.71</v>
      </c>
      <c r="H2034">
        <v>151.13999999999999</v>
      </c>
      <c r="I2034">
        <v>34.770000000000003</v>
      </c>
      <c r="J2034">
        <v>114.95</v>
      </c>
      <c r="K2034">
        <v>53</v>
      </c>
      <c r="T2034">
        <v>4</v>
      </c>
      <c r="U2034">
        <v>2</v>
      </c>
      <c r="V2034" t="s">
        <v>306</v>
      </c>
      <c r="W2034" t="s">
        <v>177</v>
      </c>
      <c r="X2034">
        <v>35</v>
      </c>
      <c r="Y2034">
        <v>9</v>
      </c>
      <c r="Z2034" t="s">
        <v>2268</v>
      </c>
      <c r="AA2034" t="s">
        <v>2269</v>
      </c>
      <c r="AB2034" t="s">
        <v>309</v>
      </c>
      <c r="AC2034" t="s">
        <v>310</v>
      </c>
      <c r="AD2034" t="s">
        <v>2270</v>
      </c>
      <c r="AG2034" t="s">
        <v>2271</v>
      </c>
      <c r="AH2034">
        <v>132</v>
      </c>
      <c r="AI2034">
        <v>299</v>
      </c>
    </row>
    <row r="2035" spans="1:35" x14ac:dyDescent="0.3">
      <c r="A2035" t="s">
        <v>2266</v>
      </c>
      <c r="B2035">
        <v>107438</v>
      </c>
      <c r="C2035">
        <v>10</v>
      </c>
      <c r="D2035" t="s">
        <v>2267</v>
      </c>
      <c r="E2035" t="s">
        <v>528</v>
      </c>
      <c r="F2035">
        <v>773</v>
      </c>
      <c r="G2035">
        <v>45.88</v>
      </c>
      <c r="H2035">
        <v>151.68</v>
      </c>
      <c r="I2035">
        <v>34.78</v>
      </c>
      <c r="J2035">
        <v>114.99</v>
      </c>
      <c r="K2035">
        <v>22</v>
      </c>
      <c r="T2035">
        <v>4</v>
      </c>
      <c r="U2035">
        <v>2</v>
      </c>
      <c r="V2035" t="s">
        <v>306</v>
      </c>
      <c r="W2035" t="s">
        <v>282</v>
      </c>
      <c r="X2035">
        <v>35</v>
      </c>
      <c r="Y2035">
        <v>9</v>
      </c>
      <c r="Z2035" t="s">
        <v>2268</v>
      </c>
      <c r="AA2035" t="s">
        <v>2269</v>
      </c>
      <c r="AB2035" t="s">
        <v>309</v>
      </c>
      <c r="AC2035" t="s">
        <v>310</v>
      </c>
      <c r="AD2035" t="s">
        <v>2270</v>
      </c>
      <c r="AG2035" t="s">
        <v>2271</v>
      </c>
      <c r="AH2035">
        <v>132</v>
      </c>
      <c r="AI2035">
        <v>299</v>
      </c>
    </row>
    <row r="2036" spans="1:35" x14ac:dyDescent="0.3">
      <c r="A2036" t="s">
        <v>2266</v>
      </c>
      <c r="B2036">
        <v>107438</v>
      </c>
      <c r="C2036">
        <v>11</v>
      </c>
      <c r="D2036" t="s">
        <v>2267</v>
      </c>
      <c r="E2036" t="s">
        <v>528</v>
      </c>
      <c r="F2036">
        <v>773</v>
      </c>
      <c r="G2036">
        <v>45.96</v>
      </c>
      <c r="H2036">
        <v>151.94999999999999</v>
      </c>
      <c r="I2036">
        <v>34.78</v>
      </c>
      <c r="J2036">
        <v>114.98</v>
      </c>
      <c r="K2036">
        <v>21</v>
      </c>
      <c r="T2036">
        <v>4</v>
      </c>
      <c r="U2036">
        <v>2</v>
      </c>
      <c r="V2036" t="s">
        <v>306</v>
      </c>
      <c r="W2036" t="s">
        <v>283</v>
      </c>
      <c r="X2036">
        <v>35</v>
      </c>
      <c r="Y2036">
        <v>9</v>
      </c>
      <c r="Z2036" t="s">
        <v>2268</v>
      </c>
      <c r="AA2036" t="s">
        <v>2269</v>
      </c>
      <c r="AB2036" t="s">
        <v>309</v>
      </c>
      <c r="AC2036" t="s">
        <v>310</v>
      </c>
      <c r="AD2036" t="s">
        <v>2270</v>
      </c>
      <c r="AG2036" t="s">
        <v>2271</v>
      </c>
      <c r="AH2036">
        <v>132</v>
      </c>
      <c r="AI2036">
        <v>299</v>
      </c>
    </row>
    <row r="2037" spans="1:35" x14ac:dyDescent="0.3">
      <c r="A2037" t="s">
        <v>2266</v>
      </c>
      <c r="B2037">
        <v>3478</v>
      </c>
      <c r="C2037">
        <v>1</v>
      </c>
      <c r="D2037" t="s">
        <v>2272</v>
      </c>
      <c r="E2037" t="s">
        <v>2273</v>
      </c>
      <c r="F2037">
        <v>90</v>
      </c>
      <c r="G2037">
        <v>37.5</v>
      </c>
      <c r="H2037">
        <v>123.97</v>
      </c>
      <c r="I2037">
        <v>24.91</v>
      </c>
      <c r="J2037">
        <v>82.36</v>
      </c>
      <c r="K2037">
        <v>10</v>
      </c>
      <c r="T2037">
        <v>3</v>
      </c>
      <c r="U2037">
        <v>2</v>
      </c>
      <c r="V2037" t="s">
        <v>333</v>
      </c>
      <c r="W2037" t="s">
        <v>996</v>
      </c>
      <c r="X2037">
        <v>12</v>
      </c>
      <c r="Y2037">
        <v>12</v>
      </c>
      <c r="Z2037" t="s">
        <v>2274</v>
      </c>
      <c r="AA2037" t="s">
        <v>2275</v>
      </c>
      <c r="AB2037" t="s">
        <v>309</v>
      </c>
      <c r="AC2037" t="s">
        <v>310</v>
      </c>
      <c r="AD2037" t="s">
        <v>2270</v>
      </c>
      <c r="AG2037" t="s">
        <v>2276</v>
      </c>
      <c r="AH2037">
        <v>0</v>
      </c>
      <c r="AI2037">
        <v>387</v>
      </c>
    </row>
    <row r="2038" spans="1:35" x14ac:dyDescent="0.3">
      <c r="A2038" t="s">
        <v>2266</v>
      </c>
      <c r="B2038">
        <v>3478</v>
      </c>
      <c r="C2038">
        <v>2</v>
      </c>
      <c r="D2038" t="s">
        <v>2272</v>
      </c>
      <c r="E2038" t="s">
        <v>2273</v>
      </c>
      <c r="F2038">
        <v>90</v>
      </c>
      <c r="G2038">
        <v>37.54</v>
      </c>
      <c r="H2038">
        <v>124.1</v>
      </c>
      <c r="I2038">
        <v>24.9</v>
      </c>
      <c r="J2038">
        <v>82.32</v>
      </c>
      <c r="K2038">
        <v>10</v>
      </c>
      <c r="T2038">
        <v>3</v>
      </c>
      <c r="U2038">
        <v>2</v>
      </c>
      <c r="V2038" t="s">
        <v>333</v>
      </c>
      <c r="W2038" t="s">
        <v>2251</v>
      </c>
      <c r="X2038">
        <v>12</v>
      </c>
      <c r="Y2038">
        <v>12</v>
      </c>
      <c r="Z2038" t="s">
        <v>2274</v>
      </c>
      <c r="AA2038" t="s">
        <v>2275</v>
      </c>
      <c r="AB2038" t="s">
        <v>309</v>
      </c>
      <c r="AC2038" t="s">
        <v>310</v>
      </c>
      <c r="AD2038" t="s">
        <v>2270</v>
      </c>
      <c r="AG2038" t="s">
        <v>2276</v>
      </c>
      <c r="AH2038">
        <v>0</v>
      </c>
      <c r="AI2038">
        <v>387</v>
      </c>
    </row>
    <row r="2039" spans="1:35" x14ac:dyDescent="0.3">
      <c r="A2039" t="s">
        <v>2266</v>
      </c>
      <c r="B2039">
        <v>3478</v>
      </c>
      <c r="C2039">
        <v>3</v>
      </c>
      <c r="D2039" t="s">
        <v>2272</v>
      </c>
      <c r="E2039" t="s">
        <v>2273</v>
      </c>
      <c r="F2039">
        <v>90</v>
      </c>
      <c r="G2039">
        <v>39.31</v>
      </c>
      <c r="H2039">
        <v>129.96</v>
      </c>
      <c r="I2039">
        <v>25.85</v>
      </c>
      <c r="J2039">
        <v>85.48</v>
      </c>
      <c r="K2039">
        <v>20</v>
      </c>
      <c r="T2039">
        <v>3</v>
      </c>
      <c r="U2039">
        <v>2</v>
      </c>
      <c r="V2039" t="s">
        <v>333</v>
      </c>
      <c r="W2039" t="s">
        <v>2277</v>
      </c>
      <c r="X2039">
        <v>12</v>
      </c>
      <c r="Y2039">
        <v>12</v>
      </c>
      <c r="Z2039" t="s">
        <v>2274</v>
      </c>
      <c r="AA2039" t="s">
        <v>2275</v>
      </c>
      <c r="AB2039" t="s">
        <v>309</v>
      </c>
      <c r="AC2039" t="s">
        <v>310</v>
      </c>
      <c r="AD2039" t="s">
        <v>2270</v>
      </c>
      <c r="AG2039" t="s">
        <v>2276</v>
      </c>
      <c r="AH2039">
        <v>0</v>
      </c>
      <c r="AI2039">
        <v>387</v>
      </c>
    </row>
    <row r="2040" spans="1:35" x14ac:dyDescent="0.3">
      <c r="A2040" t="s">
        <v>2266</v>
      </c>
      <c r="B2040">
        <v>3478</v>
      </c>
      <c r="C2040">
        <v>4</v>
      </c>
      <c r="D2040" t="s">
        <v>2272</v>
      </c>
      <c r="E2040" t="s">
        <v>2273</v>
      </c>
      <c r="F2040">
        <v>90</v>
      </c>
      <c r="G2040">
        <v>39.26</v>
      </c>
      <c r="H2040">
        <v>129.79</v>
      </c>
      <c r="I2040">
        <v>25.87</v>
      </c>
      <c r="J2040">
        <v>85.54</v>
      </c>
      <c r="K2040">
        <v>20</v>
      </c>
      <c r="T2040">
        <v>3</v>
      </c>
      <c r="U2040">
        <v>2</v>
      </c>
      <c r="V2040" t="s">
        <v>333</v>
      </c>
      <c r="W2040" t="s">
        <v>2278</v>
      </c>
      <c r="X2040">
        <v>12</v>
      </c>
      <c r="Y2040">
        <v>12</v>
      </c>
      <c r="Z2040" t="s">
        <v>2274</v>
      </c>
      <c r="AA2040" t="s">
        <v>2275</v>
      </c>
      <c r="AB2040" t="s">
        <v>309</v>
      </c>
      <c r="AC2040" t="s">
        <v>310</v>
      </c>
      <c r="AD2040" t="s">
        <v>2270</v>
      </c>
      <c r="AG2040" t="s">
        <v>2276</v>
      </c>
      <c r="AH2040">
        <v>0</v>
      </c>
      <c r="AI2040">
        <v>387</v>
      </c>
    </row>
    <row r="2041" spans="1:35" x14ac:dyDescent="0.3">
      <c r="A2041" t="s">
        <v>2266</v>
      </c>
      <c r="B2041">
        <v>3478</v>
      </c>
      <c r="C2041">
        <v>5</v>
      </c>
      <c r="D2041" t="s">
        <v>2272</v>
      </c>
      <c r="E2041" t="s">
        <v>2273</v>
      </c>
      <c r="F2041">
        <v>90</v>
      </c>
      <c r="G2041">
        <v>40.98</v>
      </c>
      <c r="H2041">
        <v>135.5</v>
      </c>
      <c r="I2041">
        <v>27.06</v>
      </c>
      <c r="J2041">
        <v>89.48</v>
      </c>
      <c r="K2041">
        <v>20</v>
      </c>
      <c r="T2041">
        <v>3</v>
      </c>
      <c r="U2041">
        <v>2</v>
      </c>
      <c r="V2041" t="s">
        <v>333</v>
      </c>
      <c r="W2041" t="s">
        <v>205</v>
      </c>
      <c r="X2041">
        <v>12</v>
      </c>
      <c r="Y2041">
        <v>12</v>
      </c>
      <c r="Z2041" t="s">
        <v>2274</v>
      </c>
      <c r="AA2041" t="s">
        <v>2275</v>
      </c>
      <c r="AB2041" t="s">
        <v>309</v>
      </c>
      <c r="AC2041" t="s">
        <v>310</v>
      </c>
      <c r="AD2041" t="s">
        <v>2270</v>
      </c>
      <c r="AG2041" t="s">
        <v>2276</v>
      </c>
      <c r="AH2041">
        <v>0</v>
      </c>
      <c r="AI2041">
        <v>387</v>
      </c>
    </row>
    <row r="2042" spans="1:35" x14ac:dyDescent="0.3">
      <c r="A2042" t="s">
        <v>2266</v>
      </c>
      <c r="B2042">
        <v>3478</v>
      </c>
      <c r="C2042">
        <v>6</v>
      </c>
      <c r="D2042" t="s">
        <v>2272</v>
      </c>
      <c r="E2042" t="s">
        <v>2273</v>
      </c>
      <c r="F2042">
        <v>90</v>
      </c>
      <c r="G2042">
        <v>40.92</v>
      </c>
      <c r="H2042">
        <v>135.28</v>
      </c>
      <c r="I2042">
        <v>27.16</v>
      </c>
      <c r="J2042">
        <v>89.79</v>
      </c>
      <c r="K2042">
        <v>10</v>
      </c>
      <c r="T2042">
        <v>3</v>
      </c>
      <c r="U2042">
        <v>2</v>
      </c>
      <c r="V2042" t="s">
        <v>333</v>
      </c>
      <c r="W2042" t="s">
        <v>1415</v>
      </c>
      <c r="X2042">
        <v>12</v>
      </c>
      <c r="Y2042">
        <v>12</v>
      </c>
      <c r="Z2042" t="s">
        <v>2274</v>
      </c>
      <c r="AA2042" t="s">
        <v>2275</v>
      </c>
      <c r="AB2042" t="s">
        <v>309</v>
      </c>
      <c r="AC2042" t="s">
        <v>310</v>
      </c>
      <c r="AD2042" t="s">
        <v>2270</v>
      </c>
      <c r="AG2042" t="s">
        <v>2276</v>
      </c>
      <c r="AH2042">
        <v>0</v>
      </c>
      <c r="AI2042">
        <v>387</v>
      </c>
    </row>
    <row r="2043" spans="1:35" x14ac:dyDescent="0.3">
      <c r="A2043" t="s">
        <v>2266</v>
      </c>
      <c r="B2043">
        <v>27063</v>
      </c>
      <c r="C2043">
        <v>1</v>
      </c>
      <c r="D2043" t="s">
        <v>2279</v>
      </c>
      <c r="E2043" t="s">
        <v>2280</v>
      </c>
      <c r="F2043">
        <v>36</v>
      </c>
      <c r="G2043">
        <v>45.89</v>
      </c>
      <c r="H2043">
        <v>151.72999999999999</v>
      </c>
      <c r="I2043">
        <v>37.11</v>
      </c>
      <c r="J2043">
        <v>122.68</v>
      </c>
      <c r="K2043">
        <v>12</v>
      </c>
      <c r="T2043">
        <v>4</v>
      </c>
      <c r="U2043">
        <v>2</v>
      </c>
      <c r="V2043" t="s">
        <v>306</v>
      </c>
      <c r="W2043">
        <v>151</v>
      </c>
      <c r="X2043">
        <v>7</v>
      </c>
      <c r="Y2043">
        <v>7</v>
      </c>
      <c r="Z2043" t="s">
        <v>2281</v>
      </c>
      <c r="AA2043" t="s">
        <v>2282</v>
      </c>
      <c r="AB2043" t="s">
        <v>309</v>
      </c>
      <c r="AC2043" t="s">
        <v>310</v>
      </c>
      <c r="AD2043" t="s">
        <v>2270</v>
      </c>
      <c r="AG2043" t="s">
        <v>2283</v>
      </c>
      <c r="AH2043">
        <v>0</v>
      </c>
      <c r="AI2043">
        <v>177</v>
      </c>
    </row>
    <row r="2044" spans="1:35" x14ac:dyDescent="0.3">
      <c r="A2044" t="s">
        <v>2266</v>
      </c>
      <c r="B2044">
        <v>27063</v>
      </c>
      <c r="C2044">
        <v>2</v>
      </c>
      <c r="D2044" t="s">
        <v>2279</v>
      </c>
      <c r="E2044" t="s">
        <v>2280</v>
      </c>
      <c r="F2044">
        <v>36</v>
      </c>
      <c r="G2044">
        <v>47.72</v>
      </c>
      <c r="H2044">
        <v>157.76</v>
      </c>
      <c r="I2044">
        <v>38.03</v>
      </c>
      <c r="J2044">
        <v>125.73</v>
      </c>
      <c r="K2044">
        <v>6</v>
      </c>
      <c r="T2044">
        <v>4</v>
      </c>
      <c r="U2044">
        <v>2</v>
      </c>
      <c r="V2044" t="s">
        <v>306</v>
      </c>
      <c r="W2044">
        <v>157</v>
      </c>
      <c r="X2044">
        <v>7</v>
      </c>
      <c r="Y2044">
        <v>7</v>
      </c>
      <c r="Z2044" t="s">
        <v>2281</v>
      </c>
      <c r="AA2044" t="s">
        <v>2282</v>
      </c>
      <c r="AB2044" t="s">
        <v>309</v>
      </c>
      <c r="AC2044" t="s">
        <v>310</v>
      </c>
      <c r="AD2044" t="s">
        <v>2270</v>
      </c>
      <c r="AG2044" t="s">
        <v>2283</v>
      </c>
      <c r="AH2044">
        <v>0</v>
      </c>
      <c r="AI2044">
        <v>177</v>
      </c>
    </row>
    <row r="2045" spans="1:35" x14ac:dyDescent="0.3">
      <c r="A2045" t="s">
        <v>2266</v>
      </c>
      <c r="B2045">
        <v>27063</v>
      </c>
      <c r="C2045">
        <v>3</v>
      </c>
      <c r="D2045" t="s">
        <v>2279</v>
      </c>
      <c r="E2045" t="s">
        <v>2280</v>
      </c>
      <c r="F2045">
        <v>36</v>
      </c>
      <c r="G2045">
        <v>52.55</v>
      </c>
      <c r="H2045">
        <v>173.75</v>
      </c>
      <c r="I2045">
        <v>42.11</v>
      </c>
      <c r="J2045">
        <v>139.22</v>
      </c>
      <c r="K2045">
        <v>6</v>
      </c>
      <c r="T2045">
        <v>4</v>
      </c>
      <c r="U2045">
        <v>2</v>
      </c>
      <c r="V2045" t="s">
        <v>306</v>
      </c>
      <c r="W2045" t="s">
        <v>2284</v>
      </c>
      <c r="X2045">
        <v>7</v>
      </c>
      <c r="Y2045">
        <v>7</v>
      </c>
      <c r="Z2045" t="s">
        <v>2281</v>
      </c>
      <c r="AA2045" t="s">
        <v>2282</v>
      </c>
      <c r="AB2045" t="s">
        <v>309</v>
      </c>
      <c r="AC2045" t="s">
        <v>310</v>
      </c>
      <c r="AD2045" t="s">
        <v>2270</v>
      </c>
      <c r="AG2045" t="s">
        <v>2283</v>
      </c>
      <c r="AH2045">
        <v>0</v>
      </c>
      <c r="AI2045">
        <v>177</v>
      </c>
    </row>
    <row r="2046" spans="1:35" x14ac:dyDescent="0.3">
      <c r="A2046" t="s">
        <v>2266</v>
      </c>
      <c r="B2046">
        <v>27063</v>
      </c>
      <c r="C2046">
        <v>4</v>
      </c>
      <c r="D2046" t="s">
        <v>2279</v>
      </c>
      <c r="E2046" t="s">
        <v>2280</v>
      </c>
      <c r="F2046">
        <v>36</v>
      </c>
      <c r="G2046">
        <v>52.99</v>
      </c>
      <c r="H2046">
        <v>175.19</v>
      </c>
      <c r="I2046">
        <v>42.48</v>
      </c>
      <c r="J2046">
        <v>140.44999999999999</v>
      </c>
      <c r="K2046">
        <v>12</v>
      </c>
      <c r="T2046">
        <v>4</v>
      </c>
      <c r="U2046">
        <v>2</v>
      </c>
      <c r="V2046" t="s">
        <v>306</v>
      </c>
      <c r="W2046" t="s">
        <v>2285</v>
      </c>
      <c r="X2046">
        <v>7</v>
      </c>
      <c r="Y2046">
        <v>7</v>
      </c>
      <c r="Z2046" t="s">
        <v>2281</v>
      </c>
      <c r="AA2046" t="s">
        <v>2282</v>
      </c>
      <c r="AB2046" t="s">
        <v>309</v>
      </c>
      <c r="AC2046" t="s">
        <v>310</v>
      </c>
      <c r="AD2046" t="s">
        <v>2270</v>
      </c>
      <c r="AG2046" t="s">
        <v>2283</v>
      </c>
      <c r="AH2046">
        <v>0</v>
      </c>
      <c r="AI2046">
        <v>177</v>
      </c>
    </row>
    <row r="2047" spans="1:35" x14ac:dyDescent="0.3">
      <c r="A2047" t="s">
        <v>2266</v>
      </c>
      <c r="B2047">
        <v>1155</v>
      </c>
      <c r="C2047">
        <v>1</v>
      </c>
      <c r="D2047" t="s">
        <v>2286</v>
      </c>
      <c r="E2047" t="s">
        <v>1741</v>
      </c>
      <c r="F2047">
        <v>219</v>
      </c>
      <c r="G2047">
        <v>26.59</v>
      </c>
      <c r="H2047">
        <v>87.91</v>
      </c>
      <c r="I2047">
        <v>17.96</v>
      </c>
      <c r="J2047">
        <v>59.4</v>
      </c>
      <c r="K2047">
        <v>127</v>
      </c>
      <c r="T2047">
        <v>3</v>
      </c>
      <c r="U2047">
        <v>1</v>
      </c>
      <c r="V2047" t="s">
        <v>333</v>
      </c>
      <c r="W2047">
        <v>87</v>
      </c>
      <c r="X2047">
        <v>25</v>
      </c>
      <c r="Y2047">
        <v>16</v>
      </c>
      <c r="Z2047" t="s">
        <v>2287</v>
      </c>
      <c r="AA2047" t="s">
        <v>2288</v>
      </c>
      <c r="AB2047" t="s">
        <v>309</v>
      </c>
      <c r="AC2047" t="s">
        <v>310</v>
      </c>
      <c r="AD2047" t="s">
        <v>2270</v>
      </c>
      <c r="AG2047" t="s">
        <v>2289</v>
      </c>
      <c r="AH2047">
        <v>0</v>
      </c>
      <c r="AI2047">
        <v>397</v>
      </c>
    </row>
    <row r="2048" spans="1:35" x14ac:dyDescent="0.3">
      <c r="A2048" t="s">
        <v>2266</v>
      </c>
      <c r="B2048">
        <v>1155</v>
      </c>
      <c r="C2048">
        <v>2</v>
      </c>
      <c r="D2048" t="s">
        <v>2286</v>
      </c>
      <c r="E2048" t="s">
        <v>1741</v>
      </c>
      <c r="F2048">
        <v>219</v>
      </c>
      <c r="G2048">
        <v>33.36</v>
      </c>
      <c r="H2048">
        <v>110.3</v>
      </c>
      <c r="I2048">
        <v>25.66</v>
      </c>
      <c r="J2048">
        <v>84.84</v>
      </c>
      <c r="K2048">
        <v>48</v>
      </c>
      <c r="T2048">
        <v>3</v>
      </c>
      <c r="U2048">
        <v>2</v>
      </c>
      <c r="V2048" t="s">
        <v>333</v>
      </c>
      <c r="W2048">
        <v>110</v>
      </c>
      <c r="X2048">
        <v>25</v>
      </c>
      <c r="Y2048">
        <v>16</v>
      </c>
      <c r="Z2048" t="s">
        <v>2287</v>
      </c>
      <c r="AA2048" t="s">
        <v>2288</v>
      </c>
      <c r="AB2048" t="s">
        <v>309</v>
      </c>
      <c r="AC2048" t="s">
        <v>310</v>
      </c>
      <c r="AD2048" t="s">
        <v>2270</v>
      </c>
      <c r="AG2048" t="s">
        <v>2289</v>
      </c>
      <c r="AH2048">
        <v>0</v>
      </c>
      <c r="AI2048">
        <v>397</v>
      </c>
    </row>
    <row r="2049" spans="1:35" x14ac:dyDescent="0.3">
      <c r="A2049" t="s">
        <v>2266</v>
      </c>
      <c r="B2049">
        <v>1155</v>
      </c>
      <c r="C2049">
        <v>3</v>
      </c>
      <c r="D2049" t="s">
        <v>2286</v>
      </c>
      <c r="E2049" t="s">
        <v>1741</v>
      </c>
      <c r="F2049">
        <v>219</v>
      </c>
      <c r="G2049">
        <v>45.14</v>
      </c>
      <c r="H2049">
        <v>149.25</v>
      </c>
      <c r="I2049">
        <v>34.729999999999997</v>
      </c>
      <c r="J2049">
        <v>114.81</v>
      </c>
      <c r="K2049">
        <v>44</v>
      </c>
      <c r="T2049">
        <v>4</v>
      </c>
      <c r="U2049">
        <v>2</v>
      </c>
      <c r="V2049" t="s">
        <v>306</v>
      </c>
      <c r="W2049">
        <v>149</v>
      </c>
      <c r="X2049">
        <v>25</v>
      </c>
      <c r="Y2049">
        <v>16</v>
      </c>
      <c r="Z2049" t="s">
        <v>2287</v>
      </c>
      <c r="AA2049" t="s">
        <v>2288</v>
      </c>
      <c r="AB2049" t="s">
        <v>309</v>
      </c>
      <c r="AC2049" t="s">
        <v>310</v>
      </c>
      <c r="AD2049" t="s">
        <v>2270</v>
      </c>
      <c r="AG2049" t="s">
        <v>2289</v>
      </c>
      <c r="AH2049">
        <v>0</v>
      </c>
      <c r="AI2049">
        <v>397</v>
      </c>
    </row>
    <row r="2050" spans="1:35" x14ac:dyDescent="0.3">
      <c r="A2050" t="s">
        <v>2266</v>
      </c>
      <c r="B2050">
        <v>8492</v>
      </c>
      <c r="C2050">
        <v>1</v>
      </c>
      <c r="D2050" t="s">
        <v>2290</v>
      </c>
      <c r="E2050" t="s">
        <v>1077</v>
      </c>
      <c r="F2050">
        <v>510</v>
      </c>
      <c r="G2050">
        <v>23.75</v>
      </c>
      <c r="H2050">
        <v>78.52</v>
      </c>
      <c r="I2050">
        <v>18.079999999999998</v>
      </c>
      <c r="J2050">
        <v>59.78</v>
      </c>
      <c r="K2050">
        <v>40</v>
      </c>
      <c r="T2050">
        <v>3</v>
      </c>
      <c r="U2050">
        <v>2</v>
      </c>
      <c r="V2050" t="s">
        <v>306</v>
      </c>
      <c r="W2050" t="s">
        <v>284</v>
      </c>
      <c r="X2050">
        <v>20</v>
      </c>
      <c r="Y2050">
        <v>11</v>
      </c>
      <c r="Z2050" t="s">
        <v>2291</v>
      </c>
      <c r="AA2050" t="s">
        <v>2292</v>
      </c>
      <c r="AB2050" t="s">
        <v>309</v>
      </c>
      <c r="AC2050" t="s">
        <v>310</v>
      </c>
      <c r="AD2050" t="s">
        <v>2270</v>
      </c>
      <c r="AG2050" t="s">
        <v>2293</v>
      </c>
      <c r="AH2050">
        <v>0</v>
      </c>
      <c r="AI2050">
        <v>219</v>
      </c>
    </row>
    <row r="2051" spans="1:35" x14ac:dyDescent="0.3">
      <c r="A2051" t="s">
        <v>2266</v>
      </c>
      <c r="B2051">
        <v>8492</v>
      </c>
      <c r="C2051">
        <v>2</v>
      </c>
      <c r="D2051" t="s">
        <v>2290</v>
      </c>
      <c r="E2051" t="s">
        <v>1077</v>
      </c>
      <c r="F2051">
        <v>510</v>
      </c>
      <c r="G2051">
        <v>24</v>
      </c>
      <c r="H2051">
        <v>79.37</v>
      </c>
      <c r="I2051">
        <v>18.010000000000002</v>
      </c>
      <c r="J2051">
        <v>59.54</v>
      </c>
      <c r="K2051">
        <v>93</v>
      </c>
      <c r="T2051">
        <v>3</v>
      </c>
      <c r="U2051">
        <v>2</v>
      </c>
      <c r="V2051" t="s">
        <v>333</v>
      </c>
      <c r="W2051" t="s">
        <v>242</v>
      </c>
      <c r="X2051">
        <v>20</v>
      </c>
      <c r="Y2051">
        <v>11</v>
      </c>
      <c r="Z2051" t="s">
        <v>2291</v>
      </c>
      <c r="AA2051" t="s">
        <v>2292</v>
      </c>
      <c r="AB2051" t="s">
        <v>309</v>
      </c>
      <c r="AC2051" t="s">
        <v>310</v>
      </c>
      <c r="AD2051" t="s">
        <v>2270</v>
      </c>
      <c r="AG2051" t="s">
        <v>2293</v>
      </c>
      <c r="AH2051">
        <v>0</v>
      </c>
      <c r="AI2051">
        <v>219</v>
      </c>
    </row>
    <row r="2052" spans="1:35" x14ac:dyDescent="0.3">
      <c r="A2052" t="s">
        <v>2266</v>
      </c>
      <c r="B2052">
        <v>8492</v>
      </c>
      <c r="C2052">
        <v>3</v>
      </c>
      <c r="D2052" t="s">
        <v>2290</v>
      </c>
      <c r="E2052" t="s">
        <v>1077</v>
      </c>
      <c r="F2052">
        <v>510</v>
      </c>
      <c r="G2052">
        <v>24.17</v>
      </c>
      <c r="H2052">
        <v>79.930000000000007</v>
      </c>
      <c r="I2052">
        <v>18.079999999999998</v>
      </c>
      <c r="J2052">
        <v>59.78</v>
      </c>
      <c r="K2052">
        <v>71</v>
      </c>
      <c r="T2052">
        <v>3</v>
      </c>
      <c r="U2052">
        <v>2</v>
      </c>
      <c r="V2052" t="s">
        <v>306</v>
      </c>
      <c r="W2052" t="s">
        <v>219</v>
      </c>
      <c r="X2052">
        <v>20</v>
      </c>
      <c r="Y2052">
        <v>11</v>
      </c>
      <c r="Z2052" t="s">
        <v>2291</v>
      </c>
      <c r="AA2052" t="s">
        <v>2292</v>
      </c>
      <c r="AB2052" t="s">
        <v>309</v>
      </c>
      <c r="AC2052" t="s">
        <v>310</v>
      </c>
      <c r="AD2052" t="s">
        <v>2270</v>
      </c>
      <c r="AG2052" t="s">
        <v>2293</v>
      </c>
      <c r="AH2052">
        <v>0</v>
      </c>
      <c r="AI2052">
        <v>219</v>
      </c>
    </row>
    <row r="2053" spans="1:35" x14ac:dyDescent="0.3">
      <c r="A2053" t="s">
        <v>2266</v>
      </c>
      <c r="B2053">
        <v>8492</v>
      </c>
      <c r="C2053">
        <v>4</v>
      </c>
      <c r="D2053" t="s">
        <v>2290</v>
      </c>
      <c r="E2053" t="s">
        <v>1077</v>
      </c>
      <c r="F2053">
        <v>510</v>
      </c>
      <c r="G2053">
        <v>32.33</v>
      </c>
      <c r="H2053">
        <v>106.89</v>
      </c>
      <c r="I2053">
        <v>25.66</v>
      </c>
      <c r="J2053">
        <v>84.85</v>
      </c>
      <c r="K2053">
        <v>206</v>
      </c>
      <c r="T2053">
        <v>3</v>
      </c>
      <c r="U2053">
        <v>2</v>
      </c>
      <c r="V2053" t="s">
        <v>306</v>
      </c>
      <c r="W2053">
        <v>106</v>
      </c>
      <c r="X2053">
        <v>20</v>
      </c>
      <c r="Y2053">
        <v>11</v>
      </c>
      <c r="Z2053" t="s">
        <v>2291</v>
      </c>
      <c r="AA2053" t="s">
        <v>2292</v>
      </c>
      <c r="AB2053" t="s">
        <v>309</v>
      </c>
      <c r="AC2053" t="s">
        <v>310</v>
      </c>
      <c r="AD2053" t="s">
        <v>2270</v>
      </c>
      <c r="AG2053" t="s">
        <v>2293</v>
      </c>
      <c r="AH2053">
        <v>0</v>
      </c>
      <c r="AI2053">
        <v>219</v>
      </c>
    </row>
    <row r="2054" spans="1:35" x14ac:dyDescent="0.3">
      <c r="A2054" t="s">
        <v>2266</v>
      </c>
      <c r="B2054">
        <v>8492</v>
      </c>
      <c r="C2054">
        <v>5</v>
      </c>
      <c r="D2054" t="s">
        <v>2290</v>
      </c>
      <c r="E2054" t="s">
        <v>1077</v>
      </c>
      <c r="F2054">
        <v>510</v>
      </c>
      <c r="G2054">
        <v>40.36</v>
      </c>
      <c r="H2054">
        <v>133.44</v>
      </c>
      <c r="I2054">
        <v>34.78</v>
      </c>
      <c r="J2054">
        <v>114.99</v>
      </c>
      <c r="K2054">
        <v>100</v>
      </c>
      <c r="T2054">
        <v>4</v>
      </c>
      <c r="U2054">
        <v>2</v>
      </c>
      <c r="V2054" t="s">
        <v>306</v>
      </c>
      <c r="W2054">
        <v>133</v>
      </c>
      <c r="X2054">
        <v>20</v>
      </c>
      <c r="Y2054">
        <v>11</v>
      </c>
      <c r="Z2054" t="s">
        <v>2291</v>
      </c>
      <c r="AA2054" t="s">
        <v>2292</v>
      </c>
      <c r="AB2054" t="s">
        <v>309</v>
      </c>
      <c r="AC2054" t="s">
        <v>310</v>
      </c>
      <c r="AD2054" t="s">
        <v>2270</v>
      </c>
      <c r="AG2054" t="s">
        <v>2293</v>
      </c>
      <c r="AH2054">
        <v>0</v>
      </c>
      <c r="AI2054">
        <v>219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6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3" sqref="A63:XFD6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공덕동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311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공덕동 래미안공덕3차('04.08.,616^)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321</v>
      </c>
      <c r="B6" s="10" t="s">
        <v>2296</v>
      </c>
      <c r="C6" s="88">
        <v>616</v>
      </c>
      <c r="D6" s="86">
        <v>80.099999999999994</v>
      </c>
      <c r="E6" s="87">
        <v>24</v>
      </c>
      <c r="F6" s="86">
        <v>60</v>
      </c>
      <c r="G6" s="17">
        <v>18</v>
      </c>
      <c r="H6" s="88">
        <v>281</v>
      </c>
      <c r="I6" s="89">
        <v>147000</v>
      </c>
      <c r="J6" s="89" t="s">
        <v>59</v>
      </c>
      <c r="K6" s="89">
        <v>70000</v>
      </c>
      <c r="L6" s="89" t="s">
        <v>60</v>
      </c>
      <c r="M6" s="90">
        <f>I6-K6</f>
        <v>77000</v>
      </c>
      <c r="N6" s="4">
        <f>IF(ISERROR(K6/I6),"",K6/I6)</f>
        <v>0.47619047619047616</v>
      </c>
      <c r="O6" s="91">
        <f>I6/E6</f>
        <v>6125</v>
      </c>
      <c r="P6" s="91">
        <f>K6/E6</f>
        <v>2916.6666666666665</v>
      </c>
      <c r="Q6" s="77">
        <v>3</v>
      </c>
      <c r="R6" s="77">
        <v>2</v>
      </c>
      <c r="S6" s="77" t="s">
        <v>61</v>
      </c>
      <c r="T6" s="5">
        <v>80</v>
      </c>
      <c r="U6" s="9"/>
      <c r="W6" s="86">
        <f t="shared" ref="W6:X10" si="2">D6</f>
        <v>80.099999999999994</v>
      </c>
      <c r="X6" s="87">
        <f t="shared" si="2"/>
        <v>24</v>
      </c>
      <c r="Y6" s="92">
        <f t="shared" ref="Y6:Z10" si="3">H6</f>
        <v>281</v>
      </c>
      <c r="Z6" s="90">
        <f t="shared" si="3"/>
        <v>147000</v>
      </c>
      <c r="AA6" s="90">
        <f>K6</f>
        <v>70000</v>
      </c>
      <c r="AB6" s="90">
        <f t="shared" ref="AB6:AD10" si="4">M6</f>
        <v>77000</v>
      </c>
      <c r="AC6" s="4">
        <f t="shared" si="4"/>
        <v>0.47619047619047616</v>
      </c>
      <c r="AD6" s="91">
        <f t="shared" si="4"/>
        <v>6125</v>
      </c>
      <c r="AE6" s="77" t="str">
        <f>S6</f>
        <v>계</v>
      </c>
      <c r="AF6" s="77" t="str">
        <f>Q6&amp;"/"&amp;R6</f>
        <v>3/2</v>
      </c>
      <c r="AH6" s="20" t="str">
        <f t="shared" si="1"/>
        <v>래미안공덕3차</v>
      </c>
      <c r="AI6" s="87">
        <f t="shared" si="0"/>
        <v>24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321</v>
      </c>
      <c r="B7" s="10" t="s">
        <v>2296</v>
      </c>
      <c r="C7" s="88">
        <v>616</v>
      </c>
      <c r="D7" s="86">
        <v>106.2</v>
      </c>
      <c r="E7" s="87">
        <v>32</v>
      </c>
      <c r="F7" s="86">
        <v>85</v>
      </c>
      <c r="G7" s="17">
        <v>26</v>
      </c>
      <c r="H7" s="88">
        <v>127</v>
      </c>
      <c r="I7" s="89">
        <v>165000</v>
      </c>
      <c r="J7" s="89" t="s">
        <v>68</v>
      </c>
      <c r="K7" s="89">
        <v>95000</v>
      </c>
      <c r="L7" s="89" t="s">
        <v>64</v>
      </c>
      <c r="M7" s="90">
        <f>I7-K7</f>
        <v>70000</v>
      </c>
      <c r="N7" s="4">
        <f>IF(ISERROR(K7/I7),"",K7/I7)</f>
        <v>0.5757575757575758</v>
      </c>
      <c r="O7" s="91">
        <f>I7/E7</f>
        <v>5156.25</v>
      </c>
      <c r="P7" s="91">
        <f>K7/E7</f>
        <v>2968.75</v>
      </c>
      <c r="Q7" s="77">
        <v>3</v>
      </c>
      <c r="R7" s="77">
        <v>2</v>
      </c>
      <c r="S7" s="77" t="s">
        <v>61</v>
      </c>
      <c r="T7" s="5" t="s">
        <v>65</v>
      </c>
      <c r="U7" s="9"/>
      <c r="W7" s="86">
        <f t="shared" si="2"/>
        <v>106.2</v>
      </c>
      <c r="X7" s="87">
        <f t="shared" si="2"/>
        <v>32</v>
      </c>
      <c r="Y7" s="92">
        <f t="shared" si="3"/>
        <v>127</v>
      </c>
      <c r="Z7" s="90">
        <f t="shared" si="3"/>
        <v>165000</v>
      </c>
      <c r="AA7" s="90">
        <f>K7</f>
        <v>95000</v>
      </c>
      <c r="AB7" s="90">
        <f t="shared" si="4"/>
        <v>70000</v>
      </c>
      <c r="AC7" s="4">
        <f t="shared" si="4"/>
        <v>0.5757575757575758</v>
      </c>
      <c r="AD7" s="91">
        <f t="shared" si="4"/>
        <v>5156.25</v>
      </c>
      <c r="AE7" s="77" t="str">
        <f>S7</f>
        <v>계</v>
      </c>
      <c r="AF7" s="77" t="str">
        <f>Q7&amp;"/"&amp;R7</f>
        <v>3/2</v>
      </c>
      <c r="AH7" s="20" t="str">
        <f t="shared" si="1"/>
        <v>래미안공덕3차</v>
      </c>
      <c r="AI7" s="87">
        <f t="shared" si="0"/>
        <v>32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321</v>
      </c>
      <c r="B8" s="10" t="s">
        <v>2296</v>
      </c>
      <c r="C8" s="88">
        <v>616</v>
      </c>
      <c r="D8" s="86">
        <v>106.6</v>
      </c>
      <c r="E8" s="87">
        <v>32</v>
      </c>
      <c r="F8" s="86">
        <v>85</v>
      </c>
      <c r="G8" s="17">
        <v>26</v>
      </c>
      <c r="H8" s="88">
        <v>76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61</v>
      </c>
      <c r="T8" s="5" t="s">
        <v>66</v>
      </c>
      <c r="U8" s="9"/>
      <c r="W8" s="86">
        <f t="shared" si="2"/>
        <v>106.6</v>
      </c>
      <c r="X8" s="87">
        <f t="shared" si="2"/>
        <v>32</v>
      </c>
      <c r="Y8" s="92">
        <f t="shared" si="3"/>
        <v>76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래미안공덕3차</v>
      </c>
      <c r="AI8" s="87">
        <f t="shared" si="0"/>
        <v>32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 t="s">
        <v>321</v>
      </c>
      <c r="B9" s="10" t="s">
        <v>2296</v>
      </c>
      <c r="C9" s="88">
        <v>616</v>
      </c>
      <c r="D9" s="86">
        <v>106</v>
      </c>
      <c r="E9" s="87">
        <v>32</v>
      </c>
      <c r="F9" s="86">
        <v>85</v>
      </c>
      <c r="G9" s="17">
        <v>26</v>
      </c>
      <c r="H9" s="88">
        <v>20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61</v>
      </c>
      <c r="T9" s="5" t="s">
        <v>67</v>
      </c>
      <c r="U9" s="9"/>
      <c r="W9" s="86">
        <f t="shared" si="2"/>
        <v>106</v>
      </c>
      <c r="X9" s="87">
        <f t="shared" si="2"/>
        <v>32</v>
      </c>
      <c r="Y9" s="92">
        <f t="shared" si="3"/>
        <v>20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래미안공덕3차</v>
      </c>
      <c r="AI9" s="87">
        <f t="shared" si="0"/>
        <v>32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321</v>
      </c>
      <c r="B10" s="10" t="s">
        <v>2296</v>
      </c>
      <c r="C10" s="88">
        <v>616</v>
      </c>
      <c r="D10" s="86">
        <v>136.4</v>
      </c>
      <c r="E10" s="87">
        <v>41</v>
      </c>
      <c r="F10" s="86">
        <v>115</v>
      </c>
      <c r="G10" s="17">
        <v>35</v>
      </c>
      <c r="H10" s="88">
        <v>112</v>
      </c>
      <c r="I10" s="89">
        <v>210000</v>
      </c>
      <c r="J10" s="89" t="s">
        <v>116</v>
      </c>
      <c r="K10" s="89">
        <v>120000</v>
      </c>
      <c r="L10" s="89" t="s">
        <v>68</v>
      </c>
      <c r="M10" s="90">
        <f>I10-K10</f>
        <v>90000</v>
      </c>
      <c r="N10" s="4">
        <f>IF(ISERROR(K10/I10),"",K10/I10)</f>
        <v>0.5714285714285714</v>
      </c>
      <c r="O10" s="91">
        <f>I10/E10</f>
        <v>5121.9512195121952</v>
      </c>
      <c r="P10" s="91">
        <f>K10/E10</f>
        <v>2926.8292682926831</v>
      </c>
      <c r="Q10" s="77">
        <v>4</v>
      </c>
      <c r="R10" s="77">
        <v>2</v>
      </c>
      <c r="S10" s="77" t="s">
        <v>61</v>
      </c>
      <c r="T10" s="5">
        <v>136</v>
      </c>
      <c r="U10" s="9"/>
      <c r="W10" s="86">
        <f t="shared" si="2"/>
        <v>136.4</v>
      </c>
      <c r="X10" s="87">
        <f t="shared" si="2"/>
        <v>41</v>
      </c>
      <c r="Y10" s="92">
        <f t="shared" si="3"/>
        <v>112</v>
      </c>
      <c r="Z10" s="90">
        <f t="shared" si="3"/>
        <v>210000</v>
      </c>
      <c r="AA10" s="90">
        <f>K10</f>
        <v>120000</v>
      </c>
      <c r="AB10" s="90">
        <f t="shared" si="4"/>
        <v>90000</v>
      </c>
      <c r="AC10" s="4">
        <f t="shared" si="4"/>
        <v>0.5714285714285714</v>
      </c>
      <c r="AD10" s="91">
        <f t="shared" si="4"/>
        <v>5121.9512195121952</v>
      </c>
      <c r="AE10" s="77" t="str">
        <f>S10</f>
        <v>계</v>
      </c>
      <c r="AF10" s="77" t="str">
        <f>Q10&amp;"/"&amp;R10</f>
        <v>4/2</v>
      </c>
      <c r="AH10" s="20" t="str">
        <f t="shared" si="1"/>
        <v>래미안공덕3차</v>
      </c>
      <c r="AI10" s="87">
        <f t="shared" si="0"/>
        <v>41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X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공덕동 공덕래미안4차('05.11.,597^)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9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326</v>
      </c>
      <c r="B12" s="10" t="s">
        <v>2297</v>
      </c>
      <c r="C12" s="88">
        <v>597</v>
      </c>
      <c r="D12" s="86">
        <v>84.9</v>
      </c>
      <c r="E12" s="87">
        <v>26</v>
      </c>
      <c r="F12" s="86">
        <v>59.9</v>
      </c>
      <c r="G12" s="17">
        <v>18</v>
      </c>
      <c r="H12" s="88">
        <v>315</v>
      </c>
      <c r="I12" s="89">
        <v>140000</v>
      </c>
      <c r="J12" s="89" t="s">
        <v>68</v>
      </c>
      <c r="K12" s="89">
        <v>68000</v>
      </c>
      <c r="L12" s="89" t="s">
        <v>69</v>
      </c>
      <c r="M12" s="90">
        <f>I12-K12</f>
        <v>72000</v>
      </c>
      <c r="N12" s="4">
        <f>IF(ISERROR(K12/I12),"",K12/I12)</f>
        <v>0.48571428571428571</v>
      </c>
      <c r="O12" s="91">
        <f>I12/E12</f>
        <v>5384.6153846153848</v>
      </c>
      <c r="P12" s="91">
        <f>K12/E12</f>
        <v>2615.3846153846152</v>
      </c>
      <c r="Q12" s="77">
        <v>3</v>
      </c>
      <c r="R12" s="77">
        <v>2</v>
      </c>
      <c r="S12" s="77" t="s">
        <v>61</v>
      </c>
      <c r="T12" s="5">
        <v>84</v>
      </c>
      <c r="U12" s="9"/>
      <c r="W12" s="86">
        <f t="shared" ref="W12:X15" si="5">D12</f>
        <v>84.9</v>
      </c>
      <c r="X12" s="87">
        <f t="shared" si="5"/>
        <v>26</v>
      </c>
      <c r="Y12" s="92">
        <f t="shared" ref="Y12:Z15" si="6">H12</f>
        <v>315</v>
      </c>
      <c r="Z12" s="90">
        <f t="shared" si="6"/>
        <v>140000</v>
      </c>
      <c r="AA12" s="90">
        <f>K12</f>
        <v>68000</v>
      </c>
      <c r="AB12" s="90">
        <f t="shared" ref="AB12:AD15" si="7">M12</f>
        <v>72000</v>
      </c>
      <c r="AC12" s="4">
        <f t="shared" si="7"/>
        <v>0.48571428571428571</v>
      </c>
      <c r="AD12" s="91">
        <f t="shared" si="7"/>
        <v>5384.6153846153848</v>
      </c>
      <c r="AE12" s="77" t="str">
        <f>S12</f>
        <v>계</v>
      </c>
      <c r="AF12" s="77" t="str">
        <f>Q12&amp;"/"&amp;R12</f>
        <v>3/2</v>
      </c>
      <c r="AH12" s="20" t="str">
        <f t="shared" si="1"/>
        <v>공덕래미안4차</v>
      </c>
      <c r="AI12" s="87">
        <f t="shared" si="0"/>
        <v>26</v>
      </c>
      <c r="AJ12" s="77" t="str">
        <f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X</v>
      </c>
      <c r="AQ12" s="77" t="str">
        <f>IF(O12="","",IF(O12&lt;=$AQ$1,"O","X"))</f>
        <v>X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 t="s">
        <v>326</v>
      </c>
      <c r="B13" s="10" t="s">
        <v>2297</v>
      </c>
      <c r="C13" s="88">
        <v>597</v>
      </c>
      <c r="D13" s="86">
        <v>104.1</v>
      </c>
      <c r="E13" s="87">
        <v>31</v>
      </c>
      <c r="F13" s="86">
        <v>83.4</v>
      </c>
      <c r="G13" s="17">
        <v>25</v>
      </c>
      <c r="H13" s="88">
        <v>104</v>
      </c>
      <c r="I13" s="89">
        <v>169000</v>
      </c>
      <c r="J13" s="89" t="s">
        <v>70</v>
      </c>
      <c r="K13" s="89">
        <v>85000</v>
      </c>
      <c r="L13" s="89" t="s">
        <v>116</v>
      </c>
      <c r="M13" s="90">
        <f>I13-K13</f>
        <v>84000</v>
      </c>
      <c r="N13" s="4">
        <f>IF(ISERROR(K13/I13),"",K13/I13)</f>
        <v>0.50295857988165682</v>
      </c>
      <c r="O13" s="91">
        <f>I13/E13</f>
        <v>5451.6129032258068</v>
      </c>
      <c r="P13" s="91">
        <f>K13/E13</f>
        <v>2741.9354838709678</v>
      </c>
      <c r="Q13" s="77">
        <v>3</v>
      </c>
      <c r="R13" s="77">
        <v>2</v>
      </c>
      <c r="S13" s="77" t="s">
        <v>61</v>
      </c>
      <c r="T13" s="5" t="s">
        <v>71</v>
      </c>
      <c r="U13" s="9"/>
      <c r="W13" s="86">
        <f t="shared" si="5"/>
        <v>104.1</v>
      </c>
      <c r="X13" s="87">
        <f t="shared" si="5"/>
        <v>31</v>
      </c>
      <c r="Y13" s="92">
        <f t="shared" si="6"/>
        <v>104</v>
      </c>
      <c r="Z13" s="90">
        <f t="shared" si="6"/>
        <v>169000</v>
      </c>
      <c r="AA13" s="90">
        <f>K13</f>
        <v>85000</v>
      </c>
      <c r="AB13" s="90">
        <f t="shared" si="7"/>
        <v>84000</v>
      </c>
      <c r="AC13" s="4">
        <f t="shared" si="7"/>
        <v>0.50295857988165682</v>
      </c>
      <c r="AD13" s="91">
        <f t="shared" si="7"/>
        <v>5451.6129032258068</v>
      </c>
      <c r="AE13" s="77" t="str">
        <f>S13</f>
        <v>계</v>
      </c>
      <c r="AF13" s="77" t="str">
        <f>Q13&amp;"/"&amp;R13</f>
        <v>3/2</v>
      </c>
      <c r="AH13" s="20" t="str">
        <f t="shared" si="1"/>
        <v>공덕래미안4차</v>
      </c>
      <c r="AI13" s="87">
        <f t="shared" si="0"/>
        <v>31</v>
      </c>
      <c r="AJ13" s="77" t="str">
        <f>IF(AI13="","",$AJ$2)</f>
        <v>A-</v>
      </c>
      <c r="AK13" s="77" t="s">
        <v>13</v>
      </c>
      <c r="AL13" s="77" t="s">
        <v>62</v>
      </c>
      <c r="AM13" s="77" t="s">
        <v>63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X</v>
      </c>
      <c r="AQ13" s="77" t="str">
        <f>IF(O13="","",IF(O13&lt;=$AQ$1,"O","X"))</f>
        <v>X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 t="s">
        <v>326</v>
      </c>
      <c r="B14" s="10" t="s">
        <v>2297</v>
      </c>
      <c r="C14" s="88">
        <v>597</v>
      </c>
      <c r="D14" s="86">
        <v>105.8</v>
      </c>
      <c r="E14" s="87">
        <v>32</v>
      </c>
      <c r="F14" s="86">
        <v>83.4</v>
      </c>
      <c r="G14" s="17">
        <v>25</v>
      </c>
      <c r="H14" s="88">
        <v>70</v>
      </c>
      <c r="I14" s="89">
        <v>165000</v>
      </c>
      <c r="J14" s="89" t="s">
        <v>72</v>
      </c>
      <c r="K14" s="89"/>
      <c r="L14" s="89"/>
      <c r="M14" s="90">
        <f>I14-K14</f>
        <v>165000</v>
      </c>
      <c r="N14" s="4">
        <f>IF(ISERROR(K14/I14),"",K14/I14)</f>
        <v>0</v>
      </c>
      <c r="O14" s="91">
        <f>I14/E14</f>
        <v>5156.25</v>
      </c>
      <c r="P14" s="91">
        <f>K14/E14</f>
        <v>0</v>
      </c>
      <c r="Q14" s="77">
        <v>3</v>
      </c>
      <c r="R14" s="77">
        <v>2</v>
      </c>
      <c r="S14" s="77" t="s">
        <v>61</v>
      </c>
      <c r="T14" s="5" t="s">
        <v>73</v>
      </c>
      <c r="U14" s="9"/>
      <c r="W14" s="86">
        <f t="shared" si="5"/>
        <v>105.8</v>
      </c>
      <c r="X14" s="87">
        <f t="shared" si="5"/>
        <v>32</v>
      </c>
      <c r="Y14" s="92">
        <f t="shared" si="6"/>
        <v>70</v>
      </c>
      <c r="Z14" s="90">
        <f t="shared" si="6"/>
        <v>165000</v>
      </c>
      <c r="AA14" s="90">
        <f>K14</f>
        <v>0</v>
      </c>
      <c r="AB14" s="90">
        <f t="shared" si="7"/>
        <v>165000</v>
      </c>
      <c r="AC14" s="4">
        <f t="shared" si="7"/>
        <v>0</v>
      </c>
      <c r="AD14" s="91">
        <f t="shared" si="7"/>
        <v>5156.25</v>
      </c>
      <c r="AE14" s="77" t="str">
        <f>S14</f>
        <v>계</v>
      </c>
      <c r="AF14" s="77" t="str">
        <f>Q14&amp;"/"&amp;R14</f>
        <v>3/2</v>
      </c>
      <c r="AH14" s="20" t="str">
        <f t="shared" si="1"/>
        <v>공덕래미안4차</v>
      </c>
      <c r="AI14" s="87">
        <f t="shared" si="0"/>
        <v>32</v>
      </c>
      <c r="AJ14" s="77" t="str">
        <f>IF(AI14="","",$AJ$2)</f>
        <v>A-</v>
      </c>
      <c r="AK14" s="77" t="s">
        <v>13</v>
      </c>
      <c r="AL14" s="77" t="s">
        <v>62</v>
      </c>
      <c r="AM14" s="77" t="s">
        <v>63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X</v>
      </c>
      <c r="AQ14" s="77" t="str">
        <f>IF(O14="","",IF(O14&lt;=$AQ$1,"O","X"))</f>
        <v>X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48" x14ac:dyDescent="0.3">
      <c r="A15" s="9" t="s">
        <v>326</v>
      </c>
      <c r="B15" s="10" t="s">
        <v>2297</v>
      </c>
      <c r="C15" s="88">
        <v>597</v>
      </c>
      <c r="D15" s="86">
        <v>141.80000000000001</v>
      </c>
      <c r="E15" s="87">
        <v>43</v>
      </c>
      <c r="F15" s="86">
        <v>112.7</v>
      </c>
      <c r="G15" s="17">
        <v>34</v>
      </c>
      <c r="H15" s="88">
        <v>108</v>
      </c>
      <c r="I15" s="89">
        <v>200000</v>
      </c>
      <c r="J15" s="89" t="s">
        <v>116</v>
      </c>
      <c r="K15" s="89">
        <v>120000</v>
      </c>
      <c r="L15" s="89" t="s">
        <v>76</v>
      </c>
      <c r="M15" s="90">
        <f>I15-K15</f>
        <v>80000</v>
      </c>
      <c r="N15" s="4">
        <f>IF(ISERROR(K15/I15),"",K15/I15)</f>
        <v>0.6</v>
      </c>
      <c r="O15" s="91">
        <f>I15/E15</f>
        <v>4651.1627906976746</v>
      </c>
      <c r="P15" s="91">
        <f>K15/E15</f>
        <v>2790.6976744186045</v>
      </c>
      <c r="Q15" s="77">
        <v>4</v>
      </c>
      <c r="R15" s="77">
        <v>2</v>
      </c>
      <c r="S15" s="77" t="s">
        <v>61</v>
      </c>
      <c r="T15" s="5">
        <v>141</v>
      </c>
      <c r="U15" s="9"/>
      <c r="W15" s="86">
        <f t="shared" si="5"/>
        <v>141.80000000000001</v>
      </c>
      <c r="X15" s="87">
        <f t="shared" si="5"/>
        <v>43</v>
      </c>
      <c r="Y15" s="92">
        <f t="shared" si="6"/>
        <v>108</v>
      </c>
      <c r="Z15" s="90">
        <f t="shared" si="6"/>
        <v>200000</v>
      </c>
      <c r="AA15" s="90">
        <f>K15</f>
        <v>120000</v>
      </c>
      <c r="AB15" s="90">
        <f t="shared" si="7"/>
        <v>80000</v>
      </c>
      <c r="AC15" s="4">
        <f t="shared" si="7"/>
        <v>0.6</v>
      </c>
      <c r="AD15" s="91">
        <f t="shared" si="7"/>
        <v>4651.1627906976746</v>
      </c>
      <c r="AE15" s="77" t="str">
        <f>S15</f>
        <v>계</v>
      </c>
      <c r="AF15" s="77" t="str">
        <f>Q15&amp;"/"&amp;R15</f>
        <v>4/2</v>
      </c>
      <c r="AH15" s="20" t="str">
        <f t="shared" si="1"/>
        <v>공덕래미안4차</v>
      </c>
      <c r="AI15" s="87">
        <f t="shared" si="0"/>
        <v>43</v>
      </c>
      <c r="AJ15" s="77" t="str">
        <f>IF(AI15="","",$AJ$2)</f>
        <v>A-</v>
      </c>
      <c r="AK15" s="77" t="s">
        <v>13</v>
      </c>
      <c r="AL15" s="77" t="s">
        <v>62</v>
      </c>
      <c r="AM15" s="77" t="s">
        <v>63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X</v>
      </c>
      <c r="AQ15" s="77" t="str">
        <f>IF(O15="","",IF(O15&lt;=$AQ$1,"O","X"))</f>
        <v>X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X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48" x14ac:dyDescent="0.3">
      <c r="A16" s="9"/>
      <c r="B16" s="77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공덕동 삼성래미안공덕2차('04.06.,683^)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9" t="str">
        <f t="shared" si="0"/>
        <v/>
      </c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</row>
    <row r="17" spans="1:48" x14ac:dyDescent="0.3">
      <c r="A17" s="9" t="s">
        <v>369</v>
      </c>
      <c r="B17" s="10" t="s">
        <v>2298</v>
      </c>
      <c r="C17" s="88">
        <v>683</v>
      </c>
      <c r="D17" s="86">
        <v>80.900000000000006</v>
      </c>
      <c r="E17" s="87">
        <v>24</v>
      </c>
      <c r="F17" s="86">
        <v>60</v>
      </c>
      <c r="G17" s="17">
        <v>18</v>
      </c>
      <c r="H17" s="88">
        <v>160</v>
      </c>
      <c r="I17" s="89">
        <v>147000</v>
      </c>
      <c r="J17" s="89" t="s">
        <v>69</v>
      </c>
      <c r="K17" s="89">
        <v>72000</v>
      </c>
      <c r="L17" s="89" t="s">
        <v>74</v>
      </c>
      <c r="M17" s="90">
        <f>I17-K17</f>
        <v>75000</v>
      </c>
      <c r="N17" s="4">
        <f>IF(ISERROR(K17/I17),"",K17/I17)</f>
        <v>0.48979591836734693</v>
      </c>
      <c r="O17" s="91">
        <f>I17/E17</f>
        <v>6125</v>
      </c>
      <c r="P17" s="91">
        <f>K17/E17</f>
        <v>3000</v>
      </c>
      <c r="Q17" s="77">
        <v>3</v>
      </c>
      <c r="R17" s="77">
        <v>2</v>
      </c>
      <c r="S17" s="77" t="s">
        <v>61</v>
      </c>
      <c r="T17" s="5">
        <v>80</v>
      </c>
      <c r="U17" s="9"/>
      <c r="W17" s="86">
        <f t="shared" ref="W17:X19" si="8">D17</f>
        <v>80.900000000000006</v>
      </c>
      <c r="X17" s="87">
        <f t="shared" si="8"/>
        <v>24</v>
      </c>
      <c r="Y17" s="92">
        <f t="shared" ref="Y17:Z19" si="9">H17</f>
        <v>160</v>
      </c>
      <c r="Z17" s="90">
        <f t="shared" si="9"/>
        <v>147000</v>
      </c>
      <c r="AA17" s="90">
        <f>K17</f>
        <v>72000</v>
      </c>
      <c r="AB17" s="90">
        <f t="shared" ref="AB17:AD19" si="10">M17</f>
        <v>75000</v>
      </c>
      <c r="AC17" s="4">
        <f t="shared" si="10"/>
        <v>0.48979591836734693</v>
      </c>
      <c r="AD17" s="91">
        <f t="shared" si="10"/>
        <v>6125</v>
      </c>
      <c r="AE17" s="77" t="str">
        <f>S17</f>
        <v>계</v>
      </c>
      <c r="AF17" s="77" t="str">
        <f>Q17&amp;"/"&amp;R17</f>
        <v>3/2</v>
      </c>
      <c r="AH17" s="20" t="str">
        <f t="shared" si="1"/>
        <v>삼성래미안공덕2차</v>
      </c>
      <c r="AI17" s="87">
        <f t="shared" si="0"/>
        <v>24</v>
      </c>
      <c r="AJ17" s="77" t="str">
        <f>IF(AI17="","",$AJ$2)</f>
        <v>A-</v>
      </c>
      <c r="AK17" s="77" t="s">
        <v>13</v>
      </c>
      <c r="AL17" s="77" t="s">
        <v>62</v>
      </c>
      <c r="AM17" s="77" t="s">
        <v>63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X</v>
      </c>
      <c r="AQ17" s="77" t="str">
        <f>IF(O17="","",IF(O17&lt;=$AQ$1,"O","X"))</f>
        <v>X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x14ac:dyDescent="0.3">
      <c r="A18" s="9" t="s">
        <v>369</v>
      </c>
      <c r="B18" s="10" t="s">
        <v>2298</v>
      </c>
      <c r="C18" s="88">
        <v>683</v>
      </c>
      <c r="D18" s="86">
        <v>110.4</v>
      </c>
      <c r="E18" s="87">
        <v>33</v>
      </c>
      <c r="F18" s="86">
        <v>84.9</v>
      </c>
      <c r="G18" s="17">
        <v>26</v>
      </c>
      <c r="H18" s="88">
        <v>372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7">
        <v>3</v>
      </c>
      <c r="R18" s="77">
        <v>2</v>
      </c>
      <c r="S18" s="77" t="s">
        <v>61</v>
      </c>
      <c r="T18" s="5">
        <v>110</v>
      </c>
      <c r="U18" s="9"/>
      <c r="W18" s="86">
        <f t="shared" si="8"/>
        <v>110.4</v>
      </c>
      <c r="X18" s="87">
        <f t="shared" si="8"/>
        <v>33</v>
      </c>
      <c r="Y18" s="92">
        <f t="shared" si="9"/>
        <v>372</v>
      </c>
      <c r="Z18" s="90">
        <f t="shared" si="9"/>
        <v>0</v>
      </c>
      <c r="AA18" s="90">
        <f>K18</f>
        <v>0</v>
      </c>
      <c r="AB18" s="90">
        <f t="shared" si="10"/>
        <v>0</v>
      </c>
      <c r="AC18" s="4" t="str">
        <f t="shared" si="10"/>
        <v/>
      </c>
      <c r="AD18" s="91">
        <f t="shared" si="10"/>
        <v>0</v>
      </c>
      <c r="AE18" s="77" t="str">
        <f>S18</f>
        <v>계</v>
      </c>
      <c r="AF18" s="77" t="str">
        <f>Q18&amp;"/"&amp;R18</f>
        <v>3/2</v>
      </c>
      <c r="AH18" s="20" t="str">
        <f t="shared" si="1"/>
        <v>삼성래미안공덕2차</v>
      </c>
      <c r="AI18" s="87">
        <f t="shared" si="0"/>
        <v>33</v>
      </c>
      <c r="AJ18" s="77" t="str">
        <f>IF(AI18="","",$AJ$2)</f>
        <v>A-</v>
      </c>
      <c r="AK18" s="77" t="s">
        <v>13</v>
      </c>
      <c r="AL18" s="77" t="s">
        <v>62</v>
      </c>
      <c r="AM18" s="77" t="s">
        <v>63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/>
      </c>
    </row>
    <row r="19" spans="1:48" x14ac:dyDescent="0.3">
      <c r="A19" s="9" t="s">
        <v>369</v>
      </c>
      <c r="B19" s="10" t="s">
        <v>2298</v>
      </c>
      <c r="C19" s="88">
        <v>683</v>
      </c>
      <c r="D19" s="86">
        <v>144.19999999999999</v>
      </c>
      <c r="E19" s="87">
        <v>44</v>
      </c>
      <c r="F19" s="86">
        <v>114.9</v>
      </c>
      <c r="G19" s="17">
        <v>35</v>
      </c>
      <c r="H19" s="88">
        <v>151</v>
      </c>
      <c r="I19" s="89">
        <v>175000</v>
      </c>
      <c r="J19" s="89" t="s">
        <v>74</v>
      </c>
      <c r="K19" s="89">
        <v>95000</v>
      </c>
      <c r="L19" s="89" t="s">
        <v>77</v>
      </c>
      <c r="M19" s="90">
        <f>I19-K19</f>
        <v>80000</v>
      </c>
      <c r="N19" s="4">
        <f>IF(ISERROR(K19/I19),"",K19/I19)</f>
        <v>0.54285714285714282</v>
      </c>
      <c r="O19" s="91">
        <f>I19/E19</f>
        <v>3977.2727272727275</v>
      </c>
      <c r="P19" s="91">
        <f>K19/E19</f>
        <v>2159.090909090909</v>
      </c>
      <c r="Q19" s="77">
        <v>4</v>
      </c>
      <c r="R19" s="77">
        <v>2</v>
      </c>
      <c r="S19" s="77" t="s">
        <v>61</v>
      </c>
      <c r="T19" s="5">
        <v>144</v>
      </c>
      <c r="U19" s="9"/>
      <c r="W19" s="86">
        <f t="shared" si="8"/>
        <v>144.19999999999999</v>
      </c>
      <c r="X19" s="87">
        <f t="shared" si="8"/>
        <v>44</v>
      </c>
      <c r="Y19" s="92">
        <f t="shared" si="9"/>
        <v>151</v>
      </c>
      <c r="Z19" s="90">
        <f t="shared" si="9"/>
        <v>175000</v>
      </c>
      <c r="AA19" s="90">
        <f>K19</f>
        <v>95000</v>
      </c>
      <c r="AB19" s="90">
        <f t="shared" si="10"/>
        <v>80000</v>
      </c>
      <c r="AC19" s="4">
        <f t="shared" si="10"/>
        <v>0.54285714285714282</v>
      </c>
      <c r="AD19" s="91">
        <f t="shared" si="10"/>
        <v>3977.2727272727275</v>
      </c>
      <c r="AE19" s="77" t="str">
        <f>S19</f>
        <v>계</v>
      </c>
      <c r="AF19" s="77" t="str">
        <f>Q19&amp;"/"&amp;R19</f>
        <v>4/2</v>
      </c>
      <c r="AH19" s="20" t="str">
        <f t="shared" si="1"/>
        <v>삼성래미안공덕2차</v>
      </c>
      <c r="AI19" s="87">
        <f t="shared" si="0"/>
        <v>44</v>
      </c>
      <c r="AJ19" s="77" t="str">
        <f>IF(AI19="","",$AJ$2)</f>
        <v>A-</v>
      </c>
      <c r="AK19" s="77" t="s">
        <v>13</v>
      </c>
      <c r="AL19" s="77" t="s">
        <v>62</v>
      </c>
      <c r="AM19" s="77" t="s">
        <v>63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X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/>
      <c r="B20" s="77"/>
      <c r="C20" s="6"/>
      <c r="D20" s="9"/>
      <c r="E20" s="14"/>
      <c r="F20" s="86"/>
      <c r="G20" s="9"/>
      <c r="H20" s="9"/>
      <c r="I20" s="9"/>
      <c r="J20" s="9"/>
      <c r="K20" s="9"/>
      <c r="L20" s="9"/>
      <c r="M20" s="9"/>
      <c r="N20" s="9"/>
      <c r="O20" s="91"/>
      <c r="P20" s="91"/>
      <c r="Q20" s="87"/>
      <c r="R20" s="87"/>
      <c r="S20" s="9"/>
      <c r="T20" s="47"/>
      <c r="U20" s="9"/>
      <c r="W20" s="67" t="str">
        <f>$A$4&amp;" "&amp;A21&amp;"("&amp;B21&amp;","&amp;C21&amp;"^)"</f>
        <v>공덕동 마포현대('88.05.,480^)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9" t="str">
        <f t="shared" si="0"/>
        <v/>
      </c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</row>
    <row r="21" spans="1:48" x14ac:dyDescent="0.3">
      <c r="A21" s="9" t="s">
        <v>398</v>
      </c>
      <c r="B21" s="10" t="s">
        <v>2299</v>
      </c>
      <c r="C21" s="88">
        <v>480</v>
      </c>
      <c r="D21" s="86">
        <v>72</v>
      </c>
      <c r="E21" s="87">
        <v>22</v>
      </c>
      <c r="F21" s="86">
        <v>54.8</v>
      </c>
      <c r="G21" s="17">
        <v>17</v>
      </c>
      <c r="H21" s="88">
        <v>53</v>
      </c>
      <c r="I21" s="89"/>
      <c r="J21" s="89"/>
      <c r="K21" s="89"/>
      <c r="L21" s="89"/>
      <c r="M21" s="90">
        <f t="shared" ref="M21:M27" si="11">I21-K21</f>
        <v>0</v>
      </c>
      <c r="N21" s="4" t="str">
        <f t="shared" ref="N21:N27" si="12">IF(ISERROR(K21/I21),"",K21/I21)</f>
        <v/>
      </c>
      <c r="O21" s="91">
        <f t="shared" ref="O21:O27" si="13">I21/E21</f>
        <v>0</v>
      </c>
      <c r="P21" s="91">
        <f t="shared" ref="P21:P27" si="14">K21/E21</f>
        <v>0</v>
      </c>
      <c r="Q21" s="77">
        <v>2</v>
      </c>
      <c r="R21" s="77">
        <v>1</v>
      </c>
      <c r="S21" s="77" t="s">
        <v>78</v>
      </c>
      <c r="T21" s="5" t="s">
        <v>79</v>
      </c>
      <c r="U21" s="9"/>
      <c r="W21" s="86">
        <f t="shared" ref="W21:X27" si="15">D21</f>
        <v>72</v>
      </c>
      <c r="X21" s="87">
        <f t="shared" si="15"/>
        <v>22</v>
      </c>
      <c r="Y21" s="92">
        <f t="shared" ref="Y21:Z27" si="16">H21</f>
        <v>53</v>
      </c>
      <c r="Z21" s="90">
        <f t="shared" si="16"/>
        <v>0</v>
      </c>
      <c r="AA21" s="90">
        <f t="shared" ref="AA21:AA27" si="17">K21</f>
        <v>0</v>
      </c>
      <c r="AB21" s="90">
        <f t="shared" ref="AB21:AD27" si="18">M21</f>
        <v>0</v>
      </c>
      <c r="AC21" s="4" t="str">
        <f t="shared" si="18"/>
        <v/>
      </c>
      <c r="AD21" s="91">
        <f t="shared" si="18"/>
        <v>0</v>
      </c>
      <c r="AE21" s="77" t="str">
        <f t="shared" ref="AE21:AE27" si="19">S21</f>
        <v>복</v>
      </c>
      <c r="AF21" s="77" t="str">
        <f t="shared" ref="AF21:AF27" si="20">Q21&amp;"/"&amp;R21</f>
        <v>2/1</v>
      </c>
      <c r="AH21" s="20" t="str">
        <f t="shared" si="1"/>
        <v>마포현대</v>
      </c>
      <c r="AI21" s="87">
        <f t="shared" si="0"/>
        <v>22</v>
      </c>
      <c r="AJ21" s="77" t="str">
        <f t="shared" ref="AJ21:AJ27" si="21">IF(AI21="","",$AJ$2)</f>
        <v>A-</v>
      </c>
      <c r="AK21" s="77" t="s">
        <v>13</v>
      </c>
      <c r="AL21" s="77" t="s">
        <v>62</v>
      </c>
      <c r="AM21" s="77" t="s">
        <v>63</v>
      </c>
      <c r="AN21" s="77" t="str">
        <f t="shared" ref="AN21:AN27" si="22">IF(AI21="","",$AN$2)</f>
        <v>C</v>
      </c>
      <c r="AO21" s="77" t="str">
        <f t="shared" ref="AO21:AO27" si="23">IF(N21="","",IF(N21&gt;=$AO$1/100,"O","X"))</f>
        <v/>
      </c>
      <c r="AP21" s="77" t="str">
        <f t="shared" ref="AP21:AP27" si="24">IF(I21="","",IF(I21&lt;=$AP$1,"O","X"))</f>
        <v/>
      </c>
      <c r="AQ21" s="77" t="str">
        <f t="shared" ref="AQ21:AQ27" si="25">IF(O21="","",IF(O21&lt;=$AQ$1,"O","X"))</f>
        <v>O</v>
      </c>
      <c r="AR21" s="77" t="str">
        <f t="shared" ref="AR21:AR27" si="26">IF(M21="","",IF(M21&lt;=$AR$1,"O","X"))</f>
        <v>O</v>
      </c>
      <c r="AS21" s="77" t="s">
        <v>2</v>
      </c>
      <c r="AT21" s="77" t="str">
        <f t="shared" ref="AT21:AT27" si="27">IF(OR(F21="",AI21=""),"",IF(AND((F21&lt;=85),(AI21&gt;=15)),"O","X"))</f>
        <v>O</v>
      </c>
      <c r="AU21" s="77" t="str">
        <f t="shared" ref="AU21:AU27" si="28">IF(C21="","",IF(C21&gt;=$AU$1,"O","X"))</f>
        <v>O</v>
      </c>
      <c r="AV21" s="77" t="str">
        <f t="shared" ref="AV21:AV27" si="29">IF(AO21="","",IF(AND(AO21="O",AP21="O",AR21="O",AT21="O",AU21="O"),"후보","X"))</f>
        <v/>
      </c>
    </row>
    <row r="22" spans="1:48" x14ac:dyDescent="0.3">
      <c r="A22" s="9" t="s">
        <v>398</v>
      </c>
      <c r="B22" s="10" t="s">
        <v>2299</v>
      </c>
      <c r="C22" s="88">
        <v>480</v>
      </c>
      <c r="D22" s="86">
        <v>72.3</v>
      </c>
      <c r="E22" s="87">
        <v>22</v>
      </c>
      <c r="F22" s="86">
        <v>59.3</v>
      </c>
      <c r="G22" s="17">
        <v>18</v>
      </c>
      <c r="H22" s="88">
        <v>10</v>
      </c>
      <c r="I22" s="89"/>
      <c r="J22" s="89"/>
      <c r="K22" s="89"/>
      <c r="L22" s="89"/>
      <c r="M22" s="90">
        <f t="shared" si="11"/>
        <v>0</v>
      </c>
      <c r="N22" s="4" t="str">
        <f t="shared" si="12"/>
        <v/>
      </c>
      <c r="O22" s="91">
        <f t="shared" si="13"/>
        <v>0</v>
      </c>
      <c r="P22" s="91">
        <f t="shared" si="14"/>
        <v>0</v>
      </c>
      <c r="Q22" s="77">
        <v>2</v>
      </c>
      <c r="R22" s="77">
        <v>1</v>
      </c>
      <c r="S22" s="77" t="s">
        <v>78</v>
      </c>
      <c r="T22" s="5" t="s">
        <v>80</v>
      </c>
      <c r="U22" s="9"/>
      <c r="W22" s="86">
        <f t="shared" si="15"/>
        <v>72.3</v>
      </c>
      <c r="X22" s="87">
        <f t="shared" si="15"/>
        <v>22</v>
      </c>
      <c r="Y22" s="92">
        <f t="shared" si="16"/>
        <v>10</v>
      </c>
      <c r="Z22" s="90">
        <f t="shared" si="16"/>
        <v>0</v>
      </c>
      <c r="AA22" s="90">
        <f t="shared" si="17"/>
        <v>0</v>
      </c>
      <c r="AB22" s="90">
        <f t="shared" si="18"/>
        <v>0</v>
      </c>
      <c r="AC22" s="4" t="str">
        <f t="shared" si="18"/>
        <v/>
      </c>
      <c r="AD22" s="91">
        <f t="shared" si="18"/>
        <v>0</v>
      </c>
      <c r="AE22" s="77" t="str">
        <f t="shared" si="19"/>
        <v>복</v>
      </c>
      <c r="AF22" s="77" t="str">
        <f t="shared" si="20"/>
        <v>2/1</v>
      </c>
      <c r="AH22" s="20" t="str">
        <f t="shared" si="1"/>
        <v>마포현대</v>
      </c>
      <c r="AI22" s="87">
        <f t="shared" si="0"/>
        <v>22</v>
      </c>
      <c r="AJ22" s="77" t="str">
        <f t="shared" si="21"/>
        <v>A-</v>
      </c>
      <c r="AK22" s="77" t="s">
        <v>13</v>
      </c>
      <c r="AL22" s="77" t="s">
        <v>62</v>
      </c>
      <c r="AM22" s="77" t="s">
        <v>63</v>
      </c>
      <c r="AN22" s="77" t="str">
        <f t="shared" si="22"/>
        <v>C</v>
      </c>
      <c r="AO22" s="77" t="str">
        <f t="shared" si="23"/>
        <v/>
      </c>
      <c r="AP22" s="77" t="str">
        <f t="shared" si="24"/>
        <v/>
      </c>
      <c r="AQ22" s="77" t="str">
        <f t="shared" si="25"/>
        <v>O</v>
      </c>
      <c r="AR22" s="77" t="str">
        <f t="shared" si="26"/>
        <v>O</v>
      </c>
      <c r="AS22" s="77" t="s">
        <v>2</v>
      </c>
      <c r="AT22" s="77" t="str">
        <f t="shared" si="27"/>
        <v>O</v>
      </c>
      <c r="AU22" s="77" t="str">
        <f t="shared" si="28"/>
        <v>O</v>
      </c>
      <c r="AV22" s="77" t="str">
        <f t="shared" si="29"/>
        <v/>
      </c>
    </row>
    <row r="23" spans="1:48" x14ac:dyDescent="0.3">
      <c r="A23" s="9" t="s">
        <v>398</v>
      </c>
      <c r="B23" s="10" t="s">
        <v>2299</v>
      </c>
      <c r="C23" s="88">
        <v>480</v>
      </c>
      <c r="D23" s="86">
        <v>78.8</v>
      </c>
      <c r="E23" s="87">
        <v>24</v>
      </c>
      <c r="F23" s="86">
        <v>60</v>
      </c>
      <c r="G23" s="17">
        <v>18</v>
      </c>
      <c r="H23" s="88">
        <v>120</v>
      </c>
      <c r="I23" s="89">
        <v>115000</v>
      </c>
      <c r="J23" s="89" t="s">
        <v>64</v>
      </c>
      <c r="K23" s="89">
        <v>47000</v>
      </c>
      <c r="L23" s="89" t="s">
        <v>76</v>
      </c>
      <c r="M23" s="90">
        <f t="shared" si="11"/>
        <v>68000</v>
      </c>
      <c r="N23" s="4">
        <f t="shared" si="12"/>
        <v>0.40869565217391307</v>
      </c>
      <c r="O23" s="91">
        <f t="shared" si="13"/>
        <v>4791.666666666667</v>
      </c>
      <c r="P23" s="91">
        <f t="shared" si="14"/>
        <v>1958.3333333333333</v>
      </c>
      <c r="Q23" s="77">
        <v>2</v>
      </c>
      <c r="R23" s="77">
        <v>1</v>
      </c>
      <c r="S23" s="77" t="s">
        <v>78</v>
      </c>
      <c r="T23" s="5" t="s">
        <v>81</v>
      </c>
      <c r="U23" s="9"/>
      <c r="W23" s="86">
        <f t="shared" si="15"/>
        <v>78.8</v>
      </c>
      <c r="X23" s="87">
        <f t="shared" si="15"/>
        <v>24</v>
      </c>
      <c r="Y23" s="92">
        <f t="shared" si="16"/>
        <v>120</v>
      </c>
      <c r="Z23" s="90">
        <f t="shared" si="16"/>
        <v>115000</v>
      </c>
      <c r="AA23" s="90">
        <f t="shared" si="17"/>
        <v>47000</v>
      </c>
      <c r="AB23" s="90">
        <f t="shared" si="18"/>
        <v>68000</v>
      </c>
      <c r="AC23" s="4">
        <f t="shared" si="18"/>
        <v>0.40869565217391307</v>
      </c>
      <c r="AD23" s="91">
        <f t="shared" si="18"/>
        <v>4791.666666666667</v>
      </c>
      <c r="AE23" s="77" t="str">
        <f t="shared" si="19"/>
        <v>복</v>
      </c>
      <c r="AF23" s="77" t="str">
        <f t="shared" si="20"/>
        <v>2/1</v>
      </c>
      <c r="AH23" s="20" t="str">
        <f t="shared" si="1"/>
        <v>마포현대</v>
      </c>
      <c r="AI23" s="87">
        <f t="shared" si="0"/>
        <v>24</v>
      </c>
      <c r="AJ23" s="77" t="str">
        <f t="shared" si="21"/>
        <v>A-</v>
      </c>
      <c r="AK23" s="77" t="s">
        <v>13</v>
      </c>
      <c r="AL23" s="77" t="s">
        <v>62</v>
      </c>
      <c r="AM23" s="77" t="s">
        <v>63</v>
      </c>
      <c r="AN23" s="77" t="str">
        <f t="shared" si="22"/>
        <v>C</v>
      </c>
      <c r="AO23" s="77" t="str">
        <f t="shared" si="23"/>
        <v>X</v>
      </c>
      <c r="AP23" s="77" t="str">
        <f t="shared" si="24"/>
        <v>X</v>
      </c>
      <c r="AQ23" s="77" t="str">
        <f t="shared" si="25"/>
        <v>X</v>
      </c>
      <c r="AR23" s="77" t="str">
        <f t="shared" si="26"/>
        <v>X</v>
      </c>
      <c r="AS23" s="77" t="s">
        <v>2</v>
      </c>
      <c r="AT23" s="77" t="str">
        <f t="shared" si="27"/>
        <v>O</v>
      </c>
      <c r="AU23" s="77" t="str">
        <f t="shared" si="28"/>
        <v>O</v>
      </c>
      <c r="AV23" s="77" t="str">
        <f t="shared" si="29"/>
        <v>X</v>
      </c>
    </row>
    <row r="24" spans="1:48" x14ac:dyDescent="0.3">
      <c r="A24" s="9" t="s">
        <v>398</v>
      </c>
      <c r="B24" s="10" t="s">
        <v>2299</v>
      </c>
      <c r="C24" s="88">
        <v>480</v>
      </c>
      <c r="D24" s="86">
        <v>78.900000000000006</v>
      </c>
      <c r="E24" s="87">
        <v>24</v>
      </c>
      <c r="F24" s="86">
        <v>65.2</v>
      </c>
      <c r="G24" s="17">
        <v>20</v>
      </c>
      <c r="H24" s="88">
        <v>10</v>
      </c>
      <c r="I24" s="89"/>
      <c r="J24" s="89"/>
      <c r="K24" s="89"/>
      <c r="L24" s="89"/>
      <c r="M24" s="90">
        <f t="shared" si="11"/>
        <v>0</v>
      </c>
      <c r="N24" s="4" t="str">
        <f t="shared" si="12"/>
        <v/>
      </c>
      <c r="O24" s="91">
        <f t="shared" si="13"/>
        <v>0</v>
      </c>
      <c r="P24" s="91">
        <f t="shared" si="14"/>
        <v>0</v>
      </c>
      <c r="Q24" s="77">
        <v>2</v>
      </c>
      <c r="R24" s="77">
        <v>1</v>
      </c>
      <c r="S24" s="77" t="s">
        <v>78</v>
      </c>
      <c r="T24" s="5" t="s">
        <v>82</v>
      </c>
      <c r="U24" s="9"/>
      <c r="W24" s="86">
        <f t="shared" si="15"/>
        <v>78.900000000000006</v>
      </c>
      <c r="X24" s="87">
        <f t="shared" si="15"/>
        <v>24</v>
      </c>
      <c r="Y24" s="92">
        <f t="shared" si="16"/>
        <v>10</v>
      </c>
      <c r="Z24" s="90">
        <f t="shared" si="16"/>
        <v>0</v>
      </c>
      <c r="AA24" s="90">
        <f t="shared" si="17"/>
        <v>0</v>
      </c>
      <c r="AB24" s="90">
        <f t="shared" si="18"/>
        <v>0</v>
      </c>
      <c r="AC24" s="4" t="str">
        <f t="shared" si="18"/>
        <v/>
      </c>
      <c r="AD24" s="91">
        <f t="shared" si="18"/>
        <v>0</v>
      </c>
      <c r="AE24" s="77" t="str">
        <f t="shared" si="19"/>
        <v>복</v>
      </c>
      <c r="AF24" s="77" t="str">
        <f t="shared" si="20"/>
        <v>2/1</v>
      </c>
      <c r="AH24" s="20" t="str">
        <f t="shared" si="1"/>
        <v>마포현대</v>
      </c>
      <c r="AI24" s="87">
        <f t="shared" si="0"/>
        <v>24</v>
      </c>
      <c r="AJ24" s="77" t="str">
        <f t="shared" si="21"/>
        <v>A-</v>
      </c>
      <c r="AK24" s="77" t="s">
        <v>13</v>
      </c>
      <c r="AL24" s="77" t="s">
        <v>62</v>
      </c>
      <c r="AM24" s="77" t="s">
        <v>63</v>
      </c>
      <c r="AN24" s="77" t="str">
        <f t="shared" si="22"/>
        <v>C</v>
      </c>
      <c r="AO24" s="77" t="str">
        <f t="shared" si="23"/>
        <v/>
      </c>
      <c r="AP24" s="77" t="str">
        <f t="shared" si="24"/>
        <v/>
      </c>
      <c r="AQ24" s="77" t="str">
        <f t="shared" si="25"/>
        <v>O</v>
      </c>
      <c r="AR24" s="77" t="str">
        <f t="shared" si="26"/>
        <v>O</v>
      </c>
      <c r="AS24" s="77" t="s">
        <v>2</v>
      </c>
      <c r="AT24" s="77" t="str">
        <f t="shared" si="27"/>
        <v>O</v>
      </c>
      <c r="AU24" s="77" t="str">
        <f t="shared" si="28"/>
        <v>O</v>
      </c>
      <c r="AV24" s="77" t="str">
        <f t="shared" si="29"/>
        <v/>
      </c>
    </row>
    <row r="25" spans="1:48" x14ac:dyDescent="0.3">
      <c r="A25" s="9" t="s">
        <v>398</v>
      </c>
      <c r="B25" s="10" t="s">
        <v>2299</v>
      </c>
      <c r="C25" s="88">
        <v>480</v>
      </c>
      <c r="D25" s="86">
        <v>88.1</v>
      </c>
      <c r="E25" s="87">
        <v>27</v>
      </c>
      <c r="F25" s="86">
        <v>72.5</v>
      </c>
      <c r="G25" s="17">
        <v>22</v>
      </c>
      <c r="H25" s="88">
        <v>56</v>
      </c>
      <c r="I25" s="89">
        <v>145000</v>
      </c>
      <c r="J25" s="89" t="s">
        <v>77</v>
      </c>
      <c r="K25" s="89">
        <v>53000</v>
      </c>
      <c r="L25" s="89" t="s">
        <v>60</v>
      </c>
      <c r="M25" s="90">
        <f t="shared" si="11"/>
        <v>92000</v>
      </c>
      <c r="N25" s="4">
        <f t="shared" si="12"/>
        <v>0.36551724137931035</v>
      </c>
      <c r="O25" s="91">
        <f t="shared" si="13"/>
        <v>5370.3703703703704</v>
      </c>
      <c r="P25" s="91">
        <f t="shared" si="14"/>
        <v>1962.962962962963</v>
      </c>
      <c r="Q25" s="77">
        <v>3</v>
      </c>
      <c r="R25" s="77">
        <v>1</v>
      </c>
      <c r="S25" s="77" t="s">
        <v>61</v>
      </c>
      <c r="T25" s="5">
        <v>88</v>
      </c>
      <c r="U25" s="9"/>
      <c r="W25" s="86">
        <f t="shared" si="15"/>
        <v>88.1</v>
      </c>
      <c r="X25" s="87">
        <f t="shared" si="15"/>
        <v>27</v>
      </c>
      <c r="Y25" s="92">
        <f t="shared" si="16"/>
        <v>56</v>
      </c>
      <c r="Z25" s="90">
        <f t="shared" si="16"/>
        <v>145000</v>
      </c>
      <c r="AA25" s="90">
        <f t="shared" si="17"/>
        <v>53000</v>
      </c>
      <c r="AB25" s="90">
        <f t="shared" si="18"/>
        <v>92000</v>
      </c>
      <c r="AC25" s="4">
        <f t="shared" si="18"/>
        <v>0.36551724137931035</v>
      </c>
      <c r="AD25" s="91">
        <f t="shared" si="18"/>
        <v>5370.3703703703704</v>
      </c>
      <c r="AE25" s="77" t="str">
        <f t="shared" si="19"/>
        <v>계</v>
      </c>
      <c r="AF25" s="77" t="str">
        <f t="shared" si="20"/>
        <v>3/1</v>
      </c>
      <c r="AH25" s="20" t="str">
        <f t="shared" si="1"/>
        <v>마포현대</v>
      </c>
      <c r="AI25" s="87">
        <f t="shared" si="0"/>
        <v>27</v>
      </c>
      <c r="AJ25" s="77" t="str">
        <f t="shared" si="21"/>
        <v>A-</v>
      </c>
      <c r="AK25" s="77" t="s">
        <v>13</v>
      </c>
      <c r="AL25" s="77" t="s">
        <v>62</v>
      </c>
      <c r="AM25" s="77" t="s">
        <v>63</v>
      </c>
      <c r="AN25" s="77" t="str">
        <f t="shared" si="22"/>
        <v>C</v>
      </c>
      <c r="AO25" s="77" t="str">
        <f t="shared" si="23"/>
        <v>X</v>
      </c>
      <c r="AP25" s="77" t="str">
        <f t="shared" si="24"/>
        <v>X</v>
      </c>
      <c r="AQ25" s="77" t="str">
        <f t="shared" si="25"/>
        <v>X</v>
      </c>
      <c r="AR25" s="77" t="str">
        <f t="shared" si="26"/>
        <v>X</v>
      </c>
      <c r="AS25" s="77" t="s">
        <v>2</v>
      </c>
      <c r="AT25" s="77" t="str">
        <f t="shared" si="27"/>
        <v>O</v>
      </c>
      <c r="AU25" s="77" t="str">
        <f t="shared" si="28"/>
        <v>O</v>
      </c>
      <c r="AV25" s="77" t="str">
        <f t="shared" si="29"/>
        <v>X</v>
      </c>
    </row>
    <row r="26" spans="1:48" x14ac:dyDescent="0.3">
      <c r="A26" s="9" t="s">
        <v>398</v>
      </c>
      <c r="B26" s="10" t="s">
        <v>2299</v>
      </c>
      <c r="C26" s="88">
        <v>480</v>
      </c>
      <c r="D26" s="86">
        <v>102.2</v>
      </c>
      <c r="E26" s="87">
        <v>31</v>
      </c>
      <c r="F26" s="86">
        <v>84.9</v>
      </c>
      <c r="G26" s="17">
        <v>26</v>
      </c>
      <c r="H26" s="88">
        <v>58</v>
      </c>
      <c r="I26" s="89">
        <v>163000</v>
      </c>
      <c r="J26" s="89" t="s">
        <v>75</v>
      </c>
      <c r="K26" s="89">
        <v>74000</v>
      </c>
      <c r="L26" s="89" t="s">
        <v>60</v>
      </c>
      <c r="M26" s="90">
        <f t="shared" si="11"/>
        <v>89000</v>
      </c>
      <c r="N26" s="4">
        <f t="shared" si="12"/>
        <v>0.45398773006134968</v>
      </c>
      <c r="O26" s="91">
        <f t="shared" si="13"/>
        <v>5258.0645161290322</v>
      </c>
      <c r="P26" s="91">
        <f t="shared" si="14"/>
        <v>2387.0967741935483</v>
      </c>
      <c r="Q26" s="77">
        <v>3</v>
      </c>
      <c r="R26" s="77">
        <v>1</v>
      </c>
      <c r="S26" s="77" t="s">
        <v>78</v>
      </c>
      <c r="T26" s="5" t="s">
        <v>83</v>
      </c>
      <c r="U26" s="9"/>
      <c r="W26" s="86">
        <f t="shared" si="15"/>
        <v>102.2</v>
      </c>
      <c r="X26" s="87">
        <f t="shared" si="15"/>
        <v>31</v>
      </c>
      <c r="Y26" s="92">
        <f t="shared" si="16"/>
        <v>58</v>
      </c>
      <c r="Z26" s="90">
        <f t="shared" si="16"/>
        <v>163000</v>
      </c>
      <c r="AA26" s="90">
        <f t="shared" si="17"/>
        <v>74000</v>
      </c>
      <c r="AB26" s="90">
        <f t="shared" si="18"/>
        <v>89000</v>
      </c>
      <c r="AC26" s="4">
        <f t="shared" si="18"/>
        <v>0.45398773006134968</v>
      </c>
      <c r="AD26" s="91">
        <f t="shared" si="18"/>
        <v>5258.0645161290322</v>
      </c>
      <c r="AE26" s="77" t="str">
        <f t="shared" si="19"/>
        <v>복</v>
      </c>
      <c r="AF26" s="77" t="str">
        <f t="shared" si="20"/>
        <v>3/1</v>
      </c>
      <c r="AH26" s="20" t="str">
        <f t="shared" si="1"/>
        <v>마포현대</v>
      </c>
      <c r="AI26" s="87">
        <f t="shared" si="0"/>
        <v>31</v>
      </c>
      <c r="AJ26" s="77" t="str">
        <f t="shared" si="21"/>
        <v>A-</v>
      </c>
      <c r="AK26" s="77" t="s">
        <v>13</v>
      </c>
      <c r="AL26" s="77" t="s">
        <v>62</v>
      </c>
      <c r="AM26" s="77" t="s">
        <v>63</v>
      </c>
      <c r="AN26" s="77" t="str">
        <f t="shared" si="22"/>
        <v>C</v>
      </c>
      <c r="AO26" s="77" t="str">
        <f t="shared" si="23"/>
        <v>X</v>
      </c>
      <c r="AP26" s="77" t="str">
        <f t="shared" si="24"/>
        <v>X</v>
      </c>
      <c r="AQ26" s="77" t="str">
        <f t="shared" si="25"/>
        <v>X</v>
      </c>
      <c r="AR26" s="77" t="str">
        <f t="shared" si="26"/>
        <v>X</v>
      </c>
      <c r="AS26" s="77" t="s">
        <v>2</v>
      </c>
      <c r="AT26" s="77" t="str">
        <f t="shared" si="27"/>
        <v>O</v>
      </c>
      <c r="AU26" s="77" t="str">
        <f t="shared" si="28"/>
        <v>O</v>
      </c>
      <c r="AV26" s="77" t="str">
        <f t="shared" si="29"/>
        <v>X</v>
      </c>
    </row>
    <row r="27" spans="1:48" x14ac:dyDescent="0.3">
      <c r="A27" s="9" t="s">
        <v>398</v>
      </c>
      <c r="B27" s="10" t="s">
        <v>2299</v>
      </c>
      <c r="C27" s="88">
        <v>480</v>
      </c>
      <c r="D27" s="86">
        <v>103.2</v>
      </c>
      <c r="E27" s="87">
        <v>31</v>
      </c>
      <c r="F27" s="86">
        <v>84.9</v>
      </c>
      <c r="G27" s="17">
        <v>26</v>
      </c>
      <c r="H27" s="88">
        <v>173</v>
      </c>
      <c r="I27" s="89">
        <v>165000</v>
      </c>
      <c r="J27" s="89" t="s">
        <v>202</v>
      </c>
      <c r="K27" s="89"/>
      <c r="L27" s="89"/>
      <c r="M27" s="90">
        <f t="shared" si="11"/>
        <v>165000</v>
      </c>
      <c r="N27" s="4">
        <f t="shared" si="12"/>
        <v>0</v>
      </c>
      <c r="O27" s="91">
        <f t="shared" si="13"/>
        <v>5322.5806451612907</v>
      </c>
      <c r="P27" s="91">
        <f t="shared" si="14"/>
        <v>0</v>
      </c>
      <c r="Q27" s="77">
        <v>3</v>
      </c>
      <c r="R27" s="77">
        <v>1</v>
      </c>
      <c r="S27" s="77" t="s">
        <v>61</v>
      </c>
      <c r="T27" s="5" t="s">
        <v>84</v>
      </c>
      <c r="U27" s="9"/>
      <c r="W27" s="86">
        <f t="shared" si="15"/>
        <v>103.2</v>
      </c>
      <c r="X27" s="87">
        <f t="shared" si="15"/>
        <v>31</v>
      </c>
      <c r="Y27" s="92">
        <f t="shared" si="16"/>
        <v>173</v>
      </c>
      <c r="Z27" s="90">
        <f t="shared" si="16"/>
        <v>165000</v>
      </c>
      <c r="AA27" s="90">
        <f t="shared" si="17"/>
        <v>0</v>
      </c>
      <c r="AB27" s="90">
        <f t="shared" si="18"/>
        <v>165000</v>
      </c>
      <c r="AC27" s="4">
        <f t="shared" si="18"/>
        <v>0</v>
      </c>
      <c r="AD27" s="91">
        <f t="shared" si="18"/>
        <v>5322.5806451612907</v>
      </c>
      <c r="AE27" s="77" t="str">
        <f t="shared" si="19"/>
        <v>계</v>
      </c>
      <c r="AF27" s="77" t="str">
        <f t="shared" si="20"/>
        <v>3/1</v>
      </c>
      <c r="AH27" s="20" t="str">
        <f t="shared" si="1"/>
        <v>마포현대</v>
      </c>
      <c r="AI27" s="87">
        <f t="shared" si="0"/>
        <v>31</v>
      </c>
      <c r="AJ27" s="77" t="str">
        <f t="shared" si="21"/>
        <v>A-</v>
      </c>
      <c r="AK27" s="77" t="s">
        <v>13</v>
      </c>
      <c r="AL27" s="77" t="s">
        <v>62</v>
      </c>
      <c r="AM27" s="77" t="s">
        <v>63</v>
      </c>
      <c r="AN27" s="77" t="str">
        <f t="shared" si="22"/>
        <v>C</v>
      </c>
      <c r="AO27" s="77" t="str">
        <f t="shared" si="23"/>
        <v>X</v>
      </c>
      <c r="AP27" s="77" t="str">
        <f t="shared" si="24"/>
        <v>X</v>
      </c>
      <c r="AQ27" s="77" t="str">
        <f t="shared" si="25"/>
        <v>X</v>
      </c>
      <c r="AR27" s="77" t="str">
        <f t="shared" si="26"/>
        <v>X</v>
      </c>
      <c r="AS27" s="77" t="s">
        <v>2</v>
      </c>
      <c r="AT27" s="77" t="str">
        <f t="shared" si="27"/>
        <v>O</v>
      </c>
      <c r="AU27" s="77" t="str">
        <f t="shared" si="28"/>
        <v>O</v>
      </c>
      <c r="AV27" s="77" t="str">
        <f t="shared" si="29"/>
        <v>X</v>
      </c>
    </row>
    <row r="28" spans="1:48" x14ac:dyDescent="0.3">
      <c r="A28" s="9"/>
      <c r="B28" s="77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공덕동 공덕파크자이('15.08.,288^)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9" t="str">
        <f t="shared" si="0"/>
        <v/>
      </c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</row>
    <row r="29" spans="1:48" x14ac:dyDescent="0.3">
      <c r="A29" s="9" t="s">
        <v>403</v>
      </c>
      <c r="B29" s="10" t="s">
        <v>2300</v>
      </c>
      <c r="C29" s="88">
        <v>288</v>
      </c>
      <c r="D29" s="86">
        <v>37.6</v>
      </c>
      <c r="E29" s="87">
        <v>11</v>
      </c>
      <c r="F29" s="86">
        <v>27.1</v>
      </c>
      <c r="G29" s="17">
        <v>8</v>
      </c>
      <c r="H29" s="88">
        <v>4</v>
      </c>
      <c r="I29" s="89"/>
      <c r="J29" s="89"/>
      <c r="K29" s="89"/>
      <c r="L29" s="89"/>
      <c r="M29" s="90">
        <f t="shared" ref="M29:M42" si="30">I29-K29</f>
        <v>0</v>
      </c>
      <c r="N29" s="4" t="str">
        <f t="shared" ref="N29:N42" si="31">IF(ISERROR(K29/I29),"",K29/I29)</f>
        <v/>
      </c>
      <c r="O29" s="91">
        <f t="shared" ref="O29:O42" si="32">I29/E29</f>
        <v>0</v>
      </c>
      <c r="P29" s="91">
        <f t="shared" ref="P29:P42" si="33">K29/E29</f>
        <v>0</v>
      </c>
      <c r="Q29" s="77">
        <v>1</v>
      </c>
      <c r="R29" s="77">
        <v>1</v>
      </c>
      <c r="S29" s="77" t="s">
        <v>61</v>
      </c>
      <c r="T29" s="5">
        <v>37</v>
      </c>
      <c r="U29" s="9"/>
      <c r="W29" s="86">
        <f t="shared" ref="W29:W42" si="34">D29</f>
        <v>37.6</v>
      </c>
      <c r="X29" s="87">
        <f t="shared" ref="X29:X42" si="35">E29</f>
        <v>11</v>
      </c>
      <c r="Y29" s="92">
        <f t="shared" ref="Y29:Y42" si="36">H29</f>
        <v>4</v>
      </c>
      <c r="Z29" s="90">
        <f t="shared" ref="Z29:Z42" si="37">I29</f>
        <v>0</v>
      </c>
      <c r="AA29" s="90">
        <f t="shared" ref="AA29:AA42" si="38">K29</f>
        <v>0</v>
      </c>
      <c r="AB29" s="90">
        <f t="shared" ref="AB29:AB42" si="39">M29</f>
        <v>0</v>
      </c>
      <c r="AC29" s="4" t="str">
        <f t="shared" ref="AC29:AC42" si="40">N29</f>
        <v/>
      </c>
      <c r="AD29" s="91">
        <f t="shared" ref="AD29:AD42" si="41">O29</f>
        <v>0</v>
      </c>
      <c r="AE29" s="77" t="str">
        <f t="shared" ref="AE29:AE42" si="42">S29</f>
        <v>계</v>
      </c>
      <c r="AF29" s="77" t="str">
        <f t="shared" ref="AF29:AF42" si="43">Q29&amp;"/"&amp;R29</f>
        <v>1/1</v>
      </c>
      <c r="AH29" s="20" t="str">
        <f t="shared" si="1"/>
        <v>공덕파크자이</v>
      </c>
      <c r="AI29" s="87">
        <f t="shared" si="0"/>
        <v>11</v>
      </c>
      <c r="AJ29" s="77" t="str">
        <f t="shared" ref="AJ29:AJ42" si="44">IF(AI29="","",$AJ$2)</f>
        <v>A-</v>
      </c>
      <c r="AK29" s="77" t="s">
        <v>13</v>
      </c>
      <c r="AL29" s="77" t="s">
        <v>62</v>
      </c>
      <c r="AM29" s="77" t="s">
        <v>63</v>
      </c>
      <c r="AN29" s="77" t="str">
        <f t="shared" ref="AN29:AN42" si="45">IF(AI29="","",$AN$2)</f>
        <v>C</v>
      </c>
      <c r="AO29" s="77" t="str">
        <f t="shared" ref="AO29:AO42" si="46">IF(N29="","",IF(N29&gt;=$AO$1/100,"O","X"))</f>
        <v/>
      </c>
      <c r="AP29" s="77" t="str">
        <f t="shared" ref="AP29:AP42" si="47">IF(I29="","",IF(I29&lt;=$AP$1,"O","X"))</f>
        <v/>
      </c>
      <c r="AQ29" s="77" t="str">
        <f t="shared" ref="AQ29:AQ42" si="48">IF(O29="","",IF(O29&lt;=$AQ$1,"O","X"))</f>
        <v>O</v>
      </c>
      <c r="AR29" s="77" t="str">
        <f t="shared" ref="AR29:AR42" si="49">IF(M29="","",IF(M29&lt;=$AR$1,"O","X"))</f>
        <v>O</v>
      </c>
      <c r="AS29" s="77" t="s">
        <v>2</v>
      </c>
      <c r="AT29" s="77" t="str">
        <f t="shared" ref="AT29:AT42" si="50">IF(OR(F29="",AI29=""),"",IF(AND((F29&lt;=85),(AI29&gt;=15)),"O","X"))</f>
        <v>X</v>
      </c>
      <c r="AU29" s="77" t="str">
        <f t="shared" ref="AU29:AU42" si="51">IF(C29="","",IF(C29&gt;=$AU$1,"O","X"))</f>
        <v>X</v>
      </c>
      <c r="AV29" s="77" t="str">
        <f t="shared" ref="AV29:AV42" si="52">IF(AO29="","",IF(AND(AO29="O",AP29="O",AR29="O",AT29="O",AU29="O"),"후보","X"))</f>
        <v/>
      </c>
    </row>
    <row r="30" spans="1:48" x14ac:dyDescent="0.3">
      <c r="A30" s="9" t="s">
        <v>403</v>
      </c>
      <c r="B30" s="10" t="s">
        <v>2300</v>
      </c>
      <c r="C30" s="88">
        <v>288</v>
      </c>
      <c r="D30" s="86">
        <v>73</v>
      </c>
      <c r="E30" s="87">
        <v>22</v>
      </c>
      <c r="F30" s="86">
        <v>54.5</v>
      </c>
      <c r="G30" s="17">
        <v>16</v>
      </c>
      <c r="H30" s="88">
        <v>4</v>
      </c>
      <c r="I30" s="89"/>
      <c r="J30" s="89"/>
      <c r="K30" s="89"/>
      <c r="L30" s="89"/>
      <c r="M30" s="90">
        <f t="shared" si="30"/>
        <v>0</v>
      </c>
      <c r="N30" s="4" t="str">
        <f t="shared" si="31"/>
        <v/>
      </c>
      <c r="O30" s="91">
        <f t="shared" si="32"/>
        <v>0</v>
      </c>
      <c r="P30" s="91">
        <f t="shared" si="33"/>
        <v>0</v>
      </c>
      <c r="Q30" s="77">
        <v>2</v>
      </c>
      <c r="R30" s="77">
        <v>1</v>
      </c>
      <c r="S30" s="77" t="s">
        <v>61</v>
      </c>
      <c r="T30" s="5">
        <v>72</v>
      </c>
      <c r="U30" s="9"/>
      <c r="W30" s="86">
        <f t="shared" si="34"/>
        <v>73</v>
      </c>
      <c r="X30" s="87">
        <f t="shared" si="35"/>
        <v>22</v>
      </c>
      <c r="Y30" s="92">
        <f t="shared" si="36"/>
        <v>4</v>
      </c>
      <c r="Z30" s="90">
        <f t="shared" si="37"/>
        <v>0</v>
      </c>
      <c r="AA30" s="90">
        <f t="shared" si="38"/>
        <v>0</v>
      </c>
      <c r="AB30" s="90">
        <f t="shared" si="39"/>
        <v>0</v>
      </c>
      <c r="AC30" s="4" t="str">
        <f t="shared" si="40"/>
        <v/>
      </c>
      <c r="AD30" s="91">
        <f t="shared" si="41"/>
        <v>0</v>
      </c>
      <c r="AE30" s="77" t="str">
        <f t="shared" si="42"/>
        <v>계</v>
      </c>
      <c r="AF30" s="77" t="str">
        <f t="shared" si="43"/>
        <v>2/1</v>
      </c>
      <c r="AH30" s="20" t="str">
        <f t="shared" si="1"/>
        <v>공덕파크자이</v>
      </c>
      <c r="AI30" s="87">
        <f t="shared" si="0"/>
        <v>22</v>
      </c>
      <c r="AJ30" s="77" t="str">
        <f t="shared" si="44"/>
        <v>A-</v>
      </c>
      <c r="AK30" s="77" t="s">
        <v>13</v>
      </c>
      <c r="AL30" s="77" t="s">
        <v>62</v>
      </c>
      <c r="AM30" s="77" t="s">
        <v>63</v>
      </c>
      <c r="AN30" s="77" t="str">
        <f t="shared" si="45"/>
        <v>C</v>
      </c>
      <c r="AO30" s="77" t="str">
        <f t="shared" si="46"/>
        <v/>
      </c>
      <c r="AP30" s="77" t="str">
        <f t="shared" si="47"/>
        <v/>
      </c>
      <c r="AQ30" s="77" t="str">
        <f t="shared" si="48"/>
        <v>O</v>
      </c>
      <c r="AR30" s="77" t="str">
        <f t="shared" si="49"/>
        <v>O</v>
      </c>
      <c r="AS30" s="77" t="s">
        <v>2</v>
      </c>
      <c r="AT30" s="77" t="str">
        <f t="shared" si="50"/>
        <v>O</v>
      </c>
      <c r="AU30" s="77" t="str">
        <f t="shared" si="51"/>
        <v>X</v>
      </c>
      <c r="AV30" s="77" t="str">
        <f t="shared" si="52"/>
        <v/>
      </c>
    </row>
    <row r="31" spans="1:48" x14ac:dyDescent="0.3">
      <c r="A31" s="9" t="s">
        <v>403</v>
      </c>
      <c r="B31" s="10" t="s">
        <v>2300</v>
      </c>
      <c r="C31" s="88">
        <v>288</v>
      </c>
      <c r="D31" s="86">
        <v>112.3</v>
      </c>
      <c r="E31" s="87">
        <v>34</v>
      </c>
      <c r="F31" s="86">
        <v>83.8</v>
      </c>
      <c r="G31" s="17">
        <v>25</v>
      </c>
      <c r="H31" s="88">
        <v>6</v>
      </c>
      <c r="I31" s="89"/>
      <c r="J31" s="89"/>
      <c r="K31" s="89"/>
      <c r="L31" s="89"/>
      <c r="M31" s="90">
        <f t="shared" si="30"/>
        <v>0</v>
      </c>
      <c r="N31" s="4" t="str">
        <f t="shared" si="31"/>
        <v/>
      </c>
      <c r="O31" s="91">
        <f t="shared" si="32"/>
        <v>0</v>
      </c>
      <c r="P31" s="91">
        <f t="shared" si="33"/>
        <v>0</v>
      </c>
      <c r="Q31" s="77">
        <v>3</v>
      </c>
      <c r="R31" s="77">
        <v>2</v>
      </c>
      <c r="S31" s="77" t="s">
        <v>61</v>
      </c>
      <c r="T31" s="5">
        <v>112</v>
      </c>
      <c r="U31" s="9"/>
      <c r="W31" s="86">
        <f t="shared" si="34"/>
        <v>112.3</v>
      </c>
      <c r="X31" s="87">
        <f t="shared" si="35"/>
        <v>34</v>
      </c>
      <c r="Y31" s="92">
        <f t="shared" si="36"/>
        <v>6</v>
      </c>
      <c r="Z31" s="90">
        <f t="shared" si="37"/>
        <v>0</v>
      </c>
      <c r="AA31" s="90">
        <f t="shared" si="38"/>
        <v>0</v>
      </c>
      <c r="AB31" s="90">
        <f t="shared" si="39"/>
        <v>0</v>
      </c>
      <c r="AC31" s="4" t="str">
        <f t="shared" si="40"/>
        <v/>
      </c>
      <c r="AD31" s="91">
        <f t="shared" si="41"/>
        <v>0</v>
      </c>
      <c r="AE31" s="77" t="str">
        <f t="shared" si="42"/>
        <v>계</v>
      </c>
      <c r="AF31" s="77" t="str">
        <f t="shared" si="43"/>
        <v>3/2</v>
      </c>
      <c r="AH31" s="20" t="str">
        <f t="shared" si="1"/>
        <v>공덕파크자이</v>
      </c>
      <c r="AI31" s="87">
        <f t="shared" si="0"/>
        <v>34</v>
      </c>
      <c r="AJ31" s="77" t="str">
        <f t="shared" si="44"/>
        <v>A-</v>
      </c>
      <c r="AK31" s="77" t="s">
        <v>13</v>
      </c>
      <c r="AL31" s="77" t="s">
        <v>62</v>
      </c>
      <c r="AM31" s="77" t="s">
        <v>63</v>
      </c>
      <c r="AN31" s="77" t="str">
        <f t="shared" si="45"/>
        <v>C</v>
      </c>
      <c r="AO31" s="77" t="str">
        <f t="shared" si="46"/>
        <v/>
      </c>
      <c r="AP31" s="77" t="str">
        <f t="shared" si="47"/>
        <v/>
      </c>
      <c r="AQ31" s="77" t="str">
        <f t="shared" si="48"/>
        <v>O</v>
      </c>
      <c r="AR31" s="77" t="str">
        <f t="shared" si="49"/>
        <v>O</v>
      </c>
      <c r="AS31" s="77" t="s">
        <v>2</v>
      </c>
      <c r="AT31" s="77" t="str">
        <f t="shared" si="50"/>
        <v>O</v>
      </c>
      <c r="AU31" s="77" t="str">
        <f t="shared" si="51"/>
        <v>X</v>
      </c>
      <c r="AV31" s="77" t="str">
        <f t="shared" si="52"/>
        <v/>
      </c>
    </row>
    <row r="32" spans="1:48" x14ac:dyDescent="0.3">
      <c r="A32" s="9" t="s">
        <v>403</v>
      </c>
      <c r="B32" s="10" t="s">
        <v>2300</v>
      </c>
      <c r="C32" s="88">
        <v>288</v>
      </c>
      <c r="D32" s="86">
        <v>113.1</v>
      </c>
      <c r="E32" s="87">
        <v>34</v>
      </c>
      <c r="F32" s="86">
        <v>85</v>
      </c>
      <c r="G32" s="17">
        <v>26</v>
      </c>
      <c r="H32" s="88">
        <v>79</v>
      </c>
      <c r="I32" s="89"/>
      <c r="J32" s="89"/>
      <c r="K32" s="89"/>
      <c r="L32" s="89"/>
      <c r="M32" s="90">
        <f t="shared" si="30"/>
        <v>0</v>
      </c>
      <c r="N32" s="4" t="str">
        <f t="shared" si="31"/>
        <v/>
      </c>
      <c r="O32" s="91">
        <f t="shared" si="32"/>
        <v>0</v>
      </c>
      <c r="P32" s="91">
        <f t="shared" si="33"/>
        <v>0</v>
      </c>
      <c r="Q32" s="77">
        <v>3</v>
      </c>
      <c r="R32" s="77">
        <v>2</v>
      </c>
      <c r="S32" s="77" t="s">
        <v>61</v>
      </c>
      <c r="T32" s="5" t="s">
        <v>85</v>
      </c>
      <c r="U32" s="9"/>
      <c r="W32" s="86">
        <f t="shared" si="34"/>
        <v>113.1</v>
      </c>
      <c r="X32" s="87">
        <f t="shared" si="35"/>
        <v>34</v>
      </c>
      <c r="Y32" s="92">
        <f t="shared" si="36"/>
        <v>79</v>
      </c>
      <c r="Z32" s="90">
        <f t="shared" si="37"/>
        <v>0</v>
      </c>
      <c r="AA32" s="90">
        <f t="shared" si="38"/>
        <v>0</v>
      </c>
      <c r="AB32" s="90">
        <f t="shared" si="39"/>
        <v>0</v>
      </c>
      <c r="AC32" s="4" t="str">
        <f t="shared" si="40"/>
        <v/>
      </c>
      <c r="AD32" s="91">
        <f t="shared" si="41"/>
        <v>0</v>
      </c>
      <c r="AE32" s="77" t="str">
        <f t="shared" si="42"/>
        <v>계</v>
      </c>
      <c r="AF32" s="77" t="str">
        <f t="shared" si="43"/>
        <v>3/2</v>
      </c>
      <c r="AH32" s="20" t="str">
        <f t="shared" si="1"/>
        <v>공덕파크자이</v>
      </c>
      <c r="AI32" s="87">
        <f t="shared" si="0"/>
        <v>34</v>
      </c>
      <c r="AJ32" s="77" t="str">
        <f t="shared" si="44"/>
        <v>A-</v>
      </c>
      <c r="AK32" s="77" t="s">
        <v>13</v>
      </c>
      <c r="AL32" s="77" t="s">
        <v>62</v>
      </c>
      <c r="AM32" s="77" t="s">
        <v>63</v>
      </c>
      <c r="AN32" s="77" t="str">
        <f t="shared" si="45"/>
        <v>C</v>
      </c>
      <c r="AO32" s="77" t="str">
        <f t="shared" si="46"/>
        <v/>
      </c>
      <c r="AP32" s="77" t="str">
        <f t="shared" si="47"/>
        <v/>
      </c>
      <c r="AQ32" s="77" t="str">
        <f t="shared" si="48"/>
        <v>O</v>
      </c>
      <c r="AR32" s="77" t="str">
        <f t="shared" si="49"/>
        <v>O</v>
      </c>
      <c r="AS32" s="77" t="s">
        <v>2</v>
      </c>
      <c r="AT32" s="77" t="str">
        <f t="shared" si="50"/>
        <v>O</v>
      </c>
      <c r="AU32" s="77" t="str">
        <f t="shared" si="51"/>
        <v>X</v>
      </c>
      <c r="AV32" s="77" t="str">
        <f t="shared" si="52"/>
        <v/>
      </c>
    </row>
    <row r="33" spans="1:48" x14ac:dyDescent="0.3">
      <c r="A33" s="9" t="s">
        <v>403</v>
      </c>
      <c r="B33" s="10" t="s">
        <v>2300</v>
      </c>
      <c r="C33" s="88">
        <v>288</v>
      </c>
      <c r="D33" s="86">
        <v>113.9</v>
      </c>
      <c r="E33" s="87">
        <v>34</v>
      </c>
      <c r="F33" s="86">
        <v>85</v>
      </c>
      <c r="G33" s="17">
        <v>26</v>
      </c>
      <c r="H33" s="88">
        <v>53</v>
      </c>
      <c r="I33" s="89"/>
      <c r="J33" s="89"/>
      <c r="K33" s="89"/>
      <c r="L33" s="89"/>
      <c r="M33" s="90">
        <f t="shared" si="30"/>
        <v>0</v>
      </c>
      <c r="N33" s="4" t="str">
        <f t="shared" si="31"/>
        <v/>
      </c>
      <c r="O33" s="91">
        <f t="shared" si="32"/>
        <v>0</v>
      </c>
      <c r="P33" s="91">
        <f t="shared" si="33"/>
        <v>0</v>
      </c>
      <c r="Q33" s="77">
        <v>3</v>
      </c>
      <c r="R33" s="77">
        <v>2</v>
      </c>
      <c r="S33" s="77" t="s">
        <v>61</v>
      </c>
      <c r="T33" s="5" t="s">
        <v>86</v>
      </c>
      <c r="U33" s="9"/>
      <c r="W33" s="86">
        <f t="shared" si="34"/>
        <v>113.9</v>
      </c>
      <c r="X33" s="87">
        <f t="shared" si="35"/>
        <v>34</v>
      </c>
      <c r="Y33" s="92">
        <f t="shared" si="36"/>
        <v>53</v>
      </c>
      <c r="Z33" s="90">
        <f t="shared" si="37"/>
        <v>0</v>
      </c>
      <c r="AA33" s="90">
        <f t="shared" si="38"/>
        <v>0</v>
      </c>
      <c r="AB33" s="90">
        <f t="shared" si="39"/>
        <v>0</v>
      </c>
      <c r="AC33" s="4" t="str">
        <f t="shared" si="40"/>
        <v/>
      </c>
      <c r="AD33" s="91">
        <f t="shared" si="41"/>
        <v>0</v>
      </c>
      <c r="AE33" s="77" t="str">
        <f t="shared" si="42"/>
        <v>계</v>
      </c>
      <c r="AF33" s="77" t="str">
        <f t="shared" si="43"/>
        <v>3/2</v>
      </c>
      <c r="AH33" s="20" t="str">
        <f t="shared" si="1"/>
        <v>공덕파크자이</v>
      </c>
      <c r="AI33" s="87">
        <f t="shared" si="0"/>
        <v>34</v>
      </c>
      <c r="AJ33" s="77" t="str">
        <f t="shared" si="44"/>
        <v>A-</v>
      </c>
      <c r="AK33" s="77" t="s">
        <v>13</v>
      </c>
      <c r="AL33" s="77" t="s">
        <v>62</v>
      </c>
      <c r="AM33" s="77" t="s">
        <v>63</v>
      </c>
      <c r="AN33" s="77" t="str">
        <f t="shared" si="45"/>
        <v>C</v>
      </c>
      <c r="AO33" s="77" t="str">
        <f t="shared" si="46"/>
        <v/>
      </c>
      <c r="AP33" s="77" t="str">
        <f t="shared" si="47"/>
        <v/>
      </c>
      <c r="AQ33" s="77" t="str">
        <f t="shared" si="48"/>
        <v>O</v>
      </c>
      <c r="AR33" s="77" t="str">
        <f t="shared" si="49"/>
        <v>O</v>
      </c>
      <c r="AS33" s="77" t="s">
        <v>2</v>
      </c>
      <c r="AT33" s="77" t="str">
        <f t="shared" si="50"/>
        <v>O</v>
      </c>
      <c r="AU33" s="77" t="str">
        <f t="shared" si="51"/>
        <v>X</v>
      </c>
      <c r="AV33" s="77" t="str">
        <f t="shared" si="52"/>
        <v/>
      </c>
    </row>
    <row r="34" spans="1:48" x14ac:dyDescent="0.3">
      <c r="A34" s="9" t="s">
        <v>403</v>
      </c>
      <c r="B34" s="10" t="s">
        <v>2300</v>
      </c>
      <c r="C34" s="88">
        <v>288</v>
      </c>
      <c r="D34" s="86">
        <v>113.8</v>
      </c>
      <c r="E34" s="87">
        <v>34</v>
      </c>
      <c r="F34" s="86">
        <v>84.9</v>
      </c>
      <c r="G34" s="17">
        <v>26</v>
      </c>
      <c r="H34" s="88">
        <v>20</v>
      </c>
      <c r="I34" s="89"/>
      <c r="J34" s="89"/>
      <c r="K34" s="89"/>
      <c r="L34" s="89"/>
      <c r="M34" s="90">
        <f t="shared" si="30"/>
        <v>0</v>
      </c>
      <c r="N34" s="4" t="str">
        <f t="shared" si="31"/>
        <v/>
      </c>
      <c r="O34" s="91">
        <f t="shared" si="32"/>
        <v>0</v>
      </c>
      <c r="P34" s="91">
        <f t="shared" si="33"/>
        <v>0</v>
      </c>
      <c r="Q34" s="77">
        <v>3</v>
      </c>
      <c r="R34" s="77">
        <v>2</v>
      </c>
      <c r="S34" s="77" t="s">
        <v>61</v>
      </c>
      <c r="T34" s="5" t="s">
        <v>87</v>
      </c>
      <c r="U34" s="9"/>
      <c r="W34" s="86">
        <f t="shared" si="34"/>
        <v>113.8</v>
      </c>
      <c r="X34" s="87">
        <f t="shared" si="35"/>
        <v>34</v>
      </c>
      <c r="Y34" s="92">
        <f t="shared" si="36"/>
        <v>20</v>
      </c>
      <c r="Z34" s="90">
        <f t="shared" si="37"/>
        <v>0</v>
      </c>
      <c r="AA34" s="90">
        <f t="shared" si="38"/>
        <v>0</v>
      </c>
      <c r="AB34" s="90">
        <f t="shared" si="39"/>
        <v>0</v>
      </c>
      <c r="AC34" s="4" t="str">
        <f t="shared" si="40"/>
        <v/>
      </c>
      <c r="AD34" s="91">
        <f t="shared" si="41"/>
        <v>0</v>
      </c>
      <c r="AE34" s="77" t="str">
        <f t="shared" si="42"/>
        <v>계</v>
      </c>
      <c r="AF34" s="77" t="str">
        <f t="shared" si="43"/>
        <v>3/2</v>
      </c>
      <c r="AH34" s="20" t="str">
        <f t="shared" si="1"/>
        <v>공덕파크자이</v>
      </c>
      <c r="AI34" s="87">
        <f t="shared" si="0"/>
        <v>34</v>
      </c>
      <c r="AJ34" s="77" t="str">
        <f t="shared" si="44"/>
        <v>A-</v>
      </c>
      <c r="AK34" s="77" t="s">
        <v>13</v>
      </c>
      <c r="AL34" s="77" t="s">
        <v>62</v>
      </c>
      <c r="AM34" s="77" t="s">
        <v>63</v>
      </c>
      <c r="AN34" s="77" t="str">
        <f t="shared" si="45"/>
        <v>C</v>
      </c>
      <c r="AO34" s="77" t="str">
        <f t="shared" si="46"/>
        <v/>
      </c>
      <c r="AP34" s="77" t="str">
        <f t="shared" si="47"/>
        <v/>
      </c>
      <c r="AQ34" s="77" t="str">
        <f t="shared" si="48"/>
        <v>O</v>
      </c>
      <c r="AR34" s="77" t="str">
        <f t="shared" si="49"/>
        <v>O</v>
      </c>
      <c r="AS34" s="77" t="s">
        <v>2</v>
      </c>
      <c r="AT34" s="77" t="str">
        <f t="shared" si="50"/>
        <v>O</v>
      </c>
      <c r="AU34" s="77" t="str">
        <f t="shared" si="51"/>
        <v>X</v>
      </c>
      <c r="AV34" s="77" t="str">
        <f t="shared" si="52"/>
        <v/>
      </c>
    </row>
    <row r="35" spans="1:48" x14ac:dyDescent="0.3">
      <c r="A35" s="9" t="s">
        <v>403</v>
      </c>
      <c r="B35" s="10" t="s">
        <v>2300</v>
      </c>
      <c r="C35" s="88">
        <v>288</v>
      </c>
      <c r="D35" s="86">
        <v>113.9</v>
      </c>
      <c r="E35" s="87">
        <v>34</v>
      </c>
      <c r="F35" s="86">
        <v>84.7</v>
      </c>
      <c r="G35" s="17">
        <v>26</v>
      </c>
      <c r="H35" s="88">
        <v>2</v>
      </c>
      <c r="I35" s="89"/>
      <c r="J35" s="89"/>
      <c r="K35" s="89"/>
      <c r="L35" s="89"/>
      <c r="M35" s="90">
        <f t="shared" si="30"/>
        <v>0</v>
      </c>
      <c r="N35" s="4" t="str">
        <f t="shared" si="31"/>
        <v/>
      </c>
      <c r="O35" s="91">
        <f t="shared" si="32"/>
        <v>0</v>
      </c>
      <c r="P35" s="91">
        <f t="shared" si="33"/>
        <v>0</v>
      </c>
      <c r="Q35" s="77">
        <v>3</v>
      </c>
      <c r="R35" s="77">
        <v>2</v>
      </c>
      <c r="S35" s="77" t="s">
        <v>61</v>
      </c>
      <c r="T35" s="5" t="s">
        <v>88</v>
      </c>
      <c r="U35" s="9"/>
      <c r="W35" s="86">
        <f t="shared" si="34"/>
        <v>113.9</v>
      </c>
      <c r="X35" s="87">
        <f t="shared" si="35"/>
        <v>34</v>
      </c>
      <c r="Y35" s="92">
        <f t="shared" si="36"/>
        <v>2</v>
      </c>
      <c r="Z35" s="90">
        <f t="shared" si="37"/>
        <v>0</v>
      </c>
      <c r="AA35" s="90">
        <f t="shared" si="38"/>
        <v>0</v>
      </c>
      <c r="AB35" s="90">
        <f t="shared" si="39"/>
        <v>0</v>
      </c>
      <c r="AC35" s="4" t="str">
        <f t="shared" si="40"/>
        <v/>
      </c>
      <c r="AD35" s="91">
        <f t="shared" si="41"/>
        <v>0</v>
      </c>
      <c r="AE35" s="77" t="str">
        <f t="shared" si="42"/>
        <v>계</v>
      </c>
      <c r="AF35" s="77" t="str">
        <f t="shared" si="43"/>
        <v>3/2</v>
      </c>
      <c r="AH35" s="20" t="str">
        <f t="shared" si="1"/>
        <v>공덕파크자이</v>
      </c>
      <c r="AI35" s="87">
        <f t="shared" ref="AI35:AI63" si="53">IF(E35="","",E35)</f>
        <v>34</v>
      </c>
      <c r="AJ35" s="77" t="str">
        <f t="shared" si="44"/>
        <v>A-</v>
      </c>
      <c r="AK35" s="77" t="s">
        <v>13</v>
      </c>
      <c r="AL35" s="77" t="s">
        <v>62</v>
      </c>
      <c r="AM35" s="77" t="s">
        <v>63</v>
      </c>
      <c r="AN35" s="77" t="str">
        <f t="shared" si="45"/>
        <v>C</v>
      </c>
      <c r="AO35" s="77" t="str">
        <f t="shared" si="46"/>
        <v/>
      </c>
      <c r="AP35" s="77" t="str">
        <f t="shared" si="47"/>
        <v/>
      </c>
      <c r="AQ35" s="77" t="str">
        <f t="shared" si="48"/>
        <v>O</v>
      </c>
      <c r="AR35" s="77" t="str">
        <f t="shared" si="49"/>
        <v>O</v>
      </c>
      <c r="AS35" s="77" t="s">
        <v>2</v>
      </c>
      <c r="AT35" s="77" t="str">
        <f t="shared" si="50"/>
        <v>O</v>
      </c>
      <c r="AU35" s="77" t="str">
        <f t="shared" si="51"/>
        <v>X</v>
      </c>
      <c r="AV35" s="77" t="str">
        <f t="shared" si="52"/>
        <v/>
      </c>
    </row>
    <row r="36" spans="1:48" x14ac:dyDescent="0.3">
      <c r="A36" s="9" t="s">
        <v>403</v>
      </c>
      <c r="B36" s="10" t="s">
        <v>2300</v>
      </c>
      <c r="C36" s="88">
        <v>288</v>
      </c>
      <c r="D36" s="86">
        <v>114.1</v>
      </c>
      <c r="E36" s="87">
        <v>35</v>
      </c>
      <c r="F36" s="86">
        <v>85</v>
      </c>
      <c r="G36" s="17">
        <v>26</v>
      </c>
      <c r="H36" s="88">
        <v>31</v>
      </c>
      <c r="I36" s="89"/>
      <c r="J36" s="89"/>
      <c r="K36" s="89"/>
      <c r="L36" s="89"/>
      <c r="M36" s="90">
        <f t="shared" si="30"/>
        <v>0</v>
      </c>
      <c r="N36" s="4" t="str">
        <f t="shared" si="31"/>
        <v/>
      </c>
      <c r="O36" s="91">
        <f t="shared" si="32"/>
        <v>0</v>
      </c>
      <c r="P36" s="91">
        <f t="shared" si="33"/>
        <v>0</v>
      </c>
      <c r="Q36" s="77">
        <v>3</v>
      </c>
      <c r="R36" s="77">
        <v>2</v>
      </c>
      <c r="S36" s="77" t="s">
        <v>61</v>
      </c>
      <c r="T36" s="5" t="s">
        <v>89</v>
      </c>
      <c r="U36" s="9"/>
      <c r="W36" s="86">
        <f t="shared" si="34"/>
        <v>114.1</v>
      </c>
      <c r="X36" s="87">
        <f t="shared" si="35"/>
        <v>35</v>
      </c>
      <c r="Y36" s="92">
        <f t="shared" si="36"/>
        <v>31</v>
      </c>
      <c r="Z36" s="90">
        <f t="shared" si="37"/>
        <v>0</v>
      </c>
      <c r="AA36" s="90">
        <f t="shared" si="38"/>
        <v>0</v>
      </c>
      <c r="AB36" s="90">
        <f t="shared" si="39"/>
        <v>0</v>
      </c>
      <c r="AC36" s="4" t="str">
        <f t="shared" si="40"/>
        <v/>
      </c>
      <c r="AD36" s="91">
        <f t="shared" si="41"/>
        <v>0</v>
      </c>
      <c r="AE36" s="77" t="str">
        <f t="shared" si="42"/>
        <v>계</v>
      </c>
      <c r="AF36" s="77" t="str">
        <f t="shared" si="43"/>
        <v>3/2</v>
      </c>
      <c r="AH36" s="20" t="str">
        <f t="shared" si="1"/>
        <v>공덕파크자이</v>
      </c>
      <c r="AI36" s="87">
        <f t="shared" si="53"/>
        <v>35</v>
      </c>
      <c r="AJ36" s="77" t="str">
        <f t="shared" si="44"/>
        <v>A-</v>
      </c>
      <c r="AK36" s="77" t="s">
        <v>13</v>
      </c>
      <c r="AL36" s="77" t="s">
        <v>62</v>
      </c>
      <c r="AM36" s="77" t="s">
        <v>63</v>
      </c>
      <c r="AN36" s="77" t="str">
        <f t="shared" si="45"/>
        <v>C</v>
      </c>
      <c r="AO36" s="77" t="str">
        <f t="shared" si="46"/>
        <v/>
      </c>
      <c r="AP36" s="77" t="str">
        <f t="shared" si="47"/>
        <v/>
      </c>
      <c r="AQ36" s="77" t="str">
        <f t="shared" si="48"/>
        <v>O</v>
      </c>
      <c r="AR36" s="77" t="str">
        <f t="shared" si="49"/>
        <v>O</v>
      </c>
      <c r="AS36" s="77" t="s">
        <v>2</v>
      </c>
      <c r="AT36" s="77" t="str">
        <f t="shared" si="50"/>
        <v>O</v>
      </c>
      <c r="AU36" s="77" t="str">
        <f t="shared" si="51"/>
        <v>X</v>
      </c>
      <c r="AV36" s="77" t="str">
        <f t="shared" si="52"/>
        <v/>
      </c>
    </row>
    <row r="37" spans="1:48" x14ac:dyDescent="0.3">
      <c r="A37" s="9" t="s">
        <v>403</v>
      </c>
      <c r="B37" s="10" t="s">
        <v>2300</v>
      </c>
      <c r="C37" s="88">
        <v>288</v>
      </c>
      <c r="D37" s="86">
        <v>114.1</v>
      </c>
      <c r="E37" s="87">
        <v>35</v>
      </c>
      <c r="F37" s="86">
        <v>85</v>
      </c>
      <c r="G37" s="17">
        <v>26</v>
      </c>
      <c r="H37" s="88">
        <v>31</v>
      </c>
      <c r="I37" s="89"/>
      <c r="J37" s="89"/>
      <c r="K37" s="89"/>
      <c r="L37" s="89"/>
      <c r="M37" s="90">
        <f t="shared" si="30"/>
        <v>0</v>
      </c>
      <c r="N37" s="4" t="str">
        <f t="shared" si="31"/>
        <v/>
      </c>
      <c r="O37" s="91">
        <f t="shared" si="32"/>
        <v>0</v>
      </c>
      <c r="P37" s="91">
        <f t="shared" si="33"/>
        <v>0</v>
      </c>
      <c r="Q37" s="77">
        <v>3</v>
      </c>
      <c r="R37" s="77">
        <v>2</v>
      </c>
      <c r="S37" s="77" t="s">
        <v>61</v>
      </c>
      <c r="T37" s="5" t="s">
        <v>90</v>
      </c>
      <c r="U37" s="9"/>
      <c r="W37" s="86">
        <f t="shared" si="34"/>
        <v>114.1</v>
      </c>
      <c r="X37" s="87">
        <f t="shared" si="35"/>
        <v>35</v>
      </c>
      <c r="Y37" s="92">
        <f t="shared" si="36"/>
        <v>31</v>
      </c>
      <c r="Z37" s="90">
        <f t="shared" si="37"/>
        <v>0</v>
      </c>
      <c r="AA37" s="90">
        <f t="shared" si="38"/>
        <v>0</v>
      </c>
      <c r="AB37" s="90">
        <f t="shared" si="39"/>
        <v>0</v>
      </c>
      <c r="AC37" s="4" t="str">
        <f t="shared" si="40"/>
        <v/>
      </c>
      <c r="AD37" s="91">
        <f t="shared" si="41"/>
        <v>0</v>
      </c>
      <c r="AE37" s="77" t="str">
        <f t="shared" si="42"/>
        <v>계</v>
      </c>
      <c r="AF37" s="77" t="str">
        <f t="shared" si="43"/>
        <v>3/2</v>
      </c>
      <c r="AH37" s="20" t="str">
        <f t="shared" ref="AH37:AH63" si="54">IF(A37="","",A37)</f>
        <v>공덕파크자이</v>
      </c>
      <c r="AI37" s="87">
        <f t="shared" si="53"/>
        <v>35</v>
      </c>
      <c r="AJ37" s="77" t="str">
        <f t="shared" si="44"/>
        <v>A-</v>
      </c>
      <c r="AK37" s="77" t="s">
        <v>13</v>
      </c>
      <c r="AL37" s="77" t="s">
        <v>62</v>
      </c>
      <c r="AM37" s="77" t="s">
        <v>63</v>
      </c>
      <c r="AN37" s="77" t="str">
        <f t="shared" si="45"/>
        <v>C</v>
      </c>
      <c r="AO37" s="77" t="str">
        <f t="shared" si="46"/>
        <v/>
      </c>
      <c r="AP37" s="77" t="str">
        <f t="shared" si="47"/>
        <v/>
      </c>
      <c r="AQ37" s="77" t="str">
        <f t="shared" si="48"/>
        <v>O</v>
      </c>
      <c r="AR37" s="77" t="str">
        <f t="shared" si="49"/>
        <v>O</v>
      </c>
      <c r="AS37" s="77" t="s">
        <v>2</v>
      </c>
      <c r="AT37" s="77" t="str">
        <f t="shared" si="50"/>
        <v>O</v>
      </c>
      <c r="AU37" s="77" t="str">
        <f t="shared" si="51"/>
        <v>X</v>
      </c>
      <c r="AV37" s="77" t="str">
        <f t="shared" si="52"/>
        <v/>
      </c>
    </row>
    <row r="38" spans="1:48" x14ac:dyDescent="0.3">
      <c r="A38" s="9" t="s">
        <v>403</v>
      </c>
      <c r="B38" s="10" t="s">
        <v>2300</v>
      </c>
      <c r="C38" s="88">
        <v>288</v>
      </c>
      <c r="D38" s="86">
        <v>114.3</v>
      </c>
      <c r="E38" s="87">
        <v>35</v>
      </c>
      <c r="F38" s="86">
        <v>84.9</v>
      </c>
      <c r="G38" s="17">
        <v>26</v>
      </c>
      <c r="H38" s="88">
        <v>16</v>
      </c>
      <c r="I38" s="89"/>
      <c r="J38" s="89"/>
      <c r="K38" s="89"/>
      <c r="L38" s="89"/>
      <c r="M38" s="90">
        <f t="shared" si="30"/>
        <v>0</v>
      </c>
      <c r="N38" s="4" t="str">
        <f t="shared" si="31"/>
        <v/>
      </c>
      <c r="O38" s="91">
        <f t="shared" si="32"/>
        <v>0</v>
      </c>
      <c r="P38" s="91">
        <f t="shared" si="33"/>
        <v>0</v>
      </c>
      <c r="Q38" s="77">
        <v>3</v>
      </c>
      <c r="R38" s="77">
        <v>2</v>
      </c>
      <c r="S38" s="77" t="s">
        <v>61</v>
      </c>
      <c r="T38" s="5" t="s">
        <v>91</v>
      </c>
      <c r="U38" s="9"/>
      <c r="W38" s="86">
        <f t="shared" si="34"/>
        <v>114.3</v>
      </c>
      <c r="X38" s="87">
        <f t="shared" si="35"/>
        <v>35</v>
      </c>
      <c r="Y38" s="92">
        <f t="shared" si="36"/>
        <v>16</v>
      </c>
      <c r="Z38" s="90">
        <f t="shared" si="37"/>
        <v>0</v>
      </c>
      <c r="AA38" s="90">
        <f t="shared" si="38"/>
        <v>0</v>
      </c>
      <c r="AB38" s="90">
        <f t="shared" si="39"/>
        <v>0</v>
      </c>
      <c r="AC38" s="4" t="str">
        <f t="shared" si="40"/>
        <v/>
      </c>
      <c r="AD38" s="91">
        <f t="shared" si="41"/>
        <v>0</v>
      </c>
      <c r="AE38" s="77" t="str">
        <f t="shared" si="42"/>
        <v>계</v>
      </c>
      <c r="AF38" s="77" t="str">
        <f t="shared" si="43"/>
        <v>3/2</v>
      </c>
      <c r="AH38" s="20" t="str">
        <f t="shared" si="54"/>
        <v>공덕파크자이</v>
      </c>
      <c r="AI38" s="87">
        <f t="shared" si="53"/>
        <v>35</v>
      </c>
      <c r="AJ38" s="77" t="str">
        <f t="shared" si="44"/>
        <v>A-</v>
      </c>
      <c r="AK38" s="77" t="s">
        <v>13</v>
      </c>
      <c r="AL38" s="77" t="s">
        <v>62</v>
      </c>
      <c r="AM38" s="77" t="s">
        <v>63</v>
      </c>
      <c r="AN38" s="77" t="str">
        <f t="shared" si="45"/>
        <v>C</v>
      </c>
      <c r="AO38" s="77" t="str">
        <f t="shared" si="46"/>
        <v/>
      </c>
      <c r="AP38" s="77" t="str">
        <f t="shared" si="47"/>
        <v/>
      </c>
      <c r="AQ38" s="77" t="str">
        <f t="shared" si="48"/>
        <v>O</v>
      </c>
      <c r="AR38" s="77" t="str">
        <f t="shared" si="49"/>
        <v>O</v>
      </c>
      <c r="AS38" s="77" t="s">
        <v>2</v>
      </c>
      <c r="AT38" s="77" t="str">
        <f t="shared" si="50"/>
        <v>O</v>
      </c>
      <c r="AU38" s="77" t="str">
        <f t="shared" si="51"/>
        <v>X</v>
      </c>
      <c r="AV38" s="77" t="str">
        <f t="shared" si="52"/>
        <v/>
      </c>
    </row>
    <row r="39" spans="1:48" x14ac:dyDescent="0.3">
      <c r="A39" s="9" t="s">
        <v>403</v>
      </c>
      <c r="B39" s="10" t="s">
        <v>2300</v>
      </c>
      <c r="C39" s="88">
        <v>288</v>
      </c>
      <c r="D39" s="86">
        <v>159.19999999999999</v>
      </c>
      <c r="E39" s="87">
        <v>48</v>
      </c>
      <c r="F39" s="86">
        <v>119</v>
      </c>
      <c r="G39" s="17">
        <v>36</v>
      </c>
      <c r="H39" s="88">
        <v>4</v>
      </c>
      <c r="I39" s="89"/>
      <c r="J39" s="89"/>
      <c r="K39" s="89"/>
      <c r="L39" s="89"/>
      <c r="M39" s="90">
        <f t="shared" si="30"/>
        <v>0</v>
      </c>
      <c r="N39" s="4" t="str">
        <f t="shared" si="31"/>
        <v/>
      </c>
      <c r="O39" s="91">
        <f t="shared" si="32"/>
        <v>0</v>
      </c>
      <c r="P39" s="91">
        <f t="shared" si="33"/>
        <v>0</v>
      </c>
      <c r="Q39" s="77">
        <v>4</v>
      </c>
      <c r="R39" s="77">
        <v>2</v>
      </c>
      <c r="S39" s="77" t="s">
        <v>61</v>
      </c>
      <c r="T39" s="5">
        <v>159</v>
      </c>
      <c r="U39" s="9"/>
      <c r="W39" s="86">
        <f t="shared" si="34"/>
        <v>159.19999999999999</v>
      </c>
      <c r="X39" s="87">
        <f t="shared" si="35"/>
        <v>48</v>
      </c>
      <c r="Y39" s="92">
        <f t="shared" si="36"/>
        <v>4</v>
      </c>
      <c r="Z39" s="90">
        <f t="shared" si="37"/>
        <v>0</v>
      </c>
      <c r="AA39" s="90">
        <f t="shared" si="38"/>
        <v>0</v>
      </c>
      <c r="AB39" s="90">
        <f t="shared" si="39"/>
        <v>0</v>
      </c>
      <c r="AC39" s="4" t="str">
        <f t="shared" si="40"/>
        <v/>
      </c>
      <c r="AD39" s="91">
        <f t="shared" si="41"/>
        <v>0</v>
      </c>
      <c r="AE39" s="77" t="str">
        <f t="shared" si="42"/>
        <v>계</v>
      </c>
      <c r="AF39" s="77" t="str">
        <f t="shared" si="43"/>
        <v>4/2</v>
      </c>
      <c r="AH39" s="20" t="str">
        <f t="shared" si="54"/>
        <v>공덕파크자이</v>
      </c>
      <c r="AI39" s="87">
        <f t="shared" si="53"/>
        <v>48</v>
      </c>
      <c r="AJ39" s="77" t="str">
        <f t="shared" si="44"/>
        <v>A-</v>
      </c>
      <c r="AK39" s="77" t="s">
        <v>13</v>
      </c>
      <c r="AL39" s="77" t="s">
        <v>62</v>
      </c>
      <c r="AM39" s="77" t="s">
        <v>63</v>
      </c>
      <c r="AN39" s="77" t="str">
        <f t="shared" si="45"/>
        <v>C</v>
      </c>
      <c r="AO39" s="77" t="str">
        <f t="shared" si="46"/>
        <v/>
      </c>
      <c r="AP39" s="77" t="str">
        <f t="shared" si="47"/>
        <v/>
      </c>
      <c r="AQ39" s="77" t="str">
        <f t="shared" si="48"/>
        <v>O</v>
      </c>
      <c r="AR39" s="77" t="str">
        <f t="shared" si="49"/>
        <v>O</v>
      </c>
      <c r="AS39" s="77" t="s">
        <v>2</v>
      </c>
      <c r="AT39" s="77" t="str">
        <f t="shared" si="50"/>
        <v>X</v>
      </c>
      <c r="AU39" s="77" t="str">
        <f t="shared" si="51"/>
        <v>X</v>
      </c>
      <c r="AV39" s="77" t="str">
        <f t="shared" si="52"/>
        <v/>
      </c>
    </row>
    <row r="40" spans="1:48" x14ac:dyDescent="0.3">
      <c r="A40" s="9" t="s">
        <v>403</v>
      </c>
      <c r="B40" s="10" t="s">
        <v>2300</v>
      </c>
      <c r="C40" s="88">
        <v>288</v>
      </c>
      <c r="D40" s="86">
        <v>162.4</v>
      </c>
      <c r="E40" s="87">
        <v>49</v>
      </c>
      <c r="F40" s="86">
        <v>121.5</v>
      </c>
      <c r="G40" s="17">
        <v>37</v>
      </c>
      <c r="H40" s="88">
        <v>34</v>
      </c>
      <c r="I40" s="89"/>
      <c r="J40" s="89"/>
      <c r="K40" s="89"/>
      <c r="L40" s="89"/>
      <c r="M40" s="90">
        <f t="shared" si="30"/>
        <v>0</v>
      </c>
      <c r="N40" s="4" t="str">
        <f t="shared" si="31"/>
        <v/>
      </c>
      <c r="O40" s="91">
        <f t="shared" si="32"/>
        <v>0</v>
      </c>
      <c r="P40" s="91">
        <f t="shared" si="33"/>
        <v>0</v>
      </c>
      <c r="Q40" s="77">
        <v>4</v>
      </c>
      <c r="R40" s="77">
        <v>2</v>
      </c>
      <c r="S40" s="77" t="s">
        <v>61</v>
      </c>
      <c r="T40" s="5">
        <v>162</v>
      </c>
      <c r="U40" s="9"/>
      <c r="W40" s="86">
        <f t="shared" si="34"/>
        <v>162.4</v>
      </c>
      <c r="X40" s="87">
        <f t="shared" si="35"/>
        <v>49</v>
      </c>
      <c r="Y40" s="92">
        <f t="shared" si="36"/>
        <v>34</v>
      </c>
      <c r="Z40" s="90">
        <f t="shared" si="37"/>
        <v>0</v>
      </c>
      <c r="AA40" s="90">
        <f t="shared" si="38"/>
        <v>0</v>
      </c>
      <c r="AB40" s="90">
        <f t="shared" si="39"/>
        <v>0</v>
      </c>
      <c r="AC40" s="4" t="str">
        <f t="shared" si="40"/>
        <v/>
      </c>
      <c r="AD40" s="91">
        <f t="shared" si="41"/>
        <v>0</v>
      </c>
      <c r="AE40" s="77" t="str">
        <f t="shared" si="42"/>
        <v>계</v>
      </c>
      <c r="AF40" s="77" t="str">
        <f t="shared" si="43"/>
        <v>4/2</v>
      </c>
      <c r="AH40" s="20" t="str">
        <f t="shared" si="54"/>
        <v>공덕파크자이</v>
      </c>
      <c r="AI40" s="87">
        <f t="shared" si="53"/>
        <v>49</v>
      </c>
      <c r="AJ40" s="77" t="str">
        <f t="shared" si="44"/>
        <v>A-</v>
      </c>
      <c r="AK40" s="77" t="s">
        <v>13</v>
      </c>
      <c r="AL40" s="77" t="s">
        <v>62</v>
      </c>
      <c r="AM40" s="77" t="s">
        <v>63</v>
      </c>
      <c r="AN40" s="77" t="str">
        <f t="shared" si="45"/>
        <v>C</v>
      </c>
      <c r="AO40" s="77" t="str">
        <f t="shared" si="46"/>
        <v/>
      </c>
      <c r="AP40" s="77" t="str">
        <f t="shared" si="47"/>
        <v/>
      </c>
      <c r="AQ40" s="77" t="str">
        <f t="shared" si="48"/>
        <v>O</v>
      </c>
      <c r="AR40" s="77" t="str">
        <f t="shared" si="49"/>
        <v>O</v>
      </c>
      <c r="AS40" s="77" t="s">
        <v>2</v>
      </c>
      <c r="AT40" s="77" t="str">
        <f t="shared" si="50"/>
        <v>X</v>
      </c>
      <c r="AU40" s="77" t="str">
        <f t="shared" si="51"/>
        <v>X</v>
      </c>
      <c r="AV40" s="77" t="str">
        <f t="shared" si="52"/>
        <v/>
      </c>
    </row>
    <row r="41" spans="1:48" x14ac:dyDescent="0.3">
      <c r="A41" s="9" t="s">
        <v>403</v>
      </c>
      <c r="B41" s="10" t="s">
        <v>2300</v>
      </c>
      <c r="C41" s="88">
        <v>288</v>
      </c>
      <c r="D41" s="86">
        <v>168.4</v>
      </c>
      <c r="E41" s="87">
        <v>51</v>
      </c>
      <c r="F41" s="86">
        <v>125.1</v>
      </c>
      <c r="G41" s="17">
        <v>38</v>
      </c>
      <c r="H41" s="88">
        <v>2</v>
      </c>
      <c r="I41" s="89"/>
      <c r="J41" s="89"/>
      <c r="K41" s="89"/>
      <c r="L41" s="89"/>
      <c r="M41" s="90">
        <f t="shared" si="30"/>
        <v>0</v>
      </c>
      <c r="N41" s="4" t="str">
        <f t="shared" si="31"/>
        <v/>
      </c>
      <c r="O41" s="91">
        <f t="shared" si="32"/>
        <v>0</v>
      </c>
      <c r="P41" s="91">
        <f t="shared" si="33"/>
        <v>0</v>
      </c>
      <c r="Q41" s="77">
        <v>4</v>
      </c>
      <c r="R41" s="77">
        <v>2</v>
      </c>
      <c r="S41" s="77" t="s">
        <v>61</v>
      </c>
      <c r="T41" s="5">
        <v>168</v>
      </c>
      <c r="U41" s="9"/>
      <c r="W41" s="86">
        <f t="shared" si="34"/>
        <v>168.4</v>
      </c>
      <c r="X41" s="87">
        <f t="shared" si="35"/>
        <v>51</v>
      </c>
      <c r="Y41" s="92">
        <f t="shared" si="36"/>
        <v>2</v>
      </c>
      <c r="Z41" s="90">
        <f t="shared" si="37"/>
        <v>0</v>
      </c>
      <c r="AA41" s="90">
        <f t="shared" si="38"/>
        <v>0</v>
      </c>
      <c r="AB41" s="90">
        <f t="shared" si="39"/>
        <v>0</v>
      </c>
      <c r="AC41" s="4" t="str">
        <f t="shared" si="40"/>
        <v/>
      </c>
      <c r="AD41" s="91">
        <f t="shared" si="41"/>
        <v>0</v>
      </c>
      <c r="AE41" s="77" t="str">
        <f t="shared" si="42"/>
        <v>계</v>
      </c>
      <c r="AF41" s="77" t="str">
        <f t="shared" si="43"/>
        <v>4/2</v>
      </c>
      <c r="AH41" s="20" t="str">
        <f t="shared" si="54"/>
        <v>공덕파크자이</v>
      </c>
      <c r="AI41" s="87">
        <f t="shared" si="53"/>
        <v>51</v>
      </c>
      <c r="AJ41" s="77" t="str">
        <f t="shared" si="44"/>
        <v>A-</v>
      </c>
      <c r="AK41" s="77" t="s">
        <v>13</v>
      </c>
      <c r="AL41" s="77" t="s">
        <v>62</v>
      </c>
      <c r="AM41" s="77" t="s">
        <v>63</v>
      </c>
      <c r="AN41" s="77" t="str">
        <f t="shared" si="45"/>
        <v>C</v>
      </c>
      <c r="AO41" s="77" t="str">
        <f t="shared" si="46"/>
        <v/>
      </c>
      <c r="AP41" s="77" t="str">
        <f t="shared" si="47"/>
        <v/>
      </c>
      <c r="AQ41" s="77" t="str">
        <f t="shared" si="48"/>
        <v>O</v>
      </c>
      <c r="AR41" s="77" t="str">
        <f t="shared" si="49"/>
        <v>O</v>
      </c>
      <c r="AS41" s="77" t="s">
        <v>2</v>
      </c>
      <c r="AT41" s="77" t="str">
        <f t="shared" si="50"/>
        <v>X</v>
      </c>
      <c r="AU41" s="77" t="str">
        <f t="shared" si="51"/>
        <v>X</v>
      </c>
      <c r="AV41" s="77" t="str">
        <f t="shared" si="52"/>
        <v/>
      </c>
    </row>
    <row r="42" spans="1:48" x14ac:dyDescent="0.3">
      <c r="A42" s="9" t="s">
        <v>403</v>
      </c>
      <c r="B42" s="10" t="s">
        <v>2300</v>
      </c>
      <c r="C42" s="88">
        <v>288</v>
      </c>
      <c r="D42" s="86">
        <v>199.8</v>
      </c>
      <c r="E42" s="87">
        <v>60</v>
      </c>
      <c r="F42" s="86">
        <v>149</v>
      </c>
      <c r="G42" s="17">
        <v>45</v>
      </c>
      <c r="H42" s="88">
        <v>2</v>
      </c>
      <c r="I42" s="89"/>
      <c r="J42" s="89"/>
      <c r="K42" s="89"/>
      <c r="L42" s="89"/>
      <c r="M42" s="90">
        <f t="shared" si="30"/>
        <v>0</v>
      </c>
      <c r="N42" s="4" t="str">
        <f t="shared" si="31"/>
        <v/>
      </c>
      <c r="O42" s="91">
        <f t="shared" si="32"/>
        <v>0</v>
      </c>
      <c r="P42" s="91">
        <f t="shared" si="33"/>
        <v>0</v>
      </c>
      <c r="Q42" s="77">
        <v>4</v>
      </c>
      <c r="R42" s="77">
        <v>2</v>
      </c>
      <c r="S42" s="77" t="s">
        <v>61</v>
      </c>
      <c r="T42" s="5">
        <v>199</v>
      </c>
      <c r="U42" s="9"/>
      <c r="W42" s="86">
        <f t="shared" si="34"/>
        <v>199.8</v>
      </c>
      <c r="X42" s="87">
        <f t="shared" si="35"/>
        <v>60</v>
      </c>
      <c r="Y42" s="92">
        <f t="shared" si="36"/>
        <v>2</v>
      </c>
      <c r="Z42" s="90">
        <f t="shared" si="37"/>
        <v>0</v>
      </c>
      <c r="AA42" s="90">
        <f t="shared" si="38"/>
        <v>0</v>
      </c>
      <c r="AB42" s="90">
        <f t="shared" si="39"/>
        <v>0</v>
      </c>
      <c r="AC42" s="4" t="str">
        <f t="shared" si="40"/>
        <v/>
      </c>
      <c r="AD42" s="91">
        <f t="shared" si="41"/>
        <v>0</v>
      </c>
      <c r="AE42" s="77" t="str">
        <f t="shared" si="42"/>
        <v>계</v>
      </c>
      <c r="AF42" s="77" t="str">
        <f t="shared" si="43"/>
        <v>4/2</v>
      </c>
      <c r="AH42" s="20" t="str">
        <f t="shared" si="54"/>
        <v>공덕파크자이</v>
      </c>
      <c r="AI42" s="87">
        <f t="shared" si="53"/>
        <v>60</v>
      </c>
      <c r="AJ42" s="77" t="str">
        <f t="shared" si="44"/>
        <v>A-</v>
      </c>
      <c r="AK42" s="77" t="s">
        <v>13</v>
      </c>
      <c r="AL42" s="77" t="s">
        <v>62</v>
      </c>
      <c r="AM42" s="77" t="s">
        <v>63</v>
      </c>
      <c r="AN42" s="77" t="str">
        <f t="shared" si="45"/>
        <v>C</v>
      </c>
      <c r="AO42" s="77" t="str">
        <f t="shared" si="46"/>
        <v/>
      </c>
      <c r="AP42" s="77" t="str">
        <f t="shared" si="47"/>
        <v/>
      </c>
      <c r="AQ42" s="77" t="str">
        <f t="shared" si="48"/>
        <v>O</v>
      </c>
      <c r="AR42" s="77" t="str">
        <f t="shared" si="49"/>
        <v>O</v>
      </c>
      <c r="AS42" s="77" t="s">
        <v>2</v>
      </c>
      <c r="AT42" s="77" t="str">
        <f t="shared" si="50"/>
        <v>X</v>
      </c>
      <c r="AU42" s="77" t="str">
        <f t="shared" si="51"/>
        <v>X</v>
      </c>
      <c r="AV42" s="77" t="str">
        <f t="shared" si="52"/>
        <v/>
      </c>
    </row>
    <row r="43" spans="1:48" x14ac:dyDescent="0.3">
      <c r="A43" s="9"/>
      <c r="B43" s="77"/>
      <c r="C43" s="6"/>
      <c r="D43" s="9"/>
      <c r="E43" s="14"/>
      <c r="F43" s="86"/>
      <c r="G43" s="9"/>
      <c r="H43" s="9"/>
      <c r="I43" s="9"/>
      <c r="J43" s="9"/>
      <c r="K43" s="9"/>
      <c r="L43" s="9"/>
      <c r="M43" s="9"/>
      <c r="N43" s="9"/>
      <c r="O43" s="91"/>
      <c r="P43" s="91"/>
      <c r="Q43" s="87"/>
      <c r="R43" s="87"/>
      <c r="S43" s="9"/>
      <c r="T43" s="47"/>
      <c r="U43" s="9"/>
      <c r="W43" s="67" t="str">
        <f>$A$4&amp;" "&amp;A44&amp;"("&amp;B44&amp;","&amp;C44&amp;"^)"</f>
        <v>공덕동 공덕SK리더스뷰('20.08.,472^)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54"/>
        <v/>
      </c>
      <c r="AI43" s="109" t="str">
        <f t="shared" si="53"/>
        <v/>
      </c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</row>
    <row r="44" spans="1:48" x14ac:dyDescent="0.3">
      <c r="A44" s="9" t="s">
        <v>408</v>
      </c>
      <c r="B44" s="10" t="s">
        <v>2301</v>
      </c>
      <c r="C44" s="88">
        <v>472</v>
      </c>
      <c r="D44" s="86">
        <v>88.6</v>
      </c>
      <c r="E44" s="87">
        <v>27</v>
      </c>
      <c r="F44" s="86">
        <v>59.9</v>
      </c>
      <c r="G44" s="17">
        <v>18</v>
      </c>
      <c r="H44" s="88">
        <v>22</v>
      </c>
      <c r="I44" s="89"/>
      <c r="J44" s="89"/>
      <c r="K44" s="89"/>
      <c r="L44" s="89"/>
      <c r="M44" s="90">
        <f t="shared" ref="M44:M49" si="55">I44-K44</f>
        <v>0</v>
      </c>
      <c r="N44" s="4" t="str">
        <f t="shared" ref="N44:N49" si="56">IF(ISERROR(K44/I44),"",K44/I44)</f>
        <v/>
      </c>
      <c r="O44" s="91">
        <f t="shared" ref="O44:O49" si="57">I44/E44</f>
        <v>0</v>
      </c>
      <c r="P44" s="91">
        <f t="shared" ref="P44:P49" si="58">K44/E44</f>
        <v>0</v>
      </c>
      <c r="Q44" s="77">
        <v>3</v>
      </c>
      <c r="R44" s="77">
        <v>2</v>
      </c>
      <c r="S44" s="77" t="s">
        <v>61</v>
      </c>
      <c r="T44" s="5">
        <v>88</v>
      </c>
      <c r="U44" s="9"/>
      <c r="W44" s="86">
        <f t="shared" ref="W44:X49" si="59">D44</f>
        <v>88.6</v>
      </c>
      <c r="X44" s="87">
        <f t="shared" si="59"/>
        <v>27</v>
      </c>
      <c r="Y44" s="92">
        <f t="shared" ref="Y44:Z49" si="60">H44</f>
        <v>22</v>
      </c>
      <c r="Z44" s="90">
        <f t="shared" si="60"/>
        <v>0</v>
      </c>
      <c r="AA44" s="90">
        <f t="shared" ref="AA44:AA49" si="61">K44</f>
        <v>0</v>
      </c>
      <c r="AB44" s="90">
        <f t="shared" ref="AB44:AD49" si="62">M44</f>
        <v>0</v>
      </c>
      <c r="AC44" s="4" t="str">
        <f t="shared" si="62"/>
        <v/>
      </c>
      <c r="AD44" s="91">
        <f t="shared" si="62"/>
        <v>0</v>
      </c>
      <c r="AE44" s="77" t="str">
        <f t="shared" ref="AE44:AE49" si="63">S44</f>
        <v>계</v>
      </c>
      <c r="AF44" s="77" t="str">
        <f t="shared" ref="AF44:AF49" si="64">Q44&amp;"/"&amp;R44</f>
        <v>3/2</v>
      </c>
      <c r="AH44" s="20" t="str">
        <f t="shared" si="54"/>
        <v>공덕SK리더스뷰</v>
      </c>
      <c r="AI44" s="87">
        <f t="shared" si="53"/>
        <v>27</v>
      </c>
      <c r="AJ44" s="77" t="str">
        <f t="shared" ref="AJ44:AJ49" si="65">IF(AI44="","",$AJ$2)</f>
        <v>A-</v>
      </c>
      <c r="AK44" s="77" t="s">
        <v>13</v>
      </c>
      <c r="AL44" s="77" t="s">
        <v>62</v>
      </c>
      <c r="AM44" s="77" t="s">
        <v>63</v>
      </c>
      <c r="AN44" s="77" t="str">
        <f t="shared" ref="AN44:AN49" si="66">IF(AI44="","",$AN$2)</f>
        <v>C</v>
      </c>
      <c r="AO44" s="77" t="str">
        <f t="shared" ref="AO44:AO49" si="67">IF(N44="","",IF(N44&gt;=$AO$1/100,"O","X"))</f>
        <v/>
      </c>
      <c r="AP44" s="77" t="str">
        <f t="shared" ref="AP44:AP49" si="68">IF(I44="","",IF(I44&lt;=$AP$1,"O","X"))</f>
        <v/>
      </c>
      <c r="AQ44" s="77" t="str">
        <f t="shared" ref="AQ44:AQ49" si="69">IF(O44="","",IF(O44&lt;=$AQ$1,"O","X"))</f>
        <v>O</v>
      </c>
      <c r="AR44" s="77" t="str">
        <f t="shared" ref="AR44:AR49" si="70">IF(M44="","",IF(M44&lt;=$AR$1,"O","X"))</f>
        <v>O</v>
      </c>
      <c r="AS44" s="77" t="s">
        <v>2</v>
      </c>
      <c r="AT44" s="77" t="str">
        <f t="shared" ref="AT44:AT49" si="71">IF(OR(F44="",AI44=""),"",IF(AND((F44&lt;=85),(AI44&gt;=15)),"O","X"))</f>
        <v>O</v>
      </c>
      <c r="AU44" s="77" t="str">
        <f t="shared" ref="AU44:AU49" si="72">IF(C44="","",IF(C44&gt;=$AU$1,"O","X"))</f>
        <v>O</v>
      </c>
      <c r="AV44" s="77" t="str">
        <f t="shared" ref="AV44:AV49" si="73">IF(AO44="","",IF(AND(AO44="O",AP44="O",AR44="O",AT44="O",AU44="O"),"후보","X"))</f>
        <v/>
      </c>
    </row>
    <row r="45" spans="1:48" x14ac:dyDescent="0.3">
      <c r="A45" s="9" t="s">
        <v>408</v>
      </c>
      <c r="B45" s="10" t="s">
        <v>2301</v>
      </c>
      <c r="C45" s="88">
        <v>472</v>
      </c>
      <c r="D45" s="86">
        <v>111.7</v>
      </c>
      <c r="E45" s="87">
        <v>34</v>
      </c>
      <c r="F45" s="86">
        <v>84.9</v>
      </c>
      <c r="G45" s="17">
        <v>26</v>
      </c>
      <c r="H45" s="88">
        <v>172</v>
      </c>
      <c r="I45" s="89"/>
      <c r="J45" s="89"/>
      <c r="K45" s="89"/>
      <c r="L45" s="89"/>
      <c r="M45" s="90">
        <f t="shared" si="55"/>
        <v>0</v>
      </c>
      <c r="N45" s="4" t="str">
        <f t="shared" si="56"/>
        <v/>
      </c>
      <c r="O45" s="91">
        <f t="shared" si="57"/>
        <v>0</v>
      </c>
      <c r="P45" s="91">
        <f t="shared" si="58"/>
        <v>0</v>
      </c>
      <c r="Q45" s="77">
        <v>3</v>
      </c>
      <c r="R45" s="77">
        <v>2</v>
      </c>
      <c r="S45" s="77" t="s">
        <v>61</v>
      </c>
      <c r="T45" s="5" t="s">
        <v>92</v>
      </c>
      <c r="U45" s="9"/>
      <c r="W45" s="86">
        <f t="shared" si="59"/>
        <v>111.7</v>
      </c>
      <c r="X45" s="87">
        <f t="shared" si="59"/>
        <v>34</v>
      </c>
      <c r="Y45" s="92">
        <f t="shared" si="60"/>
        <v>172</v>
      </c>
      <c r="Z45" s="90">
        <f t="shared" si="60"/>
        <v>0</v>
      </c>
      <c r="AA45" s="90">
        <f t="shared" si="61"/>
        <v>0</v>
      </c>
      <c r="AB45" s="90">
        <f t="shared" si="62"/>
        <v>0</v>
      </c>
      <c r="AC45" s="4" t="str">
        <f t="shared" si="62"/>
        <v/>
      </c>
      <c r="AD45" s="91">
        <f t="shared" si="62"/>
        <v>0</v>
      </c>
      <c r="AE45" s="77" t="str">
        <f t="shared" si="63"/>
        <v>계</v>
      </c>
      <c r="AF45" s="77" t="str">
        <f t="shared" si="64"/>
        <v>3/2</v>
      </c>
      <c r="AH45" s="20" t="str">
        <f t="shared" si="54"/>
        <v>공덕SK리더스뷰</v>
      </c>
      <c r="AI45" s="87">
        <f t="shared" si="53"/>
        <v>34</v>
      </c>
      <c r="AJ45" s="77" t="str">
        <f t="shared" si="65"/>
        <v>A-</v>
      </c>
      <c r="AK45" s="77" t="s">
        <v>13</v>
      </c>
      <c r="AL45" s="77" t="s">
        <v>62</v>
      </c>
      <c r="AM45" s="77" t="s">
        <v>63</v>
      </c>
      <c r="AN45" s="77" t="str">
        <f t="shared" si="66"/>
        <v>C</v>
      </c>
      <c r="AO45" s="77" t="str">
        <f t="shared" si="67"/>
        <v/>
      </c>
      <c r="AP45" s="77" t="str">
        <f t="shared" si="68"/>
        <v/>
      </c>
      <c r="AQ45" s="77" t="str">
        <f t="shared" si="69"/>
        <v>O</v>
      </c>
      <c r="AR45" s="77" t="str">
        <f t="shared" si="70"/>
        <v>O</v>
      </c>
      <c r="AS45" s="77" t="s">
        <v>2</v>
      </c>
      <c r="AT45" s="77" t="str">
        <f t="shared" si="71"/>
        <v>O</v>
      </c>
      <c r="AU45" s="77" t="str">
        <f t="shared" si="72"/>
        <v>O</v>
      </c>
      <c r="AV45" s="77" t="str">
        <f t="shared" si="73"/>
        <v/>
      </c>
    </row>
    <row r="46" spans="1:48" x14ac:dyDescent="0.3">
      <c r="A46" s="9" t="s">
        <v>408</v>
      </c>
      <c r="B46" s="10" t="s">
        <v>2301</v>
      </c>
      <c r="C46" s="88">
        <v>472</v>
      </c>
      <c r="D46" s="86">
        <v>112.4</v>
      </c>
      <c r="E46" s="87">
        <v>34</v>
      </c>
      <c r="F46" s="86">
        <v>84.9</v>
      </c>
      <c r="G46" s="17">
        <v>26</v>
      </c>
      <c r="H46" s="88">
        <v>64</v>
      </c>
      <c r="I46" s="89"/>
      <c r="J46" s="89"/>
      <c r="K46" s="89"/>
      <c r="L46" s="89"/>
      <c r="M46" s="90">
        <f t="shared" si="55"/>
        <v>0</v>
      </c>
      <c r="N46" s="4" t="str">
        <f t="shared" si="56"/>
        <v/>
      </c>
      <c r="O46" s="91">
        <f t="shared" si="57"/>
        <v>0</v>
      </c>
      <c r="P46" s="91">
        <f t="shared" si="58"/>
        <v>0</v>
      </c>
      <c r="Q46" s="77">
        <v>3</v>
      </c>
      <c r="R46" s="77">
        <v>2</v>
      </c>
      <c r="S46" s="77" t="s">
        <v>61</v>
      </c>
      <c r="T46" s="5" t="s">
        <v>93</v>
      </c>
      <c r="U46" s="9"/>
      <c r="W46" s="86">
        <f t="shared" si="59"/>
        <v>112.4</v>
      </c>
      <c r="X46" s="87">
        <f t="shared" si="59"/>
        <v>34</v>
      </c>
      <c r="Y46" s="92">
        <f t="shared" si="60"/>
        <v>64</v>
      </c>
      <c r="Z46" s="90">
        <f t="shared" si="60"/>
        <v>0</v>
      </c>
      <c r="AA46" s="90">
        <f t="shared" si="61"/>
        <v>0</v>
      </c>
      <c r="AB46" s="90">
        <f t="shared" si="62"/>
        <v>0</v>
      </c>
      <c r="AC46" s="4" t="str">
        <f t="shared" si="62"/>
        <v/>
      </c>
      <c r="AD46" s="91">
        <f t="shared" si="62"/>
        <v>0</v>
      </c>
      <c r="AE46" s="77" t="str">
        <f t="shared" si="63"/>
        <v>계</v>
      </c>
      <c r="AF46" s="77" t="str">
        <f t="shared" si="64"/>
        <v>3/2</v>
      </c>
      <c r="AH46" s="20" t="str">
        <f t="shared" si="54"/>
        <v>공덕SK리더스뷰</v>
      </c>
      <c r="AI46" s="87">
        <f t="shared" si="53"/>
        <v>34</v>
      </c>
      <c r="AJ46" s="77" t="str">
        <f t="shared" si="65"/>
        <v>A-</v>
      </c>
      <c r="AK46" s="77" t="s">
        <v>13</v>
      </c>
      <c r="AL46" s="77" t="s">
        <v>62</v>
      </c>
      <c r="AM46" s="77" t="s">
        <v>63</v>
      </c>
      <c r="AN46" s="77" t="str">
        <f t="shared" si="66"/>
        <v>C</v>
      </c>
      <c r="AO46" s="77" t="str">
        <f t="shared" si="67"/>
        <v/>
      </c>
      <c r="AP46" s="77" t="str">
        <f t="shared" si="68"/>
        <v/>
      </c>
      <c r="AQ46" s="77" t="str">
        <f t="shared" si="69"/>
        <v>O</v>
      </c>
      <c r="AR46" s="77" t="str">
        <f t="shared" si="70"/>
        <v>O</v>
      </c>
      <c r="AS46" s="77" t="s">
        <v>2</v>
      </c>
      <c r="AT46" s="77" t="str">
        <f t="shared" si="71"/>
        <v>O</v>
      </c>
      <c r="AU46" s="77" t="str">
        <f t="shared" si="72"/>
        <v>O</v>
      </c>
      <c r="AV46" s="77" t="str">
        <f t="shared" si="73"/>
        <v/>
      </c>
    </row>
    <row r="47" spans="1:48" x14ac:dyDescent="0.3">
      <c r="A47" s="9" t="s">
        <v>408</v>
      </c>
      <c r="B47" s="10" t="s">
        <v>2301</v>
      </c>
      <c r="C47" s="88">
        <v>472</v>
      </c>
      <c r="D47" s="86">
        <v>128.30000000000001</v>
      </c>
      <c r="E47" s="87">
        <v>39</v>
      </c>
      <c r="F47" s="86">
        <v>97.8</v>
      </c>
      <c r="G47" s="17">
        <v>30</v>
      </c>
      <c r="H47" s="88">
        <v>26</v>
      </c>
      <c r="I47" s="89"/>
      <c r="J47" s="89"/>
      <c r="K47" s="89"/>
      <c r="L47" s="89"/>
      <c r="M47" s="90">
        <f t="shared" si="55"/>
        <v>0</v>
      </c>
      <c r="N47" s="4" t="str">
        <f t="shared" si="56"/>
        <v/>
      </c>
      <c r="O47" s="91">
        <f t="shared" si="57"/>
        <v>0</v>
      </c>
      <c r="P47" s="91">
        <f t="shared" si="58"/>
        <v>0</v>
      </c>
      <c r="Q47" s="77">
        <v>3</v>
      </c>
      <c r="R47" s="77">
        <v>2</v>
      </c>
      <c r="S47" s="77" t="s">
        <v>61</v>
      </c>
      <c r="T47" s="5" t="s">
        <v>94</v>
      </c>
      <c r="U47" s="9"/>
      <c r="W47" s="86">
        <f t="shared" si="59"/>
        <v>128.30000000000001</v>
      </c>
      <c r="X47" s="87">
        <f t="shared" si="59"/>
        <v>39</v>
      </c>
      <c r="Y47" s="92">
        <f t="shared" si="60"/>
        <v>26</v>
      </c>
      <c r="Z47" s="90">
        <f t="shared" si="60"/>
        <v>0</v>
      </c>
      <c r="AA47" s="90">
        <f t="shared" si="61"/>
        <v>0</v>
      </c>
      <c r="AB47" s="90">
        <f t="shared" si="62"/>
        <v>0</v>
      </c>
      <c r="AC47" s="4" t="str">
        <f t="shared" si="62"/>
        <v/>
      </c>
      <c r="AD47" s="91">
        <f t="shared" si="62"/>
        <v>0</v>
      </c>
      <c r="AE47" s="77" t="str">
        <f t="shared" si="63"/>
        <v>계</v>
      </c>
      <c r="AF47" s="77" t="str">
        <f t="shared" si="64"/>
        <v>3/2</v>
      </c>
      <c r="AH47" s="20" t="str">
        <f t="shared" si="54"/>
        <v>공덕SK리더스뷰</v>
      </c>
      <c r="AI47" s="87">
        <f t="shared" si="53"/>
        <v>39</v>
      </c>
      <c r="AJ47" s="77" t="str">
        <f t="shared" si="65"/>
        <v>A-</v>
      </c>
      <c r="AK47" s="77" t="s">
        <v>13</v>
      </c>
      <c r="AL47" s="77" t="s">
        <v>62</v>
      </c>
      <c r="AM47" s="77" t="s">
        <v>63</v>
      </c>
      <c r="AN47" s="77" t="str">
        <f t="shared" si="66"/>
        <v>C</v>
      </c>
      <c r="AO47" s="77" t="str">
        <f t="shared" si="67"/>
        <v/>
      </c>
      <c r="AP47" s="77" t="str">
        <f t="shared" si="68"/>
        <v/>
      </c>
      <c r="AQ47" s="77" t="str">
        <f t="shared" si="69"/>
        <v>O</v>
      </c>
      <c r="AR47" s="77" t="str">
        <f t="shared" si="70"/>
        <v>O</v>
      </c>
      <c r="AS47" s="77" t="s">
        <v>2</v>
      </c>
      <c r="AT47" s="77" t="str">
        <f t="shared" si="71"/>
        <v>X</v>
      </c>
      <c r="AU47" s="77" t="str">
        <f t="shared" si="72"/>
        <v>O</v>
      </c>
      <c r="AV47" s="77" t="str">
        <f t="shared" si="73"/>
        <v/>
      </c>
    </row>
    <row r="48" spans="1:48" x14ac:dyDescent="0.3">
      <c r="A48" s="9" t="s">
        <v>408</v>
      </c>
      <c r="B48" s="10" t="s">
        <v>2301</v>
      </c>
      <c r="C48" s="88">
        <v>472</v>
      </c>
      <c r="D48" s="86">
        <v>128.4</v>
      </c>
      <c r="E48" s="87">
        <v>39</v>
      </c>
      <c r="F48" s="86">
        <v>97.7</v>
      </c>
      <c r="G48" s="17">
        <v>30</v>
      </c>
      <c r="H48" s="88">
        <v>26</v>
      </c>
      <c r="I48" s="89"/>
      <c r="J48" s="89"/>
      <c r="K48" s="89"/>
      <c r="L48" s="89"/>
      <c r="M48" s="90">
        <f t="shared" si="55"/>
        <v>0</v>
      </c>
      <c r="N48" s="4" t="str">
        <f t="shared" si="56"/>
        <v/>
      </c>
      <c r="O48" s="91">
        <f t="shared" si="57"/>
        <v>0</v>
      </c>
      <c r="P48" s="91">
        <f t="shared" si="58"/>
        <v>0</v>
      </c>
      <c r="Q48" s="77">
        <v>3</v>
      </c>
      <c r="R48" s="77">
        <v>2</v>
      </c>
      <c r="S48" s="77" t="s">
        <v>61</v>
      </c>
      <c r="T48" s="5" t="s">
        <v>95</v>
      </c>
      <c r="U48" s="9"/>
      <c r="W48" s="86">
        <f t="shared" si="59"/>
        <v>128.4</v>
      </c>
      <c r="X48" s="87">
        <f t="shared" si="59"/>
        <v>39</v>
      </c>
      <c r="Y48" s="92">
        <f t="shared" si="60"/>
        <v>26</v>
      </c>
      <c r="Z48" s="90">
        <f t="shared" si="60"/>
        <v>0</v>
      </c>
      <c r="AA48" s="90">
        <f t="shared" si="61"/>
        <v>0</v>
      </c>
      <c r="AB48" s="90">
        <f t="shared" si="62"/>
        <v>0</v>
      </c>
      <c r="AC48" s="4" t="str">
        <f t="shared" si="62"/>
        <v/>
      </c>
      <c r="AD48" s="91">
        <f t="shared" si="62"/>
        <v>0</v>
      </c>
      <c r="AE48" s="77" t="str">
        <f t="shared" si="63"/>
        <v>계</v>
      </c>
      <c r="AF48" s="77" t="str">
        <f t="shared" si="64"/>
        <v>3/2</v>
      </c>
      <c r="AH48" s="20" t="str">
        <f t="shared" si="54"/>
        <v>공덕SK리더스뷰</v>
      </c>
      <c r="AI48" s="87">
        <f t="shared" si="53"/>
        <v>39</v>
      </c>
      <c r="AJ48" s="77" t="str">
        <f t="shared" si="65"/>
        <v>A-</v>
      </c>
      <c r="AK48" s="77" t="s">
        <v>13</v>
      </c>
      <c r="AL48" s="77" t="s">
        <v>62</v>
      </c>
      <c r="AM48" s="77" t="s">
        <v>63</v>
      </c>
      <c r="AN48" s="77" t="str">
        <f t="shared" si="66"/>
        <v>C</v>
      </c>
      <c r="AO48" s="77" t="str">
        <f t="shared" si="67"/>
        <v/>
      </c>
      <c r="AP48" s="77" t="str">
        <f t="shared" si="68"/>
        <v/>
      </c>
      <c r="AQ48" s="77" t="str">
        <f t="shared" si="69"/>
        <v>O</v>
      </c>
      <c r="AR48" s="77" t="str">
        <f t="shared" si="70"/>
        <v>O</v>
      </c>
      <c r="AS48" s="77" t="s">
        <v>2</v>
      </c>
      <c r="AT48" s="77" t="str">
        <f t="shared" si="71"/>
        <v>X</v>
      </c>
      <c r="AU48" s="77" t="str">
        <f t="shared" si="72"/>
        <v>O</v>
      </c>
      <c r="AV48" s="77" t="str">
        <f t="shared" si="73"/>
        <v/>
      </c>
    </row>
    <row r="49" spans="1:48" x14ac:dyDescent="0.3">
      <c r="A49" s="9" t="s">
        <v>408</v>
      </c>
      <c r="B49" s="10" t="s">
        <v>2301</v>
      </c>
      <c r="C49" s="88">
        <v>472</v>
      </c>
      <c r="D49" s="86">
        <v>151.9</v>
      </c>
      <c r="E49" s="87">
        <v>46</v>
      </c>
      <c r="F49" s="86">
        <v>115.6</v>
      </c>
      <c r="G49" s="17">
        <v>35</v>
      </c>
      <c r="H49" s="88">
        <v>26</v>
      </c>
      <c r="I49" s="89"/>
      <c r="J49" s="89"/>
      <c r="K49" s="89"/>
      <c r="L49" s="89"/>
      <c r="M49" s="90">
        <f t="shared" si="55"/>
        <v>0</v>
      </c>
      <c r="N49" s="4" t="str">
        <f t="shared" si="56"/>
        <v/>
      </c>
      <c r="O49" s="91">
        <f t="shared" si="57"/>
        <v>0</v>
      </c>
      <c r="P49" s="91">
        <f t="shared" si="58"/>
        <v>0</v>
      </c>
      <c r="Q49" s="77">
        <v>4</v>
      </c>
      <c r="R49" s="77">
        <v>2</v>
      </c>
      <c r="S49" s="77" t="s">
        <v>61</v>
      </c>
      <c r="T49" s="5">
        <v>151</v>
      </c>
      <c r="U49" s="9"/>
      <c r="W49" s="86">
        <f t="shared" si="59"/>
        <v>151.9</v>
      </c>
      <c r="X49" s="87">
        <f t="shared" si="59"/>
        <v>46</v>
      </c>
      <c r="Y49" s="92">
        <f t="shared" si="60"/>
        <v>26</v>
      </c>
      <c r="Z49" s="90">
        <f t="shared" si="60"/>
        <v>0</v>
      </c>
      <c r="AA49" s="90">
        <f t="shared" si="61"/>
        <v>0</v>
      </c>
      <c r="AB49" s="90">
        <f t="shared" si="62"/>
        <v>0</v>
      </c>
      <c r="AC49" s="4" t="str">
        <f t="shared" si="62"/>
        <v/>
      </c>
      <c r="AD49" s="91">
        <f t="shared" si="62"/>
        <v>0</v>
      </c>
      <c r="AE49" s="77" t="str">
        <f t="shared" si="63"/>
        <v>계</v>
      </c>
      <c r="AF49" s="77" t="str">
        <f t="shared" si="64"/>
        <v>4/2</v>
      </c>
      <c r="AH49" s="20" t="str">
        <f t="shared" si="54"/>
        <v>공덕SK리더스뷰</v>
      </c>
      <c r="AI49" s="87">
        <f t="shared" si="53"/>
        <v>46</v>
      </c>
      <c r="AJ49" s="77" t="str">
        <f t="shared" si="65"/>
        <v>A-</v>
      </c>
      <c r="AK49" s="77" t="s">
        <v>13</v>
      </c>
      <c r="AL49" s="77" t="s">
        <v>62</v>
      </c>
      <c r="AM49" s="77" t="s">
        <v>63</v>
      </c>
      <c r="AN49" s="77" t="str">
        <f t="shared" si="66"/>
        <v>C</v>
      </c>
      <c r="AO49" s="77" t="str">
        <f t="shared" si="67"/>
        <v/>
      </c>
      <c r="AP49" s="77" t="str">
        <f t="shared" si="68"/>
        <v/>
      </c>
      <c r="AQ49" s="77" t="str">
        <f t="shared" si="69"/>
        <v>O</v>
      </c>
      <c r="AR49" s="77" t="str">
        <f t="shared" si="70"/>
        <v>O</v>
      </c>
      <c r="AS49" s="77" t="s">
        <v>2</v>
      </c>
      <c r="AT49" s="77" t="str">
        <f t="shared" si="71"/>
        <v>X</v>
      </c>
      <c r="AU49" s="77" t="str">
        <f t="shared" si="72"/>
        <v>O</v>
      </c>
      <c r="AV49" s="77" t="str">
        <f t="shared" si="73"/>
        <v/>
      </c>
    </row>
    <row r="50" spans="1:48" x14ac:dyDescent="0.3">
      <c r="A50" s="9"/>
      <c r="B50" s="77"/>
      <c r="C50" s="6"/>
      <c r="D50" s="9"/>
      <c r="E50" s="14"/>
      <c r="F50" s="86"/>
      <c r="G50" s="9"/>
      <c r="H50" s="9"/>
      <c r="I50" s="9"/>
      <c r="J50" s="9"/>
      <c r="K50" s="9"/>
      <c r="L50" s="9"/>
      <c r="M50" s="9"/>
      <c r="N50" s="9"/>
      <c r="O50" s="91"/>
      <c r="P50" s="91"/>
      <c r="Q50" s="87"/>
      <c r="R50" s="87"/>
      <c r="S50" s="9"/>
      <c r="T50" s="47"/>
      <c r="U50" s="9"/>
      <c r="W50" s="67" t="str">
        <f>$A$4&amp;" "&amp;A51&amp;"("&amp;B51&amp;","&amp;C51&amp;"^)"</f>
        <v>공덕동 래미안공덕5차('11.08.,794^)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54"/>
        <v/>
      </c>
      <c r="AI50" s="109" t="str">
        <f t="shared" si="53"/>
        <v/>
      </c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</row>
    <row r="51" spans="1:48" x14ac:dyDescent="0.3">
      <c r="A51" s="9" t="s">
        <v>413</v>
      </c>
      <c r="B51" s="10" t="s">
        <v>2302</v>
      </c>
      <c r="C51" s="88">
        <v>794</v>
      </c>
      <c r="D51" s="86">
        <v>80.400000000000006</v>
      </c>
      <c r="E51" s="87">
        <v>24</v>
      </c>
      <c r="F51" s="86">
        <v>60</v>
      </c>
      <c r="G51" s="17">
        <v>18</v>
      </c>
      <c r="H51" s="88">
        <v>32</v>
      </c>
      <c r="I51" s="89">
        <v>150000</v>
      </c>
      <c r="J51" s="89" t="s">
        <v>77</v>
      </c>
      <c r="K51" s="89"/>
      <c r="L51" s="89"/>
      <c r="M51" s="90">
        <f t="shared" ref="M51:M59" si="74">I51-K51</f>
        <v>150000</v>
      </c>
      <c r="N51" s="4">
        <f t="shared" ref="N51:N59" si="75">IF(ISERROR(K51/I51),"",K51/I51)</f>
        <v>0</v>
      </c>
      <c r="O51" s="91">
        <f t="shared" ref="O51:O59" si="76">I51/E51</f>
        <v>6250</v>
      </c>
      <c r="P51" s="91">
        <f t="shared" ref="P51:P59" si="77">K51/E51</f>
        <v>0</v>
      </c>
      <c r="Q51" s="77">
        <v>3</v>
      </c>
      <c r="R51" s="77">
        <v>2</v>
      </c>
      <c r="S51" s="77" t="s">
        <v>61</v>
      </c>
      <c r="T51" s="5" t="s">
        <v>96</v>
      </c>
      <c r="U51" s="9"/>
      <c r="W51" s="86">
        <f t="shared" ref="W51:W59" si="78">D51</f>
        <v>80.400000000000006</v>
      </c>
      <c r="X51" s="87">
        <f t="shared" ref="X51:X59" si="79">E51</f>
        <v>24</v>
      </c>
      <c r="Y51" s="92">
        <f t="shared" ref="Y51:Y59" si="80">H51</f>
        <v>32</v>
      </c>
      <c r="Z51" s="90">
        <f t="shared" ref="Z51:Z59" si="81">I51</f>
        <v>150000</v>
      </c>
      <c r="AA51" s="90">
        <f t="shared" ref="AA51:AA59" si="82">K51</f>
        <v>0</v>
      </c>
      <c r="AB51" s="90">
        <f t="shared" ref="AB51:AB59" si="83">M51</f>
        <v>150000</v>
      </c>
      <c r="AC51" s="4">
        <f t="shared" ref="AC51:AC59" si="84">N51</f>
        <v>0</v>
      </c>
      <c r="AD51" s="91">
        <f t="shared" ref="AD51:AD59" si="85">O51</f>
        <v>6250</v>
      </c>
      <c r="AE51" s="77" t="str">
        <f t="shared" ref="AE51:AE59" si="86">S51</f>
        <v>계</v>
      </c>
      <c r="AF51" s="77" t="str">
        <f t="shared" ref="AF51:AF59" si="87">Q51&amp;"/"&amp;R51</f>
        <v>3/2</v>
      </c>
      <c r="AH51" s="20" t="str">
        <f t="shared" si="54"/>
        <v>래미안공덕5차</v>
      </c>
      <c r="AI51" s="87">
        <f t="shared" si="53"/>
        <v>24</v>
      </c>
      <c r="AJ51" s="77" t="str">
        <f t="shared" ref="AJ51:AJ59" si="88">IF(AI51="","",$AJ$2)</f>
        <v>A-</v>
      </c>
      <c r="AK51" s="77" t="s">
        <v>13</v>
      </c>
      <c r="AL51" s="77" t="s">
        <v>62</v>
      </c>
      <c r="AM51" s="77" t="s">
        <v>63</v>
      </c>
      <c r="AN51" s="77" t="str">
        <f t="shared" ref="AN51:AN59" si="89">IF(AI51="","",$AN$2)</f>
        <v>C</v>
      </c>
      <c r="AO51" s="77" t="str">
        <f t="shared" ref="AO51:AO59" si="90">IF(N51="","",IF(N51&gt;=$AO$1/100,"O","X"))</f>
        <v>X</v>
      </c>
      <c r="AP51" s="77" t="str">
        <f t="shared" ref="AP51:AP59" si="91">IF(I51="","",IF(I51&lt;=$AP$1,"O","X"))</f>
        <v>X</v>
      </c>
      <c r="AQ51" s="77" t="str">
        <f t="shared" ref="AQ51:AQ59" si="92">IF(O51="","",IF(O51&lt;=$AQ$1,"O","X"))</f>
        <v>X</v>
      </c>
      <c r="AR51" s="77" t="str">
        <f t="shared" ref="AR51:AR59" si="93">IF(M51="","",IF(M51&lt;=$AR$1,"O","X"))</f>
        <v>X</v>
      </c>
      <c r="AS51" s="77" t="s">
        <v>2</v>
      </c>
      <c r="AT51" s="77" t="str">
        <f t="shared" ref="AT51:AT59" si="94">IF(OR(F51="",AI51=""),"",IF(AND((F51&lt;=85),(AI51&gt;=15)),"O","X"))</f>
        <v>O</v>
      </c>
      <c r="AU51" s="77" t="str">
        <f t="shared" ref="AU51:AU59" si="95">IF(C51="","",IF(C51&gt;=$AU$1,"O","X"))</f>
        <v>O</v>
      </c>
      <c r="AV51" s="77" t="str">
        <f t="shared" ref="AV51:AV59" si="96">IF(AO51="","",IF(AND(AO51="O",AP51="O",AR51="O",AT51="O",AU51="O"),"후보","X"))</f>
        <v>X</v>
      </c>
    </row>
    <row r="52" spans="1:48" x14ac:dyDescent="0.3">
      <c r="A52" s="9" t="s">
        <v>413</v>
      </c>
      <c r="B52" s="10" t="s">
        <v>2302</v>
      </c>
      <c r="C52" s="88">
        <v>794</v>
      </c>
      <c r="D52" s="86">
        <v>80.5</v>
      </c>
      <c r="E52" s="87">
        <v>24</v>
      </c>
      <c r="F52" s="86">
        <v>60</v>
      </c>
      <c r="G52" s="17">
        <v>18</v>
      </c>
      <c r="H52" s="88">
        <v>32</v>
      </c>
      <c r="I52" s="89"/>
      <c r="J52" s="89"/>
      <c r="K52" s="89"/>
      <c r="L52" s="89"/>
      <c r="M52" s="90">
        <f t="shared" si="74"/>
        <v>0</v>
      </c>
      <c r="N52" s="4" t="str">
        <f t="shared" si="75"/>
        <v/>
      </c>
      <c r="O52" s="91">
        <f t="shared" si="76"/>
        <v>0</v>
      </c>
      <c r="P52" s="91">
        <f t="shared" si="77"/>
        <v>0</v>
      </c>
      <c r="Q52" s="77">
        <v>3</v>
      </c>
      <c r="R52" s="77">
        <v>2</v>
      </c>
      <c r="S52" s="77" t="s">
        <v>61</v>
      </c>
      <c r="T52" s="5" t="s">
        <v>97</v>
      </c>
      <c r="U52" s="9"/>
      <c r="W52" s="86">
        <f t="shared" si="78"/>
        <v>80.5</v>
      </c>
      <c r="X52" s="87">
        <f t="shared" si="79"/>
        <v>24</v>
      </c>
      <c r="Y52" s="92">
        <f t="shared" si="80"/>
        <v>32</v>
      </c>
      <c r="Z52" s="90">
        <f t="shared" si="81"/>
        <v>0</v>
      </c>
      <c r="AA52" s="90">
        <f t="shared" si="82"/>
        <v>0</v>
      </c>
      <c r="AB52" s="90">
        <f t="shared" si="83"/>
        <v>0</v>
      </c>
      <c r="AC52" s="4" t="str">
        <f t="shared" si="84"/>
        <v/>
      </c>
      <c r="AD52" s="91">
        <f t="shared" si="85"/>
        <v>0</v>
      </c>
      <c r="AE52" s="77" t="str">
        <f t="shared" si="86"/>
        <v>계</v>
      </c>
      <c r="AF52" s="77" t="str">
        <f t="shared" si="87"/>
        <v>3/2</v>
      </c>
      <c r="AH52" s="20" t="str">
        <f t="shared" si="54"/>
        <v>래미안공덕5차</v>
      </c>
      <c r="AI52" s="87">
        <f t="shared" si="53"/>
        <v>24</v>
      </c>
      <c r="AJ52" s="77" t="str">
        <f t="shared" si="88"/>
        <v>A-</v>
      </c>
      <c r="AK52" s="77" t="s">
        <v>13</v>
      </c>
      <c r="AL52" s="77" t="s">
        <v>62</v>
      </c>
      <c r="AM52" s="77" t="s">
        <v>63</v>
      </c>
      <c r="AN52" s="77" t="str">
        <f t="shared" si="89"/>
        <v>C</v>
      </c>
      <c r="AO52" s="77" t="str">
        <f t="shared" si="90"/>
        <v/>
      </c>
      <c r="AP52" s="77" t="str">
        <f t="shared" si="91"/>
        <v/>
      </c>
      <c r="AQ52" s="77" t="str">
        <f t="shared" si="92"/>
        <v>O</v>
      </c>
      <c r="AR52" s="77" t="str">
        <f t="shared" si="93"/>
        <v>O</v>
      </c>
      <c r="AS52" s="77" t="s">
        <v>2</v>
      </c>
      <c r="AT52" s="77" t="str">
        <f t="shared" si="94"/>
        <v>O</v>
      </c>
      <c r="AU52" s="77" t="str">
        <f t="shared" si="95"/>
        <v>O</v>
      </c>
      <c r="AV52" s="77" t="str">
        <f t="shared" si="96"/>
        <v/>
      </c>
    </row>
    <row r="53" spans="1:48" x14ac:dyDescent="0.3">
      <c r="A53" s="9" t="s">
        <v>413</v>
      </c>
      <c r="B53" s="10" t="s">
        <v>2302</v>
      </c>
      <c r="C53" s="88">
        <v>794</v>
      </c>
      <c r="D53" s="86">
        <v>80.8</v>
      </c>
      <c r="E53" s="87">
        <v>24</v>
      </c>
      <c r="F53" s="86">
        <v>60</v>
      </c>
      <c r="G53" s="17">
        <v>18</v>
      </c>
      <c r="H53" s="88">
        <v>14</v>
      </c>
      <c r="I53" s="89">
        <v>150000</v>
      </c>
      <c r="J53" s="89" t="s">
        <v>98</v>
      </c>
      <c r="K53" s="89">
        <v>83000</v>
      </c>
      <c r="L53" s="89" t="s">
        <v>100</v>
      </c>
      <c r="M53" s="90">
        <f t="shared" si="74"/>
        <v>67000</v>
      </c>
      <c r="N53" s="4">
        <f t="shared" si="75"/>
        <v>0.55333333333333334</v>
      </c>
      <c r="O53" s="91">
        <f t="shared" si="76"/>
        <v>6250</v>
      </c>
      <c r="P53" s="91">
        <f t="shared" si="77"/>
        <v>3458.3333333333335</v>
      </c>
      <c r="Q53" s="77">
        <v>3</v>
      </c>
      <c r="R53" s="77">
        <v>2</v>
      </c>
      <c r="S53" s="77" t="s">
        <v>61</v>
      </c>
      <c r="T53" s="5" t="s">
        <v>99</v>
      </c>
      <c r="U53" s="9"/>
      <c r="W53" s="86">
        <f t="shared" si="78"/>
        <v>80.8</v>
      </c>
      <c r="X53" s="87">
        <f t="shared" si="79"/>
        <v>24</v>
      </c>
      <c r="Y53" s="92">
        <f t="shared" si="80"/>
        <v>14</v>
      </c>
      <c r="Z53" s="90">
        <f t="shared" si="81"/>
        <v>150000</v>
      </c>
      <c r="AA53" s="90">
        <f t="shared" si="82"/>
        <v>83000</v>
      </c>
      <c r="AB53" s="90">
        <f t="shared" si="83"/>
        <v>67000</v>
      </c>
      <c r="AC53" s="4">
        <f t="shared" si="84"/>
        <v>0.55333333333333334</v>
      </c>
      <c r="AD53" s="91">
        <f t="shared" si="85"/>
        <v>6250</v>
      </c>
      <c r="AE53" s="77" t="str">
        <f t="shared" si="86"/>
        <v>계</v>
      </c>
      <c r="AF53" s="77" t="str">
        <f t="shared" si="87"/>
        <v>3/2</v>
      </c>
      <c r="AH53" s="20" t="str">
        <f t="shared" si="54"/>
        <v>래미안공덕5차</v>
      </c>
      <c r="AI53" s="87">
        <f t="shared" si="53"/>
        <v>24</v>
      </c>
      <c r="AJ53" s="77" t="str">
        <f t="shared" si="88"/>
        <v>A-</v>
      </c>
      <c r="AK53" s="77" t="s">
        <v>13</v>
      </c>
      <c r="AL53" s="77" t="s">
        <v>62</v>
      </c>
      <c r="AM53" s="77" t="s">
        <v>63</v>
      </c>
      <c r="AN53" s="77" t="str">
        <f t="shared" si="89"/>
        <v>C</v>
      </c>
      <c r="AO53" s="77" t="str">
        <f t="shared" si="90"/>
        <v>X</v>
      </c>
      <c r="AP53" s="77" t="str">
        <f t="shared" si="91"/>
        <v>X</v>
      </c>
      <c r="AQ53" s="77" t="str">
        <f t="shared" si="92"/>
        <v>X</v>
      </c>
      <c r="AR53" s="77" t="str">
        <f t="shared" si="93"/>
        <v>X</v>
      </c>
      <c r="AS53" s="77" t="s">
        <v>2</v>
      </c>
      <c r="AT53" s="77" t="str">
        <f t="shared" si="94"/>
        <v>O</v>
      </c>
      <c r="AU53" s="77" t="str">
        <f t="shared" si="95"/>
        <v>O</v>
      </c>
      <c r="AV53" s="77" t="str">
        <f t="shared" si="96"/>
        <v>X</v>
      </c>
    </row>
    <row r="54" spans="1:48" x14ac:dyDescent="0.3">
      <c r="A54" s="9" t="s">
        <v>413</v>
      </c>
      <c r="B54" s="10" t="s">
        <v>2302</v>
      </c>
      <c r="C54" s="88">
        <v>794</v>
      </c>
      <c r="D54" s="86">
        <v>81.599999999999994</v>
      </c>
      <c r="E54" s="87">
        <v>25</v>
      </c>
      <c r="F54" s="86">
        <v>60</v>
      </c>
      <c r="G54" s="17">
        <v>18</v>
      </c>
      <c r="H54" s="88">
        <v>235</v>
      </c>
      <c r="I54" s="89">
        <v>143000</v>
      </c>
      <c r="J54" s="89" t="s">
        <v>70</v>
      </c>
      <c r="K54" s="89">
        <v>82000</v>
      </c>
      <c r="L54" s="89" t="s">
        <v>77</v>
      </c>
      <c r="M54" s="90">
        <f t="shared" si="74"/>
        <v>61000</v>
      </c>
      <c r="N54" s="4">
        <f t="shared" si="75"/>
        <v>0.57342657342657344</v>
      </c>
      <c r="O54" s="91">
        <f t="shared" si="76"/>
        <v>5720</v>
      </c>
      <c r="P54" s="91">
        <f t="shared" si="77"/>
        <v>3280</v>
      </c>
      <c r="Q54" s="77">
        <v>3</v>
      </c>
      <c r="R54" s="77">
        <v>2</v>
      </c>
      <c r="S54" s="77" t="s">
        <v>61</v>
      </c>
      <c r="T54" s="5">
        <v>81</v>
      </c>
      <c r="U54" s="9"/>
      <c r="W54" s="86">
        <f t="shared" si="78"/>
        <v>81.599999999999994</v>
      </c>
      <c r="X54" s="87">
        <f t="shared" si="79"/>
        <v>25</v>
      </c>
      <c r="Y54" s="92">
        <f t="shared" si="80"/>
        <v>235</v>
      </c>
      <c r="Z54" s="90">
        <f t="shared" si="81"/>
        <v>143000</v>
      </c>
      <c r="AA54" s="90">
        <f t="shared" si="82"/>
        <v>82000</v>
      </c>
      <c r="AB54" s="90">
        <f t="shared" si="83"/>
        <v>61000</v>
      </c>
      <c r="AC54" s="4">
        <f t="shared" si="84"/>
        <v>0.57342657342657344</v>
      </c>
      <c r="AD54" s="91">
        <f t="shared" si="85"/>
        <v>5720</v>
      </c>
      <c r="AE54" s="77" t="str">
        <f t="shared" si="86"/>
        <v>계</v>
      </c>
      <c r="AF54" s="77" t="str">
        <f t="shared" si="87"/>
        <v>3/2</v>
      </c>
      <c r="AH54" s="20" t="str">
        <f t="shared" si="54"/>
        <v>래미안공덕5차</v>
      </c>
      <c r="AI54" s="87">
        <f t="shared" si="53"/>
        <v>25</v>
      </c>
      <c r="AJ54" s="77" t="str">
        <f t="shared" si="88"/>
        <v>A-</v>
      </c>
      <c r="AK54" s="77" t="s">
        <v>13</v>
      </c>
      <c r="AL54" s="77" t="s">
        <v>62</v>
      </c>
      <c r="AM54" s="77" t="s">
        <v>63</v>
      </c>
      <c r="AN54" s="77" t="str">
        <f t="shared" si="89"/>
        <v>C</v>
      </c>
      <c r="AO54" s="77" t="str">
        <f t="shared" si="90"/>
        <v>X</v>
      </c>
      <c r="AP54" s="77" t="str">
        <f t="shared" si="91"/>
        <v>X</v>
      </c>
      <c r="AQ54" s="77" t="str">
        <f t="shared" si="92"/>
        <v>X</v>
      </c>
      <c r="AR54" s="77" t="str">
        <f t="shared" si="93"/>
        <v>X</v>
      </c>
      <c r="AS54" s="77" t="s">
        <v>2</v>
      </c>
      <c r="AT54" s="77" t="str">
        <f t="shared" si="94"/>
        <v>O</v>
      </c>
      <c r="AU54" s="77" t="str">
        <f t="shared" si="95"/>
        <v>O</v>
      </c>
      <c r="AV54" s="77" t="str">
        <f t="shared" si="96"/>
        <v>X</v>
      </c>
    </row>
    <row r="55" spans="1:48" x14ac:dyDescent="0.3">
      <c r="A55" s="9" t="s">
        <v>413</v>
      </c>
      <c r="B55" s="10" t="s">
        <v>2302</v>
      </c>
      <c r="C55" s="88">
        <v>794</v>
      </c>
      <c r="D55" s="86">
        <v>112.7</v>
      </c>
      <c r="E55" s="87">
        <v>34</v>
      </c>
      <c r="F55" s="86">
        <v>84.9</v>
      </c>
      <c r="G55" s="17">
        <v>26</v>
      </c>
      <c r="H55" s="88">
        <v>155</v>
      </c>
      <c r="I55" s="89">
        <v>180000</v>
      </c>
      <c r="J55" s="89" t="s">
        <v>100</v>
      </c>
      <c r="K55" s="89">
        <v>92000</v>
      </c>
      <c r="L55" s="89" t="s">
        <v>64</v>
      </c>
      <c r="M55" s="90">
        <f t="shared" si="74"/>
        <v>88000</v>
      </c>
      <c r="N55" s="4">
        <f t="shared" si="75"/>
        <v>0.51111111111111107</v>
      </c>
      <c r="O55" s="91">
        <f t="shared" si="76"/>
        <v>5294.1176470588234</v>
      </c>
      <c r="P55" s="91">
        <f t="shared" si="77"/>
        <v>2705.8823529411766</v>
      </c>
      <c r="Q55" s="77">
        <v>3</v>
      </c>
      <c r="R55" s="77">
        <v>2</v>
      </c>
      <c r="S55" s="77" t="s">
        <v>61</v>
      </c>
      <c r="T55" s="5" t="s">
        <v>101</v>
      </c>
      <c r="U55" s="9"/>
      <c r="W55" s="86">
        <f t="shared" si="78"/>
        <v>112.7</v>
      </c>
      <c r="X55" s="87">
        <f t="shared" si="79"/>
        <v>34</v>
      </c>
      <c r="Y55" s="92">
        <f t="shared" si="80"/>
        <v>155</v>
      </c>
      <c r="Z55" s="90">
        <f t="shared" si="81"/>
        <v>180000</v>
      </c>
      <c r="AA55" s="90">
        <f t="shared" si="82"/>
        <v>92000</v>
      </c>
      <c r="AB55" s="90">
        <f t="shared" si="83"/>
        <v>88000</v>
      </c>
      <c r="AC55" s="4">
        <f t="shared" si="84"/>
        <v>0.51111111111111107</v>
      </c>
      <c r="AD55" s="91">
        <f t="shared" si="85"/>
        <v>5294.1176470588234</v>
      </c>
      <c r="AE55" s="77" t="str">
        <f t="shared" si="86"/>
        <v>계</v>
      </c>
      <c r="AF55" s="77" t="str">
        <f t="shared" si="87"/>
        <v>3/2</v>
      </c>
      <c r="AH55" s="20" t="str">
        <f t="shared" si="54"/>
        <v>래미안공덕5차</v>
      </c>
      <c r="AI55" s="87">
        <f t="shared" si="53"/>
        <v>34</v>
      </c>
      <c r="AJ55" s="77" t="str">
        <f t="shared" si="88"/>
        <v>A-</v>
      </c>
      <c r="AK55" s="77" t="s">
        <v>13</v>
      </c>
      <c r="AL55" s="77" t="s">
        <v>62</v>
      </c>
      <c r="AM55" s="77" t="s">
        <v>63</v>
      </c>
      <c r="AN55" s="77" t="str">
        <f t="shared" si="89"/>
        <v>C</v>
      </c>
      <c r="AO55" s="77" t="str">
        <f t="shared" si="90"/>
        <v>X</v>
      </c>
      <c r="AP55" s="77" t="str">
        <f t="shared" si="91"/>
        <v>X</v>
      </c>
      <c r="AQ55" s="77" t="str">
        <f t="shared" si="92"/>
        <v>X</v>
      </c>
      <c r="AR55" s="77" t="str">
        <f t="shared" si="93"/>
        <v>X</v>
      </c>
      <c r="AS55" s="77" t="s">
        <v>2</v>
      </c>
      <c r="AT55" s="77" t="str">
        <f t="shared" si="94"/>
        <v>O</v>
      </c>
      <c r="AU55" s="77" t="str">
        <f t="shared" si="95"/>
        <v>O</v>
      </c>
      <c r="AV55" s="77" t="str">
        <f t="shared" si="96"/>
        <v>X</v>
      </c>
    </row>
    <row r="56" spans="1:48" x14ac:dyDescent="0.3">
      <c r="A56" s="9" t="s">
        <v>413</v>
      </c>
      <c r="B56" s="10" t="s">
        <v>2302</v>
      </c>
      <c r="C56" s="88">
        <v>794</v>
      </c>
      <c r="D56" s="86">
        <v>112.9</v>
      </c>
      <c r="E56" s="87">
        <v>34</v>
      </c>
      <c r="F56" s="86">
        <v>84.9</v>
      </c>
      <c r="G56" s="17">
        <v>26</v>
      </c>
      <c r="H56" s="88">
        <v>68</v>
      </c>
      <c r="I56" s="89"/>
      <c r="J56" s="89"/>
      <c r="K56" s="89"/>
      <c r="L56" s="89"/>
      <c r="M56" s="90">
        <f t="shared" si="74"/>
        <v>0</v>
      </c>
      <c r="N56" s="4" t="str">
        <f t="shared" si="75"/>
        <v/>
      </c>
      <c r="O56" s="91">
        <f t="shared" si="76"/>
        <v>0</v>
      </c>
      <c r="P56" s="91">
        <f t="shared" si="77"/>
        <v>0</v>
      </c>
      <c r="Q56" s="77">
        <v>3</v>
      </c>
      <c r="R56" s="77">
        <v>2</v>
      </c>
      <c r="S56" s="77" t="s">
        <v>61</v>
      </c>
      <c r="T56" s="5" t="s">
        <v>102</v>
      </c>
      <c r="U56" s="9"/>
      <c r="W56" s="86">
        <f t="shared" si="78"/>
        <v>112.9</v>
      </c>
      <c r="X56" s="87">
        <f t="shared" si="79"/>
        <v>34</v>
      </c>
      <c r="Y56" s="92">
        <f t="shared" si="80"/>
        <v>68</v>
      </c>
      <c r="Z56" s="90">
        <f t="shared" si="81"/>
        <v>0</v>
      </c>
      <c r="AA56" s="90">
        <f t="shared" si="82"/>
        <v>0</v>
      </c>
      <c r="AB56" s="90">
        <f t="shared" si="83"/>
        <v>0</v>
      </c>
      <c r="AC56" s="4" t="str">
        <f t="shared" si="84"/>
        <v/>
      </c>
      <c r="AD56" s="91">
        <f t="shared" si="85"/>
        <v>0</v>
      </c>
      <c r="AE56" s="77" t="str">
        <f t="shared" si="86"/>
        <v>계</v>
      </c>
      <c r="AF56" s="77" t="str">
        <f t="shared" si="87"/>
        <v>3/2</v>
      </c>
      <c r="AH56" s="20" t="str">
        <f t="shared" si="54"/>
        <v>래미안공덕5차</v>
      </c>
      <c r="AI56" s="87">
        <f t="shared" si="53"/>
        <v>34</v>
      </c>
      <c r="AJ56" s="77" t="str">
        <f t="shared" si="88"/>
        <v>A-</v>
      </c>
      <c r="AK56" s="77" t="s">
        <v>13</v>
      </c>
      <c r="AL56" s="77" t="s">
        <v>62</v>
      </c>
      <c r="AM56" s="77" t="s">
        <v>63</v>
      </c>
      <c r="AN56" s="77" t="str">
        <f t="shared" si="89"/>
        <v>C</v>
      </c>
      <c r="AO56" s="77" t="str">
        <f t="shared" si="90"/>
        <v/>
      </c>
      <c r="AP56" s="77" t="str">
        <f t="shared" si="91"/>
        <v/>
      </c>
      <c r="AQ56" s="77" t="str">
        <f t="shared" si="92"/>
        <v>O</v>
      </c>
      <c r="AR56" s="77" t="str">
        <f t="shared" si="93"/>
        <v>O</v>
      </c>
      <c r="AS56" s="77" t="s">
        <v>2</v>
      </c>
      <c r="AT56" s="77" t="str">
        <f t="shared" si="94"/>
        <v>O</v>
      </c>
      <c r="AU56" s="77" t="str">
        <f t="shared" si="95"/>
        <v>O</v>
      </c>
      <c r="AV56" s="77" t="str">
        <f t="shared" si="96"/>
        <v/>
      </c>
    </row>
    <row r="57" spans="1:48" x14ac:dyDescent="0.3">
      <c r="A57" s="9" t="s">
        <v>413</v>
      </c>
      <c r="B57" s="10" t="s">
        <v>2302</v>
      </c>
      <c r="C57" s="88">
        <v>794</v>
      </c>
      <c r="D57" s="86">
        <v>112.1</v>
      </c>
      <c r="E57" s="87">
        <v>34</v>
      </c>
      <c r="F57" s="86">
        <v>84.9</v>
      </c>
      <c r="G57" s="17">
        <v>26</v>
      </c>
      <c r="H57" s="88">
        <v>34</v>
      </c>
      <c r="I57" s="89"/>
      <c r="J57" s="89"/>
      <c r="K57" s="89"/>
      <c r="L57" s="89"/>
      <c r="M57" s="90">
        <f t="shared" si="74"/>
        <v>0</v>
      </c>
      <c r="N57" s="4" t="str">
        <f t="shared" si="75"/>
        <v/>
      </c>
      <c r="O57" s="91">
        <f t="shared" si="76"/>
        <v>0</v>
      </c>
      <c r="P57" s="91">
        <f t="shared" si="77"/>
        <v>0</v>
      </c>
      <c r="Q57" s="77">
        <v>3</v>
      </c>
      <c r="R57" s="77">
        <v>2</v>
      </c>
      <c r="S57" s="77" t="s">
        <v>61</v>
      </c>
      <c r="T57" s="5" t="s">
        <v>103</v>
      </c>
      <c r="U57" s="9"/>
      <c r="W57" s="86">
        <f t="shared" si="78"/>
        <v>112.1</v>
      </c>
      <c r="X57" s="87">
        <f t="shared" si="79"/>
        <v>34</v>
      </c>
      <c r="Y57" s="92">
        <f t="shared" si="80"/>
        <v>34</v>
      </c>
      <c r="Z57" s="90">
        <f t="shared" si="81"/>
        <v>0</v>
      </c>
      <c r="AA57" s="90">
        <f t="shared" si="82"/>
        <v>0</v>
      </c>
      <c r="AB57" s="90">
        <f t="shared" si="83"/>
        <v>0</v>
      </c>
      <c r="AC57" s="4" t="str">
        <f t="shared" si="84"/>
        <v/>
      </c>
      <c r="AD57" s="91">
        <f t="shared" si="85"/>
        <v>0</v>
      </c>
      <c r="AE57" s="77" t="str">
        <f t="shared" si="86"/>
        <v>계</v>
      </c>
      <c r="AF57" s="77" t="str">
        <f t="shared" si="87"/>
        <v>3/2</v>
      </c>
      <c r="AH57" s="20" t="str">
        <f t="shared" si="54"/>
        <v>래미안공덕5차</v>
      </c>
      <c r="AI57" s="87">
        <f t="shared" si="53"/>
        <v>34</v>
      </c>
      <c r="AJ57" s="77" t="str">
        <f t="shared" si="88"/>
        <v>A-</v>
      </c>
      <c r="AK57" s="77" t="s">
        <v>13</v>
      </c>
      <c r="AL57" s="77" t="s">
        <v>62</v>
      </c>
      <c r="AM57" s="77" t="s">
        <v>63</v>
      </c>
      <c r="AN57" s="77" t="str">
        <f t="shared" si="89"/>
        <v>C</v>
      </c>
      <c r="AO57" s="77" t="str">
        <f t="shared" si="90"/>
        <v/>
      </c>
      <c r="AP57" s="77" t="str">
        <f t="shared" si="91"/>
        <v/>
      </c>
      <c r="AQ57" s="77" t="str">
        <f t="shared" si="92"/>
        <v>O</v>
      </c>
      <c r="AR57" s="77" t="str">
        <f t="shared" si="93"/>
        <v>O</v>
      </c>
      <c r="AS57" s="77" t="s">
        <v>2</v>
      </c>
      <c r="AT57" s="77" t="str">
        <f t="shared" si="94"/>
        <v>O</v>
      </c>
      <c r="AU57" s="77" t="str">
        <f t="shared" si="95"/>
        <v>O</v>
      </c>
      <c r="AV57" s="77" t="str">
        <f t="shared" si="96"/>
        <v/>
      </c>
    </row>
    <row r="58" spans="1:48" x14ac:dyDescent="0.3">
      <c r="A58" s="9" t="s">
        <v>413</v>
      </c>
      <c r="B58" s="10" t="s">
        <v>2302</v>
      </c>
      <c r="C58" s="88">
        <v>794</v>
      </c>
      <c r="D58" s="86">
        <v>112.9</v>
      </c>
      <c r="E58" s="87">
        <v>34</v>
      </c>
      <c r="F58" s="86">
        <v>84.9</v>
      </c>
      <c r="G58" s="17">
        <v>26</v>
      </c>
      <c r="H58" s="88">
        <v>26</v>
      </c>
      <c r="I58" s="89"/>
      <c r="J58" s="89"/>
      <c r="K58" s="89"/>
      <c r="L58" s="89"/>
      <c r="M58" s="90">
        <f t="shared" si="74"/>
        <v>0</v>
      </c>
      <c r="N58" s="4" t="str">
        <f t="shared" si="75"/>
        <v/>
      </c>
      <c r="O58" s="91">
        <f t="shared" si="76"/>
        <v>0</v>
      </c>
      <c r="P58" s="91">
        <f t="shared" si="77"/>
        <v>0</v>
      </c>
      <c r="Q58" s="77">
        <v>3</v>
      </c>
      <c r="R58" s="77">
        <v>2</v>
      </c>
      <c r="S58" s="77" t="s">
        <v>61</v>
      </c>
      <c r="T58" s="5" t="s">
        <v>93</v>
      </c>
      <c r="U58" s="9"/>
      <c r="W58" s="86">
        <f t="shared" si="78"/>
        <v>112.9</v>
      </c>
      <c r="X58" s="87">
        <f t="shared" si="79"/>
        <v>34</v>
      </c>
      <c r="Y58" s="92">
        <f t="shared" si="80"/>
        <v>26</v>
      </c>
      <c r="Z58" s="90">
        <f t="shared" si="81"/>
        <v>0</v>
      </c>
      <c r="AA58" s="90">
        <f t="shared" si="82"/>
        <v>0</v>
      </c>
      <c r="AB58" s="90">
        <f t="shared" si="83"/>
        <v>0</v>
      </c>
      <c r="AC58" s="4" t="str">
        <f t="shared" si="84"/>
        <v/>
      </c>
      <c r="AD58" s="91">
        <f t="shared" si="85"/>
        <v>0</v>
      </c>
      <c r="AE58" s="77" t="str">
        <f t="shared" si="86"/>
        <v>계</v>
      </c>
      <c r="AF58" s="77" t="str">
        <f t="shared" si="87"/>
        <v>3/2</v>
      </c>
      <c r="AH58" s="20" t="str">
        <f t="shared" si="54"/>
        <v>래미안공덕5차</v>
      </c>
      <c r="AI58" s="87">
        <f t="shared" si="53"/>
        <v>34</v>
      </c>
      <c r="AJ58" s="77" t="str">
        <f t="shared" si="88"/>
        <v>A-</v>
      </c>
      <c r="AK58" s="77" t="s">
        <v>13</v>
      </c>
      <c r="AL58" s="77" t="s">
        <v>62</v>
      </c>
      <c r="AM58" s="77" t="s">
        <v>63</v>
      </c>
      <c r="AN58" s="77" t="str">
        <f t="shared" si="89"/>
        <v>C</v>
      </c>
      <c r="AO58" s="77" t="str">
        <f t="shared" si="90"/>
        <v/>
      </c>
      <c r="AP58" s="77" t="str">
        <f t="shared" si="91"/>
        <v/>
      </c>
      <c r="AQ58" s="77" t="str">
        <f t="shared" si="92"/>
        <v>O</v>
      </c>
      <c r="AR58" s="77" t="str">
        <f t="shared" si="93"/>
        <v>O</v>
      </c>
      <c r="AS58" s="77" t="s">
        <v>2</v>
      </c>
      <c r="AT58" s="77" t="str">
        <f t="shared" si="94"/>
        <v>O</v>
      </c>
      <c r="AU58" s="77" t="str">
        <f t="shared" si="95"/>
        <v>O</v>
      </c>
      <c r="AV58" s="77" t="str">
        <f t="shared" si="96"/>
        <v/>
      </c>
    </row>
    <row r="59" spans="1:48" x14ac:dyDescent="0.3">
      <c r="A59" s="9" t="s">
        <v>413</v>
      </c>
      <c r="B59" s="10" t="s">
        <v>2302</v>
      </c>
      <c r="C59" s="88">
        <v>794</v>
      </c>
      <c r="D59" s="86">
        <v>151.1</v>
      </c>
      <c r="E59" s="87">
        <v>46</v>
      </c>
      <c r="F59" s="86">
        <v>113.9</v>
      </c>
      <c r="G59" s="17">
        <v>34</v>
      </c>
      <c r="H59" s="88">
        <v>62</v>
      </c>
      <c r="I59" s="89">
        <v>198000</v>
      </c>
      <c r="J59" s="89" t="s">
        <v>98</v>
      </c>
      <c r="K59" s="89"/>
      <c r="L59" s="89"/>
      <c r="M59" s="90">
        <f t="shared" si="74"/>
        <v>198000</v>
      </c>
      <c r="N59" s="4">
        <f t="shared" si="75"/>
        <v>0</v>
      </c>
      <c r="O59" s="91">
        <f t="shared" si="76"/>
        <v>4304.347826086957</v>
      </c>
      <c r="P59" s="91">
        <f t="shared" si="77"/>
        <v>0</v>
      </c>
      <c r="Q59" s="77">
        <v>4</v>
      </c>
      <c r="R59" s="77">
        <v>2</v>
      </c>
      <c r="S59" s="77" t="s">
        <v>61</v>
      </c>
      <c r="T59" s="5">
        <v>151</v>
      </c>
      <c r="U59" s="9"/>
      <c r="W59" s="86">
        <f t="shared" si="78"/>
        <v>151.1</v>
      </c>
      <c r="X59" s="87">
        <f t="shared" si="79"/>
        <v>46</v>
      </c>
      <c r="Y59" s="92">
        <f t="shared" si="80"/>
        <v>62</v>
      </c>
      <c r="Z59" s="90">
        <f t="shared" si="81"/>
        <v>198000</v>
      </c>
      <c r="AA59" s="90">
        <f t="shared" si="82"/>
        <v>0</v>
      </c>
      <c r="AB59" s="90">
        <f t="shared" si="83"/>
        <v>198000</v>
      </c>
      <c r="AC59" s="4">
        <f t="shared" si="84"/>
        <v>0</v>
      </c>
      <c r="AD59" s="91">
        <f t="shared" si="85"/>
        <v>4304.347826086957</v>
      </c>
      <c r="AE59" s="77" t="str">
        <f t="shared" si="86"/>
        <v>계</v>
      </c>
      <c r="AF59" s="77" t="str">
        <f t="shared" si="87"/>
        <v>4/2</v>
      </c>
      <c r="AH59" s="20" t="str">
        <f t="shared" si="54"/>
        <v>래미안공덕5차</v>
      </c>
      <c r="AI59" s="87">
        <f t="shared" si="53"/>
        <v>46</v>
      </c>
      <c r="AJ59" s="77" t="str">
        <f t="shared" si="88"/>
        <v>A-</v>
      </c>
      <c r="AK59" s="77" t="s">
        <v>13</v>
      </c>
      <c r="AL59" s="77" t="s">
        <v>62</v>
      </c>
      <c r="AM59" s="77" t="s">
        <v>63</v>
      </c>
      <c r="AN59" s="77" t="str">
        <f t="shared" si="89"/>
        <v>C</v>
      </c>
      <c r="AO59" s="77" t="str">
        <f t="shared" si="90"/>
        <v>X</v>
      </c>
      <c r="AP59" s="77" t="str">
        <f t="shared" si="91"/>
        <v>X</v>
      </c>
      <c r="AQ59" s="77" t="str">
        <f t="shared" si="92"/>
        <v>X</v>
      </c>
      <c r="AR59" s="77" t="str">
        <f t="shared" si="93"/>
        <v>X</v>
      </c>
      <c r="AS59" s="77" t="s">
        <v>2</v>
      </c>
      <c r="AT59" s="77" t="str">
        <f t="shared" si="94"/>
        <v>X</v>
      </c>
      <c r="AU59" s="77" t="str">
        <f t="shared" si="95"/>
        <v>O</v>
      </c>
      <c r="AV59" s="77" t="str">
        <f t="shared" si="96"/>
        <v>X</v>
      </c>
    </row>
    <row r="60" spans="1:48" x14ac:dyDescent="0.3">
      <c r="A60" s="9"/>
      <c r="B60" s="77"/>
      <c r="C60" s="6"/>
      <c r="D60" s="9"/>
      <c r="E60" s="14"/>
      <c r="F60" s="86"/>
      <c r="G60" s="9"/>
      <c r="H60" s="9"/>
      <c r="I60" s="9"/>
      <c r="J60" s="9"/>
      <c r="K60" s="9"/>
      <c r="L60" s="9"/>
      <c r="M60" s="9"/>
      <c r="N60" s="9"/>
      <c r="O60" s="91"/>
      <c r="P60" s="91"/>
      <c r="Q60" s="87"/>
      <c r="R60" s="87"/>
      <c r="S60" s="9"/>
      <c r="T60" s="47"/>
      <c r="U60" s="9"/>
      <c r="W60" s="67" t="str">
        <f>$A$4&amp;" "&amp;A61&amp;"("&amp;B61&amp;","&amp;C61&amp;"^)"</f>
        <v>공덕동 공덕삼성('99.10.,651^)</v>
      </c>
      <c r="X60" s="68"/>
      <c r="Y60" s="68"/>
      <c r="Z60" s="68"/>
      <c r="AA60" s="68"/>
      <c r="AB60" s="68"/>
      <c r="AC60" s="68"/>
      <c r="AD60" s="68"/>
      <c r="AE60" s="68"/>
      <c r="AF60" s="69"/>
      <c r="AH60" s="20" t="str">
        <f t="shared" si="54"/>
        <v/>
      </c>
      <c r="AI60" s="109" t="str">
        <f t="shared" si="53"/>
        <v/>
      </c>
      <c r="AJ60" s="77"/>
      <c r="AK60" s="77"/>
      <c r="AL60" s="77"/>
      <c r="AM60" s="77"/>
      <c r="AN60" s="77"/>
      <c r="AO60" s="77"/>
      <c r="AP60" s="77"/>
      <c r="AQ60" s="77"/>
      <c r="AR60" s="77"/>
      <c r="AS60" s="77"/>
      <c r="AT60" s="77"/>
      <c r="AU60" s="77"/>
      <c r="AV60" s="77"/>
    </row>
    <row r="61" spans="1:48" x14ac:dyDescent="0.3">
      <c r="A61" s="9" t="s">
        <v>422</v>
      </c>
      <c r="B61" s="10" t="s">
        <v>2303</v>
      </c>
      <c r="C61" s="88">
        <v>651</v>
      </c>
      <c r="D61" s="86">
        <v>85.6</v>
      </c>
      <c r="E61" s="87">
        <v>26</v>
      </c>
      <c r="F61" s="86">
        <v>59.7</v>
      </c>
      <c r="G61" s="17">
        <v>18</v>
      </c>
      <c r="H61" s="88">
        <v>230</v>
      </c>
      <c r="I61" s="89">
        <v>135000</v>
      </c>
      <c r="J61" s="89" t="s">
        <v>100</v>
      </c>
      <c r="K61" s="89">
        <v>62000</v>
      </c>
      <c r="L61" s="89" t="s">
        <v>100</v>
      </c>
      <c r="M61" s="90">
        <f>I61-K61</f>
        <v>73000</v>
      </c>
      <c r="N61" s="4">
        <f>IF(ISERROR(K61/I61),"",K61/I61)</f>
        <v>0.45925925925925926</v>
      </c>
      <c r="O61" s="91">
        <f>I61/E61</f>
        <v>5192.3076923076924</v>
      </c>
      <c r="P61" s="91">
        <f>K61/E61</f>
        <v>2384.6153846153848</v>
      </c>
      <c r="Q61" s="77">
        <v>2</v>
      </c>
      <c r="R61" s="77">
        <v>1</v>
      </c>
      <c r="S61" s="77" t="s">
        <v>78</v>
      </c>
      <c r="T61" s="5">
        <v>85</v>
      </c>
      <c r="U61" s="9"/>
      <c r="W61" s="86">
        <f t="shared" ref="W61:X63" si="97">D61</f>
        <v>85.6</v>
      </c>
      <c r="X61" s="87">
        <f t="shared" si="97"/>
        <v>26</v>
      </c>
      <c r="Y61" s="92">
        <f t="shared" ref="Y61:Z63" si="98">H61</f>
        <v>230</v>
      </c>
      <c r="Z61" s="90">
        <f t="shared" si="98"/>
        <v>135000</v>
      </c>
      <c r="AA61" s="90">
        <f>K61</f>
        <v>62000</v>
      </c>
      <c r="AB61" s="90">
        <f t="shared" ref="AB61:AD63" si="99">M61</f>
        <v>73000</v>
      </c>
      <c r="AC61" s="4">
        <f t="shared" si="99"/>
        <v>0.45925925925925926</v>
      </c>
      <c r="AD61" s="91">
        <f t="shared" si="99"/>
        <v>5192.3076923076924</v>
      </c>
      <c r="AE61" s="77" t="str">
        <f>S61</f>
        <v>복</v>
      </c>
      <c r="AF61" s="77" t="str">
        <f>Q61&amp;"/"&amp;R61</f>
        <v>2/1</v>
      </c>
      <c r="AH61" s="20" t="str">
        <f t="shared" si="54"/>
        <v>공덕삼성</v>
      </c>
      <c r="AI61" s="87">
        <f t="shared" si="53"/>
        <v>26</v>
      </c>
      <c r="AJ61" s="77" t="str">
        <f>IF(AI61="","",$AJ$2)</f>
        <v>A-</v>
      </c>
      <c r="AK61" s="77" t="s">
        <v>13</v>
      </c>
      <c r="AL61" s="77" t="s">
        <v>62</v>
      </c>
      <c r="AM61" s="77" t="s">
        <v>63</v>
      </c>
      <c r="AN61" s="77" t="str">
        <f>IF(AI61="","",$AN$2)</f>
        <v>C</v>
      </c>
      <c r="AO61" s="77" t="str">
        <f>IF(N61="","",IF(N61&gt;=$AO$1/100,"O","X"))</f>
        <v>X</v>
      </c>
      <c r="AP61" s="77" t="str">
        <f>IF(I61="","",IF(I61&lt;=$AP$1,"O","X"))</f>
        <v>X</v>
      </c>
      <c r="AQ61" s="77" t="str">
        <f>IF(O61="","",IF(O61&lt;=$AQ$1,"O","X"))</f>
        <v>X</v>
      </c>
      <c r="AR61" s="77" t="str">
        <f>IF(M61="","",IF(M61&lt;=$AR$1,"O","X"))</f>
        <v>X</v>
      </c>
      <c r="AS61" s="77" t="s">
        <v>2</v>
      </c>
      <c r="AT61" s="77" t="str">
        <f>IF(OR(F61="",AI61=""),"",IF(AND((F61&lt;=85),(AI61&gt;=15)),"O","X"))</f>
        <v>O</v>
      </c>
      <c r="AU61" s="77" t="str">
        <f>IF(C61="","",IF(C61&gt;=$AU$1,"O","X"))</f>
        <v>O</v>
      </c>
      <c r="AV61" s="77" t="str">
        <f>IF(AO61="","",IF(AND(AO61="O",AP61="O",AR61="O",AT61="O",AU61="O"),"후보","X"))</f>
        <v>X</v>
      </c>
    </row>
    <row r="62" spans="1:48" x14ac:dyDescent="0.3">
      <c r="A62" s="9" t="s">
        <v>422</v>
      </c>
      <c r="B62" s="10" t="s">
        <v>2303</v>
      </c>
      <c r="C62" s="88">
        <v>651</v>
      </c>
      <c r="D62" s="86">
        <v>112.7</v>
      </c>
      <c r="E62" s="87">
        <v>34</v>
      </c>
      <c r="F62" s="86">
        <v>84.9</v>
      </c>
      <c r="G62" s="17">
        <v>26</v>
      </c>
      <c r="H62" s="88">
        <v>287</v>
      </c>
      <c r="I62" s="89">
        <v>158000</v>
      </c>
      <c r="J62" s="89" t="s">
        <v>59</v>
      </c>
      <c r="K62" s="89"/>
      <c r="L62" s="89"/>
      <c r="M62" s="90">
        <f>I62-K62</f>
        <v>158000</v>
      </c>
      <c r="N62" s="4">
        <f>IF(ISERROR(K62/I62),"",K62/I62)</f>
        <v>0</v>
      </c>
      <c r="O62" s="91">
        <f>I62/E62</f>
        <v>4647.0588235294117</v>
      </c>
      <c r="P62" s="91">
        <f>K62/E62</f>
        <v>0</v>
      </c>
      <c r="Q62" s="77">
        <v>3</v>
      </c>
      <c r="R62" s="77">
        <v>2</v>
      </c>
      <c r="S62" s="77" t="s">
        <v>61</v>
      </c>
      <c r="T62" s="5">
        <v>112</v>
      </c>
      <c r="U62" s="9"/>
      <c r="W62" s="86">
        <f t="shared" si="97"/>
        <v>112.7</v>
      </c>
      <c r="X62" s="87">
        <f t="shared" si="97"/>
        <v>34</v>
      </c>
      <c r="Y62" s="92">
        <f t="shared" si="98"/>
        <v>287</v>
      </c>
      <c r="Z62" s="90">
        <f t="shared" si="98"/>
        <v>158000</v>
      </c>
      <c r="AA62" s="90">
        <f>K62</f>
        <v>0</v>
      </c>
      <c r="AB62" s="90">
        <f t="shared" si="99"/>
        <v>158000</v>
      </c>
      <c r="AC62" s="4">
        <f t="shared" si="99"/>
        <v>0</v>
      </c>
      <c r="AD62" s="91">
        <f t="shared" si="99"/>
        <v>4647.0588235294117</v>
      </c>
      <c r="AE62" s="77" t="str">
        <f>S62</f>
        <v>계</v>
      </c>
      <c r="AF62" s="77" t="str">
        <f>Q62&amp;"/"&amp;R62</f>
        <v>3/2</v>
      </c>
      <c r="AH62" s="20" t="str">
        <f t="shared" si="54"/>
        <v>공덕삼성</v>
      </c>
      <c r="AI62" s="87">
        <f t="shared" si="53"/>
        <v>34</v>
      </c>
      <c r="AJ62" s="77" t="str">
        <f>IF(AI62="","",$AJ$2)</f>
        <v>A-</v>
      </c>
      <c r="AK62" s="77" t="s">
        <v>13</v>
      </c>
      <c r="AL62" s="77" t="s">
        <v>62</v>
      </c>
      <c r="AM62" s="77" t="s">
        <v>63</v>
      </c>
      <c r="AN62" s="77" t="str">
        <f>IF(AI62="","",$AN$2)</f>
        <v>C</v>
      </c>
      <c r="AO62" s="77" t="str">
        <f>IF(N62="","",IF(N62&gt;=$AO$1/100,"O","X"))</f>
        <v>X</v>
      </c>
      <c r="AP62" s="77" t="str">
        <f>IF(I62="","",IF(I62&lt;=$AP$1,"O","X"))</f>
        <v>X</v>
      </c>
      <c r="AQ62" s="77" t="str">
        <f>IF(O62="","",IF(O62&lt;=$AQ$1,"O","X"))</f>
        <v>X</v>
      </c>
      <c r="AR62" s="77" t="str">
        <f>IF(M62="","",IF(M62&lt;=$AR$1,"O","X"))</f>
        <v>X</v>
      </c>
      <c r="AS62" s="77" t="s">
        <v>2</v>
      </c>
      <c r="AT62" s="77" t="str">
        <f>IF(OR(F62="",AI62=""),"",IF(AND((F62&lt;=85),(AI62&gt;=15)),"O","X"))</f>
        <v>O</v>
      </c>
      <c r="AU62" s="77" t="str">
        <f>IF(C62="","",IF(C62&gt;=$AU$1,"O","X"))</f>
        <v>O</v>
      </c>
      <c r="AV62" s="77" t="str">
        <f>IF(AO62="","",IF(AND(AO62="O",AP62="O",AR62="O",AT62="O",AU62="O"),"후보","X"))</f>
        <v>X</v>
      </c>
    </row>
    <row r="63" spans="1:48" x14ac:dyDescent="0.3">
      <c r="A63" s="9" t="s">
        <v>422</v>
      </c>
      <c r="B63" s="10" t="s">
        <v>2303</v>
      </c>
      <c r="C63" s="88">
        <v>651</v>
      </c>
      <c r="D63" s="86">
        <v>142.80000000000001</v>
      </c>
      <c r="E63" s="87">
        <v>43</v>
      </c>
      <c r="F63" s="86">
        <v>114.9</v>
      </c>
      <c r="G63" s="17">
        <v>35</v>
      </c>
      <c r="H63" s="88">
        <v>134</v>
      </c>
      <c r="I63" s="89">
        <v>187000</v>
      </c>
      <c r="J63" s="89" t="s">
        <v>100</v>
      </c>
      <c r="K63" s="89">
        <v>120000</v>
      </c>
      <c r="L63" s="89" t="s">
        <v>75</v>
      </c>
      <c r="M63" s="90">
        <f>I63-K63</f>
        <v>67000</v>
      </c>
      <c r="N63" s="4">
        <f>IF(ISERROR(K63/I63),"",K63/I63)</f>
        <v>0.64171122994652408</v>
      </c>
      <c r="O63" s="91">
        <f>I63/E63</f>
        <v>4348.8372093023254</v>
      </c>
      <c r="P63" s="91">
        <f>K63/E63</f>
        <v>2790.6976744186045</v>
      </c>
      <c r="Q63" s="77">
        <v>4</v>
      </c>
      <c r="R63" s="77">
        <v>2</v>
      </c>
      <c r="S63" s="77" t="s">
        <v>61</v>
      </c>
      <c r="T63" s="5">
        <v>142</v>
      </c>
      <c r="U63" s="9"/>
      <c r="W63" s="86">
        <f t="shared" si="97"/>
        <v>142.80000000000001</v>
      </c>
      <c r="X63" s="87">
        <f t="shared" si="97"/>
        <v>43</v>
      </c>
      <c r="Y63" s="92">
        <f t="shared" si="98"/>
        <v>134</v>
      </c>
      <c r="Z63" s="90">
        <f t="shared" si="98"/>
        <v>187000</v>
      </c>
      <c r="AA63" s="90">
        <f>K63</f>
        <v>120000</v>
      </c>
      <c r="AB63" s="90">
        <f t="shared" si="99"/>
        <v>67000</v>
      </c>
      <c r="AC63" s="4">
        <f t="shared" si="99"/>
        <v>0.64171122994652408</v>
      </c>
      <c r="AD63" s="91">
        <f t="shared" si="99"/>
        <v>4348.8372093023254</v>
      </c>
      <c r="AE63" s="77" t="str">
        <f>S63</f>
        <v>계</v>
      </c>
      <c r="AF63" s="77" t="str">
        <f>Q63&amp;"/"&amp;R63</f>
        <v>4/2</v>
      </c>
      <c r="AH63" s="20" t="str">
        <f t="shared" si="54"/>
        <v>공덕삼성</v>
      </c>
      <c r="AI63" s="87">
        <f t="shared" si="53"/>
        <v>43</v>
      </c>
      <c r="AJ63" s="77" t="str">
        <f>IF(AI63="","",$AJ$2)</f>
        <v>A-</v>
      </c>
      <c r="AK63" s="77" t="s">
        <v>13</v>
      </c>
      <c r="AL63" s="77" t="s">
        <v>62</v>
      </c>
      <c r="AM63" s="77" t="s">
        <v>63</v>
      </c>
      <c r="AN63" s="77" t="str">
        <f>IF(AI63="","",$AN$2)</f>
        <v>C</v>
      </c>
      <c r="AO63" s="77" t="str">
        <f>IF(N63="","",IF(N63&gt;=$AO$1/100,"O","X"))</f>
        <v>X</v>
      </c>
      <c r="AP63" s="77" t="str">
        <f>IF(I63="","",IF(I63&lt;=$AP$1,"O","X"))</f>
        <v>X</v>
      </c>
      <c r="AQ63" s="77" t="str">
        <f>IF(O63="","",IF(O63&lt;=$AQ$1,"O","X"))</f>
        <v>X</v>
      </c>
      <c r="AR63" s="77" t="str">
        <f>IF(M63="","",IF(M63&lt;=$AR$1,"O","X"))</f>
        <v>X</v>
      </c>
      <c r="AS63" s="77" t="s">
        <v>2</v>
      </c>
      <c r="AT63" s="77" t="str">
        <f>IF(OR(F63="",AI63=""),"",IF(AND((F63&lt;=85),(AI63&gt;=15)),"O","X"))</f>
        <v>X</v>
      </c>
      <c r="AU63" s="77" t="str">
        <f>IF(C63="","",IF(C63&gt;=$AU$1,"O","X"))</f>
        <v>O</v>
      </c>
      <c r="AV63" s="77" t="str">
        <f>IF(AO63="","",IF(AND(AO63="O",AP63="O",AR63="O",AT63="O",AU63="O"),"후보","X"))</f>
        <v>X</v>
      </c>
    </row>
  </sheetData>
  <mergeCells count="1">
    <mergeCell ref="AJ1:AN1"/>
  </mergeCells>
  <phoneticPr fontId="2" type="noConversion"/>
  <conditionalFormatting sqref="AV4:AV6">
    <cfRule type="expression" dxfId="9467" priority="1005">
      <formula>AV4="X"</formula>
    </cfRule>
    <cfRule type="expression" dxfId="9466" priority="1006">
      <formula>AV4="후보"</formula>
    </cfRule>
  </conditionalFormatting>
  <conditionalFormatting sqref="AC1:AC2 AC4:AC6 N4:N5">
    <cfRule type="cellIs" dxfId="9465" priority="1002" operator="greaterThan">
      <formula>0.9</formula>
    </cfRule>
    <cfRule type="cellIs" dxfId="9464" priority="1003" operator="greaterThan">
      <formula>0.85</formula>
    </cfRule>
  </conditionalFormatting>
  <conditionalFormatting sqref="N1:N2">
    <cfRule type="cellIs" dxfId="9463" priority="1000" operator="greaterThan">
      <formula>0.9</formula>
    </cfRule>
    <cfRule type="cellIs" dxfId="9462" priority="1001" operator="greaterThan">
      <formula>0.85</formula>
    </cfRule>
  </conditionalFormatting>
  <conditionalFormatting sqref="N6">
    <cfRule type="cellIs" dxfId="9461" priority="998" operator="greaterThan">
      <formula>0.9</formula>
    </cfRule>
    <cfRule type="cellIs" dxfId="9460" priority="999" operator="greaterThan">
      <formula>0.85</formula>
    </cfRule>
  </conditionalFormatting>
  <conditionalFormatting sqref="E6">
    <cfRule type="expression" dxfId="9459" priority="994">
      <formula>AND(IF(OR($Q6=1,$Q6=2),1,0),IF($X6&lt;=20,1,0))</formula>
    </cfRule>
    <cfRule type="expression" dxfId="9458" priority="995">
      <formula>AND(IF($Q6=2,1,0),IF($X6&lt;30,1,0))</formula>
    </cfRule>
    <cfRule type="expression" dxfId="9457" priority="996">
      <formula>AND(IF($Q6=3,1,0),IF($X6&lt;30,1,0))</formula>
    </cfRule>
    <cfRule type="expression" dxfId="9456" priority="997">
      <formula>AND(IF($Q6=3,1,IF($Q6=4,1,0)),IF($F6&lt;=85,1,0))</formula>
    </cfRule>
  </conditionalFormatting>
  <conditionalFormatting sqref="X6">
    <cfRule type="expression" dxfId="9455" priority="990">
      <formula>AND(IF(OR($Q6=1,$Q6=2),1,0),IF($X6&lt;=20,1,0))</formula>
    </cfRule>
    <cfRule type="expression" dxfId="9454" priority="991">
      <formula>AND(IF($Q6=2,1,0),IF($X6&lt;30,1,0))</formula>
    </cfRule>
    <cfRule type="expression" dxfId="9453" priority="992">
      <formula>AND(IF($Q6=3,1,0),IF($X6&lt;30,1,0))</formula>
    </cfRule>
    <cfRule type="expression" dxfId="9452" priority="993">
      <formula>AND(IF($Q6=3,1,IF($Q6=4,1,0)),IF($F6&lt;=85,1,0))</formula>
    </cfRule>
  </conditionalFormatting>
  <conditionalFormatting sqref="AI6">
    <cfRule type="expression" dxfId="9451" priority="986">
      <formula>AND(IF(OR($Q6=1,$Q6=2),1,0),IF($X6&lt;=20,1,0))</formula>
    </cfRule>
    <cfRule type="expression" dxfId="9450" priority="987">
      <formula>AND(IF($Q6=2,1,0),IF($X6&lt;30,1,0))</formula>
    </cfRule>
    <cfRule type="expression" dxfId="9449" priority="988">
      <formula>AND(IF($Q6=3,1,0),IF($X6&lt;30,1,0))</formula>
    </cfRule>
    <cfRule type="expression" dxfId="9448" priority="989">
      <formula>AND(IF($Q6=3,1,IF($Q6=4,1,0)),IF($F6&lt;=85,1,0))</formula>
    </cfRule>
  </conditionalFormatting>
  <conditionalFormatting sqref="AV7">
    <cfRule type="expression" dxfId="9447" priority="984">
      <formula>AV7="X"</formula>
    </cfRule>
    <cfRule type="expression" dxfId="9446" priority="985">
      <formula>AV7="후보"</formula>
    </cfRule>
  </conditionalFormatting>
  <conditionalFormatting sqref="AC7">
    <cfRule type="cellIs" dxfId="9445" priority="981" operator="greaterThan">
      <formula>0.9</formula>
    </cfRule>
    <cfRule type="cellIs" dxfId="9444" priority="982" operator="greaterThan">
      <formula>0.85</formula>
    </cfRule>
  </conditionalFormatting>
  <conditionalFormatting sqref="N7">
    <cfRule type="cellIs" dxfId="9443" priority="979" operator="greaterThan">
      <formula>0.9</formula>
    </cfRule>
    <cfRule type="cellIs" dxfId="9442" priority="980" operator="greaterThan">
      <formula>0.85</formula>
    </cfRule>
  </conditionalFormatting>
  <conditionalFormatting sqref="E7">
    <cfRule type="expression" dxfId="9441" priority="975">
      <formula>AND(IF(OR($Q7=1,$Q7=2),1,0),IF($X7&lt;=20,1,0))</formula>
    </cfRule>
    <cfRule type="expression" dxfId="9440" priority="976">
      <formula>AND(IF($Q7=2,1,0),IF($X7&lt;30,1,0))</formula>
    </cfRule>
    <cfRule type="expression" dxfId="9439" priority="977">
      <formula>AND(IF($Q7=3,1,0),IF($X7&lt;30,1,0))</formula>
    </cfRule>
    <cfRule type="expression" dxfId="9438" priority="978">
      <formula>AND(IF($Q7=3,1,IF($Q7=4,1,0)),IF($F7&lt;=85,1,0))</formula>
    </cfRule>
  </conditionalFormatting>
  <conditionalFormatting sqref="X7">
    <cfRule type="expression" dxfId="9437" priority="971">
      <formula>AND(IF(OR($Q7=1,$Q7=2),1,0),IF($X7&lt;=20,1,0))</formula>
    </cfRule>
    <cfRule type="expression" dxfId="9436" priority="972">
      <formula>AND(IF($Q7=2,1,0),IF($X7&lt;30,1,0))</formula>
    </cfRule>
    <cfRule type="expression" dxfId="9435" priority="973">
      <formula>AND(IF($Q7=3,1,0),IF($X7&lt;30,1,0))</formula>
    </cfRule>
    <cfRule type="expression" dxfId="9434" priority="974">
      <formula>AND(IF($Q7=3,1,IF($Q7=4,1,0)),IF($F7&lt;=85,1,0))</formula>
    </cfRule>
  </conditionalFormatting>
  <conditionalFormatting sqref="AI7">
    <cfRule type="expression" dxfId="9433" priority="967">
      <formula>AND(IF(OR($Q7=1,$Q7=2),1,0),IF($X7&lt;=20,1,0))</formula>
    </cfRule>
    <cfRule type="expression" dxfId="9432" priority="968">
      <formula>AND(IF($Q7=2,1,0),IF($X7&lt;30,1,0))</formula>
    </cfRule>
    <cfRule type="expression" dxfId="9431" priority="969">
      <formula>AND(IF($Q7=3,1,0),IF($X7&lt;30,1,0))</formula>
    </cfRule>
    <cfRule type="expression" dxfId="9430" priority="970">
      <formula>AND(IF($Q7=3,1,IF($Q7=4,1,0)),IF($F7&lt;=85,1,0))</formula>
    </cfRule>
  </conditionalFormatting>
  <conditionalFormatting sqref="AV8">
    <cfRule type="expression" dxfId="9429" priority="965">
      <formula>AV8="X"</formula>
    </cfRule>
    <cfRule type="expression" dxfId="9428" priority="966">
      <formula>AV8="후보"</formula>
    </cfRule>
  </conditionalFormatting>
  <conditionalFormatting sqref="AC8">
    <cfRule type="cellIs" dxfId="9427" priority="962" operator="greaterThan">
      <formula>0.9</formula>
    </cfRule>
    <cfRule type="cellIs" dxfId="9426" priority="963" operator="greaterThan">
      <formula>0.85</formula>
    </cfRule>
  </conditionalFormatting>
  <conditionalFormatting sqref="N8">
    <cfRule type="cellIs" dxfId="9425" priority="960" operator="greaterThan">
      <formula>0.9</formula>
    </cfRule>
    <cfRule type="cellIs" dxfId="9424" priority="961" operator="greaterThan">
      <formula>0.85</formula>
    </cfRule>
  </conditionalFormatting>
  <conditionalFormatting sqref="E8">
    <cfRule type="expression" dxfId="9423" priority="956">
      <formula>AND(IF(OR($Q8=1,$Q8=2),1,0),IF($X8&lt;=20,1,0))</formula>
    </cfRule>
    <cfRule type="expression" dxfId="9422" priority="957">
      <formula>AND(IF($Q8=2,1,0),IF($X8&lt;30,1,0))</formula>
    </cfRule>
    <cfRule type="expression" dxfId="9421" priority="958">
      <formula>AND(IF($Q8=3,1,0),IF($X8&lt;30,1,0))</formula>
    </cfRule>
    <cfRule type="expression" dxfId="9420" priority="959">
      <formula>AND(IF($Q8=3,1,IF($Q8=4,1,0)),IF($F8&lt;=85,1,0))</formula>
    </cfRule>
  </conditionalFormatting>
  <conditionalFormatting sqref="X8">
    <cfRule type="expression" dxfId="9419" priority="952">
      <formula>AND(IF(OR($Q8=1,$Q8=2),1,0),IF($X8&lt;=20,1,0))</formula>
    </cfRule>
    <cfRule type="expression" dxfId="9418" priority="953">
      <formula>AND(IF($Q8=2,1,0),IF($X8&lt;30,1,0))</formula>
    </cfRule>
    <cfRule type="expression" dxfId="9417" priority="954">
      <formula>AND(IF($Q8=3,1,0),IF($X8&lt;30,1,0))</formula>
    </cfRule>
    <cfRule type="expression" dxfId="9416" priority="955">
      <formula>AND(IF($Q8=3,1,IF($Q8=4,1,0)),IF($F8&lt;=85,1,0))</formula>
    </cfRule>
  </conditionalFormatting>
  <conditionalFormatting sqref="AI8">
    <cfRule type="expression" dxfId="9415" priority="948">
      <formula>AND(IF(OR($Q8=1,$Q8=2),1,0),IF($X8&lt;=20,1,0))</formula>
    </cfRule>
    <cfRule type="expression" dxfId="9414" priority="949">
      <formula>AND(IF($Q8=2,1,0),IF($X8&lt;30,1,0))</formula>
    </cfRule>
    <cfRule type="expression" dxfId="9413" priority="950">
      <formula>AND(IF($Q8=3,1,0),IF($X8&lt;30,1,0))</formula>
    </cfRule>
    <cfRule type="expression" dxfId="9412" priority="951">
      <formula>AND(IF($Q8=3,1,IF($Q8=4,1,0)),IF($F8&lt;=85,1,0))</formula>
    </cfRule>
  </conditionalFormatting>
  <conditionalFormatting sqref="AV9">
    <cfRule type="expression" dxfId="9411" priority="946">
      <formula>AV9="X"</formula>
    </cfRule>
    <cfRule type="expression" dxfId="9410" priority="947">
      <formula>AV9="후보"</formula>
    </cfRule>
  </conditionalFormatting>
  <conditionalFormatting sqref="AC9">
    <cfRule type="cellIs" dxfId="9409" priority="943" operator="greaterThan">
      <formula>0.9</formula>
    </cfRule>
    <cfRule type="cellIs" dxfId="9408" priority="944" operator="greaterThan">
      <formula>0.85</formula>
    </cfRule>
  </conditionalFormatting>
  <conditionalFormatting sqref="N9">
    <cfRule type="cellIs" dxfId="9407" priority="941" operator="greaterThan">
      <formula>0.9</formula>
    </cfRule>
    <cfRule type="cellIs" dxfId="9406" priority="942" operator="greaterThan">
      <formula>0.85</formula>
    </cfRule>
  </conditionalFormatting>
  <conditionalFormatting sqref="E9">
    <cfRule type="expression" dxfId="9405" priority="937">
      <formula>AND(IF(OR($Q9=1,$Q9=2),1,0),IF($X9&lt;=20,1,0))</formula>
    </cfRule>
    <cfRule type="expression" dxfId="9404" priority="938">
      <formula>AND(IF($Q9=2,1,0),IF($X9&lt;30,1,0))</formula>
    </cfRule>
    <cfRule type="expression" dxfId="9403" priority="939">
      <formula>AND(IF($Q9=3,1,0),IF($X9&lt;30,1,0))</formula>
    </cfRule>
    <cfRule type="expression" dxfId="9402" priority="940">
      <formula>AND(IF($Q9=3,1,IF($Q9=4,1,0)),IF($F9&lt;=85,1,0))</formula>
    </cfRule>
  </conditionalFormatting>
  <conditionalFormatting sqref="X9">
    <cfRule type="expression" dxfId="9401" priority="933">
      <formula>AND(IF(OR($Q9=1,$Q9=2),1,0),IF($X9&lt;=20,1,0))</formula>
    </cfRule>
    <cfRule type="expression" dxfId="9400" priority="934">
      <formula>AND(IF($Q9=2,1,0),IF($X9&lt;30,1,0))</formula>
    </cfRule>
    <cfRule type="expression" dxfId="9399" priority="935">
      <formula>AND(IF($Q9=3,1,0),IF($X9&lt;30,1,0))</formula>
    </cfRule>
    <cfRule type="expression" dxfId="9398" priority="936">
      <formula>AND(IF($Q9=3,1,IF($Q9=4,1,0)),IF($F9&lt;=85,1,0))</formula>
    </cfRule>
  </conditionalFormatting>
  <conditionalFormatting sqref="AI9">
    <cfRule type="expression" dxfId="9397" priority="929">
      <formula>AND(IF(OR($Q9=1,$Q9=2),1,0),IF($X9&lt;=20,1,0))</formula>
    </cfRule>
    <cfRule type="expression" dxfId="9396" priority="930">
      <formula>AND(IF($Q9=2,1,0),IF($X9&lt;30,1,0))</formula>
    </cfRule>
    <cfRule type="expression" dxfId="9395" priority="931">
      <formula>AND(IF($Q9=3,1,0),IF($X9&lt;30,1,0))</formula>
    </cfRule>
    <cfRule type="expression" dxfId="9394" priority="932">
      <formula>AND(IF($Q9=3,1,IF($Q9=4,1,0)),IF($F9&lt;=85,1,0))</formula>
    </cfRule>
  </conditionalFormatting>
  <conditionalFormatting sqref="AV10">
    <cfRule type="expression" dxfId="9393" priority="927">
      <formula>AV10="X"</formula>
    </cfRule>
    <cfRule type="expression" dxfId="9392" priority="928">
      <formula>AV10="후보"</formula>
    </cfRule>
  </conditionalFormatting>
  <conditionalFormatting sqref="AC10">
    <cfRule type="cellIs" dxfId="9391" priority="924" operator="greaterThan">
      <formula>0.9</formula>
    </cfRule>
    <cfRule type="cellIs" dxfId="9390" priority="925" operator="greaterThan">
      <formula>0.85</formula>
    </cfRule>
  </conditionalFormatting>
  <conditionalFormatting sqref="N10">
    <cfRule type="cellIs" dxfId="9389" priority="922" operator="greaterThan">
      <formula>0.9</formula>
    </cfRule>
    <cfRule type="cellIs" dxfId="9388" priority="923" operator="greaterThan">
      <formula>0.85</formula>
    </cfRule>
  </conditionalFormatting>
  <conditionalFormatting sqref="E10">
    <cfRule type="expression" dxfId="9387" priority="918">
      <formula>AND(IF(OR($Q10=1,$Q10=2),1,0),IF($X10&lt;=20,1,0))</formula>
    </cfRule>
    <cfRule type="expression" dxfId="9386" priority="919">
      <formula>AND(IF($Q10=2,1,0),IF($X10&lt;30,1,0))</formula>
    </cfRule>
    <cfRule type="expression" dxfId="9385" priority="920">
      <formula>AND(IF($Q10=3,1,0),IF($X10&lt;30,1,0))</formula>
    </cfRule>
    <cfRule type="expression" dxfId="9384" priority="921">
      <formula>AND(IF($Q10=3,1,IF($Q10=4,1,0)),IF($F10&lt;=85,1,0))</formula>
    </cfRule>
  </conditionalFormatting>
  <conditionalFormatting sqref="X10">
    <cfRule type="expression" dxfId="9383" priority="914">
      <formula>AND(IF(OR($Q10=1,$Q10=2),1,0),IF($X10&lt;=20,1,0))</formula>
    </cfRule>
    <cfRule type="expression" dxfId="9382" priority="915">
      <formula>AND(IF($Q10=2,1,0),IF($X10&lt;30,1,0))</formula>
    </cfRule>
    <cfRule type="expression" dxfId="9381" priority="916">
      <formula>AND(IF($Q10=3,1,0),IF($X10&lt;30,1,0))</formula>
    </cfRule>
    <cfRule type="expression" dxfId="9380" priority="917">
      <formula>AND(IF($Q10=3,1,IF($Q10=4,1,0)),IF($F10&lt;=85,1,0))</formula>
    </cfRule>
  </conditionalFormatting>
  <conditionalFormatting sqref="AI10">
    <cfRule type="expression" dxfId="9379" priority="910">
      <formula>AND(IF(OR($Q10=1,$Q10=2),1,0),IF($X10&lt;=20,1,0))</formula>
    </cfRule>
    <cfRule type="expression" dxfId="9378" priority="911">
      <formula>AND(IF($Q10=2,1,0),IF($X10&lt;30,1,0))</formula>
    </cfRule>
    <cfRule type="expression" dxfId="9377" priority="912">
      <formula>AND(IF($Q10=3,1,0),IF($X10&lt;30,1,0))</formula>
    </cfRule>
    <cfRule type="expression" dxfId="9376" priority="913">
      <formula>AND(IF($Q10=3,1,IF($Q10=4,1,0)),IF($F10&lt;=85,1,0))</formula>
    </cfRule>
  </conditionalFormatting>
  <conditionalFormatting sqref="AV11">
    <cfRule type="expression" dxfId="9375" priority="908">
      <formula>AV11="X"</formula>
    </cfRule>
    <cfRule type="expression" dxfId="9374" priority="909">
      <formula>AV11="후보"</formula>
    </cfRule>
  </conditionalFormatting>
  <conditionalFormatting sqref="AC11 N11">
    <cfRule type="cellIs" dxfId="9373" priority="905" operator="greaterThan">
      <formula>0.9</formula>
    </cfRule>
    <cfRule type="cellIs" dxfId="9372" priority="906" operator="greaterThan">
      <formula>0.85</formula>
    </cfRule>
  </conditionalFormatting>
  <conditionalFormatting sqref="AV12">
    <cfRule type="expression" dxfId="9371" priority="903">
      <formula>AV12="X"</formula>
    </cfRule>
    <cfRule type="expression" dxfId="9370" priority="904">
      <formula>AV12="후보"</formula>
    </cfRule>
  </conditionalFormatting>
  <conditionalFormatting sqref="AC12">
    <cfRule type="cellIs" dxfId="9369" priority="900" operator="greaterThan">
      <formula>0.9</formula>
    </cfRule>
    <cfRule type="cellIs" dxfId="9368" priority="901" operator="greaterThan">
      <formula>0.85</formula>
    </cfRule>
  </conditionalFormatting>
  <conditionalFormatting sqref="N12">
    <cfRule type="cellIs" dxfId="9367" priority="898" operator="greaterThan">
      <formula>0.9</formula>
    </cfRule>
    <cfRule type="cellIs" dxfId="9366" priority="899" operator="greaterThan">
      <formula>0.85</formula>
    </cfRule>
  </conditionalFormatting>
  <conditionalFormatting sqref="E12">
    <cfRule type="expression" dxfId="9365" priority="894">
      <formula>AND(IF(OR($Q12=1,$Q12=2),1,0),IF($X12&lt;=20,1,0))</formula>
    </cfRule>
    <cfRule type="expression" dxfId="9364" priority="895">
      <formula>AND(IF($Q12=2,1,0),IF($X12&lt;30,1,0))</formula>
    </cfRule>
    <cfRule type="expression" dxfId="9363" priority="896">
      <formula>AND(IF($Q12=3,1,0),IF($X12&lt;30,1,0))</formula>
    </cfRule>
    <cfRule type="expression" dxfId="9362" priority="897">
      <formula>AND(IF($Q12=3,1,IF($Q12=4,1,0)),IF($F12&lt;=85,1,0))</formula>
    </cfRule>
  </conditionalFormatting>
  <conditionalFormatting sqref="X12">
    <cfRule type="expression" dxfId="9361" priority="890">
      <formula>AND(IF(OR($Q12=1,$Q12=2),1,0),IF($X12&lt;=20,1,0))</formula>
    </cfRule>
    <cfRule type="expression" dxfId="9360" priority="891">
      <formula>AND(IF($Q12=2,1,0),IF($X12&lt;30,1,0))</formula>
    </cfRule>
    <cfRule type="expression" dxfId="9359" priority="892">
      <formula>AND(IF($Q12=3,1,0),IF($X12&lt;30,1,0))</formula>
    </cfRule>
    <cfRule type="expression" dxfId="9358" priority="893">
      <formula>AND(IF($Q12=3,1,IF($Q12=4,1,0)),IF($F12&lt;=85,1,0))</formula>
    </cfRule>
  </conditionalFormatting>
  <conditionalFormatting sqref="AI12">
    <cfRule type="expression" dxfId="9357" priority="886">
      <formula>AND(IF(OR($Q12=1,$Q12=2),1,0),IF($X12&lt;=20,1,0))</formula>
    </cfRule>
    <cfRule type="expression" dxfId="9356" priority="887">
      <formula>AND(IF($Q12=2,1,0),IF($X12&lt;30,1,0))</formula>
    </cfRule>
    <cfRule type="expression" dxfId="9355" priority="888">
      <formula>AND(IF($Q12=3,1,0),IF($X12&lt;30,1,0))</formula>
    </cfRule>
    <cfRule type="expression" dxfId="9354" priority="889">
      <formula>AND(IF($Q12=3,1,IF($Q12=4,1,0)),IF($F12&lt;=85,1,0))</formula>
    </cfRule>
  </conditionalFormatting>
  <conditionalFormatting sqref="AV13">
    <cfRule type="expression" dxfId="9353" priority="884">
      <formula>AV13="X"</formula>
    </cfRule>
    <cfRule type="expression" dxfId="9352" priority="885">
      <formula>AV13="후보"</formula>
    </cfRule>
  </conditionalFormatting>
  <conditionalFormatting sqref="AC13">
    <cfRule type="cellIs" dxfId="9351" priority="881" operator="greaterThan">
      <formula>0.9</formula>
    </cfRule>
    <cfRule type="cellIs" dxfId="9350" priority="882" operator="greaterThan">
      <formula>0.85</formula>
    </cfRule>
  </conditionalFormatting>
  <conditionalFormatting sqref="N13">
    <cfRule type="cellIs" dxfId="9349" priority="879" operator="greaterThan">
      <formula>0.9</formula>
    </cfRule>
    <cfRule type="cellIs" dxfId="9348" priority="880" operator="greaterThan">
      <formula>0.85</formula>
    </cfRule>
  </conditionalFormatting>
  <conditionalFormatting sqref="E13">
    <cfRule type="expression" dxfId="9347" priority="875">
      <formula>AND(IF(OR($Q13=1,$Q13=2),1,0),IF($X13&lt;=20,1,0))</formula>
    </cfRule>
    <cfRule type="expression" dxfId="9346" priority="876">
      <formula>AND(IF($Q13=2,1,0),IF($X13&lt;30,1,0))</formula>
    </cfRule>
    <cfRule type="expression" dxfId="9345" priority="877">
      <formula>AND(IF($Q13=3,1,0),IF($X13&lt;30,1,0))</formula>
    </cfRule>
    <cfRule type="expression" dxfId="9344" priority="878">
      <formula>AND(IF($Q13=3,1,IF($Q13=4,1,0)),IF($F13&lt;=85,1,0))</formula>
    </cfRule>
  </conditionalFormatting>
  <conditionalFormatting sqref="X13">
    <cfRule type="expression" dxfId="9343" priority="871">
      <formula>AND(IF(OR($Q13=1,$Q13=2),1,0),IF($X13&lt;=20,1,0))</formula>
    </cfRule>
    <cfRule type="expression" dxfId="9342" priority="872">
      <formula>AND(IF($Q13=2,1,0),IF($X13&lt;30,1,0))</formula>
    </cfRule>
    <cfRule type="expression" dxfId="9341" priority="873">
      <formula>AND(IF($Q13=3,1,0),IF($X13&lt;30,1,0))</formula>
    </cfRule>
    <cfRule type="expression" dxfId="9340" priority="874">
      <formula>AND(IF($Q13=3,1,IF($Q13=4,1,0)),IF($F13&lt;=85,1,0))</formula>
    </cfRule>
  </conditionalFormatting>
  <conditionalFormatting sqref="AI13">
    <cfRule type="expression" dxfId="9339" priority="867">
      <formula>AND(IF(OR($Q13=1,$Q13=2),1,0),IF($X13&lt;=20,1,0))</formula>
    </cfRule>
    <cfRule type="expression" dxfId="9338" priority="868">
      <formula>AND(IF($Q13=2,1,0),IF($X13&lt;30,1,0))</formula>
    </cfRule>
    <cfRule type="expression" dxfId="9337" priority="869">
      <formula>AND(IF($Q13=3,1,0),IF($X13&lt;30,1,0))</formula>
    </cfRule>
    <cfRule type="expression" dxfId="9336" priority="870">
      <formula>AND(IF($Q13=3,1,IF($Q13=4,1,0)),IF($F13&lt;=85,1,0))</formula>
    </cfRule>
  </conditionalFormatting>
  <conditionalFormatting sqref="AV14">
    <cfRule type="expression" dxfId="9335" priority="865">
      <formula>AV14="X"</formula>
    </cfRule>
    <cfRule type="expression" dxfId="9334" priority="866">
      <formula>AV14="후보"</formula>
    </cfRule>
  </conditionalFormatting>
  <conditionalFormatting sqref="AC14">
    <cfRule type="cellIs" dxfId="9333" priority="862" operator="greaterThan">
      <formula>0.9</formula>
    </cfRule>
    <cfRule type="cellIs" dxfId="9332" priority="863" operator="greaterThan">
      <formula>0.85</formula>
    </cfRule>
  </conditionalFormatting>
  <conditionalFormatting sqref="N14">
    <cfRule type="cellIs" dxfId="9331" priority="860" operator="greaterThan">
      <formula>0.9</formula>
    </cfRule>
    <cfRule type="cellIs" dxfId="9330" priority="861" operator="greaterThan">
      <formula>0.85</formula>
    </cfRule>
  </conditionalFormatting>
  <conditionalFormatting sqref="E14">
    <cfRule type="expression" dxfId="9329" priority="856">
      <formula>AND(IF(OR($Q14=1,$Q14=2),1,0),IF($X14&lt;=20,1,0))</formula>
    </cfRule>
    <cfRule type="expression" dxfId="9328" priority="857">
      <formula>AND(IF($Q14=2,1,0),IF($X14&lt;30,1,0))</formula>
    </cfRule>
    <cfRule type="expression" dxfId="9327" priority="858">
      <formula>AND(IF($Q14=3,1,0),IF($X14&lt;30,1,0))</formula>
    </cfRule>
    <cfRule type="expression" dxfId="9326" priority="859">
      <formula>AND(IF($Q14=3,1,IF($Q14=4,1,0)),IF($F14&lt;=85,1,0))</formula>
    </cfRule>
  </conditionalFormatting>
  <conditionalFormatting sqref="X14">
    <cfRule type="expression" dxfId="9325" priority="852">
      <formula>AND(IF(OR($Q14=1,$Q14=2),1,0),IF($X14&lt;=20,1,0))</formula>
    </cfRule>
    <cfRule type="expression" dxfId="9324" priority="853">
      <formula>AND(IF($Q14=2,1,0),IF($X14&lt;30,1,0))</formula>
    </cfRule>
    <cfRule type="expression" dxfId="9323" priority="854">
      <formula>AND(IF($Q14=3,1,0),IF($X14&lt;30,1,0))</formula>
    </cfRule>
    <cfRule type="expression" dxfId="9322" priority="855">
      <formula>AND(IF($Q14=3,1,IF($Q14=4,1,0)),IF($F14&lt;=85,1,0))</formula>
    </cfRule>
  </conditionalFormatting>
  <conditionalFormatting sqref="AI14">
    <cfRule type="expression" dxfId="9321" priority="848">
      <formula>AND(IF(OR($Q14=1,$Q14=2),1,0),IF($X14&lt;=20,1,0))</formula>
    </cfRule>
    <cfRule type="expression" dxfId="9320" priority="849">
      <formula>AND(IF($Q14=2,1,0),IF($X14&lt;30,1,0))</formula>
    </cfRule>
    <cfRule type="expression" dxfId="9319" priority="850">
      <formula>AND(IF($Q14=3,1,0),IF($X14&lt;30,1,0))</formula>
    </cfRule>
    <cfRule type="expression" dxfId="9318" priority="851">
      <formula>AND(IF($Q14=3,1,IF($Q14=4,1,0)),IF($F14&lt;=85,1,0))</formula>
    </cfRule>
  </conditionalFormatting>
  <conditionalFormatting sqref="AV15">
    <cfRule type="expression" dxfId="9317" priority="846">
      <formula>AV15="X"</formula>
    </cfRule>
    <cfRule type="expression" dxfId="9316" priority="847">
      <formula>AV15="후보"</formula>
    </cfRule>
  </conditionalFormatting>
  <conditionalFormatting sqref="AC15">
    <cfRule type="cellIs" dxfId="9315" priority="843" operator="greaterThan">
      <formula>0.9</formula>
    </cfRule>
    <cfRule type="cellIs" dxfId="9314" priority="844" operator="greaterThan">
      <formula>0.85</formula>
    </cfRule>
  </conditionalFormatting>
  <conditionalFormatting sqref="N15">
    <cfRule type="cellIs" dxfId="9313" priority="841" operator="greaterThan">
      <formula>0.9</formula>
    </cfRule>
    <cfRule type="cellIs" dxfId="9312" priority="842" operator="greaterThan">
      <formula>0.85</formula>
    </cfRule>
  </conditionalFormatting>
  <conditionalFormatting sqref="E15">
    <cfRule type="expression" dxfId="9311" priority="837">
      <formula>AND(IF(OR($Q15=1,$Q15=2),1,0),IF($X15&lt;=20,1,0))</formula>
    </cfRule>
    <cfRule type="expression" dxfId="9310" priority="838">
      <formula>AND(IF($Q15=2,1,0),IF($X15&lt;30,1,0))</formula>
    </cfRule>
    <cfRule type="expression" dxfId="9309" priority="839">
      <formula>AND(IF($Q15=3,1,0),IF($X15&lt;30,1,0))</formula>
    </cfRule>
    <cfRule type="expression" dxfId="9308" priority="840">
      <formula>AND(IF($Q15=3,1,IF($Q15=4,1,0)),IF($F15&lt;=85,1,0))</formula>
    </cfRule>
  </conditionalFormatting>
  <conditionalFormatting sqref="X15">
    <cfRule type="expression" dxfId="9307" priority="833">
      <formula>AND(IF(OR($Q15=1,$Q15=2),1,0),IF($X15&lt;=20,1,0))</formula>
    </cfRule>
    <cfRule type="expression" dxfId="9306" priority="834">
      <formula>AND(IF($Q15=2,1,0),IF($X15&lt;30,1,0))</formula>
    </cfRule>
    <cfRule type="expression" dxfId="9305" priority="835">
      <formula>AND(IF($Q15=3,1,0),IF($X15&lt;30,1,0))</formula>
    </cfRule>
    <cfRule type="expression" dxfId="9304" priority="836">
      <formula>AND(IF($Q15=3,1,IF($Q15=4,1,0)),IF($F15&lt;=85,1,0))</formula>
    </cfRule>
  </conditionalFormatting>
  <conditionalFormatting sqref="AI15">
    <cfRule type="expression" dxfId="9303" priority="829">
      <formula>AND(IF(OR($Q15=1,$Q15=2),1,0),IF($X15&lt;=20,1,0))</formula>
    </cfRule>
    <cfRule type="expression" dxfId="9302" priority="830">
      <formula>AND(IF($Q15=2,1,0),IF($X15&lt;30,1,0))</formula>
    </cfRule>
    <cfRule type="expression" dxfId="9301" priority="831">
      <formula>AND(IF($Q15=3,1,0),IF($X15&lt;30,1,0))</formula>
    </cfRule>
    <cfRule type="expression" dxfId="9300" priority="832">
      <formula>AND(IF($Q15=3,1,IF($Q15=4,1,0)),IF($F15&lt;=85,1,0))</formula>
    </cfRule>
  </conditionalFormatting>
  <conditionalFormatting sqref="AV16">
    <cfRule type="expression" dxfId="9299" priority="827">
      <formula>AV16="X"</formula>
    </cfRule>
    <cfRule type="expression" dxfId="9298" priority="828">
      <formula>AV16="후보"</formula>
    </cfRule>
  </conditionalFormatting>
  <conditionalFormatting sqref="AC16 N16">
    <cfRule type="cellIs" dxfId="9297" priority="824" operator="greaterThan">
      <formula>0.9</formula>
    </cfRule>
    <cfRule type="cellIs" dxfId="9296" priority="825" operator="greaterThan">
      <formula>0.85</formula>
    </cfRule>
  </conditionalFormatting>
  <conditionalFormatting sqref="AV17">
    <cfRule type="expression" dxfId="9295" priority="822">
      <formula>AV17="X"</formula>
    </cfRule>
    <cfRule type="expression" dxfId="9294" priority="823">
      <formula>AV17="후보"</formula>
    </cfRule>
  </conditionalFormatting>
  <conditionalFormatting sqref="AC17">
    <cfRule type="cellIs" dxfId="9293" priority="819" operator="greaterThan">
      <formula>0.9</formula>
    </cfRule>
    <cfRule type="cellIs" dxfId="9292" priority="820" operator="greaterThan">
      <formula>0.85</formula>
    </cfRule>
  </conditionalFormatting>
  <conditionalFormatting sqref="N17">
    <cfRule type="cellIs" dxfId="9291" priority="817" operator="greaterThan">
      <formula>0.9</formula>
    </cfRule>
    <cfRule type="cellIs" dxfId="9290" priority="818" operator="greaterThan">
      <formula>0.85</formula>
    </cfRule>
  </conditionalFormatting>
  <conditionalFormatting sqref="E17">
    <cfRule type="expression" dxfId="9289" priority="813">
      <formula>AND(IF(OR($Q17=1,$Q17=2),1,0),IF($X17&lt;=20,1,0))</formula>
    </cfRule>
    <cfRule type="expression" dxfId="9288" priority="814">
      <formula>AND(IF($Q17=2,1,0),IF($X17&lt;30,1,0))</formula>
    </cfRule>
    <cfRule type="expression" dxfId="9287" priority="815">
      <formula>AND(IF($Q17=3,1,0),IF($X17&lt;30,1,0))</formula>
    </cfRule>
    <cfRule type="expression" dxfId="9286" priority="816">
      <formula>AND(IF($Q17=3,1,IF($Q17=4,1,0)),IF($F17&lt;=85,1,0))</formula>
    </cfRule>
  </conditionalFormatting>
  <conditionalFormatting sqref="X17">
    <cfRule type="expression" dxfId="9285" priority="809">
      <formula>AND(IF(OR($Q17=1,$Q17=2),1,0),IF($X17&lt;=20,1,0))</formula>
    </cfRule>
    <cfRule type="expression" dxfId="9284" priority="810">
      <formula>AND(IF($Q17=2,1,0),IF($X17&lt;30,1,0))</formula>
    </cfRule>
    <cfRule type="expression" dxfId="9283" priority="811">
      <formula>AND(IF($Q17=3,1,0),IF($X17&lt;30,1,0))</formula>
    </cfRule>
    <cfRule type="expression" dxfId="9282" priority="812">
      <formula>AND(IF($Q17=3,1,IF($Q17=4,1,0)),IF($F17&lt;=85,1,0))</formula>
    </cfRule>
  </conditionalFormatting>
  <conditionalFormatting sqref="AI17">
    <cfRule type="expression" dxfId="9281" priority="805">
      <formula>AND(IF(OR($Q17=1,$Q17=2),1,0),IF($X17&lt;=20,1,0))</formula>
    </cfRule>
    <cfRule type="expression" dxfId="9280" priority="806">
      <formula>AND(IF($Q17=2,1,0),IF($X17&lt;30,1,0))</formula>
    </cfRule>
    <cfRule type="expression" dxfId="9279" priority="807">
      <formula>AND(IF($Q17=3,1,0),IF($X17&lt;30,1,0))</formula>
    </cfRule>
    <cfRule type="expression" dxfId="9278" priority="808">
      <formula>AND(IF($Q17=3,1,IF($Q17=4,1,0)),IF($F17&lt;=85,1,0))</formula>
    </cfRule>
  </conditionalFormatting>
  <conditionalFormatting sqref="AV18">
    <cfRule type="expression" dxfId="9277" priority="803">
      <formula>AV18="X"</formula>
    </cfRule>
    <cfRule type="expression" dxfId="9276" priority="804">
      <formula>AV18="후보"</formula>
    </cfRule>
  </conditionalFormatting>
  <conditionalFormatting sqref="AC18">
    <cfRule type="cellIs" dxfId="9275" priority="800" operator="greaterThan">
      <formula>0.9</formula>
    </cfRule>
    <cfRule type="cellIs" dxfId="9274" priority="801" operator="greaterThan">
      <formula>0.85</formula>
    </cfRule>
  </conditionalFormatting>
  <conditionalFormatting sqref="N18">
    <cfRule type="cellIs" dxfId="9273" priority="798" operator="greaterThan">
      <formula>0.9</formula>
    </cfRule>
    <cfRule type="cellIs" dxfId="9272" priority="799" operator="greaterThan">
      <formula>0.85</formula>
    </cfRule>
  </conditionalFormatting>
  <conditionalFormatting sqref="E18">
    <cfRule type="expression" dxfId="9271" priority="794">
      <formula>AND(IF(OR($Q18=1,$Q18=2),1,0),IF($X18&lt;=20,1,0))</formula>
    </cfRule>
    <cfRule type="expression" dxfId="9270" priority="795">
      <formula>AND(IF($Q18=2,1,0),IF($X18&lt;30,1,0))</formula>
    </cfRule>
    <cfRule type="expression" dxfId="9269" priority="796">
      <formula>AND(IF($Q18=3,1,0),IF($X18&lt;30,1,0))</formula>
    </cfRule>
    <cfRule type="expression" dxfId="9268" priority="797">
      <formula>AND(IF($Q18=3,1,IF($Q18=4,1,0)),IF($F18&lt;=85,1,0))</formula>
    </cfRule>
  </conditionalFormatting>
  <conditionalFormatting sqref="X18">
    <cfRule type="expression" dxfId="9267" priority="790">
      <formula>AND(IF(OR($Q18=1,$Q18=2),1,0),IF($X18&lt;=20,1,0))</formula>
    </cfRule>
    <cfRule type="expression" dxfId="9266" priority="791">
      <formula>AND(IF($Q18=2,1,0),IF($X18&lt;30,1,0))</formula>
    </cfRule>
    <cfRule type="expression" dxfId="9265" priority="792">
      <formula>AND(IF($Q18=3,1,0),IF($X18&lt;30,1,0))</formula>
    </cfRule>
    <cfRule type="expression" dxfId="9264" priority="793">
      <formula>AND(IF($Q18=3,1,IF($Q18=4,1,0)),IF($F18&lt;=85,1,0))</formula>
    </cfRule>
  </conditionalFormatting>
  <conditionalFormatting sqref="AI18">
    <cfRule type="expression" dxfId="9263" priority="786">
      <formula>AND(IF(OR($Q18=1,$Q18=2),1,0),IF($X18&lt;=20,1,0))</formula>
    </cfRule>
    <cfRule type="expression" dxfId="9262" priority="787">
      <formula>AND(IF($Q18=2,1,0),IF($X18&lt;30,1,0))</formula>
    </cfRule>
    <cfRule type="expression" dxfId="9261" priority="788">
      <formula>AND(IF($Q18=3,1,0),IF($X18&lt;30,1,0))</formula>
    </cfRule>
    <cfRule type="expression" dxfId="9260" priority="789">
      <formula>AND(IF($Q18=3,1,IF($Q18=4,1,0)),IF($F18&lt;=85,1,0))</formula>
    </cfRule>
  </conditionalFormatting>
  <conditionalFormatting sqref="AV19">
    <cfRule type="expression" dxfId="9259" priority="784">
      <formula>AV19="X"</formula>
    </cfRule>
    <cfRule type="expression" dxfId="9258" priority="785">
      <formula>AV19="후보"</formula>
    </cfRule>
  </conditionalFormatting>
  <conditionalFormatting sqref="AC19">
    <cfRule type="cellIs" dxfId="9257" priority="781" operator="greaterThan">
      <formula>0.9</formula>
    </cfRule>
    <cfRule type="cellIs" dxfId="9256" priority="782" operator="greaterThan">
      <formula>0.85</formula>
    </cfRule>
  </conditionalFormatting>
  <conditionalFormatting sqref="N19">
    <cfRule type="cellIs" dxfId="9255" priority="779" operator="greaterThan">
      <formula>0.9</formula>
    </cfRule>
    <cfRule type="cellIs" dxfId="9254" priority="780" operator="greaterThan">
      <formula>0.85</formula>
    </cfRule>
  </conditionalFormatting>
  <conditionalFormatting sqref="E19">
    <cfRule type="expression" dxfId="9253" priority="775">
      <formula>AND(IF(OR($Q19=1,$Q19=2),1,0),IF($X19&lt;=20,1,0))</formula>
    </cfRule>
    <cfRule type="expression" dxfId="9252" priority="776">
      <formula>AND(IF($Q19=2,1,0),IF($X19&lt;30,1,0))</formula>
    </cfRule>
    <cfRule type="expression" dxfId="9251" priority="777">
      <formula>AND(IF($Q19=3,1,0),IF($X19&lt;30,1,0))</formula>
    </cfRule>
    <cfRule type="expression" dxfId="9250" priority="778">
      <formula>AND(IF($Q19=3,1,IF($Q19=4,1,0)),IF($F19&lt;=85,1,0))</formula>
    </cfRule>
  </conditionalFormatting>
  <conditionalFormatting sqref="X19">
    <cfRule type="expression" dxfId="9249" priority="771">
      <formula>AND(IF(OR($Q19=1,$Q19=2),1,0),IF($X19&lt;=20,1,0))</formula>
    </cfRule>
    <cfRule type="expression" dxfId="9248" priority="772">
      <formula>AND(IF($Q19=2,1,0),IF($X19&lt;30,1,0))</formula>
    </cfRule>
    <cfRule type="expression" dxfId="9247" priority="773">
      <formula>AND(IF($Q19=3,1,0),IF($X19&lt;30,1,0))</formula>
    </cfRule>
    <cfRule type="expression" dxfId="9246" priority="774">
      <formula>AND(IF($Q19=3,1,IF($Q19=4,1,0)),IF($F19&lt;=85,1,0))</formula>
    </cfRule>
  </conditionalFormatting>
  <conditionalFormatting sqref="AI19">
    <cfRule type="expression" dxfId="9245" priority="767">
      <formula>AND(IF(OR($Q19=1,$Q19=2),1,0),IF($X19&lt;=20,1,0))</formula>
    </cfRule>
    <cfRule type="expression" dxfId="9244" priority="768">
      <formula>AND(IF($Q19=2,1,0),IF($X19&lt;30,1,0))</formula>
    </cfRule>
    <cfRule type="expression" dxfId="9243" priority="769">
      <formula>AND(IF($Q19=3,1,0),IF($X19&lt;30,1,0))</formula>
    </cfRule>
    <cfRule type="expression" dxfId="9242" priority="770">
      <formula>AND(IF($Q19=3,1,IF($Q19=4,1,0)),IF($F19&lt;=85,1,0))</formula>
    </cfRule>
  </conditionalFormatting>
  <conditionalFormatting sqref="AV20">
    <cfRule type="expression" dxfId="9241" priority="765">
      <formula>AV20="X"</formula>
    </cfRule>
    <cfRule type="expression" dxfId="9240" priority="766">
      <formula>AV20="후보"</formula>
    </cfRule>
  </conditionalFormatting>
  <conditionalFormatting sqref="AC20 N20">
    <cfRule type="cellIs" dxfId="9239" priority="762" operator="greaterThan">
      <formula>0.9</formula>
    </cfRule>
    <cfRule type="cellIs" dxfId="9238" priority="763" operator="greaterThan">
      <formula>0.85</formula>
    </cfRule>
  </conditionalFormatting>
  <conditionalFormatting sqref="AV21">
    <cfRule type="expression" dxfId="9237" priority="760">
      <formula>AV21="X"</formula>
    </cfRule>
    <cfRule type="expression" dxfId="9236" priority="761">
      <formula>AV21="후보"</formula>
    </cfRule>
  </conditionalFormatting>
  <conditionalFormatting sqref="AC21">
    <cfRule type="cellIs" dxfId="9235" priority="757" operator="greaterThan">
      <formula>0.9</formula>
    </cfRule>
    <cfRule type="cellIs" dxfId="9234" priority="758" operator="greaterThan">
      <formula>0.85</formula>
    </cfRule>
  </conditionalFormatting>
  <conditionalFormatting sqref="N21">
    <cfRule type="cellIs" dxfId="9233" priority="755" operator="greaterThan">
      <formula>0.9</formula>
    </cfRule>
    <cfRule type="cellIs" dxfId="9232" priority="756" operator="greaterThan">
      <formula>0.85</formula>
    </cfRule>
  </conditionalFormatting>
  <conditionalFormatting sqref="E21">
    <cfRule type="expression" dxfId="9231" priority="751">
      <formula>AND(IF(OR($Q21=1,$Q21=2),1,0),IF($X21&lt;=20,1,0))</formula>
    </cfRule>
    <cfRule type="expression" dxfId="9230" priority="752">
      <formula>AND(IF($Q21=2,1,0),IF($X21&lt;30,1,0))</formula>
    </cfRule>
    <cfRule type="expression" dxfId="9229" priority="753">
      <formula>AND(IF($Q21=3,1,0),IF($X21&lt;30,1,0))</formula>
    </cfRule>
    <cfRule type="expression" dxfId="9228" priority="754">
      <formula>AND(IF($Q21=3,1,IF($Q21=4,1,0)),IF($F21&lt;=85,1,0))</formula>
    </cfRule>
  </conditionalFormatting>
  <conditionalFormatting sqref="X21">
    <cfRule type="expression" dxfId="9227" priority="747">
      <formula>AND(IF(OR($Q21=1,$Q21=2),1,0),IF($X21&lt;=20,1,0))</formula>
    </cfRule>
    <cfRule type="expression" dxfId="9226" priority="748">
      <formula>AND(IF($Q21=2,1,0),IF($X21&lt;30,1,0))</formula>
    </cfRule>
    <cfRule type="expression" dxfId="9225" priority="749">
      <formula>AND(IF($Q21=3,1,0),IF($X21&lt;30,1,0))</formula>
    </cfRule>
    <cfRule type="expression" dxfId="9224" priority="750">
      <formula>AND(IF($Q21=3,1,IF($Q21=4,1,0)),IF($F21&lt;=85,1,0))</formula>
    </cfRule>
  </conditionalFormatting>
  <conditionalFormatting sqref="AI21">
    <cfRule type="expression" dxfId="9223" priority="743">
      <formula>AND(IF(OR($Q21=1,$Q21=2),1,0),IF($X21&lt;=20,1,0))</formula>
    </cfRule>
    <cfRule type="expression" dxfId="9222" priority="744">
      <formula>AND(IF($Q21=2,1,0),IF($X21&lt;30,1,0))</formula>
    </cfRule>
    <cfRule type="expression" dxfId="9221" priority="745">
      <formula>AND(IF($Q21=3,1,0),IF($X21&lt;30,1,0))</formula>
    </cfRule>
    <cfRule type="expression" dxfId="9220" priority="746">
      <formula>AND(IF($Q21=3,1,IF($Q21=4,1,0)),IF($F21&lt;=85,1,0))</formula>
    </cfRule>
  </conditionalFormatting>
  <conditionalFormatting sqref="AV22">
    <cfRule type="expression" dxfId="9219" priority="741">
      <formula>AV22="X"</formula>
    </cfRule>
    <cfRule type="expression" dxfId="9218" priority="742">
      <formula>AV22="후보"</formula>
    </cfRule>
  </conditionalFormatting>
  <conditionalFormatting sqref="AC22">
    <cfRule type="cellIs" dxfId="9217" priority="738" operator="greaterThan">
      <formula>0.9</formula>
    </cfRule>
    <cfRule type="cellIs" dxfId="9216" priority="739" operator="greaterThan">
      <formula>0.85</formula>
    </cfRule>
  </conditionalFormatting>
  <conditionalFormatting sqref="N22">
    <cfRule type="cellIs" dxfId="9215" priority="736" operator="greaterThan">
      <formula>0.9</formula>
    </cfRule>
    <cfRule type="cellIs" dxfId="9214" priority="737" operator="greaterThan">
      <formula>0.85</formula>
    </cfRule>
  </conditionalFormatting>
  <conditionalFormatting sqref="E22">
    <cfRule type="expression" dxfId="9213" priority="732">
      <formula>AND(IF(OR($Q22=1,$Q22=2),1,0),IF($X22&lt;=20,1,0))</formula>
    </cfRule>
    <cfRule type="expression" dxfId="9212" priority="733">
      <formula>AND(IF($Q22=2,1,0),IF($X22&lt;30,1,0))</formula>
    </cfRule>
    <cfRule type="expression" dxfId="9211" priority="734">
      <formula>AND(IF($Q22=3,1,0),IF($X22&lt;30,1,0))</formula>
    </cfRule>
    <cfRule type="expression" dxfId="9210" priority="735">
      <formula>AND(IF($Q22=3,1,IF($Q22=4,1,0)),IF($F22&lt;=85,1,0))</formula>
    </cfRule>
  </conditionalFormatting>
  <conditionalFormatting sqref="X22">
    <cfRule type="expression" dxfId="9209" priority="728">
      <formula>AND(IF(OR($Q22=1,$Q22=2),1,0),IF($X22&lt;=20,1,0))</formula>
    </cfRule>
    <cfRule type="expression" dxfId="9208" priority="729">
      <formula>AND(IF($Q22=2,1,0),IF($X22&lt;30,1,0))</formula>
    </cfRule>
    <cfRule type="expression" dxfId="9207" priority="730">
      <formula>AND(IF($Q22=3,1,0),IF($X22&lt;30,1,0))</formula>
    </cfRule>
    <cfRule type="expression" dxfId="9206" priority="731">
      <formula>AND(IF($Q22=3,1,IF($Q22=4,1,0)),IF($F22&lt;=85,1,0))</formula>
    </cfRule>
  </conditionalFormatting>
  <conditionalFormatting sqref="AI22">
    <cfRule type="expression" dxfId="9205" priority="724">
      <formula>AND(IF(OR($Q22=1,$Q22=2),1,0),IF($X22&lt;=20,1,0))</formula>
    </cfRule>
    <cfRule type="expression" dxfId="9204" priority="725">
      <formula>AND(IF($Q22=2,1,0),IF($X22&lt;30,1,0))</formula>
    </cfRule>
    <cfRule type="expression" dxfId="9203" priority="726">
      <formula>AND(IF($Q22=3,1,0),IF($X22&lt;30,1,0))</formula>
    </cfRule>
    <cfRule type="expression" dxfId="9202" priority="727">
      <formula>AND(IF($Q22=3,1,IF($Q22=4,1,0)),IF($F22&lt;=85,1,0))</formula>
    </cfRule>
  </conditionalFormatting>
  <conditionalFormatting sqref="AV23">
    <cfRule type="expression" dxfId="9201" priority="722">
      <formula>AV23="X"</formula>
    </cfRule>
    <cfRule type="expression" dxfId="9200" priority="723">
      <formula>AV23="후보"</formula>
    </cfRule>
  </conditionalFormatting>
  <conditionalFormatting sqref="AC23">
    <cfRule type="cellIs" dxfId="9199" priority="719" operator="greaterThan">
      <formula>0.9</formula>
    </cfRule>
    <cfRule type="cellIs" dxfId="9198" priority="720" operator="greaterThan">
      <formula>0.85</formula>
    </cfRule>
  </conditionalFormatting>
  <conditionalFormatting sqref="N23">
    <cfRule type="cellIs" dxfId="9197" priority="717" operator="greaterThan">
      <formula>0.9</formula>
    </cfRule>
    <cfRule type="cellIs" dxfId="9196" priority="718" operator="greaterThan">
      <formula>0.85</formula>
    </cfRule>
  </conditionalFormatting>
  <conditionalFormatting sqref="E23">
    <cfRule type="expression" dxfId="9195" priority="713">
      <formula>AND(IF(OR($Q23=1,$Q23=2),1,0),IF($X23&lt;=20,1,0))</formula>
    </cfRule>
    <cfRule type="expression" dxfId="9194" priority="714">
      <formula>AND(IF($Q23=2,1,0),IF($X23&lt;30,1,0))</formula>
    </cfRule>
    <cfRule type="expression" dxfId="9193" priority="715">
      <formula>AND(IF($Q23=3,1,0),IF($X23&lt;30,1,0))</formula>
    </cfRule>
    <cfRule type="expression" dxfId="9192" priority="716">
      <formula>AND(IF($Q23=3,1,IF($Q23=4,1,0)),IF($F23&lt;=85,1,0))</formula>
    </cfRule>
  </conditionalFormatting>
  <conditionalFormatting sqref="X23">
    <cfRule type="expression" dxfId="9191" priority="709">
      <formula>AND(IF(OR($Q23=1,$Q23=2),1,0),IF($X23&lt;=20,1,0))</formula>
    </cfRule>
    <cfRule type="expression" dxfId="9190" priority="710">
      <formula>AND(IF($Q23=2,1,0),IF($X23&lt;30,1,0))</formula>
    </cfRule>
    <cfRule type="expression" dxfId="9189" priority="711">
      <formula>AND(IF($Q23=3,1,0),IF($X23&lt;30,1,0))</formula>
    </cfRule>
    <cfRule type="expression" dxfId="9188" priority="712">
      <formula>AND(IF($Q23=3,1,IF($Q23=4,1,0)),IF($F23&lt;=85,1,0))</formula>
    </cfRule>
  </conditionalFormatting>
  <conditionalFormatting sqref="AI23">
    <cfRule type="expression" dxfId="9187" priority="705">
      <formula>AND(IF(OR($Q23=1,$Q23=2),1,0),IF($X23&lt;=20,1,0))</formula>
    </cfRule>
    <cfRule type="expression" dxfId="9186" priority="706">
      <formula>AND(IF($Q23=2,1,0),IF($X23&lt;30,1,0))</formula>
    </cfRule>
    <cfRule type="expression" dxfId="9185" priority="707">
      <formula>AND(IF($Q23=3,1,0),IF($X23&lt;30,1,0))</formula>
    </cfRule>
    <cfRule type="expression" dxfId="9184" priority="708">
      <formula>AND(IF($Q23=3,1,IF($Q23=4,1,0)),IF($F23&lt;=85,1,0))</formula>
    </cfRule>
  </conditionalFormatting>
  <conditionalFormatting sqref="AV24">
    <cfRule type="expression" dxfId="9183" priority="703">
      <formula>AV24="X"</formula>
    </cfRule>
    <cfRule type="expression" dxfId="9182" priority="704">
      <formula>AV24="후보"</formula>
    </cfRule>
  </conditionalFormatting>
  <conditionalFormatting sqref="AC24">
    <cfRule type="cellIs" dxfId="9181" priority="700" operator="greaterThan">
      <formula>0.9</formula>
    </cfRule>
    <cfRule type="cellIs" dxfId="9180" priority="701" operator="greaterThan">
      <formula>0.85</formula>
    </cfRule>
  </conditionalFormatting>
  <conditionalFormatting sqref="N24">
    <cfRule type="cellIs" dxfId="9179" priority="698" operator="greaterThan">
      <formula>0.9</formula>
    </cfRule>
    <cfRule type="cellIs" dxfId="9178" priority="699" operator="greaterThan">
      <formula>0.85</formula>
    </cfRule>
  </conditionalFormatting>
  <conditionalFormatting sqref="E24">
    <cfRule type="expression" dxfId="9177" priority="694">
      <formula>AND(IF(OR($Q24=1,$Q24=2),1,0),IF($X24&lt;=20,1,0))</formula>
    </cfRule>
    <cfRule type="expression" dxfId="9176" priority="695">
      <formula>AND(IF($Q24=2,1,0),IF($X24&lt;30,1,0))</formula>
    </cfRule>
    <cfRule type="expression" dxfId="9175" priority="696">
      <formula>AND(IF($Q24=3,1,0),IF($X24&lt;30,1,0))</formula>
    </cfRule>
    <cfRule type="expression" dxfId="9174" priority="697">
      <formula>AND(IF($Q24=3,1,IF($Q24=4,1,0)),IF($F24&lt;=85,1,0))</formula>
    </cfRule>
  </conditionalFormatting>
  <conditionalFormatting sqref="X24">
    <cfRule type="expression" dxfId="9173" priority="690">
      <formula>AND(IF(OR($Q24=1,$Q24=2),1,0),IF($X24&lt;=20,1,0))</formula>
    </cfRule>
    <cfRule type="expression" dxfId="9172" priority="691">
      <formula>AND(IF($Q24=2,1,0),IF($X24&lt;30,1,0))</formula>
    </cfRule>
    <cfRule type="expression" dxfId="9171" priority="692">
      <formula>AND(IF($Q24=3,1,0),IF($X24&lt;30,1,0))</formula>
    </cfRule>
    <cfRule type="expression" dxfId="9170" priority="693">
      <formula>AND(IF($Q24=3,1,IF($Q24=4,1,0)),IF($F24&lt;=85,1,0))</formula>
    </cfRule>
  </conditionalFormatting>
  <conditionalFormatting sqref="AI24">
    <cfRule type="expression" dxfId="9169" priority="686">
      <formula>AND(IF(OR($Q24=1,$Q24=2),1,0),IF($X24&lt;=20,1,0))</formula>
    </cfRule>
    <cfRule type="expression" dxfId="9168" priority="687">
      <formula>AND(IF($Q24=2,1,0),IF($X24&lt;30,1,0))</formula>
    </cfRule>
    <cfRule type="expression" dxfId="9167" priority="688">
      <formula>AND(IF($Q24=3,1,0),IF($X24&lt;30,1,0))</formula>
    </cfRule>
    <cfRule type="expression" dxfId="9166" priority="689">
      <formula>AND(IF($Q24=3,1,IF($Q24=4,1,0)),IF($F24&lt;=85,1,0))</formula>
    </cfRule>
  </conditionalFormatting>
  <conditionalFormatting sqref="AV25">
    <cfRule type="expression" dxfId="9165" priority="684">
      <formula>AV25="X"</formula>
    </cfRule>
    <cfRule type="expression" dxfId="9164" priority="685">
      <formula>AV25="후보"</formula>
    </cfRule>
  </conditionalFormatting>
  <conditionalFormatting sqref="AC25">
    <cfRule type="cellIs" dxfId="9163" priority="681" operator="greaterThan">
      <formula>0.9</formula>
    </cfRule>
    <cfRule type="cellIs" dxfId="9162" priority="682" operator="greaterThan">
      <formula>0.85</formula>
    </cfRule>
  </conditionalFormatting>
  <conditionalFormatting sqref="N25">
    <cfRule type="cellIs" dxfId="9161" priority="679" operator="greaterThan">
      <formula>0.9</formula>
    </cfRule>
    <cfRule type="cellIs" dxfId="9160" priority="680" operator="greaterThan">
      <formula>0.85</formula>
    </cfRule>
  </conditionalFormatting>
  <conditionalFormatting sqref="E25">
    <cfRule type="expression" dxfId="9159" priority="675">
      <formula>AND(IF(OR($Q25=1,$Q25=2),1,0),IF($X25&lt;=20,1,0))</formula>
    </cfRule>
    <cfRule type="expression" dxfId="9158" priority="676">
      <formula>AND(IF($Q25=2,1,0),IF($X25&lt;30,1,0))</formula>
    </cfRule>
    <cfRule type="expression" dxfId="9157" priority="677">
      <formula>AND(IF($Q25=3,1,0),IF($X25&lt;30,1,0))</formula>
    </cfRule>
    <cfRule type="expression" dxfId="9156" priority="678">
      <formula>AND(IF($Q25=3,1,IF($Q25=4,1,0)),IF($F25&lt;=85,1,0))</formula>
    </cfRule>
  </conditionalFormatting>
  <conditionalFormatting sqref="X25">
    <cfRule type="expression" dxfId="9155" priority="671">
      <formula>AND(IF(OR($Q25=1,$Q25=2),1,0),IF($X25&lt;=20,1,0))</formula>
    </cfRule>
    <cfRule type="expression" dxfId="9154" priority="672">
      <formula>AND(IF($Q25=2,1,0),IF($X25&lt;30,1,0))</formula>
    </cfRule>
    <cfRule type="expression" dxfId="9153" priority="673">
      <formula>AND(IF($Q25=3,1,0),IF($X25&lt;30,1,0))</formula>
    </cfRule>
    <cfRule type="expression" dxfId="9152" priority="674">
      <formula>AND(IF($Q25=3,1,IF($Q25=4,1,0)),IF($F25&lt;=85,1,0))</formula>
    </cfRule>
  </conditionalFormatting>
  <conditionalFormatting sqref="AI25">
    <cfRule type="expression" dxfId="9151" priority="667">
      <formula>AND(IF(OR($Q25=1,$Q25=2),1,0),IF($X25&lt;=20,1,0))</formula>
    </cfRule>
    <cfRule type="expression" dxfId="9150" priority="668">
      <formula>AND(IF($Q25=2,1,0),IF($X25&lt;30,1,0))</formula>
    </cfRule>
    <cfRule type="expression" dxfId="9149" priority="669">
      <formula>AND(IF($Q25=3,1,0),IF($X25&lt;30,1,0))</formula>
    </cfRule>
    <cfRule type="expression" dxfId="9148" priority="670">
      <formula>AND(IF($Q25=3,1,IF($Q25=4,1,0)),IF($F25&lt;=85,1,0))</formula>
    </cfRule>
  </conditionalFormatting>
  <conditionalFormatting sqref="AV26">
    <cfRule type="expression" dxfId="9147" priority="665">
      <formula>AV26="X"</formula>
    </cfRule>
    <cfRule type="expression" dxfId="9146" priority="666">
      <formula>AV26="후보"</formula>
    </cfRule>
  </conditionalFormatting>
  <conditionalFormatting sqref="AC26">
    <cfRule type="cellIs" dxfId="9145" priority="662" operator="greaterThan">
      <formula>0.9</formula>
    </cfRule>
    <cfRule type="cellIs" dxfId="9144" priority="663" operator="greaterThan">
      <formula>0.85</formula>
    </cfRule>
  </conditionalFormatting>
  <conditionalFormatting sqref="N26">
    <cfRule type="cellIs" dxfId="9143" priority="660" operator="greaterThan">
      <formula>0.9</formula>
    </cfRule>
    <cfRule type="cellIs" dxfId="9142" priority="661" operator="greaterThan">
      <formula>0.85</formula>
    </cfRule>
  </conditionalFormatting>
  <conditionalFormatting sqref="E26">
    <cfRule type="expression" dxfId="9141" priority="656">
      <formula>AND(IF(OR($Q26=1,$Q26=2),1,0),IF($X26&lt;=20,1,0))</formula>
    </cfRule>
    <cfRule type="expression" dxfId="9140" priority="657">
      <formula>AND(IF($Q26=2,1,0),IF($X26&lt;30,1,0))</formula>
    </cfRule>
    <cfRule type="expression" dxfId="9139" priority="658">
      <formula>AND(IF($Q26=3,1,0),IF($X26&lt;30,1,0))</formula>
    </cfRule>
    <cfRule type="expression" dxfId="9138" priority="659">
      <formula>AND(IF($Q26=3,1,IF($Q26=4,1,0)),IF($F26&lt;=85,1,0))</formula>
    </cfRule>
  </conditionalFormatting>
  <conditionalFormatting sqref="X26">
    <cfRule type="expression" dxfId="9137" priority="652">
      <formula>AND(IF(OR($Q26=1,$Q26=2),1,0),IF($X26&lt;=20,1,0))</formula>
    </cfRule>
    <cfRule type="expression" dxfId="9136" priority="653">
      <formula>AND(IF($Q26=2,1,0),IF($X26&lt;30,1,0))</formula>
    </cfRule>
    <cfRule type="expression" dxfId="9135" priority="654">
      <formula>AND(IF($Q26=3,1,0),IF($X26&lt;30,1,0))</formula>
    </cfRule>
    <cfRule type="expression" dxfId="9134" priority="655">
      <formula>AND(IF($Q26=3,1,IF($Q26=4,1,0)),IF($F26&lt;=85,1,0))</formula>
    </cfRule>
  </conditionalFormatting>
  <conditionalFormatting sqref="AI26">
    <cfRule type="expression" dxfId="9133" priority="648">
      <formula>AND(IF(OR($Q26=1,$Q26=2),1,0),IF($X26&lt;=20,1,0))</formula>
    </cfRule>
    <cfRule type="expression" dxfId="9132" priority="649">
      <formula>AND(IF($Q26=2,1,0),IF($X26&lt;30,1,0))</formula>
    </cfRule>
    <cfRule type="expression" dxfId="9131" priority="650">
      <formula>AND(IF($Q26=3,1,0),IF($X26&lt;30,1,0))</formula>
    </cfRule>
    <cfRule type="expression" dxfId="9130" priority="651">
      <formula>AND(IF($Q26=3,1,IF($Q26=4,1,0)),IF($F26&lt;=85,1,0))</formula>
    </cfRule>
  </conditionalFormatting>
  <conditionalFormatting sqref="AV27">
    <cfRule type="expression" dxfId="9129" priority="646">
      <formula>AV27="X"</formula>
    </cfRule>
    <cfRule type="expression" dxfId="9128" priority="647">
      <formula>AV27="후보"</formula>
    </cfRule>
  </conditionalFormatting>
  <conditionalFormatting sqref="AC27">
    <cfRule type="cellIs" dxfId="9127" priority="643" operator="greaterThan">
      <formula>0.9</formula>
    </cfRule>
    <cfRule type="cellIs" dxfId="9126" priority="644" operator="greaterThan">
      <formula>0.85</formula>
    </cfRule>
  </conditionalFormatting>
  <conditionalFormatting sqref="N27">
    <cfRule type="cellIs" dxfId="9125" priority="641" operator="greaterThan">
      <formula>0.9</formula>
    </cfRule>
    <cfRule type="cellIs" dxfId="9124" priority="642" operator="greaterThan">
      <formula>0.85</formula>
    </cfRule>
  </conditionalFormatting>
  <conditionalFormatting sqref="E27">
    <cfRule type="expression" dxfId="9123" priority="637">
      <formula>AND(IF(OR($Q27=1,$Q27=2),1,0),IF($X27&lt;=20,1,0))</formula>
    </cfRule>
    <cfRule type="expression" dxfId="9122" priority="638">
      <formula>AND(IF($Q27=2,1,0),IF($X27&lt;30,1,0))</formula>
    </cfRule>
    <cfRule type="expression" dxfId="9121" priority="639">
      <formula>AND(IF($Q27=3,1,0),IF($X27&lt;30,1,0))</formula>
    </cfRule>
    <cfRule type="expression" dxfId="9120" priority="640">
      <formula>AND(IF($Q27=3,1,IF($Q27=4,1,0)),IF($F27&lt;=85,1,0))</formula>
    </cfRule>
  </conditionalFormatting>
  <conditionalFormatting sqref="X27">
    <cfRule type="expression" dxfId="9119" priority="633">
      <formula>AND(IF(OR($Q27=1,$Q27=2),1,0),IF($X27&lt;=20,1,0))</formula>
    </cfRule>
    <cfRule type="expression" dxfId="9118" priority="634">
      <formula>AND(IF($Q27=2,1,0),IF($X27&lt;30,1,0))</formula>
    </cfRule>
    <cfRule type="expression" dxfId="9117" priority="635">
      <formula>AND(IF($Q27=3,1,0),IF($X27&lt;30,1,0))</formula>
    </cfRule>
    <cfRule type="expression" dxfId="9116" priority="636">
      <formula>AND(IF($Q27=3,1,IF($Q27=4,1,0)),IF($F27&lt;=85,1,0))</formula>
    </cfRule>
  </conditionalFormatting>
  <conditionalFormatting sqref="AI27">
    <cfRule type="expression" dxfId="9115" priority="629">
      <formula>AND(IF(OR($Q27=1,$Q27=2),1,0),IF($X27&lt;=20,1,0))</formula>
    </cfRule>
    <cfRule type="expression" dxfId="9114" priority="630">
      <formula>AND(IF($Q27=2,1,0),IF($X27&lt;30,1,0))</formula>
    </cfRule>
    <cfRule type="expression" dxfId="9113" priority="631">
      <formula>AND(IF($Q27=3,1,0),IF($X27&lt;30,1,0))</formula>
    </cfRule>
    <cfRule type="expression" dxfId="9112" priority="632">
      <formula>AND(IF($Q27=3,1,IF($Q27=4,1,0)),IF($F27&lt;=85,1,0))</formula>
    </cfRule>
  </conditionalFormatting>
  <conditionalFormatting sqref="AV28">
    <cfRule type="expression" dxfId="9111" priority="627">
      <formula>AV28="X"</formula>
    </cfRule>
    <cfRule type="expression" dxfId="9110" priority="628">
      <formula>AV28="후보"</formula>
    </cfRule>
  </conditionalFormatting>
  <conditionalFormatting sqref="AC28 N28">
    <cfRule type="cellIs" dxfId="9109" priority="624" operator="greaterThan">
      <formula>0.9</formula>
    </cfRule>
    <cfRule type="cellIs" dxfId="9108" priority="625" operator="greaterThan">
      <formula>0.85</formula>
    </cfRule>
  </conditionalFormatting>
  <conditionalFormatting sqref="AV29">
    <cfRule type="expression" dxfId="9107" priority="622">
      <formula>AV29="X"</formula>
    </cfRule>
    <cfRule type="expression" dxfId="9106" priority="623">
      <formula>AV29="후보"</formula>
    </cfRule>
  </conditionalFormatting>
  <conditionalFormatting sqref="AC29">
    <cfRule type="cellIs" dxfId="9105" priority="619" operator="greaterThan">
      <formula>0.9</formula>
    </cfRule>
    <cfRule type="cellIs" dxfId="9104" priority="620" operator="greaterThan">
      <formula>0.85</formula>
    </cfRule>
  </conditionalFormatting>
  <conditionalFormatting sqref="N29">
    <cfRule type="cellIs" dxfId="9103" priority="617" operator="greaterThan">
      <formula>0.9</formula>
    </cfRule>
    <cfRule type="cellIs" dxfId="9102" priority="618" operator="greaterThan">
      <formula>0.85</formula>
    </cfRule>
  </conditionalFormatting>
  <conditionalFormatting sqref="E29">
    <cfRule type="expression" dxfId="9101" priority="613">
      <formula>AND(IF(OR($Q29=1,$Q29=2),1,0),IF($X29&lt;=20,1,0))</formula>
    </cfRule>
    <cfRule type="expression" dxfId="9100" priority="614">
      <formula>AND(IF($Q29=2,1,0),IF($X29&lt;30,1,0))</formula>
    </cfRule>
    <cfRule type="expression" dxfId="9099" priority="615">
      <formula>AND(IF($Q29=3,1,0),IF($X29&lt;30,1,0))</formula>
    </cfRule>
    <cfRule type="expression" dxfId="9098" priority="616">
      <formula>AND(IF($Q29=3,1,IF($Q29=4,1,0)),IF($F29&lt;=85,1,0))</formula>
    </cfRule>
  </conditionalFormatting>
  <conditionalFormatting sqref="X29">
    <cfRule type="expression" dxfId="9097" priority="609">
      <formula>AND(IF(OR($Q29=1,$Q29=2),1,0),IF($X29&lt;=20,1,0))</formula>
    </cfRule>
    <cfRule type="expression" dxfId="9096" priority="610">
      <formula>AND(IF($Q29=2,1,0),IF($X29&lt;30,1,0))</formula>
    </cfRule>
    <cfRule type="expression" dxfId="9095" priority="611">
      <formula>AND(IF($Q29=3,1,0),IF($X29&lt;30,1,0))</formula>
    </cfRule>
    <cfRule type="expression" dxfId="9094" priority="612">
      <formula>AND(IF($Q29=3,1,IF($Q29=4,1,0)),IF($F29&lt;=85,1,0))</formula>
    </cfRule>
  </conditionalFormatting>
  <conditionalFormatting sqref="AI29">
    <cfRule type="expression" dxfId="9093" priority="605">
      <formula>AND(IF(OR($Q29=1,$Q29=2),1,0),IF($X29&lt;=20,1,0))</formula>
    </cfRule>
    <cfRule type="expression" dxfId="9092" priority="606">
      <formula>AND(IF($Q29=2,1,0),IF($X29&lt;30,1,0))</formula>
    </cfRule>
    <cfRule type="expression" dxfId="9091" priority="607">
      <formula>AND(IF($Q29=3,1,0),IF($X29&lt;30,1,0))</formula>
    </cfRule>
    <cfRule type="expression" dxfId="9090" priority="608">
      <formula>AND(IF($Q29=3,1,IF($Q29=4,1,0)),IF($F29&lt;=85,1,0))</formula>
    </cfRule>
  </conditionalFormatting>
  <conditionalFormatting sqref="AV30">
    <cfRule type="expression" dxfId="9089" priority="603">
      <formula>AV30="X"</formula>
    </cfRule>
    <cfRule type="expression" dxfId="9088" priority="604">
      <formula>AV30="후보"</formula>
    </cfRule>
  </conditionalFormatting>
  <conditionalFormatting sqref="AC30">
    <cfRule type="cellIs" dxfId="9087" priority="600" operator="greaterThan">
      <formula>0.9</formula>
    </cfRule>
    <cfRule type="cellIs" dxfId="9086" priority="601" operator="greaterThan">
      <formula>0.85</formula>
    </cfRule>
  </conditionalFormatting>
  <conditionalFormatting sqref="N30">
    <cfRule type="cellIs" dxfId="9085" priority="598" operator="greaterThan">
      <formula>0.9</formula>
    </cfRule>
    <cfRule type="cellIs" dxfId="9084" priority="599" operator="greaterThan">
      <formula>0.85</formula>
    </cfRule>
  </conditionalFormatting>
  <conditionalFormatting sqref="E30">
    <cfRule type="expression" dxfId="9083" priority="594">
      <formula>AND(IF(OR($Q30=1,$Q30=2),1,0),IF($X30&lt;=20,1,0))</formula>
    </cfRule>
    <cfRule type="expression" dxfId="9082" priority="595">
      <formula>AND(IF($Q30=2,1,0),IF($X30&lt;30,1,0))</formula>
    </cfRule>
    <cfRule type="expression" dxfId="9081" priority="596">
      <formula>AND(IF($Q30=3,1,0),IF($X30&lt;30,1,0))</formula>
    </cfRule>
    <cfRule type="expression" dxfId="9080" priority="597">
      <formula>AND(IF($Q30=3,1,IF($Q30=4,1,0)),IF($F30&lt;=85,1,0))</formula>
    </cfRule>
  </conditionalFormatting>
  <conditionalFormatting sqref="X30">
    <cfRule type="expression" dxfId="9079" priority="590">
      <formula>AND(IF(OR($Q30=1,$Q30=2),1,0),IF($X30&lt;=20,1,0))</formula>
    </cfRule>
    <cfRule type="expression" dxfId="9078" priority="591">
      <formula>AND(IF($Q30=2,1,0),IF($X30&lt;30,1,0))</formula>
    </cfRule>
    <cfRule type="expression" dxfId="9077" priority="592">
      <formula>AND(IF($Q30=3,1,0),IF($X30&lt;30,1,0))</formula>
    </cfRule>
    <cfRule type="expression" dxfId="9076" priority="593">
      <formula>AND(IF($Q30=3,1,IF($Q30=4,1,0)),IF($F30&lt;=85,1,0))</formula>
    </cfRule>
  </conditionalFormatting>
  <conditionalFormatting sqref="AI30">
    <cfRule type="expression" dxfId="9075" priority="586">
      <formula>AND(IF(OR($Q30=1,$Q30=2),1,0),IF($X30&lt;=20,1,0))</formula>
    </cfRule>
    <cfRule type="expression" dxfId="9074" priority="587">
      <formula>AND(IF($Q30=2,1,0),IF($X30&lt;30,1,0))</formula>
    </cfRule>
    <cfRule type="expression" dxfId="9073" priority="588">
      <formula>AND(IF($Q30=3,1,0),IF($X30&lt;30,1,0))</formula>
    </cfRule>
    <cfRule type="expression" dxfId="9072" priority="589">
      <formula>AND(IF($Q30=3,1,IF($Q30=4,1,0)),IF($F30&lt;=85,1,0))</formula>
    </cfRule>
  </conditionalFormatting>
  <conditionalFormatting sqref="AV31">
    <cfRule type="expression" dxfId="9071" priority="584">
      <formula>AV31="X"</formula>
    </cfRule>
    <cfRule type="expression" dxfId="9070" priority="585">
      <formula>AV31="후보"</formula>
    </cfRule>
  </conditionalFormatting>
  <conditionalFormatting sqref="AC31">
    <cfRule type="cellIs" dxfId="9069" priority="581" operator="greaterThan">
      <formula>0.9</formula>
    </cfRule>
    <cfRule type="cellIs" dxfId="9068" priority="582" operator="greaterThan">
      <formula>0.85</formula>
    </cfRule>
  </conditionalFormatting>
  <conditionalFormatting sqref="N31">
    <cfRule type="cellIs" dxfId="9067" priority="579" operator="greaterThan">
      <formula>0.9</formula>
    </cfRule>
    <cfRule type="cellIs" dxfId="9066" priority="580" operator="greaterThan">
      <formula>0.85</formula>
    </cfRule>
  </conditionalFormatting>
  <conditionalFormatting sqref="E31">
    <cfRule type="expression" dxfId="9065" priority="575">
      <formula>AND(IF(OR($Q31=1,$Q31=2),1,0),IF($X31&lt;=20,1,0))</formula>
    </cfRule>
    <cfRule type="expression" dxfId="9064" priority="576">
      <formula>AND(IF($Q31=2,1,0),IF($X31&lt;30,1,0))</formula>
    </cfRule>
    <cfRule type="expression" dxfId="9063" priority="577">
      <formula>AND(IF($Q31=3,1,0),IF($X31&lt;30,1,0))</formula>
    </cfRule>
    <cfRule type="expression" dxfId="9062" priority="578">
      <formula>AND(IF($Q31=3,1,IF($Q31=4,1,0)),IF($F31&lt;=85,1,0))</formula>
    </cfRule>
  </conditionalFormatting>
  <conditionalFormatting sqref="X31">
    <cfRule type="expression" dxfId="9061" priority="571">
      <formula>AND(IF(OR($Q31=1,$Q31=2),1,0),IF($X31&lt;=20,1,0))</formula>
    </cfRule>
    <cfRule type="expression" dxfId="9060" priority="572">
      <formula>AND(IF($Q31=2,1,0),IF($X31&lt;30,1,0))</formula>
    </cfRule>
    <cfRule type="expression" dxfId="9059" priority="573">
      <formula>AND(IF($Q31=3,1,0),IF($X31&lt;30,1,0))</formula>
    </cfRule>
    <cfRule type="expression" dxfId="9058" priority="574">
      <formula>AND(IF($Q31=3,1,IF($Q31=4,1,0)),IF($F31&lt;=85,1,0))</formula>
    </cfRule>
  </conditionalFormatting>
  <conditionalFormatting sqref="AI31">
    <cfRule type="expression" dxfId="9057" priority="567">
      <formula>AND(IF(OR($Q31=1,$Q31=2),1,0),IF($X31&lt;=20,1,0))</formula>
    </cfRule>
    <cfRule type="expression" dxfId="9056" priority="568">
      <formula>AND(IF($Q31=2,1,0),IF($X31&lt;30,1,0))</formula>
    </cfRule>
    <cfRule type="expression" dxfId="9055" priority="569">
      <formula>AND(IF($Q31=3,1,0),IF($X31&lt;30,1,0))</formula>
    </cfRule>
    <cfRule type="expression" dxfId="9054" priority="570">
      <formula>AND(IF($Q31=3,1,IF($Q31=4,1,0)),IF($F31&lt;=85,1,0))</formula>
    </cfRule>
  </conditionalFormatting>
  <conditionalFormatting sqref="AV32">
    <cfRule type="expression" dxfId="9053" priority="565">
      <formula>AV32="X"</formula>
    </cfRule>
    <cfRule type="expression" dxfId="9052" priority="566">
      <formula>AV32="후보"</formula>
    </cfRule>
  </conditionalFormatting>
  <conditionalFormatting sqref="AC32">
    <cfRule type="cellIs" dxfId="9051" priority="562" operator="greaterThan">
      <formula>0.9</formula>
    </cfRule>
    <cfRule type="cellIs" dxfId="9050" priority="563" operator="greaterThan">
      <formula>0.85</formula>
    </cfRule>
  </conditionalFormatting>
  <conditionalFormatting sqref="N32">
    <cfRule type="cellIs" dxfId="9049" priority="560" operator="greaterThan">
      <formula>0.9</formula>
    </cfRule>
    <cfRule type="cellIs" dxfId="9048" priority="561" operator="greaterThan">
      <formula>0.85</formula>
    </cfRule>
  </conditionalFormatting>
  <conditionalFormatting sqref="E32">
    <cfRule type="expression" dxfId="9047" priority="556">
      <formula>AND(IF(OR($Q32=1,$Q32=2),1,0),IF($X32&lt;=20,1,0))</formula>
    </cfRule>
    <cfRule type="expression" dxfId="9046" priority="557">
      <formula>AND(IF($Q32=2,1,0),IF($X32&lt;30,1,0))</formula>
    </cfRule>
    <cfRule type="expression" dxfId="9045" priority="558">
      <formula>AND(IF($Q32=3,1,0),IF($X32&lt;30,1,0))</formula>
    </cfRule>
    <cfRule type="expression" dxfId="9044" priority="559">
      <formula>AND(IF($Q32=3,1,IF($Q32=4,1,0)),IF($F32&lt;=85,1,0))</formula>
    </cfRule>
  </conditionalFormatting>
  <conditionalFormatting sqref="X32">
    <cfRule type="expression" dxfId="9043" priority="552">
      <formula>AND(IF(OR($Q32=1,$Q32=2),1,0),IF($X32&lt;=20,1,0))</formula>
    </cfRule>
    <cfRule type="expression" dxfId="9042" priority="553">
      <formula>AND(IF($Q32=2,1,0),IF($X32&lt;30,1,0))</formula>
    </cfRule>
    <cfRule type="expression" dxfId="9041" priority="554">
      <formula>AND(IF($Q32=3,1,0),IF($X32&lt;30,1,0))</formula>
    </cfRule>
    <cfRule type="expression" dxfId="9040" priority="555">
      <formula>AND(IF($Q32=3,1,IF($Q32=4,1,0)),IF($F32&lt;=85,1,0))</formula>
    </cfRule>
  </conditionalFormatting>
  <conditionalFormatting sqref="AI32">
    <cfRule type="expression" dxfId="9039" priority="548">
      <formula>AND(IF(OR($Q32=1,$Q32=2),1,0),IF($X32&lt;=20,1,0))</formula>
    </cfRule>
    <cfRule type="expression" dxfId="9038" priority="549">
      <formula>AND(IF($Q32=2,1,0),IF($X32&lt;30,1,0))</formula>
    </cfRule>
    <cfRule type="expression" dxfId="9037" priority="550">
      <formula>AND(IF($Q32=3,1,0),IF($X32&lt;30,1,0))</formula>
    </cfRule>
    <cfRule type="expression" dxfId="9036" priority="551">
      <formula>AND(IF($Q32=3,1,IF($Q32=4,1,0)),IF($F32&lt;=85,1,0))</formula>
    </cfRule>
  </conditionalFormatting>
  <conditionalFormatting sqref="AV33">
    <cfRule type="expression" dxfId="9035" priority="546">
      <formula>AV33="X"</formula>
    </cfRule>
    <cfRule type="expression" dxfId="9034" priority="547">
      <formula>AV33="후보"</formula>
    </cfRule>
  </conditionalFormatting>
  <conditionalFormatting sqref="AC33">
    <cfRule type="cellIs" dxfId="9033" priority="543" operator="greaterThan">
      <formula>0.9</formula>
    </cfRule>
    <cfRule type="cellIs" dxfId="9032" priority="544" operator="greaterThan">
      <formula>0.85</formula>
    </cfRule>
  </conditionalFormatting>
  <conditionalFormatting sqref="N33">
    <cfRule type="cellIs" dxfId="9031" priority="541" operator="greaterThan">
      <formula>0.9</formula>
    </cfRule>
    <cfRule type="cellIs" dxfId="9030" priority="542" operator="greaterThan">
      <formula>0.85</formula>
    </cfRule>
  </conditionalFormatting>
  <conditionalFormatting sqref="E33">
    <cfRule type="expression" dxfId="9029" priority="537">
      <formula>AND(IF(OR($Q33=1,$Q33=2),1,0),IF($X33&lt;=20,1,0))</formula>
    </cfRule>
    <cfRule type="expression" dxfId="9028" priority="538">
      <formula>AND(IF($Q33=2,1,0),IF($X33&lt;30,1,0))</formula>
    </cfRule>
    <cfRule type="expression" dxfId="9027" priority="539">
      <formula>AND(IF($Q33=3,1,0),IF($X33&lt;30,1,0))</formula>
    </cfRule>
    <cfRule type="expression" dxfId="9026" priority="540">
      <formula>AND(IF($Q33=3,1,IF($Q33=4,1,0)),IF($F33&lt;=85,1,0))</formula>
    </cfRule>
  </conditionalFormatting>
  <conditionalFormatting sqref="X33">
    <cfRule type="expression" dxfId="9025" priority="533">
      <formula>AND(IF(OR($Q33=1,$Q33=2),1,0),IF($X33&lt;=20,1,0))</formula>
    </cfRule>
    <cfRule type="expression" dxfId="9024" priority="534">
      <formula>AND(IF($Q33=2,1,0),IF($X33&lt;30,1,0))</formula>
    </cfRule>
    <cfRule type="expression" dxfId="9023" priority="535">
      <formula>AND(IF($Q33=3,1,0),IF($X33&lt;30,1,0))</formula>
    </cfRule>
    <cfRule type="expression" dxfId="9022" priority="536">
      <formula>AND(IF($Q33=3,1,IF($Q33=4,1,0)),IF($F33&lt;=85,1,0))</formula>
    </cfRule>
  </conditionalFormatting>
  <conditionalFormatting sqref="AI33">
    <cfRule type="expression" dxfId="9021" priority="529">
      <formula>AND(IF(OR($Q33=1,$Q33=2),1,0),IF($X33&lt;=20,1,0))</formula>
    </cfRule>
    <cfRule type="expression" dxfId="9020" priority="530">
      <formula>AND(IF($Q33=2,1,0),IF($X33&lt;30,1,0))</formula>
    </cfRule>
    <cfRule type="expression" dxfId="9019" priority="531">
      <formula>AND(IF($Q33=3,1,0),IF($X33&lt;30,1,0))</formula>
    </cfRule>
    <cfRule type="expression" dxfId="9018" priority="532">
      <formula>AND(IF($Q33=3,1,IF($Q33=4,1,0)),IF($F33&lt;=85,1,0))</formula>
    </cfRule>
  </conditionalFormatting>
  <conditionalFormatting sqref="AV34">
    <cfRule type="expression" dxfId="9017" priority="527">
      <formula>AV34="X"</formula>
    </cfRule>
    <cfRule type="expression" dxfId="9016" priority="528">
      <formula>AV34="후보"</formula>
    </cfRule>
  </conditionalFormatting>
  <conditionalFormatting sqref="AC34">
    <cfRule type="cellIs" dxfId="9015" priority="524" operator="greaterThan">
      <formula>0.9</formula>
    </cfRule>
    <cfRule type="cellIs" dxfId="9014" priority="525" operator="greaterThan">
      <formula>0.85</formula>
    </cfRule>
  </conditionalFormatting>
  <conditionalFormatting sqref="N34">
    <cfRule type="cellIs" dxfId="9013" priority="522" operator="greaterThan">
      <formula>0.9</formula>
    </cfRule>
    <cfRule type="cellIs" dxfId="9012" priority="523" operator="greaterThan">
      <formula>0.85</formula>
    </cfRule>
  </conditionalFormatting>
  <conditionalFormatting sqref="E34">
    <cfRule type="expression" dxfId="9011" priority="518">
      <formula>AND(IF(OR($Q34=1,$Q34=2),1,0),IF($X34&lt;=20,1,0))</formula>
    </cfRule>
    <cfRule type="expression" dxfId="9010" priority="519">
      <formula>AND(IF($Q34=2,1,0),IF($X34&lt;30,1,0))</formula>
    </cfRule>
    <cfRule type="expression" dxfId="9009" priority="520">
      <formula>AND(IF($Q34=3,1,0),IF($X34&lt;30,1,0))</formula>
    </cfRule>
    <cfRule type="expression" dxfId="9008" priority="521">
      <formula>AND(IF($Q34=3,1,IF($Q34=4,1,0)),IF($F34&lt;=85,1,0))</formula>
    </cfRule>
  </conditionalFormatting>
  <conditionalFormatting sqref="X34">
    <cfRule type="expression" dxfId="9007" priority="514">
      <formula>AND(IF(OR($Q34=1,$Q34=2),1,0),IF($X34&lt;=20,1,0))</formula>
    </cfRule>
    <cfRule type="expression" dxfId="9006" priority="515">
      <formula>AND(IF($Q34=2,1,0),IF($X34&lt;30,1,0))</formula>
    </cfRule>
    <cfRule type="expression" dxfId="9005" priority="516">
      <formula>AND(IF($Q34=3,1,0),IF($X34&lt;30,1,0))</formula>
    </cfRule>
    <cfRule type="expression" dxfId="9004" priority="517">
      <formula>AND(IF($Q34=3,1,IF($Q34=4,1,0)),IF($F34&lt;=85,1,0))</formula>
    </cfRule>
  </conditionalFormatting>
  <conditionalFormatting sqref="AI34">
    <cfRule type="expression" dxfId="9003" priority="510">
      <formula>AND(IF(OR($Q34=1,$Q34=2),1,0),IF($X34&lt;=20,1,0))</formula>
    </cfRule>
    <cfRule type="expression" dxfId="9002" priority="511">
      <formula>AND(IF($Q34=2,1,0),IF($X34&lt;30,1,0))</formula>
    </cfRule>
    <cfRule type="expression" dxfId="9001" priority="512">
      <formula>AND(IF($Q34=3,1,0),IF($X34&lt;30,1,0))</formula>
    </cfRule>
    <cfRule type="expression" dxfId="9000" priority="513">
      <formula>AND(IF($Q34=3,1,IF($Q34=4,1,0)),IF($F34&lt;=85,1,0))</formula>
    </cfRule>
  </conditionalFormatting>
  <conditionalFormatting sqref="AV35">
    <cfRule type="expression" dxfId="8999" priority="508">
      <formula>AV35="X"</formula>
    </cfRule>
    <cfRule type="expression" dxfId="8998" priority="509">
      <formula>AV35="후보"</formula>
    </cfRule>
  </conditionalFormatting>
  <conditionalFormatting sqref="AC35">
    <cfRule type="cellIs" dxfId="8997" priority="505" operator="greaterThan">
      <formula>0.9</formula>
    </cfRule>
    <cfRule type="cellIs" dxfId="8996" priority="506" operator="greaterThan">
      <formula>0.85</formula>
    </cfRule>
  </conditionalFormatting>
  <conditionalFormatting sqref="N35">
    <cfRule type="cellIs" dxfId="8995" priority="503" operator="greaterThan">
      <formula>0.9</formula>
    </cfRule>
    <cfRule type="cellIs" dxfId="8994" priority="504" operator="greaterThan">
      <formula>0.85</formula>
    </cfRule>
  </conditionalFormatting>
  <conditionalFormatting sqref="E35">
    <cfRule type="expression" dxfId="8993" priority="499">
      <formula>AND(IF(OR($Q35=1,$Q35=2),1,0),IF($X35&lt;=20,1,0))</formula>
    </cfRule>
    <cfRule type="expression" dxfId="8992" priority="500">
      <formula>AND(IF($Q35=2,1,0),IF($X35&lt;30,1,0))</formula>
    </cfRule>
    <cfRule type="expression" dxfId="8991" priority="501">
      <formula>AND(IF($Q35=3,1,0),IF($X35&lt;30,1,0))</formula>
    </cfRule>
    <cfRule type="expression" dxfId="8990" priority="502">
      <formula>AND(IF($Q35=3,1,IF($Q35=4,1,0)),IF($F35&lt;=85,1,0))</formula>
    </cfRule>
  </conditionalFormatting>
  <conditionalFormatting sqref="X35">
    <cfRule type="expression" dxfId="8989" priority="495">
      <formula>AND(IF(OR($Q35=1,$Q35=2),1,0),IF($X35&lt;=20,1,0))</formula>
    </cfRule>
    <cfRule type="expression" dxfId="8988" priority="496">
      <formula>AND(IF($Q35=2,1,0),IF($X35&lt;30,1,0))</formula>
    </cfRule>
    <cfRule type="expression" dxfId="8987" priority="497">
      <formula>AND(IF($Q35=3,1,0),IF($X35&lt;30,1,0))</formula>
    </cfRule>
    <cfRule type="expression" dxfId="8986" priority="498">
      <formula>AND(IF($Q35=3,1,IF($Q35=4,1,0)),IF($F35&lt;=85,1,0))</formula>
    </cfRule>
  </conditionalFormatting>
  <conditionalFormatting sqref="AI35">
    <cfRule type="expression" dxfId="8985" priority="491">
      <formula>AND(IF(OR($Q35=1,$Q35=2),1,0),IF($X35&lt;=20,1,0))</formula>
    </cfRule>
    <cfRule type="expression" dxfId="8984" priority="492">
      <formula>AND(IF($Q35=2,1,0),IF($X35&lt;30,1,0))</formula>
    </cfRule>
    <cfRule type="expression" dxfId="8983" priority="493">
      <formula>AND(IF($Q35=3,1,0),IF($X35&lt;30,1,0))</formula>
    </cfRule>
    <cfRule type="expression" dxfId="8982" priority="494">
      <formula>AND(IF($Q35=3,1,IF($Q35=4,1,0)),IF($F35&lt;=85,1,0))</formula>
    </cfRule>
  </conditionalFormatting>
  <conditionalFormatting sqref="AV36">
    <cfRule type="expression" dxfId="8981" priority="489">
      <formula>AV36="X"</formula>
    </cfRule>
    <cfRule type="expression" dxfId="8980" priority="490">
      <formula>AV36="후보"</formula>
    </cfRule>
  </conditionalFormatting>
  <conditionalFormatting sqref="AC36">
    <cfRule type="cellIs" dxfId="8979" priority="486" operator="greaterThan">
      <formula>0.9</formula>
    </cfRule>
    <cfRule type="cellIs" dxfId="8978" priority="487" operator="greaterThan">
      <formula>0.85</formula>
    </cfRule>
  </conditionalFormatting>
  <conditionalFormatting sqref="N36">
    <cfRule type="cellIs" dxfId="8977" priority="484" operator="greaterThan">
      <formula>0.9</formula>
    </cfRule>
    <cfRule type="cellIs" dxfId="8976" priority="485" operator="greaterThan">
      <formula>0.85</formula>
    </cfRule>
  </conditionalFormatting>
  <conditionalFormatting sqref="E36">
    <cfRule type="expression" dxfId="8975" priority="480">
      <formula>AND(IF(OR($Q36=1,$Q36=2),1,0),IF($X36&lt;=20,1,0))</formula>
    </cfRule>
    <cfRule type="expression" dxfId="8974" priority="481">
      <formula>AND(IF($Q36=2,1,0),IF($X36&lt;30,1,0))</formula>
    </cfRule>
    <cfRule type="expression" dxfId="8973" priority="482">
      <formula>AND(IF($Q36=3,1,0),IF($X36&lt;30,1,0))</formula>
    </cfRule>
    <cfRule type="expression" dxfId="8972" priority="483">
      <formula>AND(IF($Q36=3,1,IF($Q36=4,1,0)),IF($F36&lt;=85,1,0))</formula>
    </cfRule>
  </conditionalFormatting>
  <conditionalFormatting sqref="X36">
    <cfRule type="expression" dxfId="8971" priority="476">
      <formula>AND(IF(OR($Q36=1,$Q36=2),1,0),IF($X36&lt;=20,1,0))</formula>
    </cfRule>
    <cfRule type="expression" dxfId="8970" priority="477">
      <formula>AND(IF($Q36=2,1,0),IF($X36&lt;30,1,0))</formula>
    </cfRule>
    <cfRule type="expression" dxfId="8969" priority="478">
      <formula>AND(IF($Q36=3,1,0),IF($X36&lt;30,1,0))</formula>
    </cfRule>
    <cfRule type="expression" dxfId="8968" priority="479">
      <formula>AND(IF($Q36=3,1,IF($Q36=4,1,0)),IF($F36&lt;=85,1,0))</formula>
    </cfRule>
  </conditionalFormatting>
  <conditionalFormatting sqref="AI36">
    <cfRule type="expression" dxfId="8967" priority="472">
      <formula>AND(IF(OR($Q36=1,$Q36=2),1,0),IF($X36&lt;=20,1,0))</formula>
    </cfRule>
    <cfRule type="expression" dxfId="8966" priority="473">
      <formula>AND(IF($Q36=2,1,0),IF($X36&lt;30,1,0))</formula>
    </cfRule>
    <cfRule type="expression" dxfId="8965" priority="474">
      <formula>AND(IF($Q36=3,1,0),IF($X36&lt;30,1,0))</formula>
    </cfRule>
    <cfRule type="expression" dxfId="8964" priority="475">
      <formula>AND(IF($Q36=3,1,IF($Q36=4,1,0)),IF($F36&lt;=85,1,0))</formula>
    </cfRule>
  </conditionalFormatting>
  <conditionalFormatting sqref="AV37">
    <cfRule type="expression" dxfId="8963" priority="470">
      <formula>AV37="X"</formula>
    </cfRule>
    <cfRule type="expression" dxfId="8962" priority="471">
      <formula>AV37="후보"</formula>
    </cfRule>
  </conditionalFormatting>
  <conditionalFormatting sqref="AC37">
    <cfRule type="cellIs" dxfId="8961" priority="467" operator="greaterThan">
      <formula>0.9</formula>
    </cfRule>
    <cfRule type="cellIs" dxfId="8960" priority="468" operator="greaterThan">
      <formula>0.85</formula>
    </cfRule>
  </conditionalFormatting>
  <conditionalFormatting sqref="N37">
    <cfRule type="cellIs" dxfId="8959" priority="465" operator="greaterThan">
      <formula>0.9</formula>
    </cfRule>
    <cfRule type="cellIs" dxfId="8958" priority="466" operator="greaterThan">
      <formula>0.85</formula>
    </cfRule>
  </conditionalFormatting>
  <conditionalFormatting sqref="E37">
    <cfRule type="expression" dxfId="8957" priority="461">
      <formula>AND(IF(OR($Q37=1,$Q37=2),1,0),IF($X37&lt;=20,1,0))</formula>
    </cfRule>
    <cfRule type="expression" dxfId="8956" priority="462">
      <formula>AND(IF($Q37=2,1,0),IF($X37&lt;30,1,0))</formula>
    </cfRule>
    <cfRule type="expression" dxfId="8955" priority="463">
      <formula>AND(IF($Q37=3,1,0),IF($X37&lt;30,1,0))</formula>
    </cfRule>
    <cfRule type="expression" dxfId="8954" priority="464">
      <formula>AND(IF($Q37=3,1,IF($Q37=4,1,0)),IF($F37&lt;=85,1,0))</formula>
    </cfRule>
  </conditionalFormatting>
  <conditionalFormatting sqref="X37">
    <cfRule type="expression" dxfId="8953" priority="457">
      <formula>AND(IF(OR($Q37=1,$Q37=2),1,0),IF($X37&lt;=20,1,0))</formula>
    </cfRule>
    <cfRule type="expression" dxfId="8952" priority="458">
      <formula>AND(IF($Q37=2,1,0),IF($X37&lt;30,1,0))</formula>
    </cfRule>
    <cfRule type="expression" dxfId="8951" priority="459">
      <formula>AND(IF($Q37=3,1,0),IF($X37&lt;30,1,0))</formula>
    </cfRule>
    <cfRule type="expression" dxfId="8950" priority="460">
      <formula>AND(IF($Q37=3,1,IF($Q37=4,1,0)),IF($F37&lt;=85,1,0))</formula>
    </cfRule>
  </conditionalFormatting>
  <conditionalFormatting sqref="AI37">
    <cfRule type="expression" dxfId="8949" priority="453">
      <formula>AND(IF(OR($Q37=1,$Q37=2),1,0),IF($X37&lt;=20,1,0))</formula>
    </cfRule>
    <cfRule type="expression" dxfId="8948" priority="454">
      <formula>AND(IF($Q37=2,1,0),IF($X37&lt;30,1,0))</formula>
    </cfRule>
    <cfRule type="expression" dxfId="8947" priority="455">
      <formula>AND(IF($Q37=3,1,0),IF($X37&lt;30,1,0))</formula>
    </cfRule>
    <cfRule type="expression" dxfId="8946" priority="456">
      <formula>AND(IF($Q37=3,1,IF($Q37=4,1,0)),IF($F37&lt;=85,1,0))</formula>
    </cfRule>
  </conditionalFormatting>
  <conditionalFormatting sqref="AV38">
    <cfRule type="expression" dxfId="8945" priority="451">
      <formula>AV38="X"</formula>
    </cfRule>
    <cfRule type="expression" dxfId="8944" priority="452">
      <formula>AV38="후보"</formula>
    </cfRule>
  </conditionalFormatting>
  <conditionalFormatting sqref="AC38">
    <cfRule type="cellIs" dxfId="8943" priority="448" operator="greaterThan">
      <formula>0.9</formula>
    </cfRule>
    <cfRule type="cellIs" dxfId="8942" priority="449" operator="greaterThan">
      <formula>0.85</formula>
    </cfRule>
  </conditionalFormatting>
  <conditionalFormatting sqref="N38">
    <cfRule type="cellIs" dxfId="8941" priority="446" operator="greaterThan">
      <formula>0.9</formula>
    </cfRule>
    <cfRule type="cellIs" dxfId="8940" priority="447" operator="greaterThan">
      <formula>0.85</formula>
    </cfRule>
  </conditionalFormatting>
  <conditionalFormatting sqref="E38">
    <cfRule type="expression" dxfId="8939" priority="442">
      <formula>AND(IF(OR($Q38=1,$Q38=2),1,0),IF($X38&lt;=20,1,0))</formula>
    </cfRule>
    <cfRule type="expression" dxfId="8938" priority="443">
      <formula>AND(IF($Q38=2,1,0),IF($X38&lt;30,1,0))</formula>
    </cfRule>
    <cfRule type="expression" dxfId="8937" priority="444">
      <formula>AND(IF($Q38=3,1,0),IF($X38&lt;30,1,0))</formula>
    </cfRule>
    <cfRule type="expression" dxfId="8936" priority="445">
      <formula>AND(IF($Q38=3,1,IF($Q38=4,1,0)),IF($F38&lt;=85,1,0))</formula>
    </cfRule>
  </conditionalFormatting>
  <conditionalFormatting sqref="X38">
    <cfRule type="expression" dxfId="8935" priority="438">
      <formula>AND(IF(OR($Q38=1,$Q38=2),1,0),IF($X38&lt;=20,1,0))</formula>
    </cfRule>
    <cfRule type="expression" dxfId="8934" priority="439">
      <formula>AND(IF($Q38=2,1,0),IF($X38&lt;30,1,0))</formula>
    </cfRule>
    <cfRule type="expression" dxfId="8933" priority="440">
      <formula>AND(IF($Q38=3,1,0),IF($X38&lt;30,1,0))</formula>
    </cfRule>
    <cfRule type="expression" dxfId="8932" priority="441">
      <formula>AND(IF($Q38=3,1,IF($Q38=4,1,0)),IF($F38&lt;=85,1,0))</formula>
    </cfRule>
  </conditionalFormatting>
  <conditionalFormatting sqref="AI38">
    <cfRule type="expression" dxfId="8931" priority="434">
      <formula>AND(IF(OR($Q38=1,$Q38=2),1,0),IF($X38&lt;=20,1,0))</formula>
    </cfRule>
    <cfRule type="expression" dxfId="8930" priority="435">
      <formula>AND(IF($Q38=2,1,0),IF($X38&lt;30,1,0))</formula>
    </cfRule>
    <cfRule type="expression" dxfId="8929" priority="436">
      <formula>AND(IF($Q38=3,1,0),IF($X38&lt;30,1,0))</formula>
    </cfRule>
    <cfRule type="expression" dxfId="8928" priority="437">
      <formula>AND(IF($Q38=3,1,IF($Q38=4,1,0)),IF($F38&lt;=85,1,0))</formula>
    </cfRule>
  </conditionalFormatting>
  <conditionalFormatting sqref="AV39">
    <cfRule type="expression" dxfId="8927" priority="432">
      <formula>AV39="X"</formula>
    </cfRule>
    <cfRule type="expression" dxfId="8926" priority="433">
      <formula>AV39="후보"</formula>
    </cfRule>
  </conditionalFormatting>
  <conditionalFormatting sqref="AC39">
    <cfRule type="cellIs" dxfId="8925" priority="429" operator="greaterThan">
      <formula>0.9</formula>
    </cfRule>
    <cfRule type="cellIs" dxfId="8924" priority="430" operator="greaterThan">
      <formula>0.85</formula>
    </cfRule>
  </conditionalFormatting>
  <conditionalFormatting sqref="N39">
    <cfRule type="cellIs" dxfId="8923" priority="427" operator="greaterThan">
      <formula>0.9</formula>
    </cfRule>
    <cfRule type="cellIs" dxfId="8922" priority="428" operator="greaterThan">
      <formula>0.85</formula>
    </cfRule>
  </conditionalFormatting>
  <conditionalFormatting sqref="E39">
    <cfRule type="expression" dxfId="8921" priority="423">
      <formula>AND(IF(OR($Q39=1,$Q39=2),1,0),IF($X39&lt;=20,1,0))</formula>
    </cfRule>
    <cfRule type="expression" dxfId="8920" priority="424">
      <formula>AND(IF($Q39=2,1,0),IF($X39&lt;30,1,0))</formula>
    </cfRule>
    <cfRule type="expression" dxfId="8919" priority="425">
      <formula>AND(IF($Q39=3,1,0),IF($X39&lt;30,1,0))</formula>
    </cfRule>
    <cfRule type="expression" dxfId="8918" priority="426">
      <formula>AND(IF($Q39=3,1,IF($Q39=4,1,0)),IF($F39&lt;=85,1,0))</formula>
    </cfRule>
  </conditionalFormatting>
  <conditionalFormatting sqref="X39">
    <cfRule type="expression" dxfId="8917" priority="419">
      <formula>AND(IF(OR($Q39=1,$Q39=2),1,0),IF($X39&lt;=20,1,0))</formula>
    </cfRule>
    <cfRule type="expression" dxfId="8916" priority="420">
      <formula>AND(IF($Q39=2,1,0),IF($X39&lt;30,1,0))</formula>
    </cfRule>
    <cfRule type="expression" dxfId="8915" priority="421">
      <formula>AND(IF($Q39=3,1,0),IF($X39&lt;30,1,0))</formula>
    </cfRule>
    <cfRule type="expression" dxfId="8914" priority="422">
      <formula>AND(IF($Q39=3,1,IF($Q39=4,1,0)),IF($F39&lt;=85,1,0))</formula>
    </cfRule>
  </conditionalFormatting>
  <conditionalFormatting sqref="AI39">
    <cfRule type="expression" dxfId="8913" priority="415">
      <formula>AND(IF(OR($Q39=1,$Q39=2),1,0),IF($X39&lt;=20,1,0))</formula>
    </cfRule>
    <cfRule type="expression" dxfId="8912" priority="416">
      <formula>AND(IF($Q39=2,1,0),IF($X39&lt;30,1,0))</formula>
    </cfRule>
    <cfRule type="expression" dxfId="8911" priority="417">
      <formula>AND(IF($Q39=3,1,0),IF($X39&lt;30,1,0))</formula>
    </cfRule>
    <cfRule type="expression" dxfId="8910" priority="418">
      <formula>AND(IF($Q39=3,1,IF($Q39=4,1,0)),IF($F39&lt;=85,1,0))</formula>
    </cfRule>
  </conditionalFormatting>
  <conditionalFormatting sqref="AV40">
    <cfRule type="expression" dxfId="8909" priority="413">
      <formula>AV40="X"</formula>
    </cfRule>
    <cfRule type="expression" dxfId="8908" priority="414">
      <formula>AV40="후보"</formula>
    </cfRule>
  </conditionalFormatting>
  <conditionalFormatting sqref="AC40">
    <cfRule type="cellIs" dxfId="8907" priority="410" operator="greaterThan">
      <formula>0.9</formula>
    </cfRule>
    <cfRule type="cellIs" dxfId="8906" priority="411" operator="greaterThan">
      <formula>0.85</formula>
    </cfRule>
  </conditionalFormatting>
  <conditionalFormatting sqref="N40">
    <cfRule type="cellIs" dxfId="8905" priority="408" operator="greaterThan">
      <formula>0.9</formula>
    </cfRule>
    <cfRule type="cellIs" dxfId="8904" priority="409" operator="greaterThan">
      <formula>0.85</formula>
    </cfRule>
  </conditionalFormatting>
  <conditionalFormatting sqref="E40">
    <cfRule type="expression" dxfId="8903" priority="404">
      <formula>AND(IF(OR($Q40=1,$Q40=2),1,0),IF($X40&lt;=20,1,0))</formula>
    </cfRule>
    <cfRule type="expression" dxfId="8902" priority="405">
      <formula>AND(IF($Q40=2,1,0),IF($X40&lt;30,1,0))</formula>
    </cfRule>
    <cfRule type="expression" dxfId="8901" priority="406">
      <formula>AND(IF($Q40=3,1,0),IF($X40&lt;30,1,0))</formula>
    </cfRule>
    <cfRule type="expression" dxfId="8900" priority="407">
      <formula>AND(IF($Q40=3,1,IF($Q40=4,1,0)),IF($F40&lt;=85,1,0))</formula>
    </cfRule>
  </conditionalFormatting>
  <conditionalFormatting sqref="X40">
    <cfRule type="expression" dxfId="8899" priority="400">
      <formula>AND(IF(OR($Q40=1,$Q40=2),1,0),IF($X40&lt;=20,1,0))</formula>
    </cfRule>
    <cfRule type="expression" dxfId="8898" priority="401">
      <formula>AND(IF($Q40=2,1,0),IF($X40&lt;30,1,0))</formula>
    </cfRule>
    <cfRule type="expression" dxfId="8897" priority="402">
      <formula>AND(IF($Q40=3,1,0),IF($X40&lt;30,1,0))</formula>
    </cfRule>
    <cfRule type="expression" dxfId="8896" priority="403">
      <formula>AND(IF($Q40=3,1,IF($Q40=4,1,0)),IF($F40&lt;=85,1,0))</formula>
    </cfRule>
  </conditionalFormatting>
  <conditionalFormatting sqref="AI40">
    <cfRule type="expression" dxfId="8895" priority="396">
      <formula>AND(IF(OR($Q40=1,$Q40=2),1,0),IF($X40&lt;=20,1,0))</formula>
    </cfRule>
    <cfRule type="expression" dxfId="8894" priority="397">
      <formula>AND(IF($Q40=2,1,0),IF($X40&lt;30,1,0))</formula>
    </cfRule>
    <cfRule type="expression" dxfId="8893" priority="398">
      <formula>AND(IF($Q40=3,1,0),IF($X40&lt;30,1,0))</formula>
    </cfRule>
    <cfRule type="expression" dxfId="8892" priority="399">
      <formula>AND(IF($Q40=3,1,IF($Q40=4,1,0)),IF($F40&lt;=85,1,0))</formula>
    </cfRule>
  </conditionalFormatting>
  <conditionalFormatting sqref="AV41">
    <cfRule type="expression" dxfId="8891" priority="394">
      <formula>AV41="X"</formula>
    </cfRule>
    <cfRule type="expression" dxfId="8890" priority="395">
      <formula>AV41="후보"</formula>
    </cfRule>
  </conditionalFormatting>
  <conditionalFormatting sqref="AC41">
    <cfRule type="cellIs" dxfId="8889" priority="391" operator="greaterThan">
      <formula>0.9</formula>
    </cfRule>
    <cfRule type="cellIs" dxfId="8888" priority="392" operator="greaterThan">
      <formula>0.85</formula>
    </cfRule>
  </conditionalFormatting>
  <conditionalFormatting sqref="N41">
    <cfRule type="cellIs" dxfId="8887" priority="389" operator="greaterThan">
      <formula>0.9</formula>
    </cfRule>
    <cfRule type="cellIs" dxfId="8886" priority="390" operator="greaterThan">
      <formula>0.85</formula>
    </cfRule>
  </conditionalFormatting>
  <conditionalFormatting sqref="E41">
    <cfRule type="expression" dxfId="8885" priority="385">
      <formula>AND(IF(OR($Q41=1,$Q41=2),1,0),IF($X41&lt;=20,1,0))</formula>
    </cfRule>
    <cfRule type="expression" dxfId="8884" priority="386">
      <formula>AND(IF($Q41=2,1,0),IF($X41&lt;30,1,0))</formula>
    </cfRule>
    <cfRule type="expression" dxfId="8883" priority="387">
      <formula>AND(IF($Q41=3,1,0),IF($X41&lt;30,1,0))</formula>
    </cfRule>
    <cfRule type="expression" dxfId="8882" priority="388">
      <formula>AND(IF($Q41=3,1,IF($Q41=4,1,0)),IF($F41&lt;=85,1,0))</formula>
    </cfRule>
  </conditionalFormatting>
  <conditionalFormatting sqref="X41">
    <cfRule type="expression" dxfId="8881" priority="381">
      <formula>AND(IF(OR($Q41=1,$Q41=2),1,0),IF($X41&lt;=20,1,0))</formula>
    </cfRule>
    <cfRule type="expression" dxfId="8880" priority="382">
      <formula>AND(IF($Q41=2,1,0),IF($X41&lt;30,1,0))</formula>
    </cfRule>
    <cfRule type="expression" dxfId="8879" priority="383">
      <formula>AND(IF($Q41=3,1,0),IF($X41&lt;30,1,0))</formula>
    </cfRule>
    <cfRule type="expression" dxfId="8878" priority="384">
      <formula>AND(IF($Q41=3,1,IF($Q41=4,1,0)),IF($F41&lt;=85,1,0))</formula>
    </cfRule>
  </conditionalFormatting>
  <conditionalFormatting sqref="AI41">
    <cfRule type="expression" dxfId="8877" priority="377">
      <formula>AND(IF(OR($Q41=1,$Q41=2),1,0),IF($X41&lt;=20,1,0))</formula>
    </cfRule>
    <cfRule type="expression" dxfId="8876" priority="378">
      <formula>AND(IF($Q41=2,1,0),IF($X41&lt;30,1,0))</formula>
    </cfRule>
    <cfRule type="expression" dxfId="8875" priority="379">
      <formula>AND(IF($Q41=3,1,0),IF($X41&lt;30,1,0))</formula>
    </cfRule>
    <cfRule type="expression" dxfId="8874" priority="380">
      <formula>AND(IF($Q41=3,1,IF($Q41=4,1,0)),IF($F41&lt;=85,1,0))</formula>
    </cfRule>
  </conditionalFormatting>
  <conditionalFormatting sqref="AV42">
    <cfRule type="expression" dxfId="8873" priority="375">
      <formula>AV42="X"</formula>
    </cfRule>
    <cfRule type="expression" dxfId="8872" priority="376">
      <formula>AV42="후보"</formula>
    </cfRule>
  </conditionalFormatting>
  <conditionalFormatting sqref="AC42">
    <cfRule type="cellIs" dxfId="8871" priority="372" operator="greaterThan">
      <formula>0.9</formula>
    </cfRule>
    <cfRule type="cellIs" dxfId="8870" priority="373" operator="greaterThan">
      <formula>0.85</formula>
    </cfRule>
  </conditionalFormatting>
  <conditionalFormatting sqref="N42">
    <cfRule type="cellIs" dxfId="8869" priority="370" operator="greaterThan">
      <formula>0.9</formula>
    </cfRule>
    <cfRule type="cellIs" dxfId="8868" priority="371" operator="greaterThan">
      <formula>0.85</formula>
    </cfRule>
  </conditionalFormatting>
  <conditionalFormatting sqref="E42">
    <cfRule type="expression" dxfId="8867" priority="366">
      <formula>AND(IF(OR($Q42=1,$Q42=2),1,0),IF($X42&lt;=20,1,0))</formula>
    </cfRule>
    <cfRule type="expression" dxfId="8866" priority="367">
      <formula>AND(IF($Q42=2,1,0),IF($X42&lt;30,1,0))</formula>
    </cfRule>
    <cfRule type="expression" dxfId="8865" priority="368">
      <formula>AND(IF($Q42=3,1,0),IF($X42&lt;30,1,0))</formula>
    </cfRule>
    <cfRule type="expression" dxfId="8864" priority="369">
      <formula>AND(IF($Q42=3,1,IF($Q42=4,1,0)),IF($F42&lt;=85,1,0))</formula>
    </cfRule>
  </conditionalFormatting>
  <conditionalFormatting sqref="X42">
    <cfRule type="expression" dxfId="8863" priority="362">
      <formula>AND(IF(OR($Q42=1,$Q42=2),1,0),IF($X42&lt;=20,1,0))</formula>
    </cfRule>
    <cfRule type="expression" dxfId="8862" priority="363">
      <formula>AND(IF($Q42=2,1,0),IF($X42&lt;30,1,0))</formula>
    </cfRule>
    <cfRule type="expression" dxfId="8861" priority="364">
      <formula>AND(IF($Q42=3,1,0),IF($X42&lt;30,1,0))</formula>
    </cfRule>
    <cfRule type="expression" dxfId="8860" priority="365">
      <formula>AND(IF($Q42=3,1,IF($Q42=4,1,0)),IF($F42&lt;=85,1,0))</formula>
    </cfRule>
  </conditionalFormatting>
  <conditionalFormatting sqref="AI42">
    <cfRule type="expression" dxfId="8859" priority="358">
      <formula>AND(IF(OR($Q42=1,$Q42=2),1,0),IF($X42&lt;=20,1,0))</formula>
    </cfRule>
    <cfRule type="expression" dxfId="8858" priority="359">
      <formula>AND(IF($Q42=2,1,0),IF($X42&lt;30,1,0))</formula>
    </cfRule>
    <cfRule type="expression" dxfId="8857" priority="360">
      <formula>AND(IF($Q42=3,1,0),IF($X42&lt;30,1,0))</formula>
    </cfRule>
    <cfRule type="expression" dxfId="8856" priority="361">
      <formula>AND(IF($Q42=3,1,IF($Q42=4,1,0)),IF($F42&lt;=85,1,0))</formula>
    </cfRule>
  </conditionalFormatting>
  <conditionalFormatting sqref="AV43">
    <cfRule type="expression" dxfId="8855" priority="356">
      <formula>AV43="X"</formula>
    </cfRule>
    <cfRule type="expression" dxfId="8854" priority="357">
      <formula>AV43="후보"</formula>
    </cfRule>
  </conditionalFormatting>
  <conditionalFormatting sqref="AC43 N43">
    <cfRule type="cellIs" dxfId="8853" priority="353" operator="greaterThan">
      <formula>0.9</formula>
    </cfRule>
    <cfRule type="cellIs" dxfId="8852" priority="354" operator="greaterThan">
      <formula>0.85</formula>
    </cfRule>
  </conditionalFormatting>
  <conditionalFormatting sqref="AV44">
    <cfRule type="expression" dxfId="8851" priority="351">
      <formula>AV44="X"</formula>
    </cfRule>
    <cfRule type="expression" dxfId="8850" priority="352">
      <formula>AV44="후보"</formula>
    </cfRule>
  </conditionalFormatting>
  <conditionalFormatting sqref="AC44">
    <cfRule type="cellIs" dxfId="8849" priority="348" operator="greaterThan">
      <formula>0.9</formula>
    </cfRule>
    <cfRule type="cellIs" dxfId="8848" priority="349" operator="greaterThan">
      <formula>0.85</formula>
    </cfRule>
  </conditionalFormatting>
  <conditionalFormatting sqref="N44">
    <cfRule type="cellIs" dxfId="8847" priority="346" operator="greaterThan">
      <formula>0.9</formula>
    </cfRule>
    <cfRule type="cellIs" dxfId="8846" priority="347" operator="greaterThan">
      <formula>0.85</formula>
    </cfRule>
  </conditionalFormatting>
  <conditionalFormatting sqref="E44">
    <cfRule type="expression" dxfId="8845" priority="342">
      <formula>AND(IF(OR($Q44=1,$Q44=2),1,0),IF($X44&lt;=20,1,0))</formula>
    </cfRule>
    <cfRule type="expression" dxfId="8844" priority="343">
      <formula>AND(IF($Q44=2,1,0),IF($X44&lt;30,1,0))</formula>
    </cfRule>
    <cfRule type="expression" dxfId="8843" priority="344">
      <formula>AND(IF($Q44=3,1,0),IF($X44&lt;30,1,0))</formula>
    </cfRule>
    <cfRule type="expression" dxfId="8842" priority="345">
      <formula>AND(IF($Q44=3,1,IF($Q44=4,1,0)),IF($F44&lt;=85,1,0))</formula>
    </cfRule>
  </conditionalFormatting>
  <conditionalFormatting sqref="X44">
    <cfRule type="expression" dxfId="8841" priority="338">
      <formula>AND(IF(OR($Q44=1,$Q44=2),1,0),IF($X44&lt;=20,1,0))</formula>
    </cfRule>
    <cfRule type="expression" dxfId="8840" priority="339">
      <formula>AND(IF($Q44=2,1,0),IF($X44&lt;30,1,0))</formula>
    </cfRule>
    <cfRule type="expression" dxfId="8839" priority="340">
      <formula>AND(IF($Q44=3,1,0),IF($X44&lt;30,1,0))</formula>
    </cfRule>
    <cfRule type="expression" dxfId="8838" priority="341">
      <formula>AND(IF($Q44=3,1,IF($Q44=4,1,0)),IF($F44&lt;=85,1,0))</formula>
    </cfRule>
  </conditionalFormatting>
  <conditionalFormatting sqref="AI44">
    <cfRule type="expression" dxfId="8837" priority="334">
      <formula>AND(IF(OR($Q44=1,$Q44=2),1,0),IF($X44&lt;=20,1,0))</formula>
    </cfRule>
    <cfRule type="expression" dxfId="8836" priority="335">
      <formula>AND(IF($Q44=2,1,0),IF($X44&lt;30,1,0))</formula>
    </cfRule>
    <cfRule type="expression" dxfId="8835" priority="336">
      <formula>AND(IF($Q44=3,1,0),IF($X44&lt;30,1,0))</formula>
    </cfRule>
    <cfRule type="expression" dxfId="8834" priority="337">
      <formula>AND(IF($Q44=3,1,IF($Q44=4,1,0)),IF($F44&lt;=85,1,0))</formula>
    </cfRule>
  </conditionalFormatting>
  <conditionalFormatting sqref="AV45">
    <cfRule type="expression" dxfId="8833" priority="332">
      <formula>AV45="X"</formula>
    </cfRule>
    <cfRule type="expression" dxfId="8832" priority="333">
      <formula>AV45="후보"</formula>
    </cfRule>
  </conditionalFormatting>
  <conditionalFormatting sqref="AC45">
    <cfRule type="cellIs" dxfId="8831" priority="329" operator="greaterThan">
      <formula>0.9</formula>
    </cfRule>
    <cfRule type="cellIs" dxfId="8830" priority="330" operator="greaterThan">
      <formula>0.85</formula>
    </cfRule>
  </conditionalFormatting>
  <conditionalFormatting sqref="N45">
    <cfRule type="cellIs" dxfId="8829" priority="327" operator="greaterThan">
      <formula>0.9</formula>
    </cfRule>
    <cfRule type="cellIs" dxfId="8828" priority="328" operator="greaterThan">
      <formula>0.85</formula>
    </cfRule>
  </conditionalFormatting>
  <conditionalFormatting sqref="E45">
    <cfRule type="expression" dxfId="8827" priority="323">
      <formula>AND(IF(OR($Q45=1,$Q45=2),1,0),IF($X45&lt;=20,1,0))</formula>
    </cfRule>
    <cfRule type="expression" dxfId="8826" priority="324">
      <formula>AND(IF($Q45=2,1,0),IF($X45&lt;30,1,0))</formula>
    </cfRule>
    <cfRule type="expression" dxfId="8825" priority="325">
      <formula>AND(IF($Q45=3,1,0),IF($X45&lt;30,1,0))</formula>
    </cfRule>
    <cfRule type="expression" dxfId="8824" priority="326">
      <formula>AND(IF($Q45=3,1,IF($Q45=4,1,0)),IF($F45&lt;=85,1,0))</formula>
    </cfRule>
  </conditionalFormatting>
  <conditionalFormatting sqref="X45">
    <cfRule type="expression" dxfId="8823" priority="319">
      <formula>AND(IF(OR($Q45=1,$Q45=2),1,0),IF($X45&lt;=20,1,0))</formula>
    </cfRule>
    <cfRule type="expression" dxfId="8822" priority="320">
      <formula>AND(IF($Q45=2,1,0),IF($X45&lt;30,1,0))</formula>
    </cfRule>
    <cfRule type="expression" dxfId="8821" priority="321">
      <formula>AND(IF($Q45=3,1,0),IF($X45&lt;30,1,0))</formula>
    </cfRule>
    <cfRule type="expression" dxfId="8820" priority="322">
      <formula>AND(IF($Q45=3,1,IF($Q45=4,1,0)),IF($F45&lt;=85,1,0))</formula>
    </cfRule>
  </conditionalFormatting>
  <conditionalFormatting sqref="AI45">
    <cfRule type="expression" dxfId="8819" priority="315">
      <formula>AND(IF(OR($Q45=1,$Q45=2),1,0),IF($X45&lt;=20,1,0))</formula>
    </cfRule>
    <cfRule type="expression" dxfId="8818" priority="316">
      <formula>AND(IF($Q45=2,1,0),IF($X45&lt;30,1,0))</formula>
    </cfRule>
    <cfRule type="expression" dxfId="8817" priority="317">
      <formula>AND(IF($Q45=3,1,0),IF($X45&lt;30,1,0))</formula>
    </cfRule>
    <cfRule type="expression" dxfId="8816" priority="318">
      <formula>AND(IF($Q45=3,1,IF($Q45=4,1,0)),IF($F45&lt;=85,1,0))</formula>
    </cfRule>
  </conditionalFormatting>
  <conditionalFormatting sqref="AV46">
    <cfRule type="expression" dxfId="8815" priority="313">
      <formula>AV46="X"</formula>
    </cfRule>
    <cfRule type="expression" dxfId="8814" priority="314">
      <formula>AV46="후보"</formula>
    </cfRule>
  </conditionalFormatting>
  <conditionalFormatting sqref="AC46">
    <cfRule type="cellIs" dxfId="8813" priority="310" operator="greaterThan">
      <formula>0.9</formula>
    </cfRule>
    <cfRule type="cellIs" dxfId="8812" priority="311" operator="greaterThan">
      <formula>0.85</formula>
    </cfRule>
  </conditionalFormatting>
  <conditionalFormatting sqref="N46">
    <cfRule type="cellIs" dxfId="8811" priority="308" operator="greaterThan">
      <formula>0.9</formula>
    </cfRule>
    <cfRule type="cellIs" dxfId="8810" priority="309" operator="greaterThan">
      <formula>0.85</formula>
    </cfRule>
  </conditionalFormatting>
  <conditionalFormatting sqref="E46">
    <cfRule type="expression" dxfId="8809" priority="304">
      <formula>AND(IF(OR($Q46=1,$Q46=2),1,0),IF($X46&lt;=20,1,0))</formula>
    </cfRule>
    <cfRule type="expression" dxfId="8808" priority="305">
      <formula>AND(IF($Q46=2,1,0),IF($X46&lt;30,1,0))</formula>
    </cfRule>
    <cfRule type="expression" dxfId="8807" priority="306">
      <formula>AND(IF($Q46=3,1,0),IF($X46&lt;30,1,0))</formula>
    </cfRule>
    <cfRule type="expression" dxfId="8806" priority="307">
      <formula>AND(IF($Q46=3,1,IF($Q46=4,1,0)),IF($F46&lt;=85,1,0))</formula>
    </cfRule>
  </conditionalFormatting>
  <conditionalFormatting sqref="X46">
    <cfRule type="expression" dxfId="8805" priority="300">
      <formula>AND(IF(OR($Q46=1,$Q46=2),1,0),IF($X46&lt;=20,1,0))</formula>
    </cfRule>
    <cfRule type="expression" dxfId="8804" priority="301">
      <formula>AND(IF($Q46=2,1,0),IF($X46&lt;30,1,0))</formula>
    </cfRule>
    <cfRule type="expression" dxfId="8803" priority="302">
      <formula>AND(IF($Q46=3,1,0),IF($X46&lt;30,1,0))</formula>
    </cfRule>
    <cfRule type="expression" dxfId="8802" priority="303">
      <formula>AND(IF($Q46=3,1,IF($Q46=4,1,0)),IF($F46&lt;=85,1,0))</formula>
    </cfRule>
  </conditionalFormatting>
  <conditionalFormatting sqref="AI46">
    <cfRule type="expression" dxfId="8801" priority="296">
      <formula>AND(IF(OR($Q46=1,$Q46=2),1,0),IF($X46&lt;=20,1,0))</formula>
    </cfRule>
    <cfRule type="expression" dxfId="8800" priority="297">
      <formula>AND(IF($Q46=2,1,0),IF($X46&lt;30,1,0))</formula>
    </cfRule>
    <cfRule type="expression" dxfId="8799" priority="298">
      <formula>AND(IF($Q46=3,1,0),IF($X46&lt;30,1,0))</formula>
    </cfRule>
    <cfRule type="expression" dxfId="8798" priority="299">
      <formula>AND(IF($Q46=3,1,IF($Q46=4,1,0)),IF($F46&lt;=85,1,0))</formula>
    </cfRule>
  </conditionalFormatting>
  <conditionalFormatting sqref="AV47">
    <cfRule type="expression" dxfId="8797" priority="294">
      <formula>AV47="X"</formula>
    </cfRule>
    <cfRule type="expression" dxfId="8796" priority="295">
      <formula>AV47="후보"</formula>
    </cfRule>
  </conditionalFormatting>
  <conditionalFormatting sqref="AC47">
    <cfRule type="cellIs" dxfId="8795" priority="291" operator="greaterThan">
      <formula>0.9</formula>
    </cfRule>
    <cfRule type="cellIs" dxfId="8794" priority="292" operator="greaterThan">
      <formula>0.85</formula>
    </cfRule>
  </conditionalFormatting>
  <conditionalFormatting sqref="N47">
    <cfRule type="cellIs" dxfId="8793" priority="289" operator="greaterThan">
      <formula>0.9</formula>
    </cfRule>
    <cfRule type="cellIs" dxfId="8792" priority="290" operator="greaterThan">
      <formula>0.85</formula>
    </cfRule>
  </conditionalFormatting>
  <conditionalFormatting sqref="E47">
    <cfRule type="expression" dxfId="8791" priority="285">
      <formula>AND(IF(OR($Q47=1,$Q47=2),1,0),IF($X47&lt;=20,1,0))</formula>
    </cfRule>
    <cfRule type="expression" dxfId="8790" priority="286">
      <formula>AND(IF($Q47=2,1,0),IF($X47&lt;30,1,0))</formula>
    </cfRule>
    <cfRule type="expression" dxfId="8789" priority="287">
      <formula>AND(IF($Q47=3,1,0),IF($X47&lt;30,1,0))</formula>
    </cfRule>
    <cfRule type="expression" dxfId="8788" priority="288">
      <formula>AND(IF($Q47=3,1,IF($Q47=4,1,0)),IF($F47&lt;=85,1,0))</formula>
    </cfRule>
  </conditionalFormatting>
  <conditionalFormatting sqref="X47">
    <cfRule type="expression" dxfId="8787" priority="281">
      <formula>AND(IF(OR($Q47=1,$Q47=2),1,0),IF($X47&lt;=20,1,0))</formula>
    </cfRule>
    <cfRule type="expression" dxfId="8786" priority="282">
      <formula>AND(IF($Q47=2,1,0),IF($X47&lt;30,1,0))</formula>
    </cfRule>
    <cfRule type="expression" dxfId="8785" priority="283">
      <formula>AND(IF($Q47=3,1,0),IF($X47&lt;30,1,0))</formula>
    </cfRule>
    <cfRule type="expression" dxfId="8784" priority="284">
      <formula>AND(IF($Q47=3,1,IF($Q47=4,1,0)),IF($F47&lt;=85,1,0))</formula>
    </cfRule>
  </conditionalFormatting>
  <conditionalFormatting sqref="AI47">
    <cfRule type="expression" dxfId="8783" priority="277">
      <formula>AND(IF(OR($Q47=1,$Q47=2),1,0),IF($X47&lt;=20,1,0))</formula>
    </cfRule>
    <cfRule type="expression" dxfId="8782" priority="278">
      <formula>AND(IF($Q47=2,1,0),IF($X47&lt;30,1,0))</formula>
    </cfRule>
    <cfRule type="expression" dxfId="8781" priority="279">
      <formula>AND(IF($Q47=3,1,0),IF($X47&lt;30,1,0))</formula>
    </cfRule>
    <cfRule type="expression" dxfId="8780" priority="280">
      <formula>AND(IF($Q47=3,1,IF($Q47=4,1,0)),IF($F47&lt;=85,1,0))</formula>
    </cfRule>
  </conditionalFormatting>
  <conditionalFormatting sqref="AV48">
    <cfRule type="expression" dxfId="8779" priority="275">
      <formula>AV48="X"</formula>
    </cfRule>
    <cfRule type="expression" dxfId="8778" priority="276">
      <formula>AV48="후보"</formula>
    </cfRule>
  </conditionalFormatting>
  <conditionalFormatting sqref="AC48">
    <cfRule type="cellIs" dxfId="8777" priority="272" operator="greaterThan">
      <formula>0.9</formula>
    </cfRule>
    <cfRule type="cellIs" dxfId="8776" priority="273" operator="greaterThan">
      <formula>0.85</formula>
    </cfRule>
  </conditionalFormatting>
  <conditionalFormatting sqref="N48">
    <cfRule type="cellIs" dxfId="8775" priority="270" operator="greaterThan">
      <formula>0.9</formula>
    </cfRule>
    <cfRule type="cellIs" dxfId="8774" priority="271" operator="greaterThan">
      <formula>0.85</formula>
    </cfRule>
  </conditionalFormatting>
  <conditionalFormatting sqref="E48">
    <cfRule type="expression" dxfId="8773" priority="266">
      <formula>AND(IF(OR($Q48=1,$Q48=2),1,0),IF($X48&lt;=20,1,0))</formula>
    </cfRule>
    <cfRule type="expression" dxfId="8772" priority="267">
      <formula>AND(IF($Q48=2,1,0),IF($X48&lt;30,1,0))</formula>
    </cfRule>
    <cfRule type="expression" dxfId="8771" priority="268">
      <formula>AND(IF($Q48=3,1,0),IF($X48&lt;30,1,0))</formula>
    </cfRule>
    <cfRule type="expression" dxfId="8770" priority="269">
      <formula>AND(IF($Q48=3,1,IF($Q48=4,1,0)),IF($F48&lt;=85,1,0))</formula>
    </cfRule>
  </conditionalFormatting>
  <conditionalFormatting sqref="X48">
    <cfRule type="expression" dxfId="8769" priority="262">
      <formula>AND(IF(OR($Q48=1,$Q48=2),1,0),IF($X48&lt;=20,1,0))</formula>
    </cfRule>
    <cfRule type="expression" dxfId="8768" priority="263">
      <formula>AND(IF($Q48=2,1,0),IF($X48&lt;30,1,0))</formula>
    </cfRule>
    <cfRule type="expression" dxfId="8767" priority="264">
      <formula>AND(IF($Q48=3,1,0),IF($X48&lt;30,1,0))</formula>
    </cfRule>
    <cfRule type="expression" dxfId="8766" priority="265">
      <formula>AND(IF($Q48=3,1,IF($Q48=4,1,0)),IF($F48&lt;=85,1,0))</formula>
    </cfRule>
  </conditionalFormatting>
  <conditionalFormatting sqref="AI48">
    <cfRule type="expression" dxfId="8765" priority="258">
      <formula>AND(IF(OR($Q48=1,$Q48=2),1,0),IF($X48&lt;=20,1,0))</formula>
    </cfRule>
    <cfRule type="expression" dxfId="8764" priority="259">
      <formula>AND(IF($Q48=2,1,0),IF($X48&lt;30,1,0))</formula>
    </cfRule>
    <cfRule type="expression" dxfId="8763" priority="260">
      <formula>AND(IF($Q48=3,1,0),IF($X48&lt;30,1,0))</formula>
    </cfRule>
    <cfRule type="expression" dxfId="8762" priority="261">
      <formula>AND(IF($Q48=3,1,IF($Q48=4,1,0)),IF($F48&lt;=85,1,0))</formula>
    </cfRule>
  </conditionalFormatting>
  <conditionalFormatting sqref="AV49">
    <cfRule type="expression" dxfId="8761" priority="256">
      <formula>AV49="X"</formula>
    </cfRule>
    <cfRule type="expression" dxfId="8760" priority="257">
      <formula>AV49="후보"</formula>
    </cfRule>
  </conditionalFormatting>
  <conditionalFormatting sqref="AC49">
    <cfRule type="cellIs" dxfId="8759" priority="253" operator="greaterThan">
      <formula>0.9</formula>
    </cfRule>
    <cfRule type="cellIs" dxfId="8758" priority="254" operator="greaterThan">
      <formula>0.85</formula>
    </cfRule>
  </conditionalFormatting>
  <conditionalFormatting sqref="N49">
    <cfRule type="cellIs" dxfId="8757" priority="251" operator="greaterThan">
      <formula>0.9</formula>
    </cfRule>
    <cfRule type="cellIs" dxfId="8756" priority="252" operator="greaterThan">
      <formula>0.85</formula>
    </cfRule>
  </conditionalFormatting>
  <conditionalFormatting sqref="E49">
    <cfRule type="expression" dxfId="8755" priority="247">
      <formula>AND(IF(OR($Q49=1,$Q49=2),1,0),IF($X49&lt;=20,1,0))</formula>
    </cfRule>
    <cfRule type="expression" dxfId="8754" priority="248">
      <formula>AND(IF($Q49=2,1,0),IF($X49&lt;30,1,0))</formula>
    </cfRule>
    <cfRule type="expression" dxfId="8753" priority="249">
      <formula>AND(IF($Q49=3,1,0),IF($X49&lt;30,1,0))</formula>
    </cfRule>
    <cfRule type="expression" dxfId="8752" priority="250">
      <formula>AND(IF($Q49=3,1,IF($Q49=4,1,0)),IF($F49&lt;=85,1,0))</formula>
    </cfRule>
  </conditionalFormatting>
  <conditionalFormatting sqref="X49">
    <cfRule type="expression" dxfId="8751" priority="243">
      <formula>AND(IF(OR($Q49=1,$Q49=2),1,0),IF($X49&lt;=20,1,0))</formula>
    </cfRule>
    <cfRule type="expression" dxfId="8750" priority="244">
      <formula>AND(IF($Q49=2,1,0),IF($X49&lt;30,1,0))</formula>
    </cfRule>
    <cfRule type="expression" dxfId="8749" priority="245">
      <formula>AND(IF($Q49=3,1,0),IF($X49&lt;30,1,0))</formula>
    </cfRule>
    <cfRule type="expression" dxfId="8748" priority="246">
      <formula>AND(IF($Q49=3,1,IF($Q49=4,1,0)),IF($F49&lt;=85,1,0))</formula>
    </cfRule>
  </conditionalFormatting>
  <conditionalFormatting sqref="AI49">
    <cfRule type="expression" dxfId="8747" priority="239">
      <formula>AND(IF(OR($Q49=1,$Q49=2),1,0),IF($X49&lt;=20,1,0))</formula>
    </cfRule>
    <cfRule type="expression" dxfId="8746" priority="240">
      <formula>AND(IF($Q49=2,1,0),IF($X49&lt;30,1,0))</formula>
    </cfRule>
    <cfRule type="expression" dxfId="8745" priority="241">
      <formula>AND(IF($Q49=3,1,0),IF($X49&lt;30,1,0))</formula>
    </cfRule>
    <cfRule type="expression" dxfId="8744" priority="242">
      <formula>AND(IF($Q49=3,1,IF($Q49=4,1,0)),IF($F49&lt;=85,1,0))</formula>
    </cfRule>
  </conditionalFormatting>
  <conditionalFormatting sqref="AV50">
    <cfRule type="expression" dxfId="8743" priority="237">
      <formula>AV50="X"</formula>
    </cfRule>
    <cfRule type="expression" dxfId="8742" priority="238">
      <formula>AV50="후보"</formula>
    </cfRule>
  </conditionalFormatting>
  <conditionalFormatting sqref="AC50 N50">
    <cfRule type="cellIs" dxfId="8741" priority="234" operator="greaterThan">
      <formula>0.9</formula>
    </cfRule>
    <cfRule type="cellIs" dxfId="8740" priority="235" operator="greaterThan">
      <formula>0.85</formula>
    </cfRule>
  </conditionalFormatting>
  <conditionalFormatting sqref="AV51">
    <cfRule type="expression" dxfId="8739" priority="232">
      <formula>AV51="X"</formula>
    </cfRule>
    <cfRule type="expression" dxfId="8738" priority="233">
      <formula>AV51="후보"</formula>
    </cfRule>
  </conditionalFormatting>
  <conditionalFormatting sqref="AC51">
    <cfRule type="cellIs" dxfId="8737" priority="229" operator="greaterThan">
      <formula>0.9</formula>
    </cfRule>
    <cfRule type="cellIs" dxfId="8736" priority="230" operator="greaterThan">
      <formula>0.85</formula>
    </cfRule>
  </conditionalFormatting>
  <conditionalFormatting sqref="N51">
    <cfRule type="cellIs" dxfId="8735" priority="227" operator="greaterThan">
      <formula>0.9</formula>
    </cfRule>
    <cfRule type="cellIs" dxfId="8734" priority="228" operator="greaterThan">
      <formula>0.85</formula>
    </cfRule>
  </conditionalFormatting>
  <conditionalFormatting sqref="E51">
    <cfRule type="expression" dxfId="8733" priority="223">
      <formula>AND(IF(OR($Q51=1,$Q51=2),1,0),IF($X51&lt;=20,1,0))</formula>
    </cfRule>
    <cfRule type="expression" dxfId="8732" priority="224">
      <formula>AND(IF($Q51=2,1,0),IF($X51&lt;30,1,0))</formula>
    </cfRule>
    <cfRule type="expression" dxfId="8731" priority="225">
      <formula>AND(IF($Q51=3,1,0),IF($X51&lt;30,1,0))</formula>
    </cfRule>
    <cfRule type="expression" dxfId="8730" priority="226">
      <formula>AND(IF($Q51=3,1,IF($Q51=4,1,0)),IF($F51&lt;=85,1,0))</formula>
    </cfRule>
  </conditionalFormatting>
  <conditionalFormatting sqref="X51">
    <cfRule type="expression" dxfId="8729" priority="219">
      <formula>AND(IF(OR($Q51=1,$Q51=2),1,0),IF($X51&lt;=20,1,0))</formula>
    </cfRule>
    <cfRule type="expression" dxfId="8728" priority="220">
      <formula>AND(IF($Q51=2,1,0),IF($X51&lt;30,1,0))</formula>
    </cfRule>
    <cfRule type="expression" dxfId="8727" priority="221">
      <formula>AND(IF($Q51=3,1,0),IF($X51&lt;30,1,0))</formula>
    </cfRule>
    <cfRule type="expression" dxfId="8726" priority="222">
      <formula>AND(IF($Q51=3,1,IF($Q51=4,1,0)),IF($F51&lt;=85,1,0))</formula>
    </cfRule>
  </conditionalFormatting>
  <conditionalFormatting sqref="AI51">
    <cfRule type="expression" dxfId="8725" priority="215">
      <formula>AND(IF(OR($Q51=1,$Q51=2),1,0),IF($X51&lt;=20,1,0))</formula>
    </cfRule>
    <cfRule type="expression" dxfId="8724" priority="216">
      <formula>AND(IF($Q51=2,1,0),IF($X51&lt;30,1,0))</formula>
    </cfRule>
    <cfRule type="expression" dxfId="8723" priority="217">
      <formula>AND(IF($Q51=3,1,0),IF($X51&lt;30,1,0))</formula>
    </cfRule>
    <cfRule type="expression" dxfId="8722" priority="218">
      <formula>AND(IF($Q51=3,1,IF($Q51=4,1,0)),IF($F51&lt;=85,1,0))</formula>
    </cfRule>
  </conditionalFormatting>
  <conditionalFormatting sqref="AV52">
    <cfRule type="expression" dxfId="8721" priority="213">
      <formula>AV52="X"</formula>
    </cfRule>
    <cfRule type="expression" dxfId="8720" priority="214">
      <formula>AV52="후보"</formula>
    </cfRule>
  </conditionalFormatting>
  <conditionalFormatting sqref="AC52">
    <cfRule type="cellIs" dxfId="8719" priority="210" operator="greaterThan">
      <formula>0.9</formula>
    </cfRule>
    <cfRule type="cellIs" dxfId="8718" priority="211" operator="greaterThan">
      <formula>0.85</formula>
    </cfRule>
  </conditionalFormatting>
  <conditionalFormatting sqref="N52">
    <cfRule type="cellIs" dxfId="8717" priority="208" operator="greaterThan">
      <formula>0.9</formula>
    </cfRule>
    <cfRule type="cellIs" dxfId="8716" priority="209" operator="greaterThan">
      <formula>0.85</formula>
    </cfRule>
  </conditionalFormatting>
  <conditionalFormatting sqref="E52">
    <cfRule type="expression" dxfId="8715" priority="204">
      <formula>AND(IF(OR($Q52=1,$Q52=2),1,0),IF($X52&lt;=20,1,0))</formula>
    </cfRule>
    <cfRule type="expression" dxfId="8714" priority="205">
      <formula>AND(IF($Q52=2,1,0),IF($X52&lt;30,1,0))</formula>
    </cfRule>
    <cfRule type="expression" dxfId="8713" priority="206">
      <formula>AND(IF($Q52=3,1,0),IF($X52&lt;30,1,0))</formula>
    </cfRule>
    <cfRule type="expression" dxfId="8712" priority="207">
      <formula>AND(IF($Q52=3,1,IF($Q52=4,1,0)),IF($F52&lt;=85,1,0))</formula>
    </cfRule>
  </conditionalFormatting>
  <conditionalFormatting sqref="X52">
    <cfRule type="expression" dxfId="8711" priority="200">
      <formula>AND(IF(OR($Q52=1,$Q52=2),1,0),IF($X52&lt;=20,1,0))</formula>
    </cfRule>
    <cfRule type="expression" dxfId="8710" priority="201">
      <formula>AND(IF($Q52=2,1,0),IF($X52&lt;30,1,0))</formula>
    </cfRule>
    <cfRule type="expression" dxfId="8709" priority="202">
      <formula>AND(IF($Q52=3,1,0),IF($X52&lt;30,1,0))</formula>
    </cfRule>
    <cfRule type="expression" dxfId="8708" priority="203">
      <formula>AND(IF($Q52=3,1,IF($Q52=4,1,0)),IF($F52&lt;=85,1,0))</formula>
    </cfRule>
  </conditionalFormatting>
  <conditionalFormatting sqref="AI52">
    <cfRule type="expression" dxfId="8707" priority="196">
      <formula>AND(IF(OR($Q52=1,$Q52=2),1,0),IF($X52&lt;=20,1,0))</formula>
    </cfRule>
    <cfRule type="expression" dxfId="8706" priority="197">
      <formula>AND(IF($Q52=2,1,0),IF($X52&lt;30,1,0))</formula>
    </cfRule>
    <cfRule type="expression" dxfId="8705" priority="198">
      <formula>AND(IF($Q52=3,1,0),IF($X52&lt;30,1,0))</formula>
    </cfRule>
    <cfRule type="expression" dxfId="8704" priority="199">
      <formula>AND(IF($Q52=3,1,IF($Q52=4,1,0)),IF($F52&lt;=85,1,0))</formula>
    </cfRule>
  </conditionalFormatting>
  <conditionalFormatting sqref="AV53">
    <cfRule type="expression" dxfId="8703" priority="194">
      <formula>AV53="X"</formula>
    </cfRule>
    <cfRule type="expression" dxfId="8702" priority="195">
      <formula>AV53="후보"</formula>
    </cfRule>
  </conditionalFormatting>
  <conditionalFormatting sqref="AC53">
    <cfRule type="cellIs" dxfId="8701" priority="191" operator="greaterThan">
      <formula>0.9</formula>
    </cfRule>
    <cfRule type="cellIs" dxfId="8700" priority="192" operator="greaterThan">
      <formula>0.85</formula>
    </cfRule>
  </conditionalFormatting>
  <conditionalFormatting sqref="N53">
    <cfRule type="cellIs" dxfId="8699" priority="189" operator="greaterThan">
      <formula>0.9</formula>
    </cfRule>
    <cfRule type="cellIs" dxfId="8698" priority="190" operator="greaterThan">
      <formula>0.85</formula>
    </cfRule>
  </conditionalFormatting>
  <conditionalFormatting sqref="E53">
    <cfRule type="expression" dxfId="8697" priority="185">
      <formula>AND(IF(OR($Q53=1,$Q53=2),1,0),IF($X53&lt;=20,1,0))</formula>
    </cfRule>
    <cfRule type="expression" dxfId="8696" priority="186">
      <formula>AND(IF($Q53=2,1,0),IF($X53&lt;30,1,0))</formula>
    </cfRule>
    <cfRule type="expression" dxfId="8695" priority="187">
      <formula>AND(IF($Q53=3,1,0),IF($X53&lt;30,1,0))</formula>
    </cfRule>
    <cfRule type="expression" dxfId="8694" priority="188">
      <formula>AND(IF($Q53=3,1,IF($Q53=4,1,0)),IF($F53&lt;=85,1,0))</formula>
    </cfRule>
  </conditionalFormatting>
  <conditionalFormatting sqref="X53">
    <cfRule type="expression" dxfId="8693" priority="181">
      <formula>AND(IF(OR($Q53=1,$Q53=2),1,0),IF($X53&lt;=20,1,0))</formula>
    </cfRule>
    <cfRule type="expression" dxfId="8692" priority="182">
      <formula>AND(IF($Q53=2,1,0),IF($X53&lt;30,1,0))</formula>
    </cfRule>
    <cfRule type="expression" dxfId="8691" priority="183">
      <formula>AND(IF($Q53=3,1,0),IF($X53&lt;30,1,0))</formula>
    </cfRule>
    <cfRule type="expression" dxfId="8690" priority="184">
      <formula>AND(IF($Q53=3,1,IF($Q53=4,1,0)),IF($F53&lt;=85,1,0))</formula>
    </cfRule>
  </conditionalFormatting>
  <conditionalFormatting sqref="AI53">
    <cfRule type="expression" dxfId="8689" priority="177">
      <formula>AND(IF(OR($Q53=1,$Q53=2),1,0),IF($X53&lt;=20,1,0))</formula>
    </cfRule>
    <cfRule type="expression" dxfId="8688" priority="178">
      <formula>AND(IF($Q53=2,1,0),IF($X53&lt;30,1,0))</formula>
    </cfRule>
    <cfRule type="expression" dxfId="8687" priority="179">
      <formula>AND(IF($Q53=3,1,0),IF($X53&lt;30,1,0))</formula>
    </cfRule>
    <cfRule type="expression" dxfId="8686" priority="180">
      <formula>AND(IF($Q53=3,1,IF($Q53=4,1,0)),IF($F53&lt;=85,1,0))</formula>
    </cfRule>
  </conditionalFormatting>
  <conditionalFormatting sqref="AV54">
    <cfRule type="expression" dxfId="8685" priority="175">
      <formula>AV54="X"</formula>
    </cfRule>
    <cfRule type="expression" dxfId="8684" priority="176">
      <formula>AV54="후보"</formula>
    </cfRule>
  </conditionalFormatting>
  <conditionalFormatting sqref="AC54">
    <cfRule type="cellIs" dxfId="8683" priority="172" operator="greaterThan">
      <formula>0.9</formula>
    </cfRule>
    <cfRule type="cellIs" dxfId="8682" priority="173" operator="greaterThan">
      <formula>0.85</formula>
    </cfRule>
  </conditionalFormatting>
  <conditionalFormatting sqref="N54">
    <cfRule type="cellIs" dxfId="8681" priority="170" operator="greaterThan">
      <formula>0.9</formula>
    </cfRule>
    <cfRule type="cellIs" dxfId="8680" priority="171" operator="greaterThan">
      <formula>0.85</formula>
    </cfRule>
  </conditionalFormatting>
  <conditionalFormatting sqref="E54">
    <cfRule type="expression" dxfId="8679" priority="166">
      <formula>AND(IF(OR($Q54=1,$Q54=2),1,0),IF($X54&lt;=20,1,0))</formula>
    </cfRule>
    <cfRule type="expression" dxfId="8678" priority="167">
      <formula>AND(IF($Q54=2,1,0),IF($X54&lt;30,1,0))</formula>
    </cfRule>
    <cfRule type="expression" dxfId="8677" priority="168">
      <formula>AND(IF($Q54=3,1,0),IF($X54&lt;30,1,0))</formula>
    </cfRule>
    <cfRule type="expression" dxfId="8676" priority="169">
      <formula>AND(IF($Q54=3,1,IF($Q54=4,1,0)),IF($F54&lt;=85,1,0))</formula>
    </cfRule>
  </conditionalFormatting>
  <conditionalFormatting sqref="X54">
    <cfRule type="expression" dxfId="8675" priority="162">
      <formula>AND(IF(OR($Q54=1,$Q54=2),1,0),IF($X54&lt;=20,1,0))</formula>
    </cfRule>
    <cfRule type="expression" dxfId="8674" priority="163">
      <formula>AND(IF($Q54=2,1,0),IF($X54&lt;30,1,0))</formula>
    </cfRule>
    <cfRule type="expression" dxfId="8673" priority="164">
      <formula>AND(IF($Q54=3,1,0),IF($X54&lt;30,1,0))</formula>
    </cfRule>
    <cfRule type="expression" dxfId="8672" priority="165">
      <formula>AND(IF($Q54=3,1,IF($Q54=4,1,0)),IF($F54&lt;=85,1,0))</formula>
    </cfRule>
  </conditionalFormatting>
  <conditionalFormatting sqref="AI54">
    <cfRule type="expression" dxfId="8671" priority="158">
      <formula>AND(IF(OR($Q54=1,$Q54=2),1,0),IF($X54&lt;=20,1,0))</formula>
    </cfRule>
    <cfRule type="expression" dxfId="8670" priority="159">
      <formula>AND(IF($Q54=2,1,0),IF($X54&lt;30,1,0))</formula>
    </cfRule>
    <cfRule type="expression" dxfId="8669" priority="160">
      <formula>AND(IF($Q54=3,1,0),IF($X54&lt;30,1,0))</formula>
    </cfRule>
    <cfRule type="expression" dxfId="8668" priority="161">
      <formula>AND(IF($Q54=3,1,IF($Q54=4,1,0)),IF($F54&lt;=85,1,0))</formula>
    </cfRule>
  </conditionalFormatting>
  <conditionalFormatting sqref="AV55">
    <cfRule type="expression" dxfId="8667" priority="156">
      <formula>AV55="X"</formula>
    </cfRule>
    <cfRule type="expression" dxfId="8666" priority="157">
      <formula>AV55="후보"</formula>
    </cfRule>
  </conditionalFormatting>
  <conditionalFormatting sqref="AC55">
    <cfRule type="cellIs" dxfId="8665" priority="153" operator="greaterThan">
      <formula>0.9</formula>
    </cfRule>
    <cfRule type="cellIs" dxfId="8664" priority="154" operator="greaterThan">
      <formula>0.85</formula>
    </cfRule>
  </conditionalFormatting>
  <conditionalFormatting sqref="N55">
    <cfRule type="cellIs" dxfId="8663" priority="151" operator="greaterThan">
      <formula>0.9</formula>
    </cfRule>
    <cfRule type="cellIs" dxfId="8662" priority="152" operator="greaterThan">
      <formula>0.85</formula>
    </cfRule>
  </conditionalFormatting>
  <conditionalFormatting sqref="E55">
    <cfRule type="expression" dxfId="8661" priority="147">
      <formula>AND(IF(OR($Q55=1,$Q55=2),1,0),IF($X55&lt;=20,1,0))</formula>
    </cfRule>
    <cfRule type="expression" dxfId="8660" priority="148">
      <formula>AND(IF($Q55=2,1,0),IF($X55&lt;30,1,0))</formula>
    </cfRule>
    <cfRule type="expression" dxfId="8659" priority="149">
      <formula>AND(IF($Q55=3,1,0),IF($X55&lt;30,1,0))</formula>
    </cfRule>
    <cfRule type="expression" dxfId="8658" priority="150">
      <formula>AND(IF($Q55=3,1,IF($Q55=4,1,0)),IF($F55&lt;=85,1,0))</formula>
    </cfRule>
  </conditionalFormatting>
  <conditionalFormatting sqref="X55">
    <cfRule type="expression" dxfId="8657" priority="143">
      <formula>AND(IF(OR($Q55=1,$Q55=2),1,0),IF($X55&lt;=20,1,0))</formula>
    </cfRule>
    <cfRule type="expression" dxfId="8656" priority="144">
      <formula>AND(IF($Q55=2,1,0),IF($X55&lt;30,1,0))</formula>
    </cfRule>
    <cfRule type="expression" dxfId="8655" priority="145">
      <formula>AND(IF($Q55=3,1,0),IF($X55&lt;30,1,0))</formula>
    </cfRule>
    <cfRule type="expression" dxfId="8654" priority="146">
      <formula>AND(IF($Q55=3,1,IF($Q55=4,1,0)),IF($F55&lt;=85,1,0))</formula>
    </cfRule>
  </conditionalFormatting>
  <conditionalFormatting sqref="AI55">
    <cfRule type="expression" dxfId="8653" priority="139">
      <formula>AND(IF(OR($Q55=1,$Q55=2),1,0),IF($X55&lt;=20,1,0))</formula>
    </cfRule>
    <cfRule type="expression" dxfId="8652" priority="140">
      <formula>AND(IF($Q55=2,1,0),IF($X55&lt;30,1,0))</formula>
    </cfRule>
    <cfRule type="expression" dxfId="8651" priority="141">
      <formula>AND(IF($Q55=3,1,0),IF($X55&lt;30,1,0))</formula>
    </cfRule>
    <cfRule type="expression" dxfId="8650" priority="142">
      <formula>AND(IF($Q55=3,1,IF($Q55=4,1,0)),IF($F55&lt;=85,1,0))</formula>
    </cfRule>
  </conditionalFormatting>
  <conditionalFormatting sqref="AV56">
    <cfRule type="expression" dxfId="8649" priority="137">
      <formula>AV56="X"</formula>
    </cfRule>
    <cfRule type="expression" dxfId="8648" priority="138">
      <formula>AV56="후보"</formula>
    </cfRule>
  </conditionalFormatting>
  <conditionalFormatting sqref="AC56">
    <cfRule type="cellIs" dxfId="8647" priority="134" operator="greaterThan">
      <formula>0.9</formula>
    </cfRule>
    <cfRule type="cellIs" dxfId="8646" priority="135" operator="greaterThan">
      <formula>0.85</formula>
    </cfRule>
  </conditionalFormatting>
  <conditionalFormatting sqref="N56">
    <cfRule type="cellIs" dxfId="8645" priority="132" operator="greaterThan">
      <formula>0.9</formula>
    </cfRule>
    <cfRule type="cellIs" dxfId="8644" priority="133" operator="greaterThan">
      <formula>0.85</formula>
    </cfRule>
  </conditionalFormatting>
  <conditionalFormatting sqref="E56">
    <cfRule type="expression" dxfId="8643" priority="128">
      <formula>AND(IF(OR($Q56=1,$Q56=2),1,0),IF($X56&lt;=20,1,0))</formula>
    </cfRule>
    <cfRule type="expression" dxfId="8642" priority="129">
      <formula>AND(IF($Q56=2,1,0),IF($X56&lt;30,1,0))</formula>
    </cfRule>
    <cfRule type="expression" dxfId="8641" priority="130">
      <formula>AND(IF($Q56=3,1,0),IF($X56&lt;30,1,0))</formula>
    </cfRule>
    <cfRule type="expression" dxfId="8640" priority="131">
      <formula>AND(IF($Q56=3,1,IF($Q56=4,1,0)),IF($F56&lt;=85,1,0))</formula>
    </cfRule>
  </conditionalFormatting>
  <conditionalFormatting sqref="X56">
    <cfRule type="expression" dxfId="8639" priority="124">
      <formula>AND(IF(OR($Q56=1,$Q56=2),1,0),IF($X56&lt;=20,1,0))</formula>
    </cfRule>
    <cfRule type="expression" dxfId="8638" priority="125">
      <formula>AND(IF($Q56=2,1,0),IF($X56&lt;30,1,0))</formula>
    </cfRule>
    <cfRule type="expression" dxfId="8637" priority="126">
      <formula>AND(IF($Q56=3,1,0),IF($X56&lt;30,1,0))</formula>
    </cfRule>
    <cfRule type="expression" dxfId="8636" priority="127">
      <formula>AND(IF($Q56=3,1,IF($Q56=4,1,0)),IF($F56&lt;=85,1,0))</formula>
    </cfRule>
  </conditionalFormatting>
  <conditionalFormatting sqref="AI56">
    <cfRule type="expression" dxfId="8635" priority="120">
      <formula>AND(IF(OR($Q56=1,$Q56=2),1,0),IF($X56&lt;=20,1,0))</formula>
    </cfRule>
    <cfRule type="expression" dxfId="8634" priority="121">
      <formula>AND(IF($Q56=2,1,0),IF($X56&lt;30,1,0))</formula>
    </cfRule>
    <cfRule type="expression" dxfId="8633" priority="122">
      <formula>AND(IF($Q56=3,1,0),IF($X56&lt;30,1,0))</formula>
    </cfRule>
    <cfRule type="expression" dxfId="8632" priority="123">
      <formula>AND(IF($Q56=3,1,IF($Q56=4,1,0)),IF($F56&lt;=85,1,0))</formula>
    </cfRule>
  </conditionalFormatting>
  <conditionalFormatting sqref="AV57">
    <cfRule type="expression" dxfId="8631" priority="118">
      <formula>AV57="X"</formula>
    </cfRule>
    <cfRule type="expression" dxfId="8630" priority="119">
      <formula>AV57="후보"</formula>
    </cfRule>
  </conditionalFormatting>
  <conditionalFormatting sqref="AC57">
    <cfRule type="cellIs" dxfId="8629" priority="115" operator="greaterThan">
      <formula>0.9</formula>
    </cfRule>
    <cfRule type="cellIs" dxfId="8628" priority="116" operator="greaterThan">
      <formula>0.85</formula>
    </cfRule>
  </conditionalFormatting>
  <conditionalFormatting sqref="N57">
    <cfRule type="cellIs" dxfId="8627" priority="113" operator="greaterThan">
      <formula>0.9</formula>
    </cfRule>
    <cfRule type="cellIs" dxfId="8626" priority="114" operator="greaterThan">
      <formula>0.85</formula>
    </cfRule>
  </conditionalFormatting>
  <conditionalFormatting sqref="E57">
    <cfRule type="expression" dxfId="8625" priority="109">
      <formula>AND(IF(OR($Q57=1,$Q57=2),1,0),IF($X57&lt;=20,1,0))</formula>
    </cfRule>
    <cfRule type="expression" dxfId="8624" priority="110">
      <formula>AND(IF($Q57=2,1,0),IF($X57&lt;30,1,0))</formula>
    </cfRule>
    <cfRule type="expression" dxfId="8623" priority="111">
      <formula>AND(IF($Q57=3,1,0),IF($X57&lt;30,1,0))</formula>
    </cfRule>
    <cfRule type="expression" dxfId="8622" priority="112">
      <formula>AND(IF($Q57=3,1,IF($Q57=4,1,0)),IF($F57&lt;=85,1,0))</formula>
    </cfRule>
  </conditionalFormatting>
  <conditionalFormatting sqref="X57">
    <cfRule type="expression" dxfId="8621" priority="105">
      <formula>AND(IF(OR($Q57=1,$Q57=2),1,0),IF($X57&lt;=20,1,0))</formula>
    </cfRule>
    <cfRule type="expression" dxfId="8620" priority="106">
      <formula>AND(IF($Q57=2,1,0),IF($X57&lt;30,1,0))</formula>
    </cfRule>
    <cfRule type="expression" dxfId="8619" priority="107">
      <formula>AND(IF($Q57=3,1,0),IF($X57&lt;30,1,0))</formula>
    </cfRule>
    <cfRule type="expression" dxfId="8618" priority="108">
      <formula>AND(IF($Q57=3,1,IF($Q57=4,1,0)),IF($F57&lt;=85,1,0))</formula>
    </cfRule>
  </conditionalFormatting>
  <conditionalFormatting sqref="AI57">
    <cfRule type="expression" dxfId="8617" priority="101">
      <formula>AND(IF(OR($Q57=1,$Q57=2),1,0),IF($X57&lt;=20,1,0))</formula>
    </cfRule>
    <cfRule type="expression" dxfId="8616" priority="102">
      <formula>AND(IF($Q57=2,1,0),IF($X57&lt;30,1,0))</formula>
    </cfRule>
    <cfRule type="expression" dxfId="8615" priority="103">
      <formula>AND(IF($Q57=3,1,0),IF($X57&lt;30,1,0))</formula>
    </cfRule>
    <cfRule type="expression" dxfId="8614" priority="104">
      <formula>AND(IF($Q57=3,1,IF($Q57=4,1,0)),IF($F57&lt;=85,1,0))</formula>
    </cfRule>
  </conditionalFormatting>
  <conditionalFormatting sqref="AV58">
    <cfRule type="expression" dxfId="8613" priority="99">
      <formula>AV58="X"</formula>
    </cfRule>
    <cfRule type="expression" dxfId="8612" priority="100">
      <formula>AV58="후보"</formula>
    </cfRule>
  </conditionalFormatting>
  <conditionalFormatting sqref="AC58">
    <cfRule type="cellIs" dxfId="8611" priority="96" operator="greaterThan">
      <formula>0.9</formula>
    </cfRule>
    <cfRule type="cellIs" dxfId="8610" priority="97" operator="greaterThan">
      <formula>0.85</formula>
    </cfRule>
  </conditionalFormatting>
  <conditionalFormatting sqref="N58">
    <cfRule type="cellIs" dxfId="8609" priority="94" operator="greaterThan">
      <formula>0.9</formula>
    </cfRule>
    <cfRule type="cellIs" dxfId="8608" priority="95" operator="greaterThan">
      <formula>0.85</formula>
    </cfRule>
  </conditionalFormatting>
  <conditionalFormatting sqref="E58">
    <cfRule type="expression" dxfId="8607" priority="90">
      <formula>AND(IF(OR($Q58=1,$Q58=2),1,0),IF($X58&lt;=20,1,0))</formula>
    </cfRule>
    <cfRule type="expression" dxfId="8606" priority="91">
      <formula>AND(IF($Q58=2,1,0),IF($X58&lt;30,1,0))</formula>
    </cfRule>
    <cfRule type="expression" dxfId="8605" priority="92">
      <formula>AND(IF($Q58=3,1,0),IF($X58&lt;30,1,0))</formula>
    </cfRule>
    <cfRule type="expression" dxfId="8604" priority="93">
      <formula>AND(IF($Q58=3,1,IF($Q58=4,1,0)),IF($F58&lt;=85,1,0))</formula>
    </cfRule>
  </conditionalFormatting>
  <conditionalFormatting sqref="X58">
    <cfRule type="expression" dxfId="8603" priority="86">
      <formula>AND(IF(OR($Q58=1,$Q58=2),1,0),IF($X58&lt;=20,1,0))</formula>
    </cfRule>
    <cfRule type="expression" dxfId="8602" priority="87">
      <formula>AND(IF($Q58=2,1,0),IF($X58&lt;30,1,0))</formula>
    </cfRule>
    <cfRule type="expression" dxfId="8601" priority="88">
      <formula>AND(IF($Q58=3,1,0),IF($X58&lt;30,1,0))</formula>
    </cfRule>
    <cfRule type="expression" dxfId="8600" priority="89">
      <formula>AND(IF($Q58=3,1,IF($Q58=4,1,0)),IF($F58&lt;=85,1,0))</formula>
    </cfRule>
  </conditionalFormatting>
  <conditionalFormatting sqref="AI58">
    <cfRule type="expression" dxfId="8599" priority="82">
      <formula>AND(IF(OR($Q58=1,$Q58=2),1,0),IF($X58&lt;=20,1,0))</formula>
    </cfRule>
    <cfRule type="expression" dxfId="8598" priority="83">
      <formula>AND(IF($Q58=2,1,0),IF($X58&lt;30,1,0))</formula>
    </cfRule>
    <cfRule type="expression" dxfId="8597" priority="84">
      <formula>AND(IF($Q58=3,1,0),IF($X58&lt;30,1,0))</formula>
    </cfRule>
    <cfRule type="expression" dxfId="8596" priority="85">
      <formula>AND(IF($Q58=3,1,IF($Q58=4,1,0)),IF($F58&lt;=85,1,0))</formula>
    </cfRule>
  </conditionalFormatting>
  <conditionalFormatting sqref="AV59">
    <cfRule type="expression" dxfId="8595" priority="80">
      <formula>AV59="X"</formula>
    </cfRule>
    <cfRule type="expression" dxfId="8594" priority="81">
      <formula>AV59="후보"</formula>
    </cfRule>
  </conditionalFormatting>
  <conditionalFormatting sqref="AC59">
    <cfRule type="cellIs" dxfId="8593" priority="77" operator="greaterThan">
      <formula>0.9</formula>
    </cfRule>
    <cfRule type="cellIs" dxfId="8592" priority="78" operator="greaterThan">
      <formula>0.85</formula>
    </cfRule>
  </conditionalFormatting>
  <conditionalFormatting sqref="N59">
    <cfRule type="cellIs" dxfId="8591" priority="75" operator="greaterThan">
      <formula>0.9</formula>
    </cfRule>
    <cfRule type="cellIs" dxfId="8590" priority="76" operator="greaterThan">
      <formula>0.85</formula>
    </cfRule>
  </conditionalFormatting>
  <conditionalFormatting sqref="E59">
    <cfRule type="expression" dxfId="8589" priority="71">
      <formula>AND(IF(OR($Q59=1,$Q59=2),1,0),IF($X59&lt;=20,1,0))</formula>
    </cfRule>
    <cfRule type="expression" dxfId="8588" priority="72">
      <formula>AND(IF($Q59=2,1,0),IF($X59&lt;30,1,0))</formula>
    </cfRule>
    <cfRule type="expression" dxfId="8587" priority="73">
      <formula>AND(IF($Q59=3,1,0),IF($X59&lt;30,1,0))</formula>
    </cfRule>
    <cfRule type="expression" dxfId="8586" priority="74">
      <formula>AND(IF($Q59=3,1,IF($Q59=4,1,0)),IF($F59&lt;=85,1,0))</formula>
    </cfRule>
  </conditionalFormatting>
  <conditionalFormatting sqref="X59">
    <cfRule type="expression" dxfId="8585" priority="67">
      <formula>AND(IF(OR($Q59=1,$Q59=2),1,0),IF($X59&lt;=20,1,0))</formula>
    </cfRule>
    <cfRule type="expression" dxfId="8584" priority="68">
      <formula>AND(IF($Q59=2,1,0),IF($X59&lt;30,1,0))</formula>
    </cfRule>
    <cfRule type="expression" dxfId="8583" priority="69">
      <formula>AND(IF($Q59=3,1,0),IF($X59&lt;30,1,0))</formula>
    </cfRule>
    <cfRule type="expression" dxfId="8582" priority="70">
      <formula>AND(IF($Q59=3,1,IF($Q59=4,1,0)),IF($F59&lt;=85,1,0))</formula>
    </cfRule>
  </conditionalFormatting>
  <conditionalFormatting sqref="AI59">
    <cfRule type="expression" dxfId="8581" priority="63">
      <formula>AND(IF(OR($Q59=1,$Q59=2),1,0),IF($X59&lt;=20,1,0))</formula>
    </cfRule>
    <cfRule type="expression" dxfId="8580" priority="64">
      <formula>AND(IF($Q59=2,1,0),IF($X59&lt;30,1,0))</formula>
    </cfRule>
    <cfRule type="expression" dxfId="8579" priority="65">
      <formula>AND(IF($Q59=3,1,0),IF($X59&lt;30,1,0))</formula>
    </cfRule>
    <cfRule type="expression" dxfId="8578" priority="66">
      <formula>AND(IF($Q59=3,1,IF($Q59=4,1,0)),IF($F59&lt;=85,1,0))</formula>
    </cfRule>
  </conditionalFormatting>
  <conditionalFormatting sqref="AV60">
    <cfRule type="expression" dxfId="8577" priority="61">
      <formula>AV60="X"</formula>
    </cfRule>
    <cfRule type="expression" dxfId="8576" priority="62">
      <formula>AV60="후보"</formula>
    </cfRule>
  </conditionalFormatting>
  <conditionalFormatting sqref="AC60 N60">
    <cfRule type="cellIs" dxfId="8575" priority="58" operator="greaterThan">
      <formula>0.9</formula>
    </cfRule>
    <cfRule type="cellIs" dxfId="8574" priority="59" operator="greaterThan">
      <formula>0.85</formula>
    </cfRule>
  </conditionalFormatting>
  <conditionalFormatting sqref="AV61">
    <cfRule type="expression" dxfId="8573" priority="56">
      <formula>AV61="X"</formula>
    </cfRule>
    <cfRule type="expression" dxfId="8572" priority="57">
      <formula>AV61="후보"</formula>
    </cfRule>
  </conditionalFormatting>
  <conditionalFormatting sqref="AC61">
    <cfRule type="cellIs" dxfId="8571" priority="53" operator="greaterThan">
      <formula>0.9</formula>
    </cfRule>
    <cfRule type="cellIs" dxfId="8570" priority="54" operator="greaterThan">
      <formula>0.85</formula>
    </cfRule>
  </conditionalFormatting>
  <conditionalFormatting sqref="N61">
    <cfRule type="cellIs" dxfId="8569" priority="51" operator="greaterThan">
      <formula>0.9</formula>
    </cfRule>
    <cfRule type="cellIs" dxfId="8568" priority="52" operator="greaterThan">
      <formula>0.85</formula>
    </cfRule>
  </conditionalFormatting>
  <conditionalFormatting sqref="E61">
    <cfRule type="expression" dxfId="8567" priority="47">
      <formula>AND(IF(OR($Q61=1,$Q61=2),1,0),IF($X61&lt;=20,1,0))</formula>
    </cfRule>
    <cfRule type="expression" dxfId="8566" priority="48">
      <formula>AND(IF($Q61=2,1,0),IF($X61&lt;30,1,0))</formula>
    </cfRule>
    <cfRule type="expression" dxfId="8565" priority="49">
      <formula>AND(IF($Q61=3,1,0),IF($X61&lt;30,1,0))</formula>
    </cfRule>
    <cfRule type="expression" dxfId="8564" priority="50">
      <formula>AND(IF($Q61=3,1,IF($Q61=4,1,0)),IF($F61&lt;=85,1,0))</formula>
    </cfRule>
  </conditionalFormatting>
  <conditionalFormatting sqref="X61">
    <cfRule type="expression" dxfId="8563" priority="43">
      <formula>AND(IF(OR($Q61=1,$Q61=2),1,0),IF($X61&lt;=20,1,0))</formula>
    </cfRule>
    <cfRule type="expression" dxfId="8562" priority="44">
      <formula>AND(IF($Q61=2,1,0),IF($X61&lt;30,1,0))</formula>
    </cfRule>
    <cfRule type="expression" dxfId="8561" priority="45">
      <formula>AND(IF($Q61=3,1,0),IF($X61&lt;30,1,0))</formula>
    </cfRule>
    <cfRule type="expression" dxfId="8560" priority="46">
      <formula>AND(IF($Q61=3,1,IF($Q61=4,1,0)),IF($F61&lt;=85,1,0))</formula>
    </cfRule>
  </conditionalFormatting>
  <conditionalFormatting sqref="AI61">
    <cfRule type="expression" dxfId="8559" priority="39">
      <formula>AND(IF(OR($Q61=1,$Q61=2),1,0),IF($X61&lt;=20,1,0))</formula>
    </cfRule>
    <cfRule type="expression" dxfId="8558" priority="40">
      <formula>AND(IF($Q61=2,1,0),IF($X61&lt;30,1,0))</formula>
    </cfRule>
    <cfRule type="expression" dxfId="8557" priority="41">
      <formula>AND(IF($Q61=3,1,0),IF($X61&lt;30,1,0))</formula>
    </cfRule>
    <cfRule type="expression" dxfId="8556" priority="42">
      <formula>AND(IF($Q61=3,1,IF($Q61=4,1,0)),IF($F61&lt;=85,1,0))</formula>
    </cfRule>
  </conditionalFormatting>
  <conditionalFormatting sqref="AV62">
    <cfRule type="expression" dxfId="8555" priority="37">
      <formula>AV62="X"</formula>
    </cfRule>
    <cfRule type="expression" dxfId="8554" priority="38">
      <formula>AV62="후보"</formula>
    </cfRule>
  </conditionalFormatting>
  <conditionalFormatting sqref="AC62">
    <cfRule type="cellIs" dxfId="8553" priority="34" operator="greaterThan">
      <formula>0.9</formula>
    </cfRule>
    <cfRule type="cellIs" dxfId="8552" priority="35" operator="greaterThan">
      <formula>0.85</formula>
    </cfRule>
  </conditionalFormatting>
  <conditionalFormatting sqref="N62">
    <cfRule type="cellIs" dxfId="8551" priority="32" operator="greaterThan">
      <formula>0.9</formula>
    </cfRule>
    <cfRule type="cellIs" dxfId="8550" priority="33" operator="greaterThan">
      <formula>0.85</formula>
    </cfRule>
  </conditionalFormatting>
  <conditionalFormatting sqref="E62">
    <cfRule type="expression" dxfId="8549" priority="28">
      <formula>AND(IF(OR($Q62=1,$Q62=2),1,0),IF($X62&lt;=20,1,0))</formula>
    </cfRule>
    <cfRule type="expression" dxfId="8548" priority="29">
      <formula>AND(IF($Q62=2,1,0),IF($X62&lt;30,1,0))</formula>
    </cfRule>
    <cfRule type="expression" dxfId="8547" priority="30">
      <formula>AND(IF($Q62=3,1,0),IF($X62&lt;30,1,0))</formula>
    </cfRule>
    <cfRule type="expression" dxfId="8546" priority="31">
      <formula>AND(IF($Q62=3,1,IF($Q62=4,1,0)),IF($F62&lt;=85,1,0))</formula>
    </cfRule>
  </conditionalFormatting>
  <conditionalFormatting sqref="X62">
    <cfRule type="expression" dxfId="8545" priority="24">
      <formula>AND(IF(OR($Q62=1,$Q62=2),1,0),IF($X62&lt;=20,1,0))</formula>
    </cfRule>
    <cfRule type="expression" dxfId="8544" priority="25">
      <formula>AND(IF($Q62=2,1,0),IF($X62&lt;30,1,0))</formula>
    </cfRule>
    <cfRule type="expression" dxfId="8543" priority="26">
      <formula>AND(IF($Q62=3,1,0),IF($X62&lt;30,1,0))</formula>
    </cfRule>
    <cfRule type="expression" dxfId="8542" priority="27">
      <formula>AND(IF($Q62=3,1,IF($Q62=4,1,0)),IF($F62&lt;=85,1,0))</formula>
    </cfRule>
  </conditionalFormatting>
  <conditionalFormatting sqref="AI62">
    <cfRule type="expression" dxfId="8541" priority="20">
      <formula>AND(IF(OR($Q62=1,$Q62=2),1,0),IF($X62&lt;=20,1,0))</formula>
    </cfRule>
    <cfRule type="expression" dxfId="8540" priority="21">
      <formula>AND(IF($Q62=2,1,0),IF($X62&lt;30,1,0))</formula>
    </cfRule>
    <cfRule type="expression" dxfId="8539" priority="22">
      <formula>AND(IF($Q62=3,1,0),IF($X62&lt;30,1,0))</formula>
    </cfRule>
    <cfRule type="expression" dxfId="8538" priority="23">
      <formula>AND(IF($Q62=3,1,IF($Q62=4,1,0)),IF($F62&lt;=85,1,0))</formula>
    </cfRule>
  </conditionalFormatting>
  <conditionalFormatting sqref="AV63">
    <cfRule type="expression" dxfId="8537" priority="18">
      <formula>AV63="X"</formula>
    </cfRule>
    <cfRule type="expression" dxfId="8536" priority="19">
      <formula>AV63="후보"</formula>
    </cfRule>
  </conditionalFormatting>
  <conditionalFormatting sqref="AC63">
    <cfRule type="cellIs" dxfId="8535" priority="15" operator="greaterThan">
      <formula>0.9</formula>
    </cfRule>
    <cfRule type="cellIs" dxfId="8534" priority="16" operator="greaterThan">
      <formula>0.85</formula>
    </cfRule>
  </conditionalFormatting>
  <conditionalFormatting sqref="N63">
    <cfRule type="cellIs" dxfId="8533" priority="13" operator="greaterThan">
      <formula>0.9</formula>
    </cfRule>
    <cfRule type="cellIs" dxfId="8532" priority="14" operator="greaterThan">
      <formula>0.85</formula>
    </cfRule>
  </conditionalFormatting>
  <conditionalFormatting sqref="E63">
    <cfRule type="expression" dxfId="8531" priority="9">
      <formula>AND(IF(OR($Q63=1,$Q63=2),1,0),IF($X63&lt;=20,1,0))</formula>
    </cfRule>
    <cfRule type="expression" dxfId="8530" priority="10">
      <formula>AND(IF($Q63=2,1,0),IF($X63&lt;30,1,0))</formula>
    </cfRule>
    <cfRule type="expression" dxfId="8529" priority="11">
      <formula>AND(IF($Q63=3,1,0),IF($X63&lt;30,1,0))</formula>
    </cfRule>
    <cfRule type="expression" dxfId="8528" priority="12">
      <formula>AND(IF($Q63=3,1,IF($Q63=4,1,0)),IF($F63&lt;=85,1,0))</formula>
    </cfRule>
  </conditionalFormatting>
  <conditionalFormatting sqref="X63">
    <cfRule type="expression" dxfId="8527" priority="5">
      <formula>AND(IF(OR($Q63=1,$Q63=2),1,0),IF($X63&lt;=20,1,0))</formula>
    </cfRule>
    <cfRule type="expression" dxfId="8526" priority="6">
      <formula>AND(IF($Q63=2,1,0),IF($X63&lt;30,1,0))</formula>
    </cfRule>
    <cfRule type="expression" dxfId="8525" priority="7">
      <formula>AND(IF($Q63=3,1,0),IF($X63&lt;30,1,0))</formula>
    </cfRule>
    <cfRule type="expression" dxfId="8524" priority="8">
      <formula>AND(IF($Q63=3,1,IF($Q63=4,1,0)),IF($F63&lt;=85,1,0))</formula>
    </cfRule>
  </conditionalFormatting>
  <conditionalFormatting sqref="AI63">
    <cfRule type="expression" dxfId="8523" priority="1">
      <formula>AND(IF(OR($Q63=1,$Q63=2),1,0),IF($X63&lt;=20,1,0))</formula>
    </cfRule>
    <cfRule type="expression" dxfId="8522" priority="2">
      <formula>AND(IF($Q63=2,1,0),IF($X63&lt;30,1,0))</formula>
    </cfRule>
    <cfRule type="expression" dxfId="8521" priority="3">
      <formula>AND(IF($Q63=3,1,0),IF($X63&lt;30,1,0))</formula>
    </cfRule>
    <cfRule type="expression" dxfId="8520" priority="4">
      <formula>AND(IF($Q63=3,1,IF($Q63=4,1,0)),IF($F63&lt;=85,1,0))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노고산동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447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노고산동 신촌포스빌('04.07.,350^)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5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452</v>
      </c>
      <c r="B6" s="10" t="s">
        <v>2304</v>
      </c>
      <c r="C6" s="88">
        <v>350</v>
      </c>
      <c r="D6" s="86">
        <v>37.299999999999997</v>
      </c>
      <c r="E6" s="87">
        <v>11</v>
      </c>
      <c r="F6" s="86">
        <v>29</v>
      </c>
      <c r="G6" s="17">
        <v>9</v>
      </c>
      <c r="H6" s="88">
        <v>51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1</v>
      </c>
      <c r="R6" s="77">
        <v>1</v>
      </c>
      <c r="S6" s="77" t="s">
        <v>61</v>
      </c>
      <c r="T6" s="5">
        <v>37</v>
      </c>
      <c r="U6" s="9"/>
      <c r="W6" s="86">
        <f t="shared" ref="W6:X8" si="2">D6</f>
        <v>37.299999999999997</v>
      </c>
      <c r="X6" s="87">
        <f t="shared" si="2"/>
        <v>11</v>
      </c>
      <c r="Y6" s="92">
        <f t="shared" ref="Y6:Z8" si="3">H6</f>
        <v>51</v>
      </c>
      <c r="Z6" s="90">
        <f t="shared" si="3"/>
        <v>0</v>
      </c>
      <c r="AA6" s="90">
        <f>K6</f>
        <v>0</v>
      </c>
      <c r="AB6" s="90">
        <f t="shared" ref="AB6:AD8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1/1</v>
      </c>
      <c r="AH6" s="20" t="str">
        <f t="shared" si="1"/>
        <v>신촌포스빌</v>
      </c>
      <c r="AI6" s="87">
        <f t="shared" si="0"/>
        <v>11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X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452</v>
      </c>
      <c r="B7" s="10" t="s">
        <v>2304</v>
      </c>
      <c r="C7" s="88">
        <v>350</v>
      </c>
      <c r="D7" s="86">
        <v>41.6</v>
      </c>
      <c r="E7" s="87">
        <v>13</v>
      </c>
      <c r="F7" s="86">
        <v>32.299999999999997</v>
      </c>
      <c r="G7" s="17">
        <v>10</v>
      </c>
      <c r="H7" s="88">
        <v>298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1</v>
      </c>
      <c r="R7" s="77">
        <v>1</v>
      </c>
      <c r="S7" s="77" t="s">
        <v>61</v>
      </c>
      <c r="T7" s="5">
        <v>41</v>
      </c>
      <c r="U7" s="9"/>
      <c r="W7" s="86">
        <f t="shared" si="2"/>
        <v>41.6</v>
      </c>
      <c r="X7" s="87">
        <f t="shared" si="2"/>
        <v>13</v>
      </c>
      <c r="Y7" s="92">
        <f t="shared" si="3"/>
        <v>298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1/1</v>
      </c>
      <c r="AH7" s="20" t="str">
        <f t="shared" si="1"/>
        <v>신촌포스빌</v>
      </c>
      <c r="AI7" s="87">
        <f t="shared" si="0"/>
        <v>13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452</v>
      </c>
      <c r="B8" s="10" t="s">
        <v>2304</v>
      </c>
      <c r="C8" s="88">
        <v>350</v>
      </c>
      <c r="D8" s="86">
        <v>78.2</v>
      </c>
      <c r="E8" s="87">
        <v>24</v>
      </c>
      <c r="F8" s="86">
        <v>61.8</v>
      </c>
      <c r="G8" s="17">
        <v>19</v>
      </c>
      <c r="H8" s="88">
        <v>1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1</v>
      </c>
      <c r="S8" s="77" t="s">
        <v>78</v>
      </c>
      <c r="T8" s="5">
        <v>78</v>
      </c>
      <c r="U8" s="9"/>
      <c r="W8" s="86">
        <f t="shared" si="2"/>
        <v>78.2</v>
      </c>
      <c r="X8" s="87">
        <f t="shared" si="2"/>
        <v>24</v>
      </c>
      <c r="Y8" s="92">
        <f t="shared" si="3"/>
        <v>1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복</v>
      </c>
      <c r="AF8" s="77" t="str">
        <f>Q8&amp;"/"&amp;R8</f>
        <v>3/1</v>
      </c>
      <c r="AH8" s="20" t="str">
        <f t="shared" si="1"/>
        <v>신촌포스빌</v>
      </c>
      <c r="AI8" s="87">
        <f t="shared" si="0"/>
        <v>24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노고산동 현대벤처빌('02.12.,203^)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9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457</v>
      </c>
      <c r="B10" s="10" t="s">
        <v>2305</v>
      </c>
      <c r="C10" s="88">
        <v>203</v>
      </c>
      <c r="D10" s="86">
        <v>35.6</v>
      </c>
      <c r="E10" s="87">
        <v>11</v>
      </c>
      <c r="F10" s="86">
        <v>25.4</v>
      </c>
      <c r="G10" s="17">
        <v>8</v>
      </c>
      <c r="H10" s="88">
        <v>6</v>
      </c>
      <c r="I10" s="89"/>
      <c r="J10" s="89"/>
      <c r="K10" s="89"/>
      <c r="L10" s="89"/>
      <c r="M10" s="90">
        <f t="shared" ref="M10:M25" si="5">I10-K10</f>
        <v>0</v>
      </c>
      <c r="N10" s="4" t="str">
        <f t="shared" ref="N10:N25" si="6">IF(ISERROR(K10/I10),"",K10/I10)</f>
        <v/>
      </c>
      <c r="O10" s="91">
        <f t="shared" ref="O10:O25" si="7">I10/E10</f>
        <v>0</v>
      </c>
      <c r="P10" s="91">
        <f t="shared" ref="P10:P25" si="8">K10/E10</f>
        <v>0</v>
      </c>
      <c r="Q10" s="77">
        <v>1</v>
      </c>
      <c r="R10" s="77">
        <v>1</v>
      </c>
      <c r="S10" s="77" t="s">
        <v>61</v>
      </c>
      <c r="T10" s="5">
        <v>35</v>
      </c>
      <c r="U10" s="9"/>
      <c r="W10" s="86">
        <f t="shared" ref="W10:W25" si="9">D10</f>
        <v>35.6</v>
      </c>
      <c r="X10" s="87">
        <f t="shared" ref="X10:X25" si="10">E10</f>
        <v>11</v>
      </c>
      <c r="Y10" s="92">
        <f t="shared" ref="Y10:Y25" si="11">H10</f>
        <v>6</v>
      </c>
      <c r="Z10" s="90">
        <f t="shared" ref="Z10:Z25" si="12">I10</f>
        <v>0</v>
      </c>
      <c r="AA10" s="90">
        <f t="shared" ref="AA10:AA25" si="13">K10</f>
        <v>0</v>
      </c>
      <c r="AB10" s="90">
        <f t="shared" ref="AB10:AB25" si="14">M10</f>
        <v>0</v>
      </c>
      <c r="AC10" s="4" t="str">
        <f t="shared" ref="AC10:AC25" si="15">N10</f>
        <v/>
      </c>
      <c r="AD10" s="91">
        <f t="shared" ref="AD10:AD25" si="16">O10</f>
        <v>0</v>
      </c>
      <c r="AE10" s="77" t="str">
        <f t="shared" ref="AE10:AE25" si="17">S10</f>
        <v>계</v>
      </c>
      <c r="AF10" s="77" t="str">
        <f t="shared" ref="AF10:AF25" si="18">Q10&amp;"/"&amp;R10</f>
        <v>1/1</v>
      </c>
      <c r="AH10" s="20" t="str">
        <f t="shared" si="1"/>
        <v>현대벤처빌</v>
      </c>
      <c r="AI10" s="87">
        <f t="shared" si="0"/>
        <v>11</v>
      </c>
      <c r="AJ10" s="77" t="str">
        <f t="shared" ref="AJ10:AJ25" si="19"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 t="shared" ref="AN10:AN25" si="20">IF(AI10="","",$AN$2)</f>
        <v>C</v>
      </c>
      <c r="AO10" s="77" t="str">
        <f t="shared" ref="AO10:AO25" si="21">IF(N10="","",IF(N10&gt;=$AO$1/100,"O","X"))</f>
        <v/>
      </c>
      <c r="AP10" s="77" t="str">
        <f t="shared" ref="AP10:AP25" si="22">IF(I10="","",IF(I10&lt;=$AP$1,"O","X"))</f>
        <v/>
      </c>
      <c r="AQ10" s="77" t="str">
        <f t="shared" ref="AQ10:AQ25" si="23">IF(O10="","",IF(O10&lt;=$AQ$1,"O","X"))</f>
        <v>O</v>
      </c>
      <c r="AR10" s="77" t="str">
        <f t="shared" ref="AR10:AR25" si="24">IF(M10="","",IF(M10&lt;=$AR$1,"O","X"))</f>
        <v>O</v>
      </c>
      <c r="AS10" s="77" t="s">
        <v>2</v>
      </c>
      <c r="AT10" s="77" t="str">
        <f t="shared" ref="AT10:AT25" si="25">IF(OR(F10="",AI10=""),"",IF(AND((F10&lt;=85),(AI10&gt;=15)),"O","X"))</f>
        <v>X</v>
      </c>
      <c r="AU10" s="77" t="str">
        <f t="shared" ref="AU10:AU25" si="26">IF(C10="","",IF(C10&gt;=$AU$1,"O","X"))</f>
        <v>X</v>
      </c>
      <c r="AV10" s="77" t="str">
        <f t="shared" ref="AV10:AV25" si="27">IF(AO10="","",IF(AND(AO10="O",AP10="O",AR10="O",AT10="O",AU10="O"),"후보","X"))</f>
        <v/>
      </c>
    </row>
    <row r="11" spans="1:48" x14ac:dyDescent="0.3">
      <c r="A11" s="9" t="s">
        <v>457</v>
      </c>
      <c r="B11" s="10" t="s">
        <v>2305</v>
      </c>
      <c r="C11" s="88">
        <v>203</v>
      </c>
      <c r="D11" s="86">
        <v>39.1</v>
      </c>
      <c r="E11" s="87">
        <v>12</v>
      </c>
      <c r="F11" s="86">
        <v>27.9</v>
      </c>
      <c r="G11" s="17">
        <v>8</v>
      </c>
      <c r="H11" s="88">
        <v>2</v>
      </c>
      <c r="I11" s="89"/>
      <c r="J11" s="89"/>
      <c r="K11" s="89"/>
      <c r="L11" s="89"/>
      <c r="M11" s="90">
        <f t="shared" si="5"/>
        <v>0</v>
      </c>
      <c r="N11" s="4" t="str">
        <f t="shared" si="6"/>
        <v/>
      </c>
      <c r="O11" s="91">
        <f t="shared" si="7"/>
        <v>0</v>
      </c>
      <c r="P11" s="91">
        <f t="shared" si="8"/>
        <v>0</v>
      </c>
      <c r="Q11" s="77">
        <v>1</v>
      </c>
      <c r="R11" s="77">
        <v>1</v>
      </c>
      <c r="S11" s="77" t="s">
        <v>61</v>
      </c>
      <c r="T11" s="5">
        <v>39</v>
      </c>
      <c r="U11" s="9"/>
      <c r="W11" s="86">
        <f t="shared" si="9"/>
        <v>39.1</v>
      </c>
      <c r="X11" s="87">
        <f t="shared" si="10"/>
        <v>12</v>
      </c>
      <c r="Y11" s="92">
        <f t="shared" si="11"/>
        <v>2</v>
      </c>
      <c r="Z11" s="90">
        <f t="shared" si="12"/>
        <v>0</v>
      </c>
      <c r="AA11" s="90">
        <f t="shared" si="13"/>
        <v>0</v>
      </c>
      <c r="AB11" s="90">
        <f t="shared" si="14"/>
        <v>0</v>
      </c>
      <c r="AC11" s="4" t="str">
        <f t="shared" si="15"/>
        <v/>
      </c>
      <c r="AD11" s="91">
        <f t="shared" si="16"/>
        <v>0</v>
      </c>
      <c r="AE11" s="77" t="str">
        <f t="shared" si="17"/>
        <v>계</v>
      </c>
      <c r="AF11" s="77" t="str">
        <f t="shared" si="18"/>
        <v>1/1</v>
      </c>
      <c r="AH11" s="20" t="str">
        <f t="shared" si="1"/>
        <v>현대벤처빌</v>
      </c>
      <c r="AI11" s="87">
        <f t="shared" si="0"/>
        <v>12</v>
      </c>
      <c r="AJ11" s="77" t="str">
        <f t="shared" si="19"/>
        <v>A-</v>
      </c>
      <c r="AK11" s="77" t="s">
        <v>13</v>
      </c>
      <c r="AL11" s="77" t="s">
        <v>62</v>
      </c>
      <c r="AM11" s="77" t="s">
        <v>63</v>
      </c>
      <c r="AN11" s="77" t="str">
        <f t="shared" si="20"/>
        <v>C</v>
      </c>
      <c r="AO11" s="77" t="str">
        <f t="shared" si="21"/>
        <v/>
      </c>
      <c r="AP11" s="77" t="str">
        <f t="shared" si="22"/>
        <v/>
      </c>
      <c r="AQ11" s="77" t="str">
        <f t="shared" si="23"/>
        <v>O</v>
      </c>
      <c r="AR11" s="77" t="str">
        <f t="shared" si="24"/>
        <v>O</v>
      </c>
      <c r="AS11" s="77" t="s">
        <v>2</v>
      </c>
      <c r="AT11" s="77" t="str">
        <f t="shared" si="25"/>
        <v>X</v>
      </c>
      <c r="AU11" s="77" t="str">
        <f t="shared" si="26"/>
        <v>X</v>
      </c>
      <c r="AV11" s="77" t="str">
        <f t="shared" si="27"/>
        <v/>
      </c>
    </row>
    <row r="12" spans="1:48" x14ac:dyDescent="0.3">
      <c r="A12" s="9" t="s">
        <v>457</v>
      </c>
      <c r="B12" s="10" t="s">
        <v>2305</v>
      </c>
      <c r="C12" s="88">
        <v>203</v>
      </c>
      <c r="D12" s="86">
        <v>42.5</v>
      </c>
      <c r="E12" s="87">
        <v>13</v>
      </c>
      <c r="F12" s="86">
        <v>30.3</v>
      </c>
      <c r="G12" s="17">
        <v>9</v>
      </c>
      <c r="H12" s="88">
        <v>2</v>
      </c>
      <c r="I12" s="89"/>
      <c r="J12" s="89"/>
      <c r="K12" s="89"/>
      <c r="L12" s="89"/>
      <c r="M12" s="90">
        <f t="shared" si="5"/>
        <v>0</v>
      </c>
      <c r="N12" s="4" t="str">
        <f t="shared" si="6"/>
        <v/>
      </c>
      <c r="O12" s="91">
        <f t="shared" si="7"/>
        <v>0</v>
      </c>
      <c r="P12" s="91">
        <f t="shared" si="8"/>
        <v>0</v>
      </c>
      <c r="Q12" s="77">
        <v>1</v>
      </c>
      <c r="R12" s="77">
        <v>1</v>
      </c>
      <c r="S12" s="77" t="s">
        <v>61</v>
      </c>
      <c r="T12" s="5" t="s">
        <v>105</v>
      </c>
      <c r="U12" s="9"/>
      <c r="W12" s="86">
        <f t="shared" si="9"/>
        <v>42.5</v>
      </c>
      <c r="X12" s="87">
        <f t="shared" si="10"/>
        <v>13</v>
      </c>
      <c r="Y12" s="92">
        <f t="shared" si="11"/>
        <v>2</v>
      </c>
      <c r="Z12" s="90">
        <f t="shared" si="12"/>
        <v>0</v>
      </c>
      <c r="AA12" s="90">
        <f t="shared" si="13"/>
        <v>0</v>
      </c>
      <c r="AB12" s="90">
        <f t="shared" si="14"/>
        <v>0</v>
      </c>
      <c r="AC12" s="4" t="str">
        <f t="shared" si="15"/>
        <v/>
      </c>
      <c r="AD12" s="91">
        <f t="shared" si="16"/>
        <v>0</v>
      </c>
      <c r="AE12" s="77" t="str">
        <f t="shared" si="17"/>
        <v>계</v>
      </c>
      <c r="AF12" s="77" t="str">
        <f t="shared" si="18"/>
        <v>1/1</v>
      </c>
      <c r="AH12" s="20" t="str">
        <f t="shared" si="1"/>
        <v>현대벤처빌</v>
      </c>
      <c r="AI12" s="87">
        <f t="shared" si="0"/>
        <v>13</v>
      </c>
      <c r="AJ12" s="77" t="str">
        <f t="shared" si="19"/>
        <v>A-</v>
      </c>
      <c r="AK12" s="77" t="s">
        <v>13</v>
      </c>
      <c r="AL12" s="77" t="s">
        <v>62</v>
      </c>
      <c r="AM12" s="77" t="s">
        <v>63</v>
      </c>
      <c r="AN12" s="77" t="str">
        <f t="shared" si="20"/>
        <v>C</v>
      </c>
      <c r="AO12" s="77" t="str">
        <f t="shared" si="21"/>
        <v/>
      </c>
      <c r="AP12" s="77" t="str">
        <f t="shared" si="22"/>
        <v/>
      </c>
      <c r="AQ12" s="77" t="str">
        <f t="shared" si="23"/>
        <v>O</v>
      </c>
      <c r="AR12" s="77" t="str">
        <f t="shared" si="24"/>
        <v>O</v>
      </c>
      <c r="AS12" s="77" t="s">
        <v>2</v>
      </c>
      <c r="AT12" s="77" t="str">
        <f t="shared" si="25"/>
        <v>X</v>
      </c>
      <c r="AU12" s="77" t="str">
        <f t="shared" si="26"/>
        <v>X</v>
      </c>
      <c r="AV12" s="77" t="str">
        <f t="shared" si="27"/>
        <v/>
      </c>
    </row>
    <row r="13" spans="1:48" x14ac:dyDescent="0.3">
      <c r="A13" s="9" t="s">
        <v>457</v>
      </c>
      <c r="B13" s="10" t="s">
        <v>2305</v>
      </c>
      <c r="C13" s="88">
        <v>203</v>
      </c>
      <c r="D13" s="86">
        <v>44.2</v>
      </c>
      <c r="E13" s="87">
        <v>13</v>
      </c>
      <c r="F13" s="86">
        <v>31.6</v>
      </c>
      <c r="G13" s="17">
        <v>10</v>
      </c>
      <c r="H13" s="88">
        <v>48</v>
      </c>
      <c r="I13" s="89"/>
      <c r="J13" s="89"/>
      <c r="K13" s="89"/>
      <c r="L13" s="89"/>
      <c r="M13" s="90">
        <f t="shared" si="5"/>
        <v>0</v>
      </c>
      <c r="N13" s="4" t="str">
        <f t="shared" si="6"/>
        <v/>
      </c>
      <c r="O13" s="91">
        <f t="shared" si="7"/>
        <v>0</v>
      </c>
      <c r="P13" s="91">
        <f t="shared" si="8"/>
        <v>0</v>
      </c>
      <c r="Q13" s="77">
        <v>1</v>
      </c>
      <c r="R13" s="77">
        <v>1</v>
      </c>
      <c r="S13" s="77" t="s">
        <v>61</v>
      </c>
      <c r="T13" s="5" t="s">
        <v>106</v>
      </c>
      <c r="U13" s="9"/>
      <c r="W13" s="86">
        <f t="shared" si="9"/>
        <v>44.2</v>
      </c>
      <c r="X13" s="87">
        <f t="shared" si="10"/>
        <v>13</v>
      </c>
      <c r="Y13" s="92">
        <f t="shared" si="11"/>
        <v>48</v>
      </c>
      <c r="Z13" s="90">
        <f t="shared" si="12"/>
        <v>0</v>
      </c>
      <c r="AA13" s="90">
        <f t="shared" si="13"/>
        <v>0</v>
      </c>
      <c r="AB13" s="90">
        <f t="shared" si="14"/>
        <v>0</v>
      </c>
      <c r="AC13" s="4" t="str">
        <f t="shared" si="15"/>
        <v/>
      </c>
      <c r="AD13" s="91">
        <f t="shared" si="16"/>
        <v>0</v>
      </c>
      <c r="AE13" s="77" t="str">
        <f t="shared" si="17"/>
        <v>계</v>
      </c>
      <c r="AF13" s="77" t="str">
        <f t="shared" si="18"/>
        <v>1/1</v>
      </c>
      <c r="AH13" s="20" t="str">
        <f t="shared" si="1"/>
        <v>현대벤처빌</v>
      </c>
      <c r="AI13" s="87">
        <f t="shared" si="0"/>
        <v>13</v>
      </c>
      <c r="AJ13" s="77" t="str">
        <f t="shared" si="19"/>
        <v>A-</v>
      </c>
      <c r="AK13" s="77" t="s">
        <v>13</v>
      </c>
      <c r="AL13" s="77" t="s">
        <v>62</v>
      </c>
      <c r="AM13" s="77" t="s">
        <v>63</v>
      </c>
      <c r="AN13" s="77" t="str">
        <f t="shared" si="20"/>
        <v>C</v>
      </c>
      <c r="AO13" s="77" t="str">
        <f t="shared" si="21"/>
        <v/>
      </c>
      <c r="AP13" s="77" t="str">
        <f t="shared" si="22"/>
        <v/>
      </c>
      <c r="AQ13" s="77" t="str">
        <f t="shared" si="23"/>
        <v>O</v>
      </c>
      <c r="AR13" s="77" t="str">
        <f t="shared" si="24"/>
        <v>O</v>
      </c>
      <c r="AS13" s="77" t="s">
        <v>2</v>
      </c>
      <c r="AT13" s="77" t="str">
        <f t="shared" si="25"/>
        <v>X</v>
      </c>
      <c r="AU13" s="77" t="str">
        <f t="shared" si="26"/>
        <v>X</v>
      </c>
      <c r="AV13" s="77" t="str">
        <f t="shared" si="27"/>
        <v/>
      </c>
    </row>
    <row r="14" spans="1:48" x14ac:dyDescent="0.3">
      <c r="A14" s="9" t="s">
        <v>457</v>
      </c>
      <c r="B14" s="10" t="s">
        <v>2305</v>
      </c>
      <c r="C14" s="88">
        <v>203</v>
      </c>
      <c r="D14" s="86">
        <v>44.6</v>
      </c>
      <c r="E14" s="87">
        <v>13</v>
      </c>
      <c r="F14" s="86">
        <v>31.8</v>
      </c>
      <c r="G14" s="17">
        <v>10</v>
      </c>
      <c r="H14" s="88">
        <v>2</v>
      </c>
      <c r="I14" s="89"/>
      <c r="J14" s="89"/>
      <c r="K14" s="89"/>
      <c r="L14" s="89"/>
      <c r="M14" s="90">
        <f t="shared" si="5"/>
        <v>0</v>
      </c>
      <c r="N14" s="4" t="str">
        <f t="shared" si="6"/>
        <v/>
      </c>
      <c r="O14" s="91">
        <f t="shared" si="7"/>
        <v>0</v>
      </c>
      <c r="P14" s="91">
        <f t="shared" si="8"/>
        <v>0</v>
      </c>
      <c r="Q14" s="77">
        <v>1</v>
      </c>
      <c r="R14" s="77">
        <v>1</v>
      </c>
      <c r="S14" s="77" t="s">
        <v>61</v>
      </c>
      <c r="T14" s="5" t="s">
        <v>107</v>
      </c>
      <c r="U14" s="9"/>
      <c r="W14" s="86">
        <f t="shared" si="9"/>
        <v>44.6</v>
      </c>
      <c r="X14" s="87">
        <f t="shared" si="10"/>
        <v>13</v>
      </c>
      <c r="Y14" s="92">
        <f t="shared" si="11"/>
        <v>2</v>
      </c>
      <c r="Z14" s="90">
        <f t="shared" si="12"/>
        <v>0</v>
      </c>
      <c r="AA14" s="90">
        <f t="shared" si="13"/>
        <v>0</v>
      </c>
      <c r="AB14" s="90">
        <f t="shared" si="14"/>
        <v>0</v>
      </c>
      <c r="AC14" s="4" t="str">
        <f t="shared" si="15"/>
        <v/>
      </c>
      <c r="AD14" s="91">
        <f t="shared" si="16"/>
        <v>0</v>
      </c>
      <c r="AE14" s="77" t="str">
        <f t="shared" si="17"/>
        <v>계</v>
      </c>
      <c r="AF14" s="77" t="str">
        <f t="shared" si="18"/>
        <v>1/1</v>
      </c>
      <c r="AH14" s="20" t="str">
        <f t="shared" si="1"/>
        <v>현대벤처빌</v>
      </c>
      <c r="AI14" s="87">
        <f t="shared" si="0"/>
        <v>13</v>
      </c>
      <c r="AJ14" s="77" t="str">
        <f t="shared" si="19"/>
        <v>A-</v>
      </c>
      <c r="AK14" s="77" t="s">
        <v>13</v>
      </c>
      <c r="AL14" s="77" t="s">
        <v>62</v>
      </c>
      <c r="AM14" s="77" t="s">
        <v>63</v>
      </c>
      <c r="AN14" s="77" t="str">
        <f t="shared" si="20"/>
        <v>C</v>
      </c>
      <c r="AO14" s="77" t="str">
        <f t="shared" si="21"/>
        <v/>
      </c>
      <c r="AP14" s="77" t="str">
        <f t="shared" si="22"/>
        <v/>
      </c>
      <c r="AQ14" s="77" t="str">
        <f t="shared" si="23"/>
        <v>O</v>
      </c>
      <c r="AR14" s="77" t="str">
        <f t="shared" si="24"/>
        <v>O</v>
      </c>
      <c r="AS14" s="77" t="s">
        <v>2</v>
      </c>
      <c r="AT14" s="77" t="str">
        <f t="shared" si="25"/>
        <v>X</v>
      </c>
      <c r="AU14" s="77" t="str">
        <f t="shared" si="26"/>
        <v>X</v>
      </c>
      <c r="AV14" s="77" t="str">
        <f t="shared" si="27"/>
        <v/>
      </c>
    </row>
    <row r="15" spans="1:48" x14ac:dyDescent="0.3">
      <c r="A15" s="9" t="s">
        <v>457</v>
      </c>
      <c r="B15" s="10" t="s">
        <v>2305</v>
      </c>
      <c r="C15" s="88">
        <v>203</v>
      </c>
      <c r="D15" s="86">
        <v>45.9</v>
      </c>
      <c r="E15" s="87">
        <v>14</v>
      </c>
      <c r="F15" s="86">
        <v>32.799999999999997</v>
      </c>
      <c r="G15" s="17">
        <v>10</v>
      </c>
      <c r="H15" s="88">
        <v>33</v>
      </c>
      <c r="I15" s="89"/>
      <c r="J15" s="89"/>
      <c r="K15" s="89"/>
      <c r="L15" s="89"/>
      <c r="M15" s="90">
        <f t="shared" si="5"/>
        <v>0</v>
      </c>
      <c r="N15" s="4" t="str">
        <f t="shared" si="6"/>
        <v/>
      </c>
      <c r="O15" s="91">
        <f t="shared" si="7"/>
        <v>0</v>
      </c>
      <c r="P15" s="91">
        <f t="shared" si="8"/>
        <v>0</v>
      </c>
      <c r="Q15" s="77">
        <v>1</v>
      </c>
      <c r="R15" s="77">
        <v>1</v>
      </c>
      <c r="S15" s="77" t="s">
        <v>61</v>
      </c>
      <c r="T15" s="5">
        <v>45</v>
      </c>
      <c r="U15" s="9"/>
      <c r="W15" s="86">
        <f t="shared" si="9"/>
        <v>45.9</v>
      </c>
      <c r="X15" s="87">
        <f t="shared" si="10"/>
        <v>14</v>
      </c>
      <c r="Y15" s="92">
        <f t="shared" si="11"/>
        <v>33</v>
      </c>
      <c r="Z15" s="90">
        <f t="shared" si="12"/>
        <v>0</v>
      </c>
      <c r="AA15" s="90">
        <f t="shared" si="13"/>
        <v>0</v>
      </c>
      <c r="AB15" s="90">
        <f t="shared" si="14"/>
        <v>0</v>
      </c>
      <c r="AC15" s="4" t="str">
        <f t="shared" si="15"/>
        <v/>
      </c>
      <c r="AD15" s="91">
        <f t="shared" si="16"/>
        <v>0</v>
      </c>
      <c r="AE15" s="77" t="str">
        <f t="shared" si="17"/>
        <v>계</v>
      </c>
      <c r="AF15" s="77" t="str">
        <f t="shared" si="18"/>
        <v>1/1</v>
      </c>
      <c r="AH15" s="20" t="str">
        <f t="shared" si="1"/>
        <v>현대벤처빌</v>
      </c>
      <c r="AI15" s="87">
        <f t="shared" si="0"/>
        <v>14</v>
      </c>
      <c r="AJ15" s="77" t="str">
        <f t="shared" si="19"/>
        <v>A-</v>
      </c>
      <c r="AK15" s="77" t="s">
        <v>13</v>
      </c>
      <c r="AL15" s="77" t="s">
        <v>62</v>
      </c>
      <c r="AM15" s="77" t="s">
        <v>63</v>
      </c>
      <c r="AN15" s="77" t="str">
        <f t="shared" si="20"/>
        <v>C</v>
      </c>
      <c r="AO15" s="77" t="str">
        <f t="shared" si="21"/>
        <v/>
      </c>
      <c r="AP15" s="77" t="str">
        <f t="shared" si="22"/>
        <v/>
      </c>
      <c r="AQ15" s="77" t="str">
        <f t="shared" si="23"/>
        <v>O</v>
      </c>
      <c r="AR15" s="77" t="str">
        <f t="shared" si="24"/>
        <v>O</v>
      </c>
      <c r="AS15" s="77" t="s">
        <v>2</v>
      </c>
      <c r="AT15" s="77" t="str">
        <f t="shared" si="25"/>
        <v>X</v>
      </c>
      <c r="AU15" s="77" t="str">
        <f t="shared" si="26"/>
        <v>X</v>
      </c>
      <c r="AV15" s="77" t="str">
        <f t="shared" si="27"/>
        <v/>
      </c>
    </row>
    <row r="16" spans="1:48" x14ac:dyDescent="0.3">
      <c r="A16" s="9" t="s">
        <v>457</v>
      </c>
      <c r="B16" s="10" t="s">
        <v>2305</v>
      </c>
      <c r="C16" s="88">
        <v>203</v>
      </c>
      <c r="D16" s="86">
        <v>48.5</v>
      </c>
      <c r="E16" s="87">
        <v>15</v>
      </c>
      <c r="F16" s="86">
        <v>34.6</v>
      </c>
      <c r="G16" s="17">
        <v>10</v>
      </c>
      <c r="H16" s="88">
        <v>44</v>
      </c>
      <c r="I16" s="89"/>
      <c r="J16" s="89"/>
      <c r="K16" s="89"/>
      <c r="L16" s="89"/>
      <c r="M16" s="90">
        <f t="shared" si="5"/>
        <v>0</v>
      </c>
      <c r="N16" s="4" t="str">
        <f t="shared" si="6"/>
        <v/>
      </c>
      <c r="O16" s="91">
        <f t="shared" si="7"/>
        <v>0</v>
      </c>
      <c r="P16" s="91">
        <f t="shared" si="8"/>
        <v>0</v>
      </c>
      <c r="Q16" s="77">
        <v>1</v>
      </c>
      <c r="R16" s="77">
        <v>1</v>
      </c>
      <c r="S16" s="77" t="s">
        <v>61</v>
      </c>
      <c r="T16" s="5" t="s">
        <v>108</v>
      </c>
      <c r="U16" s="9"/>
      <c r="W16" s="86">
        <f t="shared" si="9"/>
        <v>48.5</v>
      </c>
      <c r="X16" s="87">
        <f t="shared" si="10"/>
        <v>15</v>
      </c>
      <c r="Y16" s="92">
        <f t="shared" si="11"/>
        <v>44</v>
      </c>
      <c r="Z16" s="90">
        <f t="shared" si="12"/>
        <v>0</v>
      </c>
      <c r="AA16" s="90">
        <f t="shared" si="13"/>
        <v>0</v>
      </c>
      <c r="AB16" s="90">
        <f t="shared" si="14"/>
        <v>0</v>
      </c>
      <c r="AC16" s="4" t="str">
        <f t="shared" si="15"/>
        <v/>
      </c>
      <c r="AD16" s="91">
        <f t="shared" si="16"/>
        <v>0</v>
      </c>
      <c r="AE16" s="77" t="str">
        <f t="shared" si="17"/>
        <v>계</v>
      </c>
      <c r="AF16" s="77" t="str">
        <f t="shared" si="18"/>
        <v>1/1</v>
      </c>
      <c r="AH16" s="20" t="str">
        <f t="shared" si="1"/>
        <v>현대벤처빌</v>
      </c>
      <c r="AI16" s="87">
        <f t="shared" si="0"/>
        <v>15</v>
      </c>
      <c r="AJ16" s="77" t="str">
        <f t="shared" si="19"/>
        <v>A-</v>
      </c>
      <c r="AK16" s="77" t="s">
        <v>13</v>
      </c>
      <c r="AL16" s="77" t="s">
        <v>62</v>
      </c>
      <c r="AM16" s="77" t="s">
        <v>63</v>
      </c>
      <c r="AN16" s="77" t="str">
        <f t="shared" si="20"/>
        <v>C</v>
      </c>
      <c r="AO16" s="77" t="str">
        <f t="shared" si="21"/>
        <v/>
      </c>
      <c r="AP16" s="77" t="str">
        <f t="shared" si="22"/>
        <v/>
      </c>
      <c r="AQ16" s="77" t="str">
        <f t="shared" si="23"/>
        <v>O</v>
      </c>
      <c r="AR16" s="77" t="str">
        <f t="shared" si="24"/>
        <v>O</v>
      </c>
      <c r="AS16" s="77" t="s">
        <v>2</v>
      </c>
      <c r="AT16" s="77" t="str">
        <f t="shared" si="25"/>
        <v>O</v>
      </c>
      <c r="AU16" s="77" t="str">
        <f t="shared" si="26"/>
        <v>X</v>
      </c>
      <c r="AV16" s="77" t="str">
        <f t="shared" si="27"/>
        <v/>
      </c>
    </row>
    <row r="17" spans="1:48" x14ac:dyDescent="0.3">
      <c r="A17" s="9" t="s">
        <v>457</v>
      </c>
      <c r="B17" s="10" t="s">
        <v>2305</v>
      </c>
      <c r="C17" s="88">
        <v>203</v>
      </c>
      <c r="D17" s="86">
        <v>50.4</v>
      </c>
      <c r="E17" s="87">
        <v>15</v>
      </c>
      <c r="F17" s="86">
        <v>36</v>
      </c>
      <c r="G17" s="17">
        <v>11</v>
      </c>
      <c r="H17" s="88">
        <v>14</v>
      </c>
      <c r="I17" s="89"/>
      <c r="J17" s="89"/>
      <c r="K17" s="89"/>
      <c r="L17" s="89"/>
      <c r="M17" s="90">
        <f t="shared" si="5"/>
        <v>0</v>
      </c>
      <c r="N17" s="4" t="str">
        <f t="shared" si="6"/>
        <v/>
      </c>
      <c r="O17" s="91">
        <f t="shared" si="7"/>
        <v>0</v>
      </c>
      <c r="P17" s="91">
        <f t="shared" si="8"/>
        <v>0</v>
      </c>
      <c r="Q17" s="77">
        <v>1</v>
      </c>
      <c r="R17" s="77">
        <v>1</v>
      </c>
      <c r="S17" s="77" t="s">
        <v>61</v>
      </c>
      <c r="T17" s="5" t="s">
        <v>109</v>
      </c>
      <c r="U17" s="9"/>
      <c r="W17" s="86">
        <f t="shared" si="9"/>
        <v>50.4</v>
      </c>
      <c r="X17" s="87">
        <f t="shared" si="10"/>
        <v>15</v>
      </c>
      <c r="Y17" s="92">
        <f t="shared" si="11"/>
        <v>14</v>
      </c>
      <c r="Z17" s="90">
        <f t="shared" si="12"/>
        <v>0</v>
      </c>
      <c r="AA17" s="90">
        <f t="shared" si="13"/>
        <v>0</v>
      </c>
      <c r="AB17" s="90">
        <f t="shared" si="14"/>
        <v>0</v>
      </c>
      <c r="AC17" s="4" t="str">
        <f t="shared" si="15"/>
        <v/>
      </c>
      <c r="AD17" s="91">
        <f t="shared" si="16"/>
        <v>0</v>
      </c>
      <c r="AE17" s="77" t="str">
        <f t="shared" si="17"/>
        <v>계</v>
      </c>
      <c r="AF17" s="77" t="str">
        <f t="shared" si="18"/>
        <v>1/1</v>
      </c>
      <c r="AH17" s="20" t="str">
        <f t="shared" si="1"/>
        <v>현대벤처빌</v>
      </c>
      <c r="AI17" s="87">
        <f t="shared" si="0"/>
        <v>15</v>
      </c>
      <c r="AJ17" s="77" t="str">
        <f t="shared" si="19"/>
        <v>A-</v>
      </c>
      <c r="AK17" s="77" t="s">
        <v>13</v>
      </c>
      <c r="AL17" s="77" t="s">
        <v>62</v>
      </c>
      <c r="AM17" s="77" t="s">
        <v>63</v>
      </c>
      <c r="AN17" s="77" t="str">
        <f t="shared" si="20"/>
        <v>C</v>
      </c>
      <c r="AO17" s="77" t="str">
        <f t="shared" si="21"/>
        <v/>
      </c>
      <c r="AP17" s="77" t="str">
        <f t="shared" si="22"/>
        <v/>
      </c>
      <c r="AQ17" s="77" t="str">
        <f t="shared" si="23"/>
        <v>O</v>
      </c>
      <c r="AR17" s="77" t="str">
        <f t="shared" si="24"/>
        <v>O</v>
      </c>
      <c r="AS17" s="77" t="s">
        <v>2</v>
      </c>
      <c r="AT17" s="77" t="str">
        <f t="shared" si="25"/>
        <v>O</v>
      </c>
      <c r="AU17" s="77" t="str">
        <f t="shared" si="26"/>
        <v>X</v>
      </c>
      <c r="AV17" s="77" t="str">
        <f t="shared" si="27"/>
        <v/>
      </c>
    </row>
    <row r="18" spans="1:48" x14ac:dyDescent="0.3">
      <c r="A18" s="9" t="s">
        <v>457</v>
      </c>
      <c r="B18" s="10" t="s">
        <v>2305</v>
      </c>
      <c r="C18" s="88">
        <v>203</v>
      </c>
      <c r="D18" s="86">
        <v>53.2</v>
      </c>
      <c r="E18" s="87">
        <v>16</v>
      </c>
      <c r="F18" s="86">
        <v>38</v>
      </c>
      <c r="G18" s="17">
        <v>12</v>
      </c>
      <c r="H18" s="88">
        <v>11</v>
      </c>
      <c r="I18" s="89"/>
      <c r="J18" s="89"/>
      <c r="K18" s="89"/>
      <c r="L18" s="89"/>
      <c r="M18" s="90">
        <f t="shared" si="5"/>
        <v>0</v>
      </c>
      <c r="N18" s="4" t="str">
        <f t="shared" si="6"/>
        <v/>
      </c>
      <c r="O18" s="91">
        <f t="shared" si="7"/>
        <v>0</v>
      </c>
      <c r="P18" s="91">
        <f t="shared" si="8"/>
        <v>0</v>
      </c>
      <c r="Q18" s="77">
        <v>1</v>
      </c>
      <c r="R18" s="77">
        <v>1</v>
      </c>
      <c r="S18" s="77" t="s">
        <v>61</v>
      </c>
      <c r="T18" s="5">
        <v>53</v>
      </c>
      <c r="U18" s="9"/>
      <c r="W18" s="86">
        <f t="shared" si="9"/>
        <v>53.2</v>
      </c>
      <c r="X18" s="87">
        <f t="shared" si="10"/>
        <v>16</v>
      </c>
      <c r="Y18" s="92">
        <f t="shared" si="11"/>
        <v>11</v>
      </c>
      <c r="Z18" s="90">
        <f t="shared" si="12"/>
        <v>0</v>
      </c>
      <c r="AA18" s="90">
        <f t="shared" si="13"/>
        <v>0</v>
      </c>
      <c r="AB18" s="90">
        <f t="shared" si="14"/>
        <v>0</v>
      </c>
      <c r="AC18" s="4" t="str">
        <f t="shared" si="15"/>
        <v/>
      </c>
      <c r="AD18" s="91">
        <f t="shared" si="16"/>
        <v>0</v>
      </c>
      <c r="AE18" s="77" t="str">
        <f t="shared" si="17"/>
        <v>계</v>
      </c>
      <c r="AF18" s="77" t="str">
        <f t="shared" si="18"/>
        <v>1/1</v>
      </c>
      <c r="AH18" s="20" t="str">
        <f t="shared" si="1"/>
        <v>현대벤처빌</v>
      </c>
      <c r="AI18" s="87">
        <f t="shared" si="0"/>
        <v>16</v>
      </c>
      <c r="AJ18" s="77" t="str">
        <f t="shared" si="19"/>
        <v>A-</v>
      </c>
      <c r="AK18" s="77" t="s">
        <v>13</v>
      </c>
      <c r="AL18" s="77" t="s">
        <v>62</v>
      </c>
      <c r="AM18" s="77" t="s">
        <v>63</v>
      </c>
      <c r="AN18" s="77" t="str">
        <f t="shared" si="20"/>
        <v>C</v>
      </c>
      <c r="AO18" s="77" t="str">
        <f t="shared" si="21"/>
        <v/>
      </c>
      <c r="AP18" s="77" t="str">
        <f t="shared" si="22"/>
        <v/>
      </c>
      <c r="AQ18" s="77" t="str">
        <f t="shared" si="23"/>
        <v>O</v>
      </c>
      <c r="AR18" s="77" t="str">
        <f t="shared" si="24"/>
        <v>O</v>
      </c>
      <c r="AS18" s="77" t="s">
        <v>2</v>
      </c>
      <c r="AT18" s="77" t="str">
        <f t="shared" si="25"/>
        <v>O</v>
      </c>
      <c r="AU18" s="77" t="str">
        <f t="shared" si="26"/>
        <v>X</v>
      </c>
      <c r="AV18" s="77" t="str">
        <f t="shared" si="27"/>
        <v/>
      </c>
    </row>
    <row r="19" spans="1:48" x14ac:dyDescent="0.3">
      <c r="A19" s="9" t="s">
        <v>457</v>
      </c>
      <c r="B19" s="10" t="s">
        <v>2305</v>
      </c>
      <c r="C19" s="88">
        <v>203</v>
      </c>
      <c r="D19" s="86">
        <v>58.2</v>
      </c>
      <c r="E19" s="87">
        <v>18</v>
      </c>
      <c r="F19" s="86">
        <v>41.6</v>
      </c>
      <c r="G19" s="17">
        <v>13</v>
      </c>
      <c r="H19" s="88">
        <v>16</v>
      </c>
      <c r="I19" s="89"/>
      <c r="J19" s="89"/>
      <c r="K19" s="89"/>
      <c r="L19" s="89"/>
      <c r="M19" s="90">
        <f t="shared" si="5"/>
        <v>0</v>
      </c>
      <c r="N19" s="4" t="str">
        <f t="shared" si="6"/>
        <v/>
      </c>
      <c r="O19" s="91">
        <f t="shared" si="7"/>
        <v>0</v>
      </c>
      <c r="P19" s="91">
        <f t="shared" si="8"/>
        <v>0</v>
      </c>
      <c r="Q19" s="77">
        <v>1</v>
      </c>
      <c r="R19" s="77">
        <v>1</v>
      </c>
      <c r="S19" s="77" t="s">
        <v>61</v>
      </c>
      <c r="T19" s="5" t="s">
        <v>110</v>
      </c>
      <c r="U19" s="9"/>
      <c r="W19" s="86">
        <f t="shared" si="9"/>
        <v>58.2</v>
      </c>
      <c r="X19" s="87">
        <f t="shared" si="10"/>
        <v>18</v>
      </c>
      <c r="Y19" s="92">
        <f t="shared" si="11"/>
        <v>16</v>
      </c>
      <c r="Z19" s="90">
        <f t="shared" si="12"/>
        <v>0</v>
      </c>
      <c r="AA19" s="90">
        <f t="shared" si="13"/>
        <v>0</v>
      </c>
      <c r="AB19" s="90">
        <f t="shared" si="14"/>
        <v>0</v>
      </c>
      <c r="AC19" s="4" t="str">
        <f t="shared" si="15"/>
        <v/>
      </c>
      <c r="AD19" s="91">
        <f t="shared" si="16"/>
        <v>0</v>
      </c>
      <c r="AE19" s="77" t="str">
        <f t="shared" si="17"/>
        <v>계</v>
      </c>
      <c r="AF19" s="77" t="str">
        <f t="shared" si="18"/>
        <v>1/1</v>
      </c>
      <c r="AH19" s="20" t="str">
        <f t="shared" si="1"/>
        <v>현대벤처빌</v>
      </c>
      <c r="AI19" s="87">
        <f t="shared" si="0"/>
        <v>18</v>
      </c>
      <c r="AJ19" s="77" t="str">
        <f t="shared" si="19"/>
        <v>A-</v>
      </c>
      <c r="AK19" s="77" t="s">
        <v>13</v>
      </c>
      <c r="AL19" s="77" t="s">
        <v>62</v>
      </c>
      <c r="AM19" s="77" t="s">
        <v>63</v>
      </c>
      <c r="AN19" s="77" t="str">
        <f t="shared" si="20"/>
        <v>C</v>
      </c>
      <c r="AO19" s="77" t="str">
        <f t="shared" si="21"/>
        <v/>
      </c>
      <c r="AP19" s="77" t="str">
        <f t="shared" si="22"/>
        <v/>
      </c>
      <c r="AQ19" s="77" t="str">
        <f t="shared" si="23"/>
        <v>O</v>
      </c>
      <c r="AR19" s="77" t="str">
        <f t="shared" si="24"/>
        <v>O</v>
      </c>
      <c r="AS19" s="77" t="s">
        <v>2</v>
      </c>
      <c r="AT19" s="77" t="str">
        <f t="shared" si="25"/>
        <v>O</v>
      </c>
      <c r="AU19" s="77" t="str">
        <f t="shared" si="26"/>
        <v>X</v>
      </c>
      <c r="AV19" s="77" t="str">
        <f t="shared" si="27"/>
        <v/>
      </c>
    </row>
    <row r="20" spans="1:48" x14ac:dyDescent="0.3">
      <c r="A20" s="9" t="s">
        <v>457</v>
      </c>
      <c r="B20" s="10" t="s">
        <v>2305</v>
      </c>
      <c r="C20" s="88">
        <v>203</v>
      </c>
      <c r="D20" s="86">
        <v>58.7</v>
      </c>
      <c r="E20" s="87">
        <v>18</v>
      </c>
      <c r="F20" s="86">
        <v>42</v>
      </c>
      <c r="G20" s="17">
        <v>13</v>
      </c>
      <c r="H20" s="88">
        <v>16</v>
      </c>
      <c r="I20" s="89"/>
      <c r="J20" s="89"/>
      <c r="K20" s="89"/>
      <c r="L20" s="89"/>
      <c r="M20" s="90">
        <f t="shared" si="5"/>
        <v>0</v>
      </c>
      <c r="N20" s="4" t="str">
        <f t="shared" si="6"/>
        <v/>
      </c>
      <c r="O20" s="91">
        <f t="shared" si="7"/>
        <v>0</v>
      </c>
      <c r="P20" s="91">
        <f t="shared" si="8"/>
        <v>0</v>
      </c>
      <c r="Q20" s="77">
        <v>1</v>
      </c>
      <c r="R20" s="77">
        <v>1</v>
      </c>
      <c r="S20" s="77" t="s">
        <v>61</v>
      </c>
      <c r="T20" s="5" t="s">
        <v>111</v>
      </c>
      <c r="U20" s="9"/>
      <c r="W20" s="86">
        <f t="shared" si="9"/>
        <v>58.7</v>
      </c>
      <c r="X20" s="87">
        <f t="shared" si="10"/>
        <v>18</v>
      </c>
      <c r="Y20" s="92">
        <f t="shared" si="11"/>
        <v>16</v>
      </c>
      <c r="Z20" s="90">
        <f t="shared" si="12"/>
        <v>0</v>
      </c>
      <c r="AA20" s="90">
        <f t="shared" si="13"/>
        <v>0</v>
      </c>
      <c r="AB20" s="90">
        <f t="shared" si="14"/>
        <v>0</v>
      </c>
      <c r="AC20" s="4" t="str">
        <f t="shared" si="15"/>
        <v/>
      </c>
      <c r="AD20" s="91">
        <f t="shared" si="16"/>
        <v>0</v>
      </c>
      <c r="AE20" s="77" t="str">
        <f t="shared" si="17"/>
        <v>계</v>
      </c>
      <c r="AF20" s="77" t="str">
        <f t="shared" si="18"/>
        <v>1/1</v>
      </c>
      <c r="AH20" s="20" t="str">
        <f t="shared" si="1"/>
        <v>현대벤처빌</v>
      </c>
      <c r="AI20" s="87">
        <f t="shared" si="0"/>
        <v>18</v>
      </c>
      <c r="AJ20" s="77" t="str">
        <f t="shared" si="19"/>
        <v>A-</v>
      </c>
      <c r="AK20" s="77" t="s">
        <v>13</v>
      </c>
      <c r="AL20" s="77" t="s">
        <v>62</v>
      </c>
      <c r="AM20" s="77" t="s">
        <v>63</v>
      </c>
      <c r="AN20" s="77" t="str">
        <f t="shared" si="20"/>
        <v>C</v>
      </c>
      <c r="AO20" s="77" t="str">
        <f t="shared" si="21"/>
        <v/>
      </c>
      <c r="AP20" s="77" t="str">
        <f t="shared" si="22"/>
        <v/>
      </c>
      <c r="AQ20" s="77" t="str">
        <f t="shared" si="23"/>
        <v>O</v>
      </c>
      <c r="AR20" s="77" t="str">
        <f t="shared" si="24"/>
        <v>O</v>
      </c>
      <c r="AS20" s="77" t="s">
        <v>2</v>
      </c>
      <c r="AT20" s="77" t="str">
        <f t="shared" si="25"/>
        <v>O</v>
      </c>
      <c r="AU20" s="77" t="str">
        <f t="shared" si="26"/>
        <v>X</v>
      </c>
      <c r="AV20" s="77" t="str">
        <f t="shared" si="27"/>
        <v/>
      </c>
    </row>
    <row r="21" spans="1:48" x14ac:dyDescent="0.3">
      <c r="A21" s="9" t="s">
        <v>457</v>
      </c>
      <c r="B21" s="10" t="s">
        <v>2305</v>
      </c>
      <c r="C21" s="88">
        <v>203</v>
      </c>
      <c r="D21" s="86">
        <v>59.7</v>
      </c>
      <c r="E21" s="87">
        <v>18</v>
      </c>
      <c r="F21" s="86">
        <v>42.6</v>
      </c>
      <c r="G21" s="17">
        <v>13</v>
      </c>
      <c r="H21" s="88">
        <v>2</v>
      </c>
      <c r="I21" s="89"/>
      <c r="J21" s="89"/>
      <c r="K21" s="89"/>
      <c r="L21" s="89"/>
      <c r="M21" s="90">
        <f t="shared" si="5"/>
        <v>0</v>
      </c>
      <c r="N21" s="4" t="str">
        <f t="shared" si="6"/>
        <v/>
      </c>
      <c r="O21" s="91">
        <f t="shared" si="7"/>
        <v>0</v>
      </c>
      <c r="P21" s="91">
        <f t="shared" si="8"/>
        <v>0</v>
      </c>
      <c r="Q21" s="77">
        <v>1</v>
      </c>
      <c r="R21" s="77">
        <v>1</v>
      </c>
      <c r="S21" s="77" t="s">
        <v>61</v>
      </c>
      <c r="T21" s="5" t="s">
        <v>112</v>
      </c>
      <c r="U21" s="9"/>
      <c r="W21" s="86">
        <f t="shared" si="9"/>
        <v>59.7</v>
      </c>
      <c r="X21" s="87">
        <f t="shared" si="10"/>
        <v>18</v>
      </c>
      <c r="Y21" s="92">
        <f t="shared" si="11"/>
        <v>2</v>
      </c>
      <c r="Z21" s="90">
        <f t="shared" si="12"/>
        <v>0</v>
      </c>
      <c r="AA21" s="90">
        <f t="shared" si="13"/>
        <v>0</v>
      </c>
      <c r="AB21" s="90">
        <f t="shared" si="14"/>
        <v>0</v>
      </c>
      <c r="AC21" s="4" t="str">
        <f t="shared" si="15"/>
        <v/>
      </c>
      <c r="AD21" s="91">
        <f t="shared" si="16"/>
        <v>0</v>
      </c>
      <c r="AE21" s="77" t="str">
        <f t="shared" si="17"/>
        <v>계</v>
      </c>
      <c r="AF21" s="77" t="str">
        <f t="shared" si="18"/>
        <v>1/1</v>
      </c>
      <c r="AH21" s="20" t="str">
        <f t="shared" si="1"/>
        <v>현대벤처빌</v>
      </c>
      <c r="AI21" s="87">
        <f t="shared" si="0"/>
        <v>18</v>
      </c>
      <c r="AJ21" s="77" t="str">
        <f t="shared" si="19"/>
        <v>A-</v>
      </c>
      <c r="AK21" s="77" t="s">
        <v>13</v>
      </c>
      <c r="AL21" s="77" t="s">
        <v>62</v>
      </c>
      <c r="AM21" s="77" t="s">
        <v>63</v>
      </c>
      <c r="AN21" s="77" t="str">
        <f t="shared" si="20"/>
        <v>C</v>
      </c>
      <c r="AO21" s="77" t="str">
        <f t="shared" si="21"/>
        <v/>
      </c>
      <c r="AP21" s="77" t="str">
        <f t="shared" si="22"/>
        <v/>
      </c>
      <c r="AQ21" s="77" t="str">
        <f t="shared" si="23"/>
        <v>O</v>
      </c>
      <c r="AR21" s="77" t="str">
        <f t="shared" si="24"/>
        <v>O</v>
      </c>
      <c r="AS21" s="77" t="s">
        <v>2</v>
      </c>
      <c r="AT21" s="77" t="str">
        <f t="shared" si="25"/>
        <v>O</v>
      </c>
      <c r="AU21" s="77" t="str">
        <f t="shared" si="26"/>
        <v>X</v>
      </c>
      <c r="AV21" s="77" t="str">
        <f t="shared" si="27"/>
        <v/>
      </c>
    </row>
    <row r="22" spans="1:48" x14ac:dyDescent="0.3">
      <c r="A22" s="9" t="s">
        <v>457</v>
      </c>
      <c r="B22" s="10" t="s">
        <v>2305</v>
      </c>
      <c r="C22" s="88">
        <v>203</v>
      </c>
      <c r="D22" s="86">
        <v>62.6</v>
      </c>
      <c r="E22" s="87">
        <v>19</v>
      </c>
      <c r="F22" s="86">
        <v>44.7</v>
      </c>
      <c r="G22" s="17">
        <v>14</v>
      </c>
      <c r="H22" s="88">
        <v>2</v>
      </c>
      <c r="I22" s="89"/>
      <c r="J22" s="89"/>
      <c r="K22" s="89"/>
      <c r="L22" s="89"/>
      <c r="M22" s="90">
        <f t="shared" si="5"/>
        <v>0</v>
      </c>
      <c r="N22" s="4" t="str">
        <f t="shared" si="6"/>
        <v/>
      </c>
      <c r="O22" s="91">
        <f t="shared" si="7"/>
        <v>0</v>
      </c>
      <c r="P22" s="91">
        <f t="shared" si="8"/>
        <v>0</v>
      </c>
      <c r="Q22" s="77">
        <v>1</v>
      </c>
      <c r="R22" s="77">
        <v>1</v>
      </c>
      <c r="S22" s="77" t="s">
        <v>61</v>
      </c>
      <c r="T22" s="5">
        <v>62</v>
      </c>
      <c r="U22" s="9"/>
      <c r="W22" s="86">
        <f t="shared" si="9"/>
        <v>62.6</v>
      </c>
      <c r="X22" s="87">
        <f t="shared" si="10"/>
        <v>19</v>
      </c>
      <c r="Y22" s="92">
        <f t="shared" si="11"/>
        <v>2</v>
      </c>
      <c r="Z22" s="90">
        <f t="shared" si="12"/>
        <v>0</v>
      </c>
      <c r="AA22" s="90">
        <f t="shared" si="13"/>
        <v>0</v>
      </c>
      <c r="AB22" s="90">
        <f t="shared" si="14"/>
        <v>0</v>
      </c>
      <c r="AC22" s="4" t="str">
        <f t="shared" si="15"/>
        <v/>
      </c>
      <c r="AD22" s="91">
        <f t="shared" si="16"/>
        <v>0</v>
      </c>
      <c r="AE22" s="77" t="str">
        <f t="shared" si="17"/>
        <v>계</v>
      </c>
      <c r="AF22" s="77" t="str">
        <f t="shared" si="18"/>
        <v>1/1</v>
      </c>
      <c r="AH22" s="20" t="str">
        <f t="shared" si="1"/>
        <v>현대벤처빌</v>
      </c>
      <c r="AI22" s="87">
        <f t="shared" si="0"/>
        <v>19</v>
      </c>
      <c r="AJ22" s="77" t="str">
        <f t="shared" si="19"/>
        <v>A-</v>
      </c>
      <c r="AK22" s="77" t="s">
        <v>13</v>
      </c>
      <c r="AL22" s="77" t="s">
        <v>62</v>
      </c>
      <c r="AM22" s="77" t="s">
        <v>63</v>
      </c>
      <c r="AN22" s="77" t="str">
        <f t="shared" si="20"/>
        <v>C</v>
      </c>
      <c r="AO22" s="77" t="str">
        <f t="shared" si="21"/>
        <v/>
      </c>
      <c r="AP22" s="77" t="str">
        <f t="shared" si="22"/>
        <v/>
      </c>
      <c r="AQ22" s="77" t="str">
        <f t="shared" si="23"/>
        <v>O</v>
      </c>
      <c r="AR22" s="77" t="str">
        <f t="shared" si="24"/>
        <v>O</v>
      </c>
      <c r="AS22" s="77" t="s">
        <v>2</v>
      </c>
      <c r="AT22" s="77" t="str">
        <f t="shared" si="25"/>
        <v>O</v>
      </c>
      <c r="AU22" s="77" t="str">
        <f t="shared" si="26"/>
        <v>X</v>
      </c>
      <c r="AV22" s="77" t="str">
        <f t="shared" si="27"/>
        <v/>
      </c>
    </row>
    <row r="23" spans="1:48" x14ac:dyDescent="0.3">
      <c r="A23" s="9" t="s">
        <v>457</v>
      </c>
      <c r="B23" s="10" t="s">
        <v>2305</v>
      </c>
      <c r="C23" s="88">
        <v>203</v>
      </c>
      <c r="D23" s="86">
        <v>89</v>
      </c>
      <c r="E23" s="87">
        <v>27</v>
      </c>
      <c r="F23" s="86">
        <v>63.5</v>
      </c>
      <c r="G23" s="17">
        <v>19</v>
      </c>
      <c r="H23" s="88">
        <v>3</v>
      </c>
      <c r="I23" s="89"/>
      <c r="J23" s="89"/>
      <c r="K23" s="89"/>
      <c r="L23" s="89"/>
      <c r="M23" s="90">
        <f t="shared" si="5"/>
        <v>0</v>
      </c>
      <c r="N23" s="4" t="str">
        <f t="shared" si="6"/>
        <v/>
      </c>
      <c r="O23" s="91">
        <f t="shared" si="7"/>
        <v>0</v>
      </c>
      <c r="P23" s="91">
        <f t="shared" si="8"/>
        <v>0</v>
      </c>
      <c r="Q23" s="77">
        <v>3</v>
      </c>
      <c r="R23" s="77">
        <v>2</v>
      </c>
      <c r="S23" s="77" t="s">
        <v>61</v>
      </c>
      <c r="T23" s="5">
        <v>88</v>
      </c>
      <c r="U23" s="9"/>
      <c r="W23" s="86">
        <f t="shared" si="9"/>
        <v>89</v>
      </c>
      <c r="X23" s="87">
        <f t="shared" si="10"/>
        <v>27</v>
      </c>
      <c r="Y23" s="92">
        <f t="shared" si="11"/>
        <v>3</v>
      </c>
      <c r="Z23" s="90">
        <f t="shared" si="12"/>
        <v>0</v>
      </c>
      <c r="AA23" s="90">
        <f t="shared" si="13"/>
        <v>0</v>
      </c>
      <c r="AB23" s="90">
        <f t="shared" si="14"/>
        <v>0</v>
      </c>
      <c r="AC23" s="4" t="str">
        <f t="shared" si="15"/>
        <v/>
      </c>
      <c r="AD23" s="91">
        <f t="shared" si="16"/>
        <v>0</v>
      </c>
      <c r="AE23" s="77" t="str">
        <f t="shared" si="17"/>
        <v>계</v>
      </c>
      <c r="AF23" s="77" t="str">
        <f t="shared" si="18"/>
        <v>3/2</v>
      </c>
      <c r="AH23" s="20" t="str">
        <f t="shared" si="1"/>
        <v>현대벤처빌</v>
      </c>
      <c r="AI23" s="87">
        <f t="shared" si="0"/>
        <v>27</v>
      </c>
      <c r="AJ23" s="77" t="str">
        <f t="shared" si="19"/>
        <v>A-</v>
      </c>
      <c r="AK23" s="77" t="s">
        <v>13</v>
      </c>
      <c r="AL23" s="77" t="s">
        <v>62</v>
      </c>
      <c r="AM23" s="77" t="s">
        <v>63</v>
      </c>
      <c r="AN23" s="77" t="str">
        <f t="shared" si="20"/>
        <v>C</v>
      </c>
      <c r="AO23" s="77" t="str">
        <f t="shared" si="21"/>
        <v/>
      </c>
      <c r="AP23" s="77" t="str">
        <f t="shared" si="22"/>
        <v/>
      </c>
      <c r="AQ23" s="77" t="str">
        <f t="shared" si="23"/>
        <v>O</v>
      </c>
      <c r="AR23" s="77" t="str">
        <f t="shared" si="24"/>
        <v>O</v>
      </c>
      <c r="AS23" s="77" t="s">
        <v>2</v>
      </c>
      <c r="AT23" s="77" t="str">
        <f t="shared" si="25"/>
        <v>O</v>
      </c>
      <c r="AU23" s="77" t="str">
        <f t="shared" si="26"/>
        <v>X</v>
      </c>
      <c r="AV23" s="77" t="str">
        <f t="shared" si="27"/>
        <v/>
      </c>
    </row>
    <row r="24" spans="1:48" x14ac:dyDescent="0.3">
      <c r="A24" s="9" t="s">
        <v>457</v>
      </c>
      <c r="B24" s="10" t="s">
        <v>2305</v>
      </c>
      <c r="C24" s="88">
        <v>203</v>
      </c>
      <c r="D24" s="86">
        <v>117.5</v>
      </c>
      <c r="E24" s="87">
        <v>36</v>
      </c>
      <c r="F24" s="86">
        <v>83.9</v>
      </c>
      <c r="G24" s="17">
        <v>25</v>
      </c>
      <c r="H24" s="88">
        <v>1</v>
      </c>
      <c r="I24" s="89"/>
      <c r="J24" s="89"/>
      <c r="K24" s="89"/>
      <c r="L24" s="89"/>
      <c r="M24" s="90">
        <f t="shared" si="5"/>
        <v>0</v>
      </c>
      <c r="N24" s="4" t="str">
        <f t="shared" si="6"/>
        <v/>
      </c>
      <c r="O24" s="91">
        <f t="shared" si="7"/>
        <v>0</v>
      </c>
      <c r="P24" s="91">
        <f t="shared" si="8"/>
        <v>0</v>
      </c>
      <c r="Q24" s="77">
        <v>3</v>
      </c>
      <c r="R24" s="77">
        <v>2</v>
      </c>
      <c r="S24" s="77" t="s">
        <v>61</v>
      </c>
      <c r="T24" s="5" t="s">
        <v>113</v>
      </c>
      <c r="U24" s="9"/>
      <c r="W24" s="86">
        <f t="shared" si="9"/>
        <v>117.5</v>
      </c>
      <c r="X24" s="87">
        <f t="shared" si="10"/>
        <v>36</v>
      </c>
      <c r="Y24" s="92">
        <f t="shared" si="11"/>
        <v>1</v>
      </c>
      <c r="Z24" s="90">
        <f t="shared" si="12"/>
        <v>0</v>
      </c>
      <c r="AA24" s="90">
        <f t="shared" si="13"/>
        <v>0</v>
      </c>
      <c r="AB24" s="90">
        <f t="shared" si="14"/>
        <v>0</v>
      </c>
      <c r="AC24" s="4" t="str">
        <f t="shared" si="15"/>
        <v/>
      </c>
      <c r="AD24" s="91">
        <f t="shared" si="16"/>
        <v>0</v>
      </c>
      <c r="AE24" s="77" t="str">
        <f t="shared" si="17"/>
        <v>계</v>
      </c>
      <c r="AF24" s="77" t="str">
        <f t="shared" si="18"/>
        <v>3/2</v>
      </c>
      <c r="AH24" s="20" t="str">
        <f t="shared" si="1"/>
        <v>현대벤처빌</v>
      </c>
      <c r="AI24" s="87">
        <f t="shared" si="0"/>
        <v>36</v>
      </c>
      <c r="AJ24" s="77" t="str">
        <f t="shared" si="19"/>
        <v>A-</v>
      </c>
      <c r="AK24" s="77" t="s">
        <v>13</v>
      </c>
      <c r="AL24" s="77" t="s">
        <v>62</v>
      </c>
      <c r="AM24" s="77" t="s">
        <v>63</v>
      </c>
      <c r="AN24" s="77" t="str">
        <f t="shared" si="20"/>
        <v>C</v>
      </c>
      <c r="AO24" s="77" t="str">
        <f t="shared" si="21"/>
        <v/>
      </c>
      <c r="AP24" s="77" t="str">
        <f t="shared" si="22"/>
        <v/>
      </c>
      <c r="AQ24" s="77" t="str">
        <f t="shared" si="23"/>
        <v>O</v>
      </c>
      <c r="AR24" s="77" t="str">
        <f t="shared" si="24"/>
        <v>O</v>
      </c>
      <c r="AS24" s="77" t="s">
        <v>2</v>
      </c>
      <c r="AT24" s="77" t="str">
        <f t="shared" si="25"/>
        <v>O</v>
      </c>
      <c r="AU24" s="77" t="str">
        <f t="shared" si="26"/>
        <v>X</v>
      </c>
      <c r="AV24" s="77" t="str">
        <f t="shared" si="27"/>
        <v/>
      </c>
    </row>
    <row r="25" spans="1:48" x14ac:dyDescent="0.3">
      <c r="A25" s="9" t="s">
        <v>457</v>
      </c>
      <c r="B25" s="10" t="s">
        <v>2305</v>
      </c>
      <c r="C25" s="88">
        <v>203</v>
      </c>
      <c r="D25" s="86">
        <v>118.4</v>
      </c>
      <c r="E25" s="87">
        <v>36</v>
      </c>
      <c r="F25" s="86">
        <v>84.5</v>
      </c>
      <c r="G25" s="17">
        <v>26</v>
      </c>
      <c r="H25" s="88">
        <v>1</v>
      </c>
      <c r="I25" s="89"/>
      <c r="J25" s="89"/>
      <c r="K25" s="89"/>
      <c r="L25" s="89"/>
      <c r="M25" s="90">
        <f t="shared" si="5"/>
        <v>0</v>
      </c>
      <c r="N25" s="4" t="str">
        <f t="shared" si="6"/>
        <v/>
      </c>
      <c r="O25" s="91">
        <f t="shared" si="7"/>
        <v>0</v>
      </c>
      <c r="P25" s="91">
        <f t="shared" si="8"/>
        <v>0</v>
      </c>
      <c r="Q25" s="77">
        <v>3</v>
      </c>
      <c r="R25" s="77">
        <v>2</v>
      </c>
      <c r="S25" s="77" t="s">
        <v>61</v>
      </c>
      <c r="T25" s="5" t="s">
        <v>114</v>
      </c>
      <c r="U25" s="9"/>
      <c r="W25" s="86">
        <f t="shared" si="9"/>
        <v>118.4</v>
      </c>
      <c r="X25" s="87">
        <f t="shared" si="10"/>
        <v>36</v>
      </c>
      <c r="Y25" s="92">
        <f t="shared" si="11"/>
        <v>1</v>
      </c>
      <c r="Z25" s="90">
        <f t="shared" si="12"/>
        <v>0</v>
      </c>
      <c r="AA25" s="90">
        <f t="shared" si="13"/>
        <v>0</v>
      </c>
      <c r="AB25" s="90">
        <f t="shared" si="14"/>
        <v>0</v>
      </c>
      <c r="AC25" s="4" t="str">
        <f t="shared" si="15"/>
        <v/>
      </c>
      <c r="AD25" s="91">
        <f t="shared" si="16"/>
        <v>0</v>
      </c>
      <c r="AE25" s="77" t="str">
        <f t="shared" si="17"/>
        <v>계</v>
      </c>
      <c r="AF25" s="77" t="str">
        <f t="shared" si="18"/>
        <v>3/2</v>
      </c>
      <c r="AH25" s="20" t="str">
        <f t="shared" si="1"/>
        <v>현대벤처빌</v>
      </c>
      <c r="AI25" s="87">
        <f t="shared" si="0"/>
        <v>36</v>
      </c>
      <c r="AJ25" s="77" t="str">
        <f t="shared" si="19"/>
        <v>A-</v>
      </c>
      <c r="AK25" s="77" t="s">
        <v>13</v>
      </c>
      <c r="AL25" s="77" t="s">
        <v>62</v>
      </c>
      <c r="AM25" s="77" t="s">
        <v>63</v>
      </c>
      <c r="AN25" s="77" t="str">
        <f t="shared" si="20"/>
        <v>C</v>
      </c>
      <c r="AO25" s="77" t="str">
        <f t="shared" si="21"/>
        <v/>
      </c>
      <c r="AP25" s="77" t="str">
        <f t="shared" si="22"/>
        <v/>
      </c>
      <c r="AQ25" s="77" t="str">
        <f t="shared" si="23"/>
        <v>O</v>
      </c>
      <c r="AR25" s="77" t="str">
        <f t="shared" si="24"/>
        <v>O</v>
      </c>
      <c r="AS25" s="77" t="s">
        <v>2</v>
      </c>
      <c r="AT25" s="77" t="str">
        <f t="shared" si="25"/>
        <v>O</v>
      </c>
      <c r="AU25" s="77" t="str">
        <f t="shared" si="26"/>
        <v>X</v>
      </c>
      <c r="AV25" s="77" t="str">
        <f t="shared" si="27"/>
        <v/>
      </c>
    </row>
  </sheetData>
  <mergeCells count="1">
    <mergeCell ref="AJ1:AN1"/>
  </mergeCells>
  <phoneticPr fontId="2" type="noConversion"/>
  <conditionalFormatting sqref="AV4:AV6">
    <cfRule type="expression" dxfId="8519" priority="367">
      <formula>AV4="X"</formula>
    </cfRule>
    <cfRule type="expression" dxfId="8518" priority="368">
      <formula>AV4="후보"</formula>
    </cfRule>
  </conditionalFormatting>
  <conditionalFormatting sqref="AC1:AC2 AC4:AC6 N4:N5">
    <cfRule type="cellIs" dxfId="8517" priority="364" operator="greaterThan">
      <formula>0.9</formula>
    </cfRule>
    <cfRule type="cellIs" dxfId="8516" priority="365" operator="greaterThan">
      <formula>0.85</formula>
    </cfRule>
  </conditionalFormatting>
  <conditionalFormatting sqref="N1:N2">
    <cfRule type="cellIs" dxfId="8515" priority="362" operator="greaterThan">
      <formula>0.9</formula>
    </cfRule>
    <cfRule type="cellIs" dxfId="8514" priority="363" operator="greaterThan">
      <formula>0.85</formula>
    </cfRule>
  </conditionalFormatting>
  <conditionalFormatting sqref="N6">
    <cfRule type="cellIs" dxfId="8513" priority="360" operator="greaterThan">
      <formula>0.9</formula>
    </cfRule>
    <cfRule type="cellIs" dxfId="8512" priority="361" operator="greaterThan">
      <formula>0.85</formula>
    </cfRule>
  </conditionalFormatting>
  <conditionalFormatting sqref="E6">
    <cfRule type="expression" dxfId="8511" priority="356">
      <formula>AND(IF(OR($Q6=1,$Q6=2),1,0),IF($X6&lt;=20,1,0))</formula>
    </cfRule>
    <cfRule type="expression" dxfId="8510" priority="357">
      <formula>AND(IF($Q6=2,1,0),IF($X6&lt;30,1,0))</formula>
    </cfRule>
    <cfRule type="expression" dxfId="8509" priority="358">
      <formula>AND(IF($Q6=3,1,0),IF($X6&lt;30,1,0))</formula>
    </cfRule>
    <cfRule type="expression" dxfId="8508" priority="359">
      <formula>AND(IF($Q6=3,1,IF($Q6=4,1,0)),IF($F6&lt;=85,1,0))</formula>
    </cfRule>
  </conditionalFormatting>
  <conditionalFormatting sqref="X6">
    <cfRule type="expression" dxfId="8507" priority="352">
      <formula>AND(IF(OR($Q6=1,$Q6=2),1,0),IF($X6&lt;=20,1,0))</formula>
    </cfRule>
    <cfRule type="expression" dxfId="8506" priority="353">
      <formula>AND(IF($Q6=2,1,0),IF($X6&lt;30,1,0))</formula>
    </cfRule>
    <cfRule type="expression" dxfId="8505" priority="354">
      <formula>AND(IF($Q6=3,1,0),IF($X6&lt;30,1,0))</formula>
    </cfRule>
    <cfRule type="expression" dxfId="8504" priority="355">
      <formula>AND(IF($Q6=3,1,IF($Q6=4,1,0)),IF($F6&lt;=85,1,0))</formula>
    </cfRule>
  </conditionalFormatting>
  <conditionalFormatting sqref="AI6">
    <cfRule type="expression" dxfId="8503" priority="348">
      <formula>AND(IF(OR($Q6=1,$Q6=2),1,0),IF($X6&lt;=20,1,0))</formula>
    </cfRule>
    <cfRule type="expression" dxfId="8502" priority="349">
      <formula>AND(IF($Q6=2,1,0),IF($X6&lt;30,1,0))</formula>
    </cfRule>
    <cfRule type="expression" dxfId="8501" priority="350">
      <formula>AND(IF($Q6=3,1,0),IF($X6&lt;30,1,0))</formula>
    </cfRule>
    <cfRule type="expression" dxfId="8500" priority="351">
      <formula>AND(IF($Q6=3,1,IF($Q6=4,1,0)),IF($F6&lt;=85,1,0))</formula>
    </cfRule>
  </conditionalFormatting>
  <conditionalFormatting sqref="AV7">
    <cfRule type="expression" dxfId="8499" priority="346">
      <formula>AV7="X"</formula>
    </cfRule>
    <cfRule type="expression" dxfId="8498" priority="347">
      <formula>AV7="후보"</formula>
    </cfRule>
  </conditionalFormatting>
  <conditionalFormatting sqref="AC7">
    <cfRule type="cellIs" dxfId="8497" priority="343" operator="greaterThan">
      <formula>0.9</formula>
    </cfRule>
    <cfRule type="cellIs" dxfId="8496" priority="344" operator="greaterThan">
      <formula>0.85</formula>
    </cfRule>
  </conditionalFormatting>
  <conditionalFormatting sqref="N7">
    <cfRule type="cellIs" dxfId="8495" priority="341" operator="greaterThan">
      <formula>0.9</formula>
    </cfRule>
    <cfRule type="cellIs" dxfId="8494" priority="342" operator="greaterThan">
      <formula>0.85</formula>
    </cfRule>
  </conditionalFormatting>
  <conditionalFormatting sqref="E7">
    <cfRule type="expression" dxfId="8493" priority="337">
      <formula>AND(IF(OR($Q7=1,$Q7=2),1,0),IF($X7&lt;=20,1,0))</formula>
    </cfRule>
    <cfRule type="expression" dxfId="8492" priority="338">
      <formula>AND(IF($Q7=2,1,0),IF($X7&lt;30,1,0))</formula>
    </cfRule>
    <cfRule type="expression" dxfId="8491" priority="339">
      <formula>AND(IF($Q7=3,1,0),IF($X7&lt;30,1,0))</formula>
    </cfRule>
    <cfRule type="expression" dxfId="8490" priority="340">
      <formula>AND(IF($Q7=3,1,IF($Q7=4,1,0)),IF($F7&lt;=85,1,0))</formula>
    </cfRule>
  </conditionalFormatting>
  <conditionalFormatting sqref="X7">
    <cfRule type="expression" dxfId="8489" priority="333">
      <formula>AND(IF(OR($Q7=1,$Q7=2),1,0),IF($X7&lt;=20,1,0))</formula>
    </cfRule>
    <cfRule type="expression" dxfId="8488" priority="334">
      <formula>AND(IF($Q7=2,1,0),IF($X7&lt;30,1,0))</formula>
    </cfRule>
    <cfRule type="expression" dxfId="8487" priority="335">
      <formula>AND(IF($Q7=3,1,0),IF($X7&lt;30,1,0))</formula>
    </cfRule>
    <cfRule type="expression" dxfId="8486" priority="336">
      <formula>AND(IF($Q7=3,1,IF($Q7=4,1,0)),IF($F7&lt;=85,1,0))</formula>
    </cfRule>
  </conditionalFormatting>
  <conditionalFormatting sqref="AI7">
    <cfRule type="expression" dxfId="8485" priority="329">
      <formula>AND(IF(OR($Q7=1,$Q7=2),1,0),IF($X7&lt;=20,1,0))</formula>
    </cfRule>
    <cfRule type="expression" dxfId="8484" priority="330">
      <formula>AND(IF($Q7=2,1,0),IF($X7&lt;30,1,0))</formula>
    </cfRule>
    <cfRule type="expression" dxfId="8483" priority="331">
      <formula>AND(IF($Q7=3,1,0),IF($X7&lt;30,1,0))</formula>
    </cfRule>
    <cfRule type="expression" dxfId="8482" priority="332">
      <formula>AND(IF($Q7=3,1,IF($Q7=4,1,0)),IF($F7&lt;=85,1,0))</formula>
    </cfRule>
  </conditionalFormatting>
  <conditionalFormatting sqref="AV8">
    <cfRule type="expression" dxfId="8481" priority="327">
      <formula>AV8="X"</formula>
    </cfRule>
    <cfRule type="expression" dxfId="8480" priority="328">
      <formula>AV8="후보"</formula>
    </cfRule>
  </conditionalFormatting>
  <conditionalFormatting sqref="AC8">
    <cfRule type="cellIs" dxfId="8479" priority="324" operator="greaterThan">
      <formula>0.9</formula>
    </cfRule>
    <cfRule type="cellIs" dxfId="8478" priority="325" operator="greaterThan">
      <formula>0.85</formula>
    </cfRule>
  </conditionalFormatting>
  <conditionalFormatting sqref="N8">
    <cfRule type="cellIs" dxfId="8477" priority="322" operator="greaterThan">
      <formula>0.9</formula>
    </cfRule>
    <cfRule type="cellIs" dxfId="8476" priority="323" operator="greaterThan">
      <formula>0.85</formula>
    </cfRule>
  </conditionalFormatting>
  <conditionalFormatting sqref="E8">
    <cfRule type="expression" dxfId="8475" priority="318">
      <formula>AND(IF(OR($Q8=1,$Q8=2),1,0),IF($X8&lt;=20,1,0))</formula>
    </cfRule>
    <cfRule type="expression" dxfId="8474" priority="319">
      <formula>AND(IF($Q8=2,1,0),IF($X8&lt;30,1,0))</formula>
    </cfRule>
    <cfRule type="expression" dxfId="8473" priority="320">
      <formula>AND(IF($Q8=3,1,0),IF($X8&lt;30,1,0))</formula>
    </cfRule>
    <cfRule type="expression" dxfId="8472" priority="321">
      <formula>AND(IF($Q8=3,1,IF($Q8=4,1,0)),IF($F8&lt;=85,1,0))</formula>
    </cfRule>
  </conditionalFormatting>
  <conditionalFormatting sqref="X8">
    <cfRule type="expression" dxfId="8471" priority="314">
      <formula>AND(IF(OR($Q8=1,$Q8=2),1,0),IF($X8&lt;=20,1,0))</formula>
    </cfRule>
    <cfRule type="expression" dxfId="8470" priority="315">
      <formula>AND(IF($Q8=2,1,0),IF($X8&lt;30,1,0))</formula>
    </cfRule>
    <cfRule type="expression" dxfId="8469" priority="316">
      <formula>AND(IF($Q8=3,1,0),IF($X8&lt;30,1,0))</formula>
    </cfRule>
    <cfRule type="expression" dxfId="8468" priority="317">
      <formula>AND(IF($Q8=3,1,IF($Q8=4,1,0)),IF($F8&lt;=85,1,0))</formula>
    </cfRule>
  </conditionalFormatting>
  <conditionalFormatting sqref="AI8">
    <cfRule type="expression" dxfId="8467" priority="310">
      <formula>AND(IF(OR($Q8=1,$Q8=2),1,0),IF($X8&lt;=20,1,0))</formula>
    </cfRule>
    <cfRule type="expression" dxfId="8466" priority="311">
      <formula>AND(IF($Q8=2,1,0),IF($X8&lt;30,1,0))</formula>
    </cfRule>
    <cfRule type="expression" dxfId="8465" priority="312">
      <formula>AND(IF($Q8=3,1,0),IF($X8&lt;30,1,0))</formula>
    </cfRule>
    <cfRule type="expression" dxfId="8464" priority="313">
      <formula>AND(IF($Q8=3,1,IF($Q8=4,1,0)),IF($F8&lt;=85,1,0))</formula>
    </cfRule>
  </conditionalFormatting>
  <conditionalFormatting sqref="AV9">
    <cfRule type="expression" dxfId="8463" priority="308">
      <formula>AV9="X"</formula>
    </cfRule>
    <cfRule type="expression" dxfId="8462" priority="309">
      <formula>AV9="후보"</formula>
    </cfRule>
  </conditionalFormatting>
  <conditionalFormatting sqref="AC9 N9">
    <cfRule type="cellIs" dxfId="8461" priority="305" operator="greaterThan">
      <formula>0.9</formula>
    </cfRule>
    <cfRule type="cellIs" dxfId="8460" priority="306" operator="greaterThan">
      <formula>0.85</formula>
    </cfRule>
  </conditionalFormatting>
  <conditionalFormatting sqref="AV10">
    <cfRule type="expression" dxfId="8459" priority="303">
      <formula>AV10="X"</formula>
    </cfRule>
    <cfRule type="expression" dxfId="8458" priority="304">
      <formula>AV10="후보"</formula>
    </cfRule>
  </conditionalFormatting>
  <conditionalFormatting sqref="AC10">
    <cfRule type="cellIs" dxfId="8457" priority="300" operator="greaterThan">
      <formula>0.9</formula>
    </cfRule>
    <cfRule type="cellIs" dxfId="8456" priority="301" operator="greaterThan">
      <formula>0.85</formula>
    </cfRule>
  </conditionalFormatting>
  <conditionalFormatting sqref="N10">
    <cfRule type="cellIs" dxfId="8455" priority="298" operator="greaterThan">
      <formula>0.9</formula>
    </cfRule>
    <cfRule type="cellIs" dxfId="8454" priority="299" operator="greaterThan">
      <formula>0.85</formula>
    </cfRule>
  </conditionalFormatting>
  <conditionalFormatting sqref="E10">
    <cfRule type="expression" dxfId="8453" priority="294">
      <formula>AND(IF(OR($Q10=1,$Q10=2),1,0),IF($X10&lt;=20,1,0))</formula>
    </cfRule>
    <cfRule type="expression" dxfId="8452" priority="295">
      <formula>AND(IF($Q10=2,1,0),IF($X10&lt;30,1,0))</formula>
    </cfRule>
    <cfRule type="expression" dxfId="8451" priority="296">
      <formula>AND(IF($Q10=3,1,0),IF($X10&lt;30,1,0))</formula>
    </cfRule>
    <cfRule type="expression" dxfId="8450" priority="297">
      <formula>AND(IF($Q10=3,1,IF($Q10=4,1,0)),IF($F10&lt;=85,1,0))</formula>
    </cfRule>
  </conditionalFormatting>
  <conditionalFormatting sqref="X10">
    <cfRule type="expression" dxfId="8449" priority="290">
      <formula>AND(IF(OR($Q10=1,$Q10=2),1,0),IF($X10&lt;=20,1,0))</formula>
    </cfRule>
    <cfRule type="expression" dxfId="8448" priority="291">
      <formula>AND(IF($Q10=2,1,0),IF($X10&lt;30,1,0))</formula>
    </cfRule>
    <cfRule type="expression" dxfId="8447" priority="292">
      <formula>AND(IF($Q10=3,1,0),IF($X10&lt;30,1,0))</formula>
    </cfRule>
    <cfRule type="expression" dxfId="8446" priority="293">
      <formula>AND(IF($Q10=3,1,IF($Q10=4,1,0)),IF($F10&lt;=85,1,0))</formula>
    </cfRule>
  </conditionalFormatting>
  <conditionalFormatting sqref="AI10">
    <cfRule type="expression" dxfId="8445" priority="286">
      <formula>AND(IF(OR($Q10=1,$Q10=2),1,0),IF($X10&lt;=20,1,0))</formula>
    </cfRule>
    <cfRule type="expression" dxfId="8444" priority="287">
      <formula>AND(IF($Q10=2,1,0),IF($X10&lt;30,1,0))</formula>
    </cfRule>
    <cfRule type="expression" dxfId="8443" priority="288">
      <formula>AND(IF($Q10=3,1,0),IF($X10&lt;30,1,0))</formula>
    </cfRule>
    <cfRule type="expression" dxfId="8442" priority="289">
      <formula>AND(IF($Q10=3,1,IF($Q10=4,1,0)),IF($F10&lt;=85,1,0))</formula>
    </cfRule>
  </conditionalFormatting>
  <conditionalFormatting sqref="AV11">
    <cfRule type="expression" dxfId="8441" priority="284">
      <formula>AV11="X"</formula>
    </cfRule>
    <cfRule type="expression" dxfId="8440" priority="285">
      <formula>AV11="후보"</formula>
    </cfRule>
  </conditionalFormatting>
  <conditionalFormatting sqref="AC11">
    <cfRule type="cellIs" dxfId="8439" priority="281" operator="greaterThan">
      <formula>0.9</formula>
    </cfRule>
    <cfRule type="cellIs" dxfId="8438" priority="282" operator="greaterThan">
      <formula>0.85</formula>
    </cfRule>
  </conditionalFormatting>
  <conditionalFormatting sqref="N11">
    <cfRule type="cellIs" dxfId="8437" priority="279" operator="greaterThan">
      <formula>0.9</formula>
    </cfRule>
    <cfRule type="cellIs" dxfId="8436" priority="280" operator="greaterThan">
      <formula>0.85</formula>
    </cfRule>
  </conditionalFormatting>
  <conditionalFormatting sqref="E11">
    <cfRule type="expression" dxfId="8435" priority="275">
      <formula>AND(IF(OR($Q11=1,$Q11=2),1,0),IF($X11&lt;=20,1,0))</formula>
    </cfRule>
    <cfRule type="expression" dxfId="8434" priority="276">
      <formula>AND(IF($Q11=2,1,0),IF($X11&lt;30,1,0))</formula>
    </cfRule>
    <cfRule type="expression" dxfId="8433" priority="277">
      <formula>AND(IF($Q11=3,1,0),IF($X11&lt;30,1,0))</formula>
    </cfRule>
    <cfRule type="expression" dxfId="8432" priority="278">
      <formula>AND(IF($Q11=3,1,IF($Q11=4,1,0)),IF($F11&lt;=85,1,0))</formula>
    </cfRule>
  </conditionalFormatting>
  <conditionalFormatting sqref="X11">
    <cfRule type="expression" dxfId="8431" priority="271">
      <formula>AND(IF(OR($Q11=1,$Q11=2),1,0),IF($X11&lt;=20,1,0))</formula>
    </cfRule>
    <cfRule type="expression" dxfId="8430" priority="272">
      <formula>AND(IF($Q11=2,1,0),IF($X11&lt;30,1,0))</formula>
    </cfRule>
    <cfRule type="expression" dxfId="8429" priority="273">
      <formula>AND(IF($Q11=3,1,0),IF($X11&lt;30,1,0))</formula>
    </cfRule>
    <cfRule type="expression" dxfId="8428" priority="274">
      <formula>AND(IF($Q11=3,1,IF($Q11=4,1,0)),IF($F11&lt;=85,1,0))</formula>
    </cfRule>
  </conditionalFormatting>
  <conditionalFormatting sqref="AI11">
    <cfRule type="expression" dxfId="8427" priority="267">
      <formula>AND(IF(OR($Q11=1,$Q11=2),1,0),IF($X11&lt;=20,1,0))</formula>
    </cfRule>
    <cfRule type="expression" dxfId="8426" priority="268">
      <formula>AND(IF($Q11=2,1,0),IF($X11&lt;30,1,0))</formula>
    </cfRule>
    <cfRule type="expression" dxfId="8425" priority="269">
      <formula>AND(IF($Q11=3,1,0),IF($X11&lt;30,1,0))</formula>
    </cfRule>
    <cfRule type="expression" dxfId="8424" priority="270">
      <formula>AND(IF($Q11=3,1,IF($Q11=4,1,0)),IF($F11&lt;=85,1,0))</formula>
    </cfRule>
  </conditionalFormatting>
  <conditionalFormatting sqref="AV12">
    <cfRule type="expression" dxfId="8423" priority="265">
      <formula>AV12="X"</formula>
    </cfRule>
    <cfRule type="expression" dxfId="8422" priority="266">
      <formula>AV12="후보"</formula>
    </cfRule>
  </conditionalFormatting>
  <conditionalFormatting sqref="AC12">
    <cfRule type="cellIs" dxfId="8421" priority="262" operator="greaterThan">
      <formula>0.9</formula>
    </cfRule>
    <cfRule type="cellIs" dxfId="8420" priority="263" operator="greaterThan">
      <formula>0.85</formula>
    </cfRule>
  </conditionalFormatting>
  <conditionalFormatting sqref="N12">
    <cfRule type="cellIs" dxfId="8419" priority="260" operator="greaterThan">
      <formula>0.9</formula>
    </cfRule>
    <cfRule type="cellIs" dxfId="8418" priority="261" operator="greaterThan">
      <formula>0.85</formula>
    </cfRule>
  </conditionalFormatting>
  <conditionalFormatting sqref="E12">
    <cfRule type="expression" dxfId="8417" priority="256">
      <formula>AND(IF(OR($Q12=1,$Q12=2),1,0),IF($X12&lt;=20,1,0))</formula>
    </cfRule>
    <cfRule type="expression" dxfId="8416" priority="257">
      <formula>AND(IF($Q12=2,1,0),IF($X12&lt;30,1,0))</formula>
    </cfRule>
    <cfRule type="expression" dxfId="8415" priority="258">
      <formula>AND(IF($Q12=3,1,0),IF($X12&lt;30,1,0))</formula>
    </cfRule>
    <cfRule type="expression" dxfId="8414" priority="259">
      <formula>AND(IF($Q12=3,1,IF($Q12=4,1,0)),IF($F12&lt;=85,1,0))</formula>
    </cfRule>
  </conditionalFormatting>
  <conditionalFormatting sqref="X12">
    <cfRule type="expression" dxfId="8413" priority="252">
      <formula>AND(IF(OR($Q12=1,$Q12=2),1,0),IF($X12&lt;=20,1,0))</formula>
    </cfRule>
    <cfRule type="expression" dxfId="8412" priority="253">
      <formula>AND(IF($Q12=2,1,0),IF($X12&lt;30,1,0))</formula>
    </cfRule>
    <cfRule type="expression" dxfId="8411" priority="254">
      <formula>AND(IF($Q12=3,1,0),IF($X12&lt;30,1,0))</formula>
    </cfRule>
    <cfRule type="expression" dxfId="8410" priority="255">
      <formula>AND(IF($Q12=3,1,IF($Q12=4,1,0)),IF($F12&lt;=85,1,0))</formula>
    </cfRule>
  </conditionalFormatting>
  <conditionalFormatting sqref="AI12">
    <cfRule type="expression" dxfId="8409" priority="248">
      <formula>AND(IF(OR($Q12=1,$Q12=2),1,0),IF($X12&lt;=20,1,0))</formula>
    </cfRule>
    <cfRule type="expression" dxfId="8408" priority="249">
      <formula>AND(IF($Q12=2,1,0),IF($X12&lt;30,1,0))</formula>
    </cfRule>
    <cfRule type="expression" dxfId="8407" priority="250">
      <formula>AND(IF($Q12=3,1,0),IF($X12&lt;30,1,0))</formula>
    </cfRule>
    <cfRule type="expression" dxfId="8406" priority="251">
      <formula>AND(IF($Q12=3,1,IF($Q12=4,1,0)),IF($F12&lt;=85,1,0))</formula>
    </cfRule>
  </conditionalFormatting>
  <conditionalFormatting sqref="AV13">
    <cfRule type="expression" dxfId="8405" priority="246">
      <formula>AV13="X"</formula>
    </cfRule>
    <cfRule type="expression" dxfId="8404" priority="247">
      <formula>AV13="후보"</formula>
    </cfRule>
  </conditionalFormatting>
  <conditionalFormatting sqref="AC13">
    <cfRule type="cellIs" dxfId="8403" priority="243" operator="greaterThan">
      <formula>0.9</formula>
    </cfRule>
    <cfRule type="cellIs" dxfId="8402" priority="244" operator="greaterThan">
      <formula>0.85</formula>
    </cfRule>
  </conditionalFormatting>
  <conditionalFormatting sqref="N13">
    <cfRule type="cellIs" dxfId="8401" priority="241" operator="greaterThan">
      <formula>0.9</formula>
    </cfRule>
    <cfRule type="cellIs" dxfId="8400" priority="242" operator="greaterThan">
      <formula>0.85</formula>
    </cfRule>
  </conditionalFormatting>
  <conditionalFormatting sqref="E13">
    <cfRule type="expression" dxfId="8399" priority="237">
      <formula>AND(IF(OR($Q13=1,$Q13=2),1,0),IF($X13&lt;=20,1,0))</formula>
    </cfRule>
    <cfRule type="expression" dxfId="8398" priority="238">
      <formula>AND(IF($Q13=2,1,0),IF($X13&lt;30,1,0))</formula>
    </cfRule>
    <cfRule type="expression" dxfId="8397" priority="239">
      <formula>AND(IF($Q13=3,1,0),IF($X13&lt;30,1,0))</formula>
    </cfRule>
    <cfRule type="expression" dxfId="8396" priority="240">
      <formula>AND(IF($Q13=3,1,IF($Q13=4,1,0)),IF($F13&lt;=85,1,0))</formula>
    </cfRule>
  </conditionalFormatting>
  <conditionalFormatting sqref="X13">
    <cfRule type="expression" dxfId="8395" priority="233">
      <formula>AND(IF(OR($Q13=1,$Q13=2),1,0),IF($X13&lt;=20,1,0))</formula>
    </cfRule>
    <cfRule type="expression" dxfId="8394" priority="234">
      <formula>AND(IF($Q13=2,1,0),IF($X13&lt;30,1,0))</formula>
    </cfRule>
    <cfRule type="expression" dxfId="8393" priority="235">
      <formula>AND(IF($Q13=3,1,0),IF($X13&lt;30,1,0))</formula>
    </cfRule>
    <cfRule type="expression" dxfId="8392" priority="236">
      <formula>AND(IF($Q13=3,1,IF($Q13=4,1,0)),IF($F13&lt;=85,1,0))</formula>
    </cfRule>
  </conditionalFormatting>
  <conditionalFormatting sqref="AI13">
    <cfRule type="expression" dxfId="8391" priority="229">
      <formula>AND(IF(OR($Q13=1,$Q13=2),1,0),IF($X13&lt;=20,1,0))</formula>
    </cfRule>
    <cfRule type="expression" dxfId="8390" priority="230">
      <formula>AND(IF($Q13=2,1,0),IF($X13&lt;30,1,0))</formula>
    </cfRule>
    <cfRule type="expression" dxfId="8389" priority="231">
      <formula>AND(IF($Q13=3,1,0),IF($X13&lt;30,1,0))</formula>
    </cfRule>
    <cfRule type="expression" dxfId="8388" priority="232">
      <formula>AND(IF($Q13=3,1,IF($Q13=4,1,0)),IF($F13&lt;=85,1,0))</formula>
    </cfRule>
  </conditionalFormatting>
  <conditionalFormatting sqref="AV14">
    <cfRule type="expression" dxfId="8387" priority="227">
      <formula>AV14="X"</formula>
    </cfRule>
    <cfRule type="expression" dxfId="8386" priority="228">
      <formula>AV14="후보"</formula>
    </cfRule>
  </conditionalFormatting>
  <conditionalFormatting sqref="AC14">
    <cfRule type="cellIs" dxfId="8385" priority="224" operator="greaterThan">
      <formula>0.9</formula>
    </cfRule>
    <cfRule type="cellIs" dxfId="8384" priority="225" operator="greaterThan">
      <formula>0.85</formula>
    </cfRule>
  </conditionalFormatting>
  <conditionalFormatting sqref="N14">
    <cfRule type="cellIs" dxfId="8383" priority="222" operator="greaterThan">
      <formula>0.9</formula>
    </cfRule>
    <cfRule type="cellIs" dxfId="8382" priority="223" operator="greaterThan">
      <formula>0.85</formula>
    </cfRule>
  </conditionalFormatting>
  <conditionalFormatting sqref="E14">
    <cfRule type="expression" dxfId="8381" priority="218">
      <formula>AND(IF(OR($Q14=1,$Q14=2),1,0),IF($X14&lt;=20,1,0))</formula>
    </cfRule>
    <cfRule type="expression" dxfId="8380" priority="219">
      <formula>AND(IF($Q14=2,1,0),IF($X14&lt;30,1,0))</formula>
    </cfRule>
    <cfRule type="expression" dxfId="8379" priority="220">
      <formula>AND(IF($Q14=3,1,0),IF($X14&lt;30,1,0))</formula>
    </cfRule>
    <cfRule type="expression" dxfId="8378" priority="221">
      <formula>AND(IF($Q14=3,1,IF($Q14=4,1,0)),IF($F14&lt;=85,1,0))</formula>
    </cfRule>
  </conditionalFormatting>
  <conditionalFormatting sqref="X14">
    <cfRule type="expression" dxfId="8377" priority="214">
      <formula>AND(IF(OR($Q14=1,$Q14=2),1,0),IF($X14&lt;=20,1,0))</formula>
    </cfRule>
    <cfRule type="expression" dxfId="8376" priority="215">
      <formula>AND(IF($Q14=2,1,0),IF($X14&lt;30,1,0))</formula>
    </cfRule>
    <cfRule type="expression" dxfId="8375" priority="216">
      <formula>AND(IF($Q14=3,1,0),IF($X14&lt;30,1,0))</formula>
    </cfRule>
    <cfRule type="expression" dxfId="8374" priority="217">
      <formula>AND(IF($Q14=3,1,IF($Q14=4,1,0)),IF($F14&lt;=85,1,0))</formula>
    </cfRule>
  </conditionalFormatting>
  <conditionalFormatting sqref="AI14">
    <cfRule type="expression" dxfId="8373" priority="210">
      <formula>AND(IF(OR($Q14=1,$Q14=2),1,0),IF($X14&lt;=20,1,0))</formula>
    </cfRule>
    <cfRule type="expression" dxfId="8372" priority="211">
      <formula>AND(IF($Q14=2,1,0),IF($X14&lt;30,1,0))</formula>
    </cfRule>
    <cfRule type="expression" dxfId="8371" priority="212">
      <formula>AND(IF($Q14=3,1,0),IF($X14&lt;30,1,0))</formula>
    </cfRule>
    <cfRule type="expression" dxfId="8370" priority="213">
      <formula>AND(IF($Q14=3,1,IF($Q14=4,1,0)),IF($F14&lt;=85,1,0))</formula>
    </cfRule>
  </conditionalFormatting>
  <conditionalFormatting sqref="AV15">
    <cfRule type="expression" dxfId="8369" priority="208">
      <formula>AV15="X"</formula>
    </cfRule>
    <cfRule type="expression" dxfId="8368" priority="209">
      <formula>AV15="후보"</formula>
    </cfRule>
  </conditionalFormatting>
  <conditionalFormatting sqref="AC15">
    <cfRule type="cellIs" dxfId="8367" priority="205" operator="greaterThan">
      <formula>0.9</formula>
    </cfRule>
    <cfRule type="cellIs" dxfId="8366" priority="206" operator="greaterThan">
      <formula>0.85</formula>
    </cfRule>
  </conditionalFormatting>
  <conditionalFormatting sqref="N15">
    <cfRule type="cellIs" dxfId="8365" priority="203" operator="greaterThan">
      <formula>0.9</formula>
    </cfRule>
    <cfRule type="cellIs" dxfId="8364" priority="204" operator="greaterThan">
      <formula>0.85</formula>
    </cfRule>
  </conditionalFormatting>
  <conditionalFormatting sqref="E15">
    <cfRule type="expression" dxfId="8363" priority="199">
      <formula>AND(IF(OR($Q15=1,$Q15=2),1,0),IF($X15&lt;=20,1,0))</formula>
    </cfRule>
    <cfRule type="expression" dxfId="8362" priority="200">
      <formula>AND(IF($Q15=2,1,0),IF($X15&lt;30,1,0))</formula>
    </cfRule>
    <cfRule type="expression" dxfId="8361" priority="201">
      <formula>AND(IF($Q15=3,1,0),IF($X15&lt;30,1,0))</formula>
    </cfRule>
    <cfRule type="expression" dxfId="8360" priority="202">
      <formula>AND(IF($Q15=3,1,IF($Q15=4,1,0)),IF($F15&lt;=85,1,0))</formula>
    </cfRule>
  </conditionalFormatting>
  <conditionalFormatting sqref="X15">
    <cfRule type="expression" dxfId="8359" priority="195">
      <formula>AND(IF(OR($Q15=1,$Q15=2),1,0),IF($X15&lt;=20,1,0))</formula>
    </cfRule>
    <cfRule type="expression" dxfId="8358" priority="196">
      <formula>AND(IF($Q15=2,1,0),IF($X15&lt;30,1,0))</formula>
    </cfRule>
    <cfRule type="expression" dxfId="8357" priority="197">
      <formula>AND(IF($Q15=3,1,0),IF($X15&lt;30,1,0))</formula>
    </cfRule>
    <cfRule type="expression" dxfId="8356" priority="198">
      <formula>AND(IF($Q15=3,1,IF($Q15=4,1,0)),IF($F15&lt;=85,1,0))</formula>
    </cfRule>
  </conditionalFormatting>
  <conditionalFormatting sqref="AI15">
    <cfRule type="expression" dxfId="8355" priority="191">
      <formula>AND(IF(OR($Q15=1,$Q15=2),1,0),IF($X15&lt;=20,1,0))</formula>
    </cfRule>
    <cfRule type="expression" dxfId="8354" priority="192">
      <formula>AND(IF($Q15=2,1,0),IF($X15&lt;30,1,0))</formula>
    </cfRule>
    <cfRule type="expression" dxfId="8353" priority="193">
      <formula>AND(IF($Q15=3,1,0),IF($X15&lt;30,1,0))</formula>
    </cfRule>
    <cfRule type="expression" dxfId="8352" priority="194">
      <formula>AND(IF($Q15=3,1,IF($Q15=4,1,0)),IF($F15&lt;=85,1,0))</formula>
    </cfRule>
  </conditionalFormatting>
  <conditionalFormatting sqref="AV16">
    <cfRule type="expression" dxfId="8351" priority="189">
      <formula>AV16="X"</formula>
    </cfRule>
    <cfRule type="expression" dxfId="8350" priority="190">
      <formula>AV16="후보"</formula>
    </cfRule>
  </conditionalFormatting>
  <conditionalFormatting sqref="AC16">
    <cfRule type="cellIs" dxfId="8349" priority="186" operator="greaterThan">
      <formula>0.9</formula>
    </cfRule>
    <cfRule type="cellIs" dxfId="8348" priority="187" operator="greaterThan">
      <formula>0.85</formula>
    </cfRule>
  </conditionalFormatting>
  <conditionalFormatting sqref="N16">
    <cfRule type="cellIs" dxfId="8347" priority="184" operator="greaterThan">
      <formula>0.9</formula>
    </cfRule>
    <cfRule type="cellIs" dxfId="8346" priority="185" operator="greaterThan">
      <formula>0.85</formula>
    </cfRule>
  </conditionalFormatting>
  <conditionalFormatting sqref="E16">
    <cfRule type="expression" dxfId="8345" priority="180">
      <formula>AND(IF(OR($Q16=1,$Q16=2),1,0),IF($X16&lt;=20,1,0))</formula>
    </cfRule>
    <cfRule type="expression" dxfId="8344" priority="181">
      <formula>AND(IF($Q16=2,1,0),IF($X16&lt;30,1,0))</formula>
    </cfRule>
    <cfRule type="expression" dxfId="8343" priority="182">
      <formula>AND(IF($Q16=3,1,0),IF($X16&lt;30,1,0))</formula>
    </cfRule>
    <cfRule type="expression" dxfId="8342" priority="183">
      <formula>AND(IF($Q16=3,1,IF($Q16=4,1,0)),IF($F16&lt;=85,1,0))</formula>
    </cfRule>
  </conditionalFormatting>
  <conditionalFormatting sqref="X16">
    <cfRule type="expression" dxfId="8341" priority="176">
      <formula>AND(IF(OR($Q16=1,$Q16=2),1,0),IF($X16&lt;=20,1,0))</formula>
    </cfRule>
    <cfRule type="expression" dxfId="8340" priority="177">
      <formula>AND(IF($Q16=2,1,0),IF($X16&lt;30,1,0))</formula>
    </cfRule>
    <cfRule type="expression" dxfId="8339" priority="178">
      <formula>AND(IF($Q16=3,1,0),IF($X16&lt;30,1,0))</formula>
    </cfRule>
    <cfRule type="expression" dxfId="8338" priority="179">
      <formula>AND(IF($Q16=3,1,IF($Q16=4,1,0)),IF($F16&lt;=85,1,0))</formula>
    </cfRule>
  </conditionalFormatting>
  <conditionalFormatting sqref="AI16">
    <cfRule type="expression" dxfId="8337" priority="172">
      <formula>AND(IF(OR($Q16=1,$Q16=2),1,0),IF($X16&lt;=20,1,0))</formula>
    </cfRule>
    <cfRule type="expression" dxfId="8336" priority="173">
      <formula>AND(IF($Q16=2,1,0),IF($X16&lt;30,1,0))</formula>
    </cfRule>
    <cfRule type="expression" dxfId="8335" priority="174">
      <formula>AND(IF($Q16=3,1,0),IF($X16&lt;30,1,0))</formula>
    </cfRule>
    <cfRule type="expression" dxfId="8334" priority="175">
      <formula>AND(IF($Q16=3,1,IF($Q16=4,1,0)),IF($F16&lt;=85,1,0))</formula>
    </cfRule>
  </conditionalFormatting>
  <conditionalFormatting sqref="AV17">
    <cfRule type="expression" dxfId="8333" priority="170">
      <formula>AV17="X"</formula>
    </cfRule>
    <cfRule type="expression" dxfId="8332" priority="171">
      <formula>AV17="후보"</formula>
    </cfRule>
  </conditionalFormatting>
  <conditionalFormatting sqref="AC17">
    <cfRule type="cellIs" dxfId="8331" priority="167" operator="greaterThan">
      <formula>0.9</formula>
    </cfRule>
    <cfRule type="cellIs" dxfId="8330" priority="168" operator="greaterThan">
      <formula>0.85</formula>
    </cfRule>
  </conditionalFormatting>
  <conditionalFormatting sqref="N17">
    <cfRule type="cellIs" dxfId="8329" priority="165" operator="greaterThan">
      <formula>0.9</formula>
    </cfRule>
    <cfRule type="cellIs" dxfId="8328" priority="166" operator="greaterThan">
      <formula>0.85</formula>
    </cfRule>
  </conditionalFormatting>
  <conditionalFormatting sqref="E17">
    <cfRule type="expression" dxfId="8327" priority="161">
      <formula>AND(IF(OR($Q17=1,$Q17=2),1,0),IF($X17&lt;=20,1,0))</formula>
    </cfRule>
    <cfRule type="expression" dxfId="8326" priority="162">
      <formula>AND(IF($Q17=2,1,0),IF($X17&lt;30,1,0))</formula>
    </cfRule>
    <cfRule type="expression" dxfId="8325" priority="163">
      <formula>AND(IF($Q17=3,1,0),IF($X17&lt;30,1,0))</formula>
    </cfRule>
    <cfRule type="expression" dxfId="8324" priority="164">
      <formula>AND(IF($Q17=3,1,IF($Q17=4,1,0)),IF($F17&lt;=85,1,0))</formula>
    </cfRule>
  </conditionalFormatting>
  <conditionalFormatting sqref="X17">
    <cfRule type="expression" dxfId="8323" priority="157">
      <formula>AND(IF(OR($Q17=1,$Q17=2),1,0),IF($X17&lt;=20,1,0))</formula>
    </cfRule>
    <cfRule type="expression" dxfId="8322" priority="158">
      <formula>AND(IF($Q17=2,1,0),IF($X17&lt;30,1,0))</formula>
    </cfRule>
    <cfRule type="expression" dxfId="8321" priority="159">
      <formula>AND(IF($Q17=3,1,0),IF($X17&lt;30,1,0))</formula>
    </cfRule>
    <cfRule type="expression" dxfId="8320" priority="160">
      <formula>AND(IF($Q17=3,1,IF($Q17=4,1,0)),IF($F17&lt;=85,1,0))</formula>
    </cfRule>
  </conditionalFormatting>
  <conditionalFormatting sqref="AI17">
    <cfRule type="expression" dxfId="8319" priority="153">
      <formula>AND(IF(OR($Q17=1,$Q17=2),1,0),IF($X17&lt;=20,1,0))</formula>
    </cfRule>
    <cfRule type="expression" dxfId="8318" priority="154">
      <formula>AND(IF($Q17=2,1,0),IF($X17&lt;30,1,0))</formula>
    </cfRule>
    <cfRule type="expression" dxfId="8317" priority="155">
      <formula>AND(IF($Q17=3,1,0),IF($X17&lt;30,1,0))</formula>
    </cfRule>
    <cfRule type="expression" dxfId="8316" priority="156">
      <formula>AND(IF($Q17=3,1,IF($Q17=4,1,0)),IF($F17&lt;=85,1,0))</formula>
    </cfRule>
  </conditionalFormatting>
  <conditionalFormatting sqref="AV18">
    <cfRule type="expression" dxfId="8315" priority="151">
      <formula>AV18="X"</formula>
    </cfRule>
    <cfRule type="expression" dxfId="8314" priority="152">
      <formula>AV18="후보"</formula>
    </cfRule>
  </conditionalFormatting>
  <conditionalFormatting sqref="AC18">
    <cfRule type="cellIs" dxfId="8313" priority="148" operator="greaterThan">
      <formula>0.9</formula>
    </cfRule>
    <cfRule type="cellIs" dxfId="8312" priority="149" operator="greaterThan">
      <formula>0.85</formula>
    </cfRule>
  </conditionalFormatting>
  <conditionalFormatting sqref="N18">
    <cfRule type="cellIs" dxfId="8311" priority="146" operator="greaterThan">
      <formula>0.9</formula>
    </cfRule>
    <cfRule type="cellIs" dxfId="8310" priority="147" operator="greaterThan">
      <formula>0.85</formula>
    </cfRule>
  </conditionalFormatting>
  <conditionalFormatting sqref="E18">
    <cfRule type="expression" dxfId="8309" priority="142">
      <formula>AND(IF(OR($Q18=1,$Q18=2),1,0),IF($X18&lt;=20,1,0))</formula>
    </cfRule>
    <cfRule type="expression" dxfId="8308" priority="143">
      <formula>AND(IF($Q18=2,1,0),IF($X18&lt;30,1,0))</formula>
    </cfRule>
    <cfRule type="expression" dxfId="8307" priority="144">
      <formula>AND(IF($Q18=3,1,0),IF($X18&lt;30,1,0))</formula>
    </cfRule>
    <cfRule type="expression" dxfId="8306" priority="145">
      <formula>AND(IF($Q18=3,1,IF($Q18=4,1,0)),IF($F18&lt;=85,1,0))</formula>
    </cfRule>
  </conditionalFormatting>
  <conditionalFormatting sqref="X18">
    <cfRule type="expression" dxfId="8305" priority="138">
      <formula>AND(IF(OR($Q18=1,$Q18=2),1,0),IF($X18&lt;=20,1,0))</formula>
    </cfRule>
    <cfRule type="expression" dxfId="8304" priority="139">
      <formula>AND(IF($Q18=2,1,0),IF($X18&lt;30,1,0))</formula>
    </cfRule>
    <cfRule type="expression" dxfId="8303" priority="140">
      <formula>AND(IF($Q18=3,1,0),IF($X18&lt;30,1,0))</formula>
    </cfRule>
    <cfRule type="expression" dxfId="8302" priority="141">
      <formula>AND(IF($Q18=3,1,IF($Q18=4,1,0)),IF($F18&lt;=85,1,0))</formula>
    </cfRule>
  </conditionalFormatting>
  <conditionalFormatting sqref="AI18">
    <cfRule type="expression" dxfId="8301" priority="134">
      <formula>AND(IF(OR($Q18=1,$Q18=2),1,0),IF($X18&lt;=20,1,0))</formula>
    </cfRule>
    <cfRule type="expression" dxfId="8300" priority="135">
      <formula>AND(IF($Q18=2,1,0),IF($X18&lt;30,1,0))</formula>
    </cfRule>
    <cfRule type="expression" dxfId="8299" priority="136">
      <formula>AND(IF($Q18=3,1,0),IF($X18&lt;30,1,0))</formula>
    </cfRule>
    <cfRule type="expression" dxfId="8298" priority="137">
      <formula>AND(IF($Q18=3,1,IF($Q18=4,1,0)),IF($F18&lt;=85,1,0))</formula>
    </cfRule>
  </conditionalFormatting>
  <conditionalFormatting sqref="AV19">
    <cfRule type="expression" dxfId="8297" priority="132">
      <formula>AV19="X"</formula>
    </cfRule>
    <cfRule type="expression" dxfId="8296" priority="133">
      <formula>AV19="후보"</formula>
    </cfRule>
  </conditionalFormatting>
  <conditionalFormatting sqref="AC19">
    <cfRule type="cellIs" dxfId="8295" priority="129" operator="greaterThan">
      <formula>0.9</formula>
    </cfRule>
    <cfRule type="cellIs" dxfId="8294" priority="130" operator="greaterThan">
      <formula>0.85</formula>
    </cfRule>
  </conditionalFormatting>
  <conditionalFormatting sqref="N19">
    <cfRule type="cellIs" dxfId="8293" priority="127" operator="greaterThan">
      <formula>0.9</formula>
    </cfRule>
    <cfRule type="cellIs" dxfId="8292" priority="128" operator="greaterThan">
      <formula>0.85</formula>
    </cfRule>
  </conditionalFormatting>
  <conditionalFormatting sqref="E19">
    <cfRule type="expression" dxfId="8291" priority="123">
      <formula>AND(IF(OR($Q19=1,$Q19=2),1,0),IF($X19&lt;=20,1,0))</formula>
    </cfRule>
    <cfRule type="expression" dxfId="8290" priority="124">
      <formula>AND(IF($Q19=2,1,0),IF($X19&lt;30,1,0))</formula>
    </cfRule>
    <cfRule type="expression" dxfId="8289" priority="125">
      <formula>AND(IF($Q19=3,1,0),IF($X19&lt;30,1,0))</formula>
    </cfRule>
    <cfRule type="expression" dxfId="8288" priority="126">
      <formula>AND(IF($Q19=3,1,IF($Q19=4,1,0)),IF($F19&lt;=85,1,0))</formula>
    </cfRule>
  </conditionalFormatting>
  <conditionalFormatting sqref="X19">
    <cfRule type="expression" dxfId="8287" priority="119">
      <formula>AND(IF(OR($Q19=1,$Q19=2),1,0),IF($X19&lt;=20,1,0))</formula>
    </cfRule>
    <cfRule type="expression" dxfId="8286" priority="120">
      <formula>AND(IF($Q19=2,1,0),IF($X19&lt;30,1,0))</formula>
    </cfRule>
    <cfRule type="expression" dxfId="8285" priority="121">
      <formula>AND(IF($Q19=3,1,0),IF($X19&lt;30,1,0))</formula>
    </cfRule>
    <cfRule type="expression" dxfId="8284" priority="122">
      <formula>AND(IF($Q19=3,1,IF($Q19=4,1,0)),IF($F19&lt;=85,1,0))</formula>
    </cfRule>
  </conditionalFormatting>
  <conditionalFormatting sqref="AI19">
    <cfRule type="expression" dxfId="8283" priority="115">
      <formula>AND(IF(OR($Q19=1,$Q19=2),1,0),IF($X19&lt;=20,1,0))</formula>
    </cfRule>
    <cfRule type="expression" dxfId="8282" priority="116">
      <formula>AND(IF($Q19=2,1,0),IF($X19&lt;30,1,0))</formula>
    </cfRule>
    <cfRule type="expression" dxfId="8281" priority="117">
      <formula>AND(IF($Q19=3,1,0),IF($X19&lt;30,1,0))</formula>
    </cfRule>
    <cfRule type="expression" dxfId="8280" priority="118">
      <formula>AND(IF($Q19=3,1,IF($Q19=4,1,0)),IF($F19&lt;=85,1,0))</formula>
    </cfRule>
  </conditionalFormatting>
  <conditionalFormatting sqref="AV20">
    <cfRule type="expression" dxfId="8279" priority="113">
      <formula>AV20="X"</formula>
    </cfRule>
    <cfRule type="expression" dxfId="8278" priority="114">
      <formula>AV20="후보"</formula>
    </cfRule>
  </conditionalFormatting>
  <conditionalFormatting sqref="AC20">
    <cfRule type="cellIs" dxfId="8277" priority="110" operator="greaterThan">
      <formula>0.9</formula>
    </cfRule>
    <cfRule type="cellIs" dxfId="8276" priority="111" operator="greaterThan">
      <formula>0.85</formula>
    </cfRule>
  </conditionalFormatting>
  <conditionalFormatting sqref="N20">
    <cfRule type="cellIs" dxfId="8275" priority="108" operator="greaterThan">
      <formula>0.9</formula>
    </cfRule>
    <cfRule type="cellIs" dxfId="8274" priority="109" operator="greaterThan">
      <formula>0.85</formula>
    </cfRule>
  </conditionalFormatting>
  <conditionalFormatting sqref="E20">
    <cfRule type="expression" dxfId="8273" priority="104">
      <formula>AND(IF(OR($Q20=1,$Q20=2),1,0),IF($X20&lt;=20,1,0))</formula>
    </cfRule>
    <cfRule type="expression" dxfId="8272" priority="105">
      <formula>AND(IF($Q20=2,1,0),IF($X20&lt;30,1,0))</formula>
    </cfRule>
    <cfRule type="expression" dxfId="8271" priority="106">
      <formula>AND(IF($Q20=3,1,0),IF($X20&lt;30,1,0))</formula>
    </cfRule>
    <cfRule type="expression" dxfId="8270" priority="107">
      <formula>AND(IF($Q20=3,1,IF($Q20=4,1,0)),IF($F20&lt;=85,1,0))</formula>
    </cfRule>
  </conditionalFormatting>
  <conditionalFormatting sqref="X20">
    <cfRule type="expression" dxfId="8269" priority="100">
      <formula>AND(IF(OR($Q20=1,$Q20=2),1,0),IF($X20&lt;=20,1,0))</formula>
    </cfRule>
    <cfRule type="expression" dxfId="8268" priority="101">
      <formula>AND(IF($Q20=2,1,0),IF($X20&lt;30,1,0))</formula>
    </cfRule>
    <cfRule type="expression" dxfId="8267" priority="102">
      <formula>AND(IF($Q20=3,1,0),IF($X20&lt;30,1,0))</formula>
    </cfRule>
    <cfRule type="expression" dxfId="8266" priority="103">
      <formula>AND(IF($Q20=3,1,IF($Q20=4,1,0)),IF($F20&lt;=85,1,0))</formula>
    </cfRule>
  </conditionalFormatting>
  <conditionalFormatting sqref="AI20">
    <cfRule type="expression" dxfId="8265" priority="96">
      <formula>AND(IF(OR($Q20=1,$Q20=2),1,0),IF($X20&lt;=20,1,0))</formula>
    </cfRule>
    <cfRule type="expression" dxfId="8264" priority="97">
      <formula>AND(IF($Q20=2,1,0),IF($X20&lt;30,1,0))</formula>
    </cfRule>
    <cfRule type="expression" dxfId="8263" priority="98">
      <formula>AND(IF($Q20=3,1,0),IF($X20&lt;30,1,0))</formula>
    </cfRule>
    <cfRule type="expression" dxfId="8262" priority="99">
      <formula>AND(IF($Q20=3,1,IF($Q20=4,1,0)),IF($F20&lt;=85,1,0))</formula>
    </cfRule>
  </conditionalFormatting>
  <conditionalFormatting sqref="AV21">
    <cfRule type="expression" dxfId="8261" priority="94">
      <formula>AV21="X"</formula>
    </cfRule>
    <cfRule type="expression" dxfId="8260" priority="95">
      <formula>AV21="후보"</formula>
    </cfRule>
  </conditionalFormatting>
  <conditionalFormatting sqref="AC21">
    <cfRule type="cellIs" dxfId="8259" priority="91" operator="greaterThan">
      <formula>0.9</formula>
    </cfRule>
    <cfRule type="cellIs" dxfId="8258" priority="92" operator="greaterThan">
      <formula>0.85</formula>
    </cfRule>
  </conditionalFormatting>
  <conditionalFormatting sqref="N21">
    <cfRule type="cellIs" dxfId="8257" priority="89" operator="greaterThan">
      <formula>0.9</formula>
    </cfRule>
    <cfRule type="cellIs" dxfId="8256" priority="90" operator="greaterThan">
      <formula>0.85</formula>
    </cfRule>
  </conditionalFormatting>
  <conditionalFormatting sqref="E21">
    <cfRule type="expression" dxfId="8255" priority="85">
      <formula>AND(IF(OR($Q21=1,$Q21=2),1,0),IF($X21&lt;=20,1,0))</formula>
    </cfRule>
    <cfRule type="expression" dxfId="8254" priority="86">
      <formula>AND(IF($Q21=2,1,0),IF($X21&lt;30,1,0))</formula>
    </cfRule>
    <cfRule type="expression" dxfId="8253" priority="87">
      <formula>AND(IF($Q21=3,1,0),IF($X21&lt;30,1,0))</formula>
    </cfRule>
    <cfRule type="expression" dxfId="8252" priority="88">
      <formula>AND(IF($Q21=3,1,IF($Q21=4,1,0)),IF($F21&lt;=85,1,0))</formula>
    </cfRule>
  </conditionalFormatting>
  <conditionalFormatting sqref="X21">
    <cfRule type="expression" dxfId="8251" priority="81">
      <formula>AND(IF(OR($Q21=1,$Q21=2),1,0),IF($X21&lt;=20,1,0))</formula>
    </cfRule>
    <cfRule type="expression" dxfId="8250" priority="82">
      <formula>AND(IF($Q21=2,1,0),IF($X21&lt;30,1,0))</formula>
    </cfRule>
    <cfRule type="expression" dxfId="8249" priority="83">
      <formula>AND(IF($Q21=3,1,0),IF($X21&lt;30,1,0))</formula>
    </cfRule>
    <cfRule type="expression" dxfId="8248" priority="84">
      <formula>AND(IF($Q21=3,1,IF($Q21=4,1,0)),IF($F21&lt;=85,1,0))</formula>
    </cfRule>
  </conditionalFormatting>
  <conditionalFormatting sqref="AI21">
    <cfRule type="expression" dxfId="8247" priority="77">
      <formula>AND(IF(OR($Q21=1,$Q21=2),1,0),IF($X21&lt;=20,1,0))</formula>
    </cfRule>
    <cfRule type="expression" dxfId="8246" priority="78">
      <formula>AND(IF($Q21=2,1,0),IF($X21&lt;30,1,0))</formula>
    </cfRule>
    <cfRule type="expression" dxfId="8245" priority="79">
      <formula>AND(IF($Q21=3,1,0),IF($X21&lt;30,1,0))</formula>
    </cfRule>
    <cfRule type="expression" dxfId="8244" priority="80">
      <formula>AND(IF($Q21=3,1,IF($Q21=4,1,0)),IF($F21&lt;=85,1,0))</formula>
    </cfRule>
  </conditionalFormatting>
  <conditionalFormatting sqref="AV22">
    <cfRule type="expression" dxfId="8243" priority="75">
      <formula>AV22="X"</formula>
    </cfRule>
    <cfRule type="expression" dxfId="8242" priority="76">
      <formula>AV22="후보"</formula>
    </cfRule>
  </conditionalFormatting>
  <conditionalFormatting sqref="AC22">
    <cfRule type="cellIs" dxfId="8241" priority="72" operator="greaterThan">
      <formula>0.9</formula>
    </cfRule>
    <cfRule type="cellIs" dxfId="8240" priority="73" operator="greaterThan">
      <formula>0.85</formula>
    </cfRule>
  </conditionalFormatting>
  <conditionalFormatting sqref="N22">
    <cfRule type="cellIs" dxfId="8239" priority="70" operator="greaterThan">
      <formula>0.9</formula>
    </cfRule>
    <cfRule type="cellIs" dxfId="8238" priority="71" operator="greaterThan">
      <formula>0.85</formula>
    </cfRule>
  </conditionalFormatting>
  <conditionalFormatting sqref="E22">
    <cfRule type="expression" dxfId="8237" priority="66">
      <formula>AND(IF(OR($Q22=1,$Q22=2),1,0),IF($X22&lt;=20,1,0))</formula>
    </cfRule>
    <cfRule type="expression" dxfId="8236" priority="67">
      <formula>AND(IF($Q22=2,1,0),IF($X22&lt;30,1,0))</formula>
    </cfRule>
    <cfRule type="expression" dxfId="8235" priority="68">
      <formula>AND(IF($Q22=3,1,0),IF($X22&lt;30,1,0))</formula>
    </cfRule>
    <cfRule type="expression" dxfId="8234" priority="69">
      <formula>AND(IF($Q22=3,1,IF($Q22=4,1,0)),IF($F22&lt;=85,1,0))</formula>
    </cfRule>
  </conditionalFormatting>
  <conditionalFormatting sqref="X22">
    <cfRule type="expression" dxfId="8233" priority="62">
      <formula>AND(IF(OR($Q22=1,$Q22=2),1,0),IF($X22&lt;=20,1,0))</formula>
    </cfRule>
    <cfRule type="expression" dxfId="8232" priority="63">
      <formula>AND(IF($Q22=2,1,0),IF($X22&lt;30,1,0))</formula>
    </cfRule>
    <cfRule type="expression" dxfId="8231" priority="64">
      <formula>AND(IF($Q22=3,1,0),IF($X22&lt;30,1,0))</formula>
    </cfRule>
    <cfRule type="expression" dxfId="8230" priority="65">
      <formula>AND(IF($Q22=3,1,IF($Q22=4,1,0)),IF($F22&lt;=85,1,0))</formula>
    </cfRule>
  </conditionalFormatting>
  <conditionalFormatting sqref="AI22">
    <cfRule type="expression" dxfId="8229" priority="58">
      <formula>AND(IF(OR($Q22=1,$Q22=2),1,0),IF($X22&lt;=20,1,0))</formula>
    </cfRule>
    <cfRule type="expression" dxfId="8228" priority="59">
      <formula>AND(IF($Q22=2,1,0),IF($X22&lt;30,1,0))</formula>
    </cfRule>
    <cfRule type="expression" dxfId="8227" priority="60">
      <formula>AND(IF($Q22=3,1,0),IF($X22&lt;30,1,0))</formula>
    </cfRule>
    <cfRule type="expression" dxfId="8226" priority="61">
      <formula>AND(IF($Q22=3,1,IF($Q22=4,1,0)),IF($F22&lt;=85,1,0))</formula>
    </cfRule>
  </conditionalFormatting>
  <conditionalFormatting sqref="AV23">
    <cfRule type="expression" dxfId="8225" priority="56">
      <formula>AV23="X"</formula>
    </cfRule>
    <cfRule type="expression" dxfId="8224" priority="57">
      <formula>AV23="후보"</formula>
    </cfRule>
  </conditionalFormatting>
  <conditionalFormatting sqref="AC23">
    <cfRule type="cellIs" dxfId="8223" priority="53" operator="greaterThan">
      <formula>0.9</formula>
    </cfRule>
    <cfRule type="cellIs" dxfId="8222" priority="54" operator="greaterThan">
      <formula>0.85</formula>
    </cfRule>
  </conditionalFormatting>
  <conditionalFormatting sqref="N23">
    <cfRule type="cellIs" dxfId="8221" priority="51" operator="greaterThan">
      <formula>0.9</formula>
    </cfRule>
    <cfRule type="cellIs" dxfId="8220" priority="52" operator="greaterThan">
      <formula>0.85</formula>
    </cfRule>
  </conditionalFormatting>
  <conditionalFormatting sqref="E23">
    <cfRule type="expression" dxfId="8219" priority="47">
      <formula>AND(IF(OR($Q23=1,$Q23=2),1,0),IF($X23&lt;=20,1,0))</formula>
    </cfRule>
    <cfRule type="expression" dxfId="8218" priority="48">
      <formula>AND(IF($Q23=2,1,0),IF($X23&lt;30,1,0))</formula>
    </cfRule>
    <cfRule type="expression" dxfId="8217" priority="49">
      <formula>AND(IF($Q23=3,1,0),IF($X23&lt;30,1,0))</formula>
    </cfRule>
    <cfRule type="expression" dxfId="8216" priority="50">
      <formula>AND(IF($Q23=3,1,IF($Q23=4,1,0)),IF($F23&lt;=85,1,0))</formula>
    </cfRule>
  </conditionalFormatting>
  <conditionalFormatting sqref="X23">
    <cfRule type="expression" dxfId="8215" priority="43">
      <formula>AND(IF(OR($Q23=1,$Q23=2),1,0),IF($X23&lt;=20,1,0))</formula>
    </cfRule>
    <cfRule type="expression" dxfId="8214" priority="44">
      <formula>AND(IF($Q23=2,1,0),IF($X23&lt;30,1,0))</formula>
    </cfRule>
    <cfRule type="expression" dxfId="8213" priority="45">
      <formula>AND(IF($Q23=3,1,0),IF($X23&lt;30,1,0))</formula>
    </cfRule>
    <cfRule type="expression" dxfId="8212" priority="46">
      <formula>AND(IF($Q23=3,1,IF($Q23=4,1,0)),IF($F23&lt;=85,1,0))</formula>
    </cfRule>
  </conditionalFormatting>
  <conditionalFormatting sqref="AI23">
    <cfRule type="expression" dxfId="8211" priority="39">
      <formula>AND(IF(OR($Q23=1,$Q23=2),1,0),IF($X23&lt;=20,1,0))</formula>
    </cfRule>
    <cfRule type="expression" dxfId="8210" priority="40">
      <formula>AND(IF($Q23=2,1,0),IF($X23&lt;30,1,0))</formula>
    </cfRule>
    <cfRule type="expression" dxfId="8209" priority="41">
      <formula>AND(IF($Q23=3,1,0),IF($X23&lt;30,1,0))</formula>
    </cfRule>
    <cfRule type="expression" dxfId="8208" priority="42">
      <formula>AND(IF($Q23=3,1,IF($Q23=4,1,0)),IF($F23&lt;=85,1,0))</formula>
    </cfRule>
  </conditionalFormatting>
  <conditionalFormatting sqref="AV24">
    <cfRule type="expression" dxfId="8207" priority="37">
      <formula>AV24="X"</formula>
    </cfRule>
    <cfRule type="expression" dxfId="8206" priority="38">
      <formula>AV24="후보"</formula>
    </cfRule>
  </conditionalFormatting>
  <conditionalFormatting sqref="AC24">
    <cfRule type="cellIs" dxfId="8205" priority="34" operator="greaterThan">
      <formula>0.9</formula>
    </cfRule>
    <cfRule type="cellIs" dxfId="8204" priority="35" operator="greaterThan">
      <formula>0.85</formula>
    </cfRule>
  </conditionalFormatting>
  <conditionalFormatting sqref="N24">
    <cfRule type="cellIs" dxfId="8203" priority="32" operator="greaterThan">
      <formula>0.9</formula>
    </cfRule>
    <cfRule type="cellIs" dxfId="8202" priority="33" operator="greaterThan">
      <formula>0.85</formula>
    </cfRule>
  </conditionalFormatting>
  <conditionalFormatting sqref="E24">
    <cfRule type="expression" dxfId="8201" priority="28">
      <formula>AND(IF(OR($Q24=1,$Q24=2),1,0),IF($X24&lt;=20,1,0))</formula>
    </cfRule>
    <cfRule type="expression" dxfId="8200" priority="29">
      <formula>AND(IF($Q24=2,1,0),IF($X24&lt;30,1,0))</formula>
    </cfRule>
    <cfRule type="expression" dxfId="8199" priority="30">
      <formula>AND(IF($Q24=3,1,0),IF($X24&lt;30,1,0))</formula>
    </cfRule>
    <cfRule type="expression" dxfId="8198" priority="31">
      <formula>AND(IF($Q24=3,1,IF($Q24=4,1,0)),IF($F24&lt;=85,1,0))</formula>
    </cfRule>
  </conditionalFormatting>
  <conditionalFormatting sqref="X24">
    <cfRule type="expression" dxfId="8197" priority="24">
      <formula>AND(IF(OR($Q24=1,$Q24=2),1,0),IF($X24&lt;=20,1,0))</formula>
    </cfRule>
    <cfRule type="expression" dxfId="8196" priority="25">
      <formula>AND(IF($Q24=2,1,0),IF($X24&lt;30,1,0))</formula>
    </cfRule>
    <cfRule type="expression" dxfId="8195" priority="26">
      <formula>AND(IF($Q24=3,1,0),IF($X24&lt;30,1,0))</formula>
    </cfRule>
    <cfRule type="expression" dxfId="8194" priority="27">
      <formula>AND(IF($Q24=3,1,IF($Q24=4,1,0)),IF($F24&lt;=85,1,0))</formula>
    </cfRule>
  </conditionalFormatting>
  <conditionalFormatting sqref="AI24">
    <cfRule type="expression" dxfId="8193" priority="20">
      <formula>AND(IF(OR($Q24=1,$Q24=2),1,0),IF($X24&lt;=20,1,0))</formula>
    </cfRule>
    <cfRule type="expression" dxfId="8192" priority="21">
      <formula>AND(IF($Q24=2,1,0),IF($X24&lt;30,1,0))</formula>
    </cfRule>
    <cfRule type="expression" dxfId="8191" priority="22">
      <formula>AND(IF($Q24=3,1,0),IF($X24&lt;30,1,0))</formula>
    </cfRule>
    <cfRule type="expression" dxfId="8190" priority="23">
      <formula>AND(IF($Q24=3,1,IF($Q24=4,1,0)),IF($F24&lt;=85,1,0))</formula>
    </cfRule>
  </conditionalFormatting>
  <conditionalFormatting sqref="AV25">
    <cfRule type="expression" dxfId="8189" priority="18">
      <formula>AV25="X"</formula>
    </cfRule>
    <cfRule type="expression" dxfId="8188" priority="19">
      <formula>AV25="후보"</formula>
    </cfRule>
  </conditionalFormatting>
  <conditionalFormatting sqref="AC25">
    <cfRule type="cellIs" dxfId="8187" priority="15" operator="greaterThan">
      <formula>0.9</formula>
    </cfRule>
    <cfRule type="cellIs" dxfId="8186" priority="16" operator="greaterThan">
      <formula>0.85</formula>
    </cfRule>
  </conditionalFormatting>
  <conditionalFormatting sqref="N25">
    <cfRule type="cellIs" dxfId="8185" priority="13" operator="greaterThan">
      <formula>0.9</formula>
    </cfRule>
    <cfRule type="cellIs" dxfId="8184" priority="14" operator="greaterThan">
      <formula>0.85</formula>
    </cfRule>
  </conditionalFormatting>
  <conditionalFormatting sqref="E25">
    <cfRule type="expression" dxfId="8183" priority="9">
      <formula>AND(IF(OR($Q25=1,$Q25=2),1,0),IF($X25&lt;=20,1,0))</formula>
    </cfRule>
    <cfRule type="expression" dxfId="8182" priority="10">
      <formula>AND(IF($Q25=2,1,0),IF($X25&lt;30,1,0))</formula>
    </cfRule>
    <cfRule type="expression" dxfId="8181" priority="11">
      <formula>AND(IF($Q25=3,1,0),IF($X25&lt;30,1,0))</formula>
    </cfRule>
    <cfRule type="expression" dxfId="8180" priority="12">
      <formula>AND(IF($Q25=3,1,IF($Q25=4,1,0)),IF($F25&lt;=85,1,0))</formula>
    </cfRule>
  </conditionalFormatting>
  <conditionalFormatting sqref="X25">
    <cfRule type="expression" dxfId="8179" priority="5">
      <formula>AND(IF(OR($Q25=1,$Q25=2),1,0),IF($X25&lt;=20,1,0))</formula>
    </cfRule>
    <cfRule type="expression" dxfId="8178" priority="6">
      <formula>AND(IF($Q25=2,1,0),IF($X25&lt;30,1,0))</formula>
    </cfRule>
    <cfRule type="expression" dxfId="8177" priority="7">
      <formula>AND(IF($Q25=3,1,0),IF($X25&lt;30,1,0))</formula>
    </cfRule>
    <cfRule type="expression" dxfId="8176" priority="8">
      <formula>AND(IF($Q25=3,1,IF($Q25=4,1,0)),IF($F25&lt;=85,1,0))</formula>
    </cfRule>
  </conditionalFormatting>
  <conditionalFormatting sqref="AI25">
    <cfRule type="expression" dxfId="8175" priority="1">
      <formula>AND(IF(OR($Q25=1,$Q25=2),1,0),IF($X25&lt;=20,1,0))</formula>
    </cfRule>
    <cfRule type="expression" dxfId="8174" priority="2">
      <formula>AND(IF($Q25=2,1,0),IF($X25&lt;30,1,0))</formula>
    </cfRule>
    <cfRule type="expression" dxfId="8173" priority="3">
      <formula>AND(IF($Q25=3,1,0),IF($X25&lt;30,1,0))</formula>
    </cfRule>
    <cfRule type="expression" dxfId="8172" priority="4">
      <formula>AND(IF($Q25=3,1,IF($Q25=4,1,0)),IF($F25&lt;=85,1,0))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대흥동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495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대흥동 마포자이2차('14.03.,558^)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497</v>
      </c>
      <c r="B6" s="10" t="s">
        <v>2306</v>
      </c>
      <c r="C6" s="88">
        <v>558</v>
      </c>
      <c r="D6" s="86">
        <v>110.2</v>
      </c>
      <c r="E6" s="87">
        <v>33</v>
      </c>
      <c r="F6" s="86">
        <v>85</v>
      </c>
      <c r="G6" s="17">
        <v>26</v>
      </c>
      <c r="H6" s="88">
        <v>221</v>
      </c>
      <c r="I6" s="89">
        <v>185000</v>
      </c>
      <c r="J6" s="89" t="s">
        <v>202</v>
      </c>
      <c r="K6" s="89"/>
      <c r="L6" s="89"/>
      <c r="M6" s="90">
        <f>I6-K6</f>
        <v>185000</v>
      </c>
      <c r="N6" s="4">
        <f>IF(ISERROR(K6/I6),"",K6/I6)</f>
        <v>0</v>
      </c>
      <c r="O6" s="91">
        <f>I6/E6</f>
        <v>5606.060606060606</v>
      </c>
      <c r="P6" s="91">
        <f>K6/E6</f>
        <v>0</v>
      </c>
      <c r="Q6" s="77">
        <v>3</v>
      </c>
      <c r="R6" s="77">
        <v>2</v>
      </c>
      <c r="S6" s="77" t="s">
        <v>61</v>
      </c>
      <c r="T6" s="5" t="s">
        <v>115</v>
      </c>
      <c r="U6" s="9"/>
      <c r="W6" s="86">
        <f t="shared" ref="W6:X9" si="2">D6</f>
        <v>110.2</v>
      </c>
      <c r="X6" s="87">
        <f t="shared" si="2"/>
        <v>33</v>
      </c>
      <c r="Y6" s="92">
        <f t="shared" ref="Y6:Z9" si="3">H6</f>
        <v>221</v>
      </c>
      <c r="Z6" s="90">
        <f t="shared" si="3"/>
        <v>185000</v>
      </c>
      <c r="AA6" s="90">
        <f>K6</f>
        <v>0</v>
      </c>
      <c r="AB6" s="90">
        <f t="shared" ref="AB6:AD9" si="4">M6</f>
        <v>185000</v>
      </c>
      <c r="AC6" s="4">
        <f t="shared" si="4"/>
        <v>0</v>
      </c>
      <c r="AD6" s="91">
        <f t="shared" si="4"/>
        <v>5606.060606060606</v>
      </c>
      <c r="AE6" s="77" t="str">
        <f>S6</f>
        <v>계</v>
      </c>
      <c r="AF6" s="77" t="str">
        <f>Q6&amp;"/"&amp;R6</f>
        <v>3/2</v>
      </c>
      <c r="AH6" s="20" t="str">
        <f t="shared" si="1"/>
        <v>마포자이2차</v>
      </c>
      <c r="AI6" s="87">
        <f t="shared" si="0"/>
        <v>33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497</v>
      </c>
      <c r="B7" s="10" t="s">
        <v>2306</v>
      </c>
      <c r="C7" s="88">
        <v>558</v>
      </c>
      <c r="D7" s="86">
        <v>110.8</v>
      </c>
      <c r="E7" s="87">
        <v>34</v>
      </c>
      <c r="F7" s="86">
        <v>84.4</v>
      </c>
      <c r="G7" s="17">
        <v>26</v>
      </c>
      <c r="H7" s="88">
        <v>147</v>
      </c>
      <c r="I7" s="89">
        <v>185000</v>
      </c>
      <c r="J7" s="89" t="s">
        <v>212</v>
      </c>
      <c r="K7" s="89">
        <v>115000</v>
      </c>
      <c r="L7" s="89" t="s">
        <v>70</v>
      </c>
      <c r="M7" s="90">
        <f>I7-K7</f>
        <v>70000</v>
      </c>
      <c r="N7" s="4">
        <f>IF(ISERROR(K7/I7),"",K7/I7)</f>
        <v>0.6216216216216216</v>
      </c>
      <c r="O7" s="91">
        <f>I7/E7</f>
        <v>5441.1764705882351</v>
      </c>
      <c r="P7" s="91">
        <f>K7/E7</f>
        <v>3382.3529411764707</v>
      </c>
      <c r="Q7" s="77">
        <v>3</v>
      </c>
      <c r="R7" s="77">
        <v>2</v>
      </c>
      <c r="S7" s="77" t="s">
        <v>61</v>
      </c>
      <c r="T7" s="5" t="s">
        <v>117</v>
      </c>
      <c r="U7" s="9"/>
      <c r="W7" s="86">
        <f t="shared" si="2"/>
        <v>110.8</v>
      </c>
      <c r="X7" s="87">
        <f t="shared" si="2"/>
        <v>34</v>
      </c>
      <c r="Y7" s="92">
        <f t="shared" si="3"/>
        <v>147</v>
      </c>
      <c r="Z7" s="90">
        <f t="shared" si="3"/>
        <v>185000</v>
      </c>
      <c r="AA7" s="90">
        <f>K7</f>
        <v>115000</v>
      </c>
      <c r="AB7" s="90">
        <f t="shared" si="4"/>
        <v>70000</v>
      </c>
      <c r="AC7" s="4">
        <f t="shared" si="4"/>
        <v>0.6216216216216216</v>
      </c>
      <c r="AD7" s="91">
        <f t="shared" si="4"/>
        <v>5441.1764705882351</v>
      </c>
      <c r="AE7" s="77" t="str">
        <f>S7</f>
        <v>계</v>
      </c>
      <c r="AF7" s="77" t="str">
        <f>Q7&amp;"/"&amp;R7</f>
        <v>3/2</v>
      </c>
      <c r="AH7" s="20" t="str">
        <f t="shared" si="1"/>
        <v>마포자이2차</v>
      </c>
      <c r="AI7" s="87">
        <f t="shared" si="0"/>
        <v>34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497</v>
      </c>
      <c r="B8" s="10" t="s">
        <v>2306</v>
      </c>
      <c r="C8" s="88">
        <v>558</v>
      </c>
      <c r="D8" s="86">
        <v>144.1</v>
      </c>
      <c r="E8" s="87">
        <v>44</v>
      </c>
      <c r="F8" s="86">
        <v>118.8</v>
      </c>
      <c r="G8" s="17">
        <v>36</v>
      </c>
      <c r="H8" s="88">
        <v>50</v>
      </c>
      <c r="I8" s="89">
        <v>215000</v>
      </c>
      <c r="J8" s="89" t="s">
        <v>68</v>
      </c>
      <c r="K8" s="89"/>
      <c r="L8" s="89"/>
      <c r="M8" s="90">
        <f>I8-K8</f>
        <v>215000</v>
      </c>
      <c r="N8" s="4">
        <f>IF(ISERROR(K8/I8),"",K8/I8)</f>
        <v>0</v>
      </c>
      <c r="O8" s="91">
        <f>I8/E8</f>
        <v>4886.363636363636</v>
      </c>
      <c r="P8" s="91">
        <f>K8/E8</f>
        <v>0</v>
      </c>
      <c r="Q8" s="77">
        <v>4</v>
      </c>
      <c r="R8" s="77">
        <v>2</v>
      </c>
      <c r="S8" s="77" t="s">
        <v>61</v>
      </c>
      <c r="T8" s="5" t="s">
        <v>118</v>
      </c>
      <c r="U8" s="9"/>
      <c r="W8" s="86">
        <f t="shared" si="2"/>
        <v>144.1</v>
      </c>
      <c r="X8" s="87">
        <f t="shared" si="2"/>
        <v>44</v>
      </c>
      <c r="Y8" s="92">
        <f t="shared" si="3"/>
        <v>50</v>
      </c>
      <c r="Z8" s="90">
        <f t="shared" si="3"/>
        <v>215000</v>
      </c>
      <c r="AA8" s="90">
        <f>K8</f>
        <v>0</v>
      </c>
      <c r="AB8" s="90">
        <f t="shared" si="4"/>
        <v>215000</v>
      </c>
      <c r="AC8" s="4">
        <f t="shared" si="4"/>
        <v>0</v>
      </c>
      <c r="AD8" s="91">
        <f t="shared" si="4"/>
        <v>4886.363636363636</v>
      </c>
      <c r="AE8" s="77" t="str">
        <f>S8</f>
        <v>계</v>
      </c>
      <c r="AF8" s="77" t="str">
        <f>Q8&amp;"/"&amp;R8</f>
        <v>4/2</v>
      </c>
      <c r="AH8" s="20" t="str">
        <f t="shared" si="1"/>
        <v>마포자이2차</v>
      </c>
      <c r="AI8" s="87">
        <f t="shared" si="0"/>
        <v>44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497</v>
      </c>
      <c r="B9" s="10" t="s">
        <v>2306</v>
      </c>
      <c r="C9" s="88">
        <v>558</v>
      </c>
      <c r="D9" s="86">
        <v>145.6</v>
      </c>
      <c r="E9" s="87">
        <v>44</v>
      </c>
      <c r="F9" s="86">
        <v>118.6</v>
      </c>
      <c r="G9" s="17">
        <v>36</v>
      </c>
      <c r="H9" s="88">
        <v>44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4</v>
      </c>
      <c r="R9" s="77">
        <v>2</v>
      </c>
      <c r="S9" s="77" t="s">
        <v>61</v>
      </c>
      <c r="T9" s="5" t="s">
        <v>119</v>
      </c>
      <c r="U9" s="9"/>
      <c r="W9" s="86">
        <f t="shared" si="2"/>
        <v>145.6</v>
      </c>
      <c r="X9" s="87">
        <f t="shared" si="2"/>
        <v>44</v>
      </c>
      <c r="Y9" s="92">
        <f t="shared" si="3"/>
        <v>44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4/2</v>
      </c>
      <c r="AH9" s="20" t="str">
        <f t="shared" si="1"/>
        <v>마포자이2차</v>
      </c>
      <c r="AI9" s="87">
        <f t="shared" si="0"/>
        <v>44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대흥동 대흥태영(마포태영)('99.11.,1992^)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9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507</v>
      </c>
      <c r="B11" s="10" t="s">
        <v>2307</v>
      </c>
      <c r="C11" s="88">
        <v>1992</v>
      </c>
      <c r="D11" s="86">
        <v>84</v>
      </c>
      <c r="E11" s="87">
        <v>25</v>
      </c>
      <c r="F11" s="86">
        <v>59.4</v>
      </c>
      <c r="G11" s="17">
        <v>18</v>
      </c>
      <c r="H11" s="88">
        <v>464</v>
      </c>
      <c r="I11" s="89">
        <v>127000</v>
      </c>
      <c r="J11" s="89" t="s">
        <v>98</v>
      </c>
      <c r="K11" s="89">
        <v>55000</v>
      </c>
      <c r="L11" s="89" t="s">
        <v>74</v>
      </c>
      <c r="M11" s="90">
        <f>I11-K11</f>
        <v>72000</v>
      </c>
      <c r="N11" s="4">
        <f>IF(ISERROR(K11/I11),"",K11/I11)</f>
        <v>0.43307086614173229</v>
      </c>
      <c r="O11" s="91">
        <f>I11/E11</f>
        <v>5080</v>
      </c>
      <c r="P11" s="91">
        <f>K11/E11</f>
        <v>2200</v>
      </c>
      <c r="Q11" s="77">
        <v>3</v>
      </c>
      <c r="R11" s="77">
        <v>1</v>
      </c>
      <c r="S11" s="77" t="s">
        <v>78</v>
      </c>
      <c r="T11" s="5">
        <v>83</v>
      </c>
      <c r="U11" s="9"/>
      <c r="W11" s="86">
        <f t="shared" ref="W11:X13" si="5">D11</f>
        <v>84</v>
      </c>
      <c r="X11" s="87">
        <f t="shared" si="5"/>
        <v>25</v>
      </c>
      <c r="Y11" s="92">
        <f t="shared" ref="Y11:Z13" si="6">H11</f>
        <v>464</v>
      </c>
      <c r="Z11" s="90">
        <f t="shared" si="6"/>
        <v>127000</v>
      </c>
      <c r="AA11" s="90">
        <f>K11</f>
        <v>55000</v>
      </c>
      <c r="AB11" s="90">
        <f t="shared" ref="AB11:AD13" si="7">M11</f>
        <v>72000</v>
      </c>
      <c r="AC11" s="4">
        <f t="shared" si="7"/>
        <v>0.43307086614173229</v>
      </c>
      <c r="AD11" s="91">
        <f t="shared" si="7"/>
        <v>5080</v>
      </c>
      <c r="AE11" s="77" t="str">
        <f>S11</f>
        <v>복</v>
      </c>
      <c r="AF11" s="77" t="str">
        <f>Q11&amp;"/"&amp;R11</f>
        <v>3/1</v>
      </c>
      <c r="AH11" s="20" t="str">
        <f t="shared" si="1"/>
        <v>대흥태영(마포태영)</v>
      </c>
      <c r="AI11" s="87">
        <f t="shared" si="0"/>
        <v>25</v>
      </c>
      <c r="AJ11" s="77" t="str">
        <f>IF(AI11="","",$AJ$2)</f>
        <v>A-</v>
      </c>
      <c r="AK11" s="77" t="s">
        <v>13</v>
      </c>
      <c r="AL11" s="77" t="s">
        <v>62</v>
      </c>
      <c r="AM11" s="77" t="s">
        <v>63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X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 t="s">
        <v>507</v>
      </c>
      <c r="B12" s="10" t="s">
        <v>2307</v>
      </c>
      <c r="C12" s="88">
        <v>1992</v>
      </c>
      <c r="D12" s="86">
        <v>109.4</v>
      </c>
      <c r="E12" s="87">
        <v>33</v>
      </c>
      <c r="F12" s="86">
        <v>84.8</v>
      </c>
      <c r="G12" s="17">
        <v>26</v>
      </c>
      <c r="H12" s="88">
        <v>586</v>
      </c>
      <c r="I12" s="89">
        <v>170000</v>
      </c>
      <c r="J12" s="89" t="s">
        <v>98</v>
      </c>
      <c r="K12" s="89">
        <v>103000</v>
      </c>
      <c r="L12" s="89" t="s">
        <v>60</v>
      </c>
      <c r="M12" s="90">
        <f>I12-K12</f>
        <v>67000</v>
      </c>
      <c r="N12" s="4">
        <f>IF(ISERROR(K12/I12),"",K12/I12)</f>
        <v>0.60588235294117643</v>
      </c>
      <c r="O12" s="91">
        <f>I12/E12</f>
        <v>5151.515151515152</v>
      </c>
      <c r="P12" s="91">
        <f>K12/E12</f>
        <v>3121.212121212121</v>
      </c>
      <c r="Q12" s="77">
        <v>3</v>
      </c>
      <c r="R12" s="77">
        <v>2</v>
      </c>
      <c r="S12" s="77" t="s">
        <v>61</v>
      </c>
      <c r="T12" s="5">
        <v>109</v>
      </c>
      <c r="U12" s="9"/>
      <c r="W12" s="86">
        <f t="shared" si="5"/>
        <v>109.4</v>
      </c>
      <c r="X12" s="87">
        <f t="shared" si="5"/>
        <v>33</v>
      </c>
      <c r="Y12" s="92">
        <f t="shared" si="6"/>
        <v>586</v>
      </c>
      <c r="Z12" s="90">
        <f t="shared" si="6"/>
        <v>170000</v>
      </c>
      <c r="AA12" s="90">
        <f>K12</f>
        <v>103000</v>
      </c>
      <c r="AB12" s="90">
        <f t="shared" si="7"/>
        <v>67000</v>
      </c>
      <c r="AC12" s="4">
        <f t="shared" si="7"/>
        <v>0.60588235294117643</v>
      </c>
      <c r="AD12" s="91">
        <f t="shared" si="7"/>
        <v>5151.515151515152</v>
      </c>
      <c r="AE12" s="77" t="str">
        <f>S12</f>
        <v>계</v>
      </c>
      <c r="AF12" s="77" t="str">
        <f>Q12&amp;"/"&amp;R12</f>
        <v>3/2</v>
      </c>
      <c r="AH12" s="20" t="str">
        <f t="shared" si="1"/>
        <v>대흥태영(마포태영)</v>
      </c>
      <c r="AI12" s="87">
        <f t="shared" si="0"/>
        <v>33</v>
      </c>
      <c r="AJ12" s="77" t="str">
        <f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X</v>
      </c>
      <c r="AQ12" s="77" t="str">
        <f>IF(O12="","",IF(O12&lt;=$AQ$1,"O","X"))</f>
        <v>X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 t="s">
        <v>507</v>
      </c>
      <c r="B13" s="10" t="s">
        <v>2307</v>
      </c>
      <c r="C13" s="88">
        <v>1992</v>
      </c>
      <c r="D13" s="86">
        <v>143</v>
      </c>
      <c r="E13" s="87">
        <v>43</v>
      </c>
      <c r="F13" s="86">
        <v>114.9</v>
      </c>
      <c r="G13" s="17">
        <v>35</v>
      </c>
      <c r="H13" s="88">
        <v>374</v>
      </c>
      <c r="I13" s="89">
        <v>195000</v>
      </c>
      <c r="J13" s="89" t="s">
        <v>70</v>
      </c>
      <c r="K13" s="89">
        <v>100000</v>
      </c>
      <c r="L13" s="89" t="s">
        <v>76</v>
      </c>
      <c r="M13" s="90">
        <f>I13-K13</f>
        <v>95000</v>
      </c>
      <c r="N13" s="4">
        <f>IF(ISERROR(K13/I13),"",K13/I13)</f>
        <v>0.51282051282051277</v>
      </c>
      <c r="O13" s="91">
        <f>I13/E13</f>
        <v>4534.8837209302328</v>
      </c>
      <c r="P13" s="91">
        <f>K13/E13</f>
        <v>2325.5813953488373</v>
      </c>
      <c r="Q13" s="77">
        <v>4</v>
      </c>
      <c r="R13" s="77">
        <v>2</v>
      </c>
      <c r="S13" s="77" t="s">
        <v>61</v>
      </c>
      <c r="T13" s="5">
        <v>142</v>
      </c>
      <c r="U13" s="9"/>
      <c r="W13" s="86">
        <f t="shared" si="5"/>
        <v>143</v>
      </c>
      <c r="X13" s="87">
        <f t="shared" si="5"/>
        <v>43</v>
      </c>
      <c r="Y13" s="92">
        <f t="shared" si="6"/>
        <v>374</v>
      </c>
      <c r="Z13" s="90">
        <f t="shared" si="6"/>
        <v>195000</v>
      </c>
      <c r="AA13" s="90">
        <f>K13</f>
        <v>100000</v>
      </c>
      <c r="AB13" s="90">
        <f t="shared" si="7"/>
        <v>95000</v>
      </c>
      <c r="AC13" s="4">
        <f t="shared" si="7"/>
        <v>0.51282051282051277</v>
      </c>
      <c r="AD13" s="91">
        <f t="shared" si="7"/>
        <v>4534.8837209302328</v>
      </c>
      <c r="AE13" s="77" t="str">
        <f>S13</f>
        <v>계</v>
      </c>
      <c r="AF13" s="77" t="str">
        <f>Q13&amp;"/"&amp;R13</f>
        <v>4/2</v>
      </c>
      <c r="AH13" s="20" t="str">
        <f t="shared" si="1"/>
        <v>대흥태영(마포태영)</v>
      </c>
      <c r="AI13" s="87">
        <f t="shared" si="0"/>
        <v>43</v>
      </c>
      <c r="AJ13" s="77" t="str">
        <f>IF(AI13="","",$AJ$2)</f>
        <v>A-</v>
      </c>
      <c r="AK13" s="77" t="s">
        <v>13</v>
      </c>
      <c r="AL13" s="77" t="s">
        <v>62</v>
      </c>
      <c r="AM13" s="77" t="s">
        <v>63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X</v>
      </c>
      <c r="AQ13" s="77" t="str">
        <f>IF(O13="","",IF(O13&lt;=$AQ$1,"O","X"))</f>
        <v>X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X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대흥동 신촌그랑자이('20.02.,1248^)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9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536</v>
      </c>
      <c r="B15" s="10" t="s">
        <v>2308</v>
      </c>
      <c r="C15" s="88">
        <v>1248</v>
      </c>
      <c r="D15" s="86">
        <v>80.900000000000006</v>
      </c>
      <c r="E15" s="87">
        <v>24</v>
      </c>
      <c r="F15" s="86">
        <v>60</v>
      </c>
      <c r="G15" s="17">
        <v>18</v>
      </c>
      <c r="H15" s="88">
        <v>256</v>
      </c>
      <c r="I15" s="89"/>
      <c r="J15" s="89"/>
      <c r="K15" s="89"/>
      <c r="L15" s="89"/>
      <c r="M15" s="90">
        <f t="shared" ref="M15:M24" si="8">I15-K15</f>
        <v>0</v>
      </c>
      <c r="N15" s="4" t="str">
        <f t="shared" ref="N15:N24" si="9">IF(ISERROR(K15/I15),"",K15/I15)</f>
        <v/>
      </c>
      <c r="O15" s="91">
        <f t="shared" ref="O15:O24" si="10">I15/E15</f>
        <v>0</v>
      </c>
      <c r="P15" s="91">
        <f t="shared" ref="P15:P24" si="11">K15/E15</f>
        <v>0</v>
      </c>
      <c r="Q15" s="77">
        <v>3</v>
      </c>
      <c r="R15" s="77">
        <v>2</v>
      </c>
      <c r="S15" s="77" t="s">
        <v>61</v>
      </c>
      <c r="T15" s="5" t="s">
        <v>96</v>
      </c>
      <c r="U15" s="9"/>
      <c r="W15" s="86">
        <f t="shared" ref="W15:W24" si="12">D15</f>
        <v>80.900000000000006</v>
      </c>
      <c r="X15" s="87">
        <f t="shared" ref="X15:X24" si="13">E15</f>
        <v>24</v>
      </c>
      <c r="Y15" s="92">
        <f t="shared" ref="Y15:Y24" si="14">H15</f>
        <v>256</v>
      </c>
      <c r="Z15" s="90">
        <f t="shared" ref="Z15:Z24" si="15">I15</f>
        <v>0</v>
      </c>
      <c r="AA15" s="90">
        <f t="shared" ref="AA15:AA24" si="16">K15</f>
        <v>0</v>
      </c>
      <c r="AB15" s="90">
        <f t="shared" ref="AB15:AB24" si="17">M15</f>
        <v>0</v>
      </c>
      <c r="AC15" s="4" t="str">
        <f t="shared" ref="AC15:AC24" si="18">N15</f>
        <v/>
      </c>
      <c r="AD15" s="91">
        <f t="shared" ref="AD15:AD24" si="19">O15</f>
        <v>0</v>
      </c>
      <c r="AE15" s="77" t="str">
        <f t="shared" ref="AE15:AE24" si="20">S15</f>
        <v>계</v>
      </c>
      <c r="AF15" s="77" t="str">
        <f t="shared" ref="AF15:AF24" si="21">Q15&amp;"/"&amp;R15</f>
        <v>3/2</v>
      </c>
      <c r="AH15" s="20" t="str">
        <f t="shared" si="1"/>
        <v>신촌그랑자이</v>
      </c>
      <c r="AI15" s="87">
        <f t="shared" si="0"/>
        <v>24</v>
      </c>
      <c r="AJ15" s="77" t="str">
        <f t="shared" ref="AJ15:AJ24" si="22">IF(AI15="","",$AJ$2)</f>
        <v>A-</v>
      </c>
      <c r="AK15" s="77" t="s">
        <v>13</v>
      </c>
      <c r="AL15" s="77" t="s">
        <v>62</v>
      </c>
      <c r="AM15" s="77" t="s">
        <v>63</v>
      </c>
      <c r="AN15" s="77" t="str">
        <f t="shared" ref="AN15:AN24" si="23">IF(AI15="","",$AN$2)</f>
        <v>C</v>
      </c>
      <c r="AO15" s="77" t="str">
        <f t="shared" ref="AO15:AO24" si="24">IF(N15="","",IF(N15&gt;=$AO$1/100,"O","X"))</f>
        <v/>
      </c>
      <c r="AP15" s="77" t="str">
        <f t="shared" ref="AP15:AP24" si="25">IF(I15="","",IF(I15&lt;=$AP$1,"O","X"))</f>
        <v/>
      </c>
      <c r="AQ15" s="77" t="str">
        <f t="shared" ref="AQ15:AQ24" si="26">IF(O15="","",IF(O15&lt;=$AQ$1,"O","X"))</f>
        <v>O</v>
      </c>
      <c r="AR15" s="77" t="str">
        <f t="shared" ref="AR15:AR24" si="27">IF(M15="","",IF(M15&lt;=$AR$1,"O","X"))</f>
        <v>O</v>
      </c>
      <c r="AS15" s="77" t="s">
        <v>2</v>
      </c>
      <c r="AT15" s="77" t="str">
        <f t="shared" ref="AT15:AT24" si="28">IF(OR(F15="",AI15=""),"",IF(AND((F15&lt;=85),(AI15&gt;=15)),"O","X"))</f>
        <v>O</v>
      </c>
      <c r="AU15" s="77" t="str">
        <f t="shared" ref="AU15:AU24" si="29">IF(C15="","",IF(C15&gt;=$AU$1,"O","X"))</f>
        <v>O</v>
      </c>
      <c r="AV15" s="77" t="str">
        <f t="shared" ref="AV15:AV24" si="30">IF(AO15="","",IF(AND(AO15="O",AP15="O",AR15="O",AT15="O",AU15="O"),"후보","X"))</f>
        <v/>
      </c>
    </row>
    <row r="16" spans="1:48" x14ac:dyDescent="0.3">
      <c r="A16" s="9" t="s">
        <v>536</v>
      </c>
      <c r="B16" s="10" t="s">
        <v>2308</v>
      </c>
      <c r="C16" s="88">
        <v>1248</v>
      </c>
      <c r="D16" s="86">
        <v>82.3</v>
      </c>
      <c r="E16" s="87">
        <v>25</v>
      </c>
      <c r="F16" s="86">
        <v>60</v>
      </c>
      <c r="G16" s="17">
        <v>18</v>
      </c>
      <c r="H16" s="88">
        <v>163</v>
      </c>
      <c r="I16" s="89">
        <v>149000</v>
      </c>
      <c r="J16" s="89" t="s">
        <v>75</v>
      </c>
      <c r="K16" s="89">
        <v>85000</v>
      </c>
      <c r="L16" s="89" t="s">
        <v>74</v>
      </c>
      <c r="M16" s="90">
        <f t="shared" si="8"/>
        <v>64000</v>
      </c>
      <c r="N16" s="4">
        <f t="shared" si="9"/>
        <v>0.57046979865771807</v>
      </c>
      <c r="O16" s="91">
        <f t="shared" si="10"/>
        <v>5960</v>
      </c>
      <c r="P16" s="91">
        <f t="shared" si="11"/>
        <v>3400</v>
      </c>
      <c r="Q16" s="77">
        <v>3</v>
      </c>
      <c r="R16" s="77">
        <v>2</v>
      </c>
      <c r="S16" s="77" t="s">
        <v>61</v>
      </c>
      <c r="T16" s="5" t="s">
        <v>120</v>
      </c>
      <c r="U16" s="9"/>
      <c r="W16" s="86">
        <f t="shared" si="12"/>
        <v>82.3</v>
      </c>
      <c r="X16" s="87">
        <f t="shared" si="13"/>
        <v>25</v>
      </c>
      <c r="Y16" s="92">
        <f t="shared" si="14"/>
        <v>163</v>
      </c>
      <c r="Z16" s="90">
        <f t="shared" si="15"/>
        <v>149000</v>
      </c>
      <c r="AA16" s="90">
        <f t="shared" si="16"/>
        <v>85000</v>
      </c>
      <c r="AB16" s="90">
        <f t="shared" si="17"/>
        <v>64000</v>
      </c>
      <c r="AC16" s="4">
        <f t="shared" si="18"/>
        <v>0.57046979865771807</v>
      </c>
      <c r="AD16" s="91">
        <f t="shared" si="19"/>
        <v>5960</v>
      </c>
      <c r="AE16" s="77" t="str">
        <f t="shared" si="20"/>
        <v>계</v>
      </c>
      <c r="AF16" s="77" t="str">
        <f t="shared" si="21"/>
        <v>3/2</v>
      </c>
      <c r="AH16" s="20" t="str">
        <f t="shared" si="1"/>
        <v>신촌그랑자이</v>
      </c>
      <c r="AI16" s="87">
        <f t="shared" si="0"/>
        <v>25</v>
      </c>
      <c r="AJ16" s="77" t="str">
        <f t="shared" si="22"/>
        <v>A-</v>
      </c>
      <c r="AK16" s="77" t="s">
        <v>13</v>
      </c>
      <c r="AL16" s="77" t="s">
        <v>62</v>
      </c>
      <c r="AM16" s="77" t="s">
        <v>63</v>
      </c>
      <c r="AN16" s="77" t="str">
        <f t="shared" si="23"/>
        <v>C</v>
      </c>
      <c r="AO16" s="77" t="str">
        <f t="shared" si="24"/>
        <v>X</v>
      </c>
      <c r="AP16" s="77" t="str">
        <f t="shared" si="25"/>
        <v>X</v>
      </c>
      <c r="AQ16" s="77" t="str">
        <f t="shared" si="26"/>
        <v>X</v>
      </c>
      <c r="AR16" s="77" t="str">
        <f t="shared" si="27"/>
        <v>X</v>
      </c>
      <c r="AS16" s="77" t="s">
        <v>2</v>
      </c>
      <c r="AT16" s="77" t="str">
        <f t="shared" si="28"/>
        <v>O</v>
      </c>
      <c r="AU16" s="77" t="str">
        <f t="shared" si="29"/>
        <v>O</v>
      </c>
      <c r="AV16" s="77" t="str">
        <f t="shared" si="30"/>
        <v>X</v>
      </c>
    </row>
    <row r="17" spans="1:48" x14ac:dyDescent="0.3">
      <c r="A17" s="9" t="s">
        <v>536</v>
      </c>
      <c r="B17" s="10" t="s">
        <v>2308</v>
      </c>
      <c r="C17" s="88">
        <v>1248</v>
      </c>
      <c r="D17" s="86">
        <v>113</v>
      </c>
      <c r="E17" s="87">
        <v>34</v>
      </c>
      <c r="F17" s="86">
        <v>85</v>
      </c>
      <c r="G17" s="17">
        <v>26</v>
      </c>
      <c r="H17" s="88">
        <v>346</v>
      </c>
      <c r="I17" s="89">
        <v>190000</v>
      </c>
      <c r="J17" s="89" t="s">
        <v>116</v>
      </c>
      <c r="K17" s="89">
        <v>108000</v>
      </c>
      <c r="L17" s="89" t="s">
        <v>74</v>
      </c>
      <c r="M17" s="90">
        <f t="shared" si="8"/>
        <v>82000</v>
      </c>
      <c r="N17" s="4">
        <f t="shared" si="9"/>
        <v>0.56842105263157894</v>
      </c>
      <c r="O17" s="91">
        <f t="shared" si="10"/>
        <v>5588.2352941176468</v>
      </c>
      <c r="P17" s="91">
        <f t="shared" si="11"/>
        <v>3176.4705882352941</v>
      </c>
      <c r="Q17" s="77">
        <v>3</v>
      </c>
      <c r="R17" s="77">
        <v>2</v>
      </c>
      <c r="S17" s="77" t="s">
        <v>61</v>
      </c>
      <c r="T17" s="5" t="s">
        <v>102</v>
      </c>
      <c r="U17" s="9"/>
      <c r="W17" s="86">
        <f t="shared" si="12"/>
        <v>113</v>
      </c>
      <c r="X17" s="87">
        <f t="shared" si="13"/>
        <v>34</v>
      </c>
      <c r="Y17" s="92">
        <f t="shared" si="14"/>
        <v>346</v>
      </c>
      <c r="Z17" s="90">
        <f t="shared" si="15"/>
        <v>190000</v>
      </c>
      <c r="AA17" s="90">
        <f t="shared" si="16"/>
        <v>108000</v>
      </c>
      <c r="AB17" s="90">
        <f t="shared" si="17"/>
        <v>82000</v>
      </c>
      <c r="AC17" s="4">
        <f t="shared" si="18"/>
        <v>0.56842105263157894</v>
      </c>
      <c r="AD17" s="91">
        <f t="shared" si="19"/>
        <v>5588.2352941176468</v>
      </c>
      <c r="AE17" s="77" t="str">
        <f t="shared" si="20"/>
        <v>계</v>
      </c>
      <c r="AF17" s="77" t="str">
        <f t="shared" si="21"/>
        <v>3/2</v>
      </c>
      <c r="AH17" s="20" t="str">
        <f t="shared" si="1"/>
        <v>신촌그랑자이</v>
      </c>
      <c r="AI17" s="87">
        <f t="shared" si="0"/>
        <v>34</v>
      </c>
      <c r="AJ17" s="77" t="str">
        <f t="shared" si="22"/>
        <v>A-</v>
      </c>
      <c r="AK17" s="77" t="s">
        <v>13</v>
      </c>
      <c r="AL17" s="77" t="s">
        <v>62</v>
      </c>
      <c r="AM17" s="77" t="s">
        <v>63</v>
      </c>
      <c r="AN17" s="77" t="str">
        <f t="shared" si="23"/>
        <v>C</v>
      </c>
      <c r="AO17" s="77" t="str">
        <f t="shared" si="24"/>
        <v>X</v>
      </c>
      <c r="AP17" s="77" t="str">
        <f t="shared" si="25"/>
        <v>X</v>
      </c>
      <c r="AQ17" s="77" t="str">
        <f t="shared" si="26"/>
        <v>X</v>
      </c>
      <c r="AR17" s="77" t="str">
        <f t="shared" si="27"/>
        <v>X</v>
      </c>
      <c r="AS17" s="77" t="s">
        <v>2</v>
      </c>
      <c r="AT17" s="77" t="str">
        <f t="shared" si="28"/>
        <v>O</v>
      </c>
      <c r="AU17" s="77" t="str">
        <f t="shared" si="29"/>
        <v>O</v>
      </c>
      <c r="AV17" s="77" t="str">
        <f t="shared" si="30"/>
        <v>X</v>
      </c>
    </row>
    <row r="18" spans="1:48" x14ac:dyDescent="0.3">
      <c r="A18" s="9" t="s">
        <v>536</v>
      </c>
      <c r="B18" s="10" t="s">
        <v>2308</v>
      </c>
      <c r="C18" s="88">
        <v>1248</v>
      </c>
      <c r="D18" s="86">
        <v>113.5</v>
      </c>
      <c r="E18" s="87">
        <v>34</v>
      </c>
      <c r="F18" s="86">
        <v>85</v>
      </c>
      <c r="G18" s="17">
        <v>26</v>
      </c>
      <c r="H18" s="88">
        <v>128</v>
      </c>
      <c r="I18" s="89">
        <v>200000</v>
      </c>
      <c r="J18" s="89" t="s">
        <v>68</v>
      </c>
      <c r="K18" s="89">
        <v>120000</v>
      </c>
      <c r="L18" s="89" t="s">
        <v>75</v>
      </c>
      <c r="M18" s="90">
        <f t="shared" si="8"/>
        <v>80000</v>
      </c>
      <c r="N18" s="4">
        <f t="shared" si="9"/>
        <v>0.6</v>
      </c>
      <c r="O18" s="91">
        <f t="shared" si="10"/>
        <v>5882.3529411764703</v>
      </c>
      <c r="P18" s="91">
        <f t="shared" si="11"/>
        <v>3529.4117647058824</v>
      </c>
      <c r="Q18" s="77">
        <v>3</v>
      </c>
      <c r="R18" s="77">
        <v>2</v>
      </c>
      <c r="S18" s="77" t="s">
        <v>61</v>
      </c>
      <c r="T18" s="5" t="s">
        <v>86</v>
      </c>
      <c r="U18" s="9"/>
      <c r="W18" s="86">
        <f t="shared" si="12"/>
        <v>113.5</v>
      </c>
      <c r="X18" s="87">
        <f t="shared" si="13"/>
        <v>34</v>
      </c>
      <c r="Y18" s="92">
        <f t="shared" si="14"/>
        <v>128</v>
      </c>
      <c r="Z18" s="90">
        <f t="shared" si="15"/>
        <v>200000</v>
      </c>
      <c r="AA18" s="90">
        <f t="shared" si="16"/>
        <v>120000</v>
      </c>
      <c r="AB18" s="90">
        <f t="shared" si="17"/>
        <v>80000</v>
      </c>
      <c r="AC18" s="4">
        <f t="shared" si="18"/>
        <v>0.6</v>
      </c>
      <c r="AD18" s="91">
        <f t="shared" si="19"/>
        <v>5882.3529411764703</v>
      </c>
      <c r="AE18" s="77" t="str">
        <f t="shared" si="20"/>
        <v>계</v>
      </c>
      <c r="AF18" s="77" t="str">
        <f t="shared" si="21"/>
        <v>3/2</v>
      </c>
      <c r="AH18" s="20" t="str">
        <f t="shared" si="1"/>
        <v>신촌그랑자이</v>
      </c>
      <c r="AI18" s="87">
        <f t="shared" si="0"/>
        <v>34</v>
      </c>
      <c r="AJ18" s="77" t="str">
        <f t="shared" si="22"/>
        <v>A-</v>
      </c>
      <c r="AK18" s="77" t="s">
        <v>13</v>
      </c>
      <c r="AL18" s="77" t="s">
        <v>62</v>
      </c>
      <c r="AM18" s="77" t="s">
        <v>63</v>
      </c>
      <c r="AN18" s="77" t="str">
        <f t="shared" si="23"/>
        <v>C</v>
      </c>
      <c r="AO18" s="77" t="str">
        <f t="shared" si="24"/>
        <v>X</v>
      </c>
      <c r="AP18" s="77" t="str">
        <f t="shared" si="25"/>
        <v>X</v>
      </c>
      <c r="AQ18" s="77" t="str">
        <f t="shared" si="26"/>
        <v>X</v>
      </c>
      <c r="AR18" s="77" t="str">
        <f t="shared" si="27"/>
        <v>X</v>
      </c>
      <c r="AS18" s="77" t="s">
        <v>2</v>
      </c>
      <c r="AT18" s="77" t="str">
        <f t="shared" si="28"/>
        <v>O</v>
      </c>
      <c r="AU18" s="77" t="str">
        <f t="shared" si="29"/>
        <v>O</v>
      </c>
      <c r="AV18" s="77" t="str">
        <f t="shared" si="30"/>
        <v>X</v>
      </c>
    </row>
    <row r="19" spans="1:48" x14ac:dyDescent="0.3">
      <c r="A19" s="9" t="s">
        <v>536</v>
      </c>
      <c r="B19" s="10" t="s">
        <v>2308</v>
      </c>
      <c r="C19" s="88">
        <v>1248</v>
      </c>
      <c r="D19" s="86">
        <v>114.4</v>
      </c>
      <c r="E19" s="87">
        <v>35</v>
      </c>
      <c r="F19" s="86">
        <v>85</v>
      </c>
      <c r="G19" s="17">
        <v>26</v>
      </c>
      <c r="H19" s="88">
        <v>87</v>
      </c>
      <c r="I19" s="89">
        <v>190000</v>
      </c>
      <c r="J19" s="89" t="s">
        <v>121</v>
      </c>
      <c r="K19" s="89">
        <v>84000</v>
      </c>
      <c r="L19" s="89" t="s">
        <v>74</v>
      </c>
      <c r="M19" s="90">
        <f t="shared" si="8"/>
        <v>106000</v>
      </c>
      <c r="N19" s="4">
        <f t="shared" si="9"/>
        <v>0.44210526315789472</v>
      </c>
      <c r="O19" s="91">
        <f t="shared" si="10"/>
        <v>5428.5714285714284</v>
      </c>
      <c r="P19" s="91">
        <f t="shared" si="11"/>
        <v>2400</v>
      </c>
      <c r="Q19" s="77">
        <v>3</v>
      </c>
      <c r="R19" s="77">
        <v>2</v>
      </c>
      <c r="S19" s="77" t="s">
        <v>61</v>
      </c>
      <c r="T19" s="5" t="s">
        <v>122</v>
      </c>
      <c r="U19" s="9"/>
      <c r="W19" s="86">
        <f t="shared" si="12"/>
        <v>114.4</v>
      </c>
      <c r="X19" s="87">
        <f t="shared" si="13"/>
        <v>35</v>
      </c>
      <c r="Y19" s="92">
        <f t="shared" si="14"/>
        <v>87</v>
      </c>
      <c r="Z19" s="90">
        <f t="shared" si="15"/>
        <v>190000</v>
      </c>
      <c r="AA19" s="90">
        <f t="shared" si="16"/>
        <v>84000</v>
      </c>
      <c r="AB19" s="90">
        <f t="shared" si="17"/>
        <v>106000</v>
      </c>
      <c r="AC19" s="4">
        <f t="shared" si="18"/>
        <v>0.44210526315789472</v>
      </c>
      <c r="AD19" s="91">
        <f t="shared" si="19"/>
        <v>5428.5714285714284</v>
      </c>
      <c r="AE19" s="77" t="str">
        <f t="shared" si="20"/>
        <v>계</v>
      </c>
      <c r="AF19" s="77" t="str">
        <f t="shared" si="21"/>
        <v>3/2</v>
      </c>
      <c r="AH19" s="20" t="str">
        <f t="shared" si="1"/>
        <v>신촌그랑자이</v>
      </c>
      <c r="AI19" s="87">
        <f t="shared" si="0"/>
        <v>35</v>
      </c>
      <c r="AJ19" s="77" t="str">
        <f t="shared" si="22"/>
        <v>A-</v>
      </c>
      <c r="AK19" s="77" t="s">
        <v>13</v>
      </c>
      <c r="AL19" s="77" t="s">
        <v>62</v>
      </c>
      <c r="AM19" s="77" t="s">
        <v>63</v>
      </c>
      <c r="AN19" s="77" t="str">
        <f t="shared" si="23"/>
        <v>C</v>
      </c>
      <c r="AO19" s="77" t="str">
        <f t="shared" si="24"/>
        <v>X</v>
      </c>
      <c r="AP19" s="77" t="str">
        <f t="shared" si="25"/>
        <v>X</v>
      </c>
      <c r="AQ19" s="77" t="str">
        <f t="shared" si="26"/>
        <v>X</v>
      </c>
      <c r="AR19" s="77" t="str">
        <f t="shared" si="27"/>
        <v>X</v>
      </c>
      <c r="AS19" s="77" t="s">
        <v>2</v>
      </c>
      <c r="AT19" s="77" t="str">
        <f t="shared" si="28"/>
        <v>O</v>
      </c>
      <c r="AU19" s="77" t="str">
        <f t="shared" si="29"/>
        <v>O</v>
      </c>
      <c r="AV19" s="77" t="str">
        <f t="shared" si="30"/>
        <v>X</v>
      </c>
    </row>
    <row r="20" spans="1:48" x14ac:dyDescent="0.3">
      <c r="A20" s="9" t="s">
        <v>536</v>
      </c>
      <c r="B20" s="10" t="s">
        <v>2308</v>
      </c>
      <c r="C20" s="88">
        <v>1248</v>
      </c>
      <c r="D20" s="86">
        <v>114</v>
      </c>
      <c r="E20" s="87">
        <v>34</v>
      </c>
      <c r="F20" s="86">
        <v>85</v>
      </c>
      <c r="G20" s="17">
        <v>26</v>
      </c>
      <c r="H20" s="88">
        <v>22</v>
      </c>
      <c r="I20" s="89">
        <v>189000</v>
      </c>
      <c r="J20" s="89" t="s">
        <v>75</v>
      </c>
      <c r="K20" s="89">
        <v>95000</v>
      </c>
      <c r="L20" s="89" t="s">
        <v>77</v>
      </c>
      <c r="M20" s="90">
        <f t="shared" si="8"/>
        <v>94000</v>
      </c>
      <c r="N20" s="4">
        <f t="shared" si="9"/>
        <v>0.50264550264550267</v>
      </c>
      <c r="O20" s="91">
        <f t="shared" si="10"/>
        <v>5558.8235294117649</v>
      </c>
      <c r="P20" s="91">
        <f t="shared" si="11"/>
        <v>2794.1176470588234</v>
      </c>
      <c r="Q20" s="77">
        <v>3</v>
      </c>
      <c r="R20" s="77">
        <v>2</v>
      </c>
      <c r="S20" s="77" t="s">
        <v>61</v>
      </c>
      <c r="T20" s="5" t="s">
        <v>89</v>
      </c>
      <c r="U20" s="9"/>
      <c r="W20" s="86">
        <f t="shared" si="12"/>
        <v>114</v>
      </c>
      <c r="X20" s="87">
        <f t="shared" si="13"/>
        <v>34</v>
      </c>
      <c r="Y20" s="92">
        <f t="shared" si="14"/>
        <v>22</v>
      </c>
      <c r="Z20" s="90">
        <f t="shared" si="15"/>
        <v>189000</v>
      </c>
      <c r="AA20" s="90">
        <f t="shared" si="16"/>
        <v>95000</v>
      </c>
      <c r="AB20" s="90">
        <f t="shared" si="17"/>
        <v>94000</v>
      </c>
      <c r="AC20" s="4">
        <f t="shared" si="18"/>
        <v>0.50264550264550267</v>
      </c>
      <c r="AD20" s="91">
        <f t="shared" si="19"/>
        <v>5558.8235294117649</v>
      </c>
      <c r="AE20" s="77" t="str">
        <f t="shared" si="20"/>
        <v>계</v>
      </c>
      <c r="AF20" s="77" t="str">
        <f t="shared" si="21"/>
        <v>3/2</v>
      </c>
      <c r="AH20" s="20" t="str">
        <f t="shared" si="1"/>
        <v>신촌그랑자이</v>
      </c>
      <c r="AI20" s="87">
        <f t="shared" si="0"/>
        <v>34</v>
      </c>
      <c r="AJ20" s="77" t="str">
        <f t="shared" si="22"/>
        <v>A-</v>
      </c>
      <c r="AK20" s="77" t="s">
        <v>13</v>
      </c>
      <c r="AL20" s="77" t="s">
        <v>62</v>
      </c>
      <c r="AM20" s="77" t="s">
        <v>63</v>
      </c>
      <c r="AN20" s="77" t="str">
        <f t="shared" si="23"/>
        <v>C</v>
      </c>
      <c r="AO20" s="77" t="str">
        <f t="shared" si="24"/>
        <v>X</v>
      </c>
      <c r="AP20" s="77" t="str">
        <f t="shared" si="25"/>
        <v>X</v>
      </c>
      <c r="AQ20" s="77" t="str">
        <f t="shared" si="26"/>
        <v>X</v>
      </c>
      <c r="AR20" s="77" t="str">
        <f t="shared" si="27"/>
        <v>X</v>
      </c>
      <c r="AS20" s="77" t="s">
        <v>2</v>
      </c>
      <c r="AT20" s="77" t="str">
        <f t="shared" si="28"/>
        <v>O</v>
      </c>
      <c r="AU20" s="77" t="str">
        <f t="shared" si="29"/>
        <v>O</v>
      </c>
      <c r="AV20" s="77" t="str">
        <f t="shared" si="30"/>
        <v>X</v>
      </c>
    </row>
    <row r="21" spans="1:48" x14ac:dyDescent="0.3">
      <c r="A21" s="9" t="s">
        <v>536</v>
      </c>
      <c r="B21" s="10" t="s">
        <v>2308</v>
      </c>
      <c r="C21" s="88">
        <v>1248</v>
      </c>
      <c r="D21" s="86">
        <v>129</v>
      </c>
      <c r="E21" s="87">
        <v>39</v>
      </c>
      <c r="F21" s="86">
        <v>97</v>
      </c>
      <c r="G21" s="17">
        <v>29</v>
      </c>
      <c r="H21" s="88">
        <v>22</v>
      </c>
      <c r="I21" s="89"/>
      <c r="J21" s="89"/>
      <c r="K21" s="89"/>
      <c r="L21" s="89"/>
      <c r="M21" s="90">
        <f t="shared" si="8"/>
        <v>0</v>
      </c>
      <c r="N21" s="4" t="str">
        <f t="shared" si="9"/>
        <v/>
      </c>
      <c r="O21" s="91">
        <f t="shared" si="10"/>
        <v>0</v>
      </c>
      <c r="P21" s="91">
        <f t="shared" si="11"/>
        <v>0</v>
      </c>
      <c r="Q21" s="77">
        <v>4</v>
      </c>
      <c r="R21" s="77">
        <v>2</v>
      </c>
      <c r="S21" s="77" t="s">
        <v>61</v>
      </c>
      <c r="T21" s="5">
        <v>128</v>
      </c>
      <c r="U21" s="9"/>
      <c r="W21" s="86">
        <f t="shared" si="12"/>
        <v>129</v>
      </c>
      <c r="X21" s="87">
        <f t="shared" si="13"/>
        <v>39</v>
      </c>
      <c r="Y21" s="92">
        <f t="shared" si="14"/>
        <v>22</v>
      </c>
      <c r="Z21" s="90">
        <f t="shared" si="15"/>
        <v>0</v>
      </c>
      <c r="AA21" s="90">
        <f t="shared" si="16"/>
        <v>0</v>
      </c>
      <c r="AB21" s="90">
        <f t="shared" si="17"/>
        <v>0</v>
      </c>
      <c r="AC21" s="4" t="str">
        <f t="shared" si="18"/>
        <v/>
      </c>
      <c r="AD21" s="91">
        <f t="shared" si="19"/>
        <v>0</v>
      </c>
      <c r="AE21" s="77" t="str">
        <f t="shared" si="20"/>
        <v>계</v>
      </c>
      <c r="AF21" s="77" t="str">
        <f t="shared" si="21"/>
        <v>4/2</v>
      </c>
      <c r="AH21" s="20" t="str">
        <f t="shared" si="1"/>
        <v>신촌그랑자이</v>
      </c>
      <c r="AI21" s="87">
        <f t="shared" si="0"/>
        <v>39</v>
      </c>
      <c r="AJ21" s="77" t="str">
        <f t="shared" si="22"/>
        <v>A-</v>
      </c>
      <c r="AK21" s="77" t="s">
        <v>13</v>
      </c>
      <c r="AL21" s="77" t="s">
        <v>62</v>
      </c>
      <c r="AM21" s="77" t="s">
        <v>63</v>
      </c>
      <c r="AN21" s="77" t="str">
        <f t="shared" si="23"/>
        <v>C</v>
      </c>
      <c r="AO21" s="77" t="str">
        <f t="shared" si="24"/>
        <v/>
      </c>
      <c r="AP21" s="77" t="str">
        <f t="shared" si="25"/>
        <v/>
      </c>
      <c r="AQ21" s="77" t="str">
        <f t="shared" si="26"/>
        <v>O</v>
      </c>
      <c r="AR21" s="77" t="str">
        <f t="shared" si="27"/>
        <v>O</v>
      </c>
      <c r="AS21" s="77" t="s">
        <v>2</v>
      </c>
      <c r="AT21" s="77" t="str">
        <f t="shared" si="28"/>
        <v>X</v>
      </c>
      <c r="AU21" s="77" t="str">
        <f t="shared" si="29"/>
        <v>O</v>
      </c>
      <c r="AV21" s="77" t="str">
        <f t="shared" si="30"/>
        <v/>
      </c>
    </row>
    <row r="22" spans="1:48" x14ac:dyDescent="0.3">
      <c r="A22" s="9" t="s">
        <v>536</v>
      </c>
      <c r="B22" s="10" t="s">
        <v>2308</v>
      </c>
      <c r="C22" s="88">
        <v>1248</v>
      </c>
      <c r="D22" s="86">
        <v>153.69999999999999</v>
      </c>
      <c r="E22" s="87">
        <v>46</v>
      </c>
      <c r="F22" s="86">
        <v>113</v>
      </c>
      <c r="G22" s="17">
        <v>34</v>
      </c>
      <c r="H22" s="88">
        <v>5</v>
      </c>
      <c r="I22" s="89">
        <v>280000</v>
      </c>
      <c r="J22" s="89" t="s">
        <v>76</v>
      </c>
      <c r="K22" s="89"/>
      <c r="L22" s="89"/>
      <c r="M22" s="90">
        <f t="shared" si="8"/>
        <v>280000</v>
      </c>
      <c r="N22" s="4">
        <f t="shared" si="9"/>
        <v>0</v>
      </c>
      <c r="O22" s="91">
        <f t="shared" si="10"/>
        <v>6086.95652173913</v>
      </c>
      <c r="P22" s="91">
        <f t="shared" si="11"/>
        <v>0</v>
      </c>
      <c r="Q22" s="77">
        <v>4</v>
      </c>
      <c r="R22" s="77">
        <v>2</v>
      </c>
      <c r="S22" s="77" t="s">
        <v>61</v>
      </c>
      <c r="T22" s="5" t="s">
        <v>123</v>
      </c>
      <c r="U22" s="9"/>
      <c r="W22" s="86">
        <f t="shared" si="12"/>
        <v>153.69999999999999</v>
      </c>
      <c r="X22" s="87">
        <f t="shared" si="13"/>
        <v>46</v>
      </c>
      <c r="Y22" s="92">
        <f t="shared" si="14"/>
        <v>5</v>
      </c>
      <c r="Z22" s="90">
        <f t="shared" si="15"/>
        <v>280000</v>
      </c>
      <c r="AA22" s="90">
        <f t="shared" si="16"/>
        <v>0</v>
      </c>
      <c r="AB22" s="90">
        <f t="shared" si="17"/>
        <v>280000</v>
      </c>
      <c r="AC22" s="4">
        <f t="shared" si="18"/>
        <v>0</v>
      </c>
      <c r="AD22" s="91">
        <f t="shared" si="19"/>
        <v>6086.95652173913</v>
      </c>
      <c r="AE22" s="77" t="str">
        <f t="shared" si="20"/>
        <v>계</v>
      </c>
      <c r="AF22" s="77" t="str">
        <f t="shared" si="21"/>
        <v>4/2</v>
      </c>
      <c r="AH22" s="20" t="str">
        <f t="shared" si="1"/>
        <v>신촌그랑자이</v>
      </c>
      <c r="AI22" s="87">
        <f t="shared" si="0"/>
        <v>46</v>
      </c>
      <c r="AJ22" s="77" t="str">
        <f t="shared" si="22"/>
        <v>A-</v>
      </c>
      <c r="AK22" s="77" t="s">
        <v>13</v>
      </c>
      <c r="AL22" s="77" t="s">
        <v>62</v>
      </c>
      <c r="AM22" s="77" t="s">
        <v>63</v>
      </c>
      <c r="AN22" s="77" t="str">
        <f t="shared" si="23"/>
        <v>C</v>
      </c>
      <c r="AO22" s="77" t="str">
        <f t="shared" si="24"/>
        <v>X</v>
      </c>
      <c r="AP22" s="77" t="str">
        <f t="shared" si="25"/>
        <v>X</v>
      </c>
      <c r="AQ22" s="77" t="str">
        <f t="shared" si="26"/>
        <v>X</v>
      </c>
      <c r="AR22" s="77" t="str">
        <f t="shared" si="27"/>
        <v>X</v>
      </c>
      <c r="AS22" s="77" t="s">
        <v>2</v>
      </c>
      <c r="AT22" s="77" t="str">
        <f t="shared" si="28"/>
        <v>X</v>
      </c>
      <c r="AU22" s="77" t="str">
        <f t="shared" si="29"/>
        <v>O</v>
      </c>
      <c r="AV22" s="77" t="str">
        <f t="shared" si="30"/>
        <v>X</v>
      </c>
    </row>
    <row r="23" spans="1:48" x14ac:dyDescent="0.3">
      <c r="A23" s="9" t="s">
        <v>536</v>
      </c>
      <c r="B23" s="10" t="s">
        <v>2308</v>
      </c>
      <c r="C23" s="88">
        <v>1248</v>
      </c>
      <c r="D23" s="86">
        <v>153.5</v>
      </c>
      <c r="E23" s="87">
        <v>46</v>
      </c>
      <c r="F23" s="86">
        <v>112.9</v>
      </c>
      <c r="G23" s="17">
        <v>34</v>
      </c>
      <c r="H23" s="88">
        <v>2</v>
      </c>
      <c r="I23" s="89"/>
      <c r="J23" s="89"/>
      <c r="K23" s="89"/>
      <c r="L23" s="89"/>
      <c r="M23" s="90">
        <f t="shared" si="8"/>
        <v>0</v>
      </c>
      <c r="N23" s="4" t="str">
        <f t="shared" si="9"/>
        <v/>
      </c>
      <c r="O23" s="91">
        <f t="shared" si="10"/>
        <v>0</v>
      </c>
      <c r="P23" s="91">
        <f t="shared" si="11"/>
        <v>0</v>
      </c>
      <c r="Q23" s="77">
        <v>4</v>
      </c>
      <c r="R23" s="77">
        <v>2</v>
      </c>
      <c r="S23" s="77" t="s">
        <v>61</v>
      </c>
      <c r="T23" s="5" t="s">
        <v>124</v>
      </c>
      <c r="U23" s="9"/>
      <c r="W23" s="86">
        <f t="shared" si="12"/>
        <v>153.5</v>
      </c>
      <c r="X23" s="87">
        <f t="shared" si="13"/>
        <v>46</v>
      </c>
      <c r="Y23" s="92">
        <f t="shared" si="14"/>
        <v>2</v>
      </c>
      <c r="Z23" s="90">
        <f t="shared" si="15"/>
        <v>0</v>
      </c>
      <c r="AA23" s="90">
        <f t="shared" si="16"/>
        <v>0</v>
      </c>
      <c r="AB23" s="90">
        <f t="shared" si="17"/>
        <v>0</v>
      </c>
      <c r="AC23" s="4" t="str">
        <f t="shared" si="18"/>
        <v/>
      </c>
      <c r="AD23" s="91">
        <f t="shared" si="19"/>
        <v>0</v>
      </c>
      <c r="AE23" s="77" t="str">
        <f t="shared" si="20"/>
        <v>계</v>
      </c>
      <c r="AF23" s="77" t="str">
        <f t="shared" si="21"/>
        <v>4/2</v>
      </c>
      <c r="AH23" s="20" t="str">
        <f t="shared" si="1"/>
        <v>신촌그랑자이</v>
      </c>
      <c r="AI23" s="87">
        <f t="shared" si="0"/>
        <v>46</v>
      </c>
      <c r="AJ23" s="77" t="str">
        <f t="shared" si="22"/>
        <v>A-</v>
      </c>
      <c r="AK23" s="77" t="s">
        <v>13</v>
      </c>
      <c r="AL23" s="77" t="s">
        <v>62</v>
      </c>
      <c r="AM23" s="77" t="s">
        <v>63</v>
      </c>
      <c r="AN23" s="77" t="str">
        <f t="shared" si="23"/>
        <v>C</v>
      </c>
      <c r="AO23" s="77" t="str">
        <f t="shared" si="24"/>
        <v/>
      </c>
      <c r="AP23" s="77" t="str">
        <f t="shared" si="25"/>
        <v/>
      </c>
      <c r="AQ23" s="77" t="str">
        <f t="shared" si="26"/>
        <v>O</v>
      </c>
      <c r="AR23" s="77" t="str">
        <f t="shared" si="27"/>
        <v>O</v>
      </c>
      <c r="AS23" s="77" t="s">
        <v>2</v>
      </c>
      <c r="AT23" s="77" t="str">
        <f t="shared" si="28"/>
        <v>X</v>
      </c>
      <c r="AU23" s="77" t="str">
        <f t="shared" si="29"/>
        <v>O</v>
      </c>
      <c r="AV23" s="77" t="str">
        <f t="shared" si="30"/>
        <v/>
      </c>
    </row>
    <row r="24" spans="1:48" x14ac:dyDescent="0.3">
      <c r="A24" s="9" t="s">
        <v>536</v>
      </c>
      <c r="B24" s="10" t="s">
        <v>2308</v>
      </c>
      <c r="C24" s="88">
        <v>1248</v>
      </c>
      <c r="D24" s="86">
        <v>153.80000000000001</v>
      </c>
      <c r="E24" s="87">
        <v>47</v>
      </c>
      <c r="F24" s="86">
        <v>113</v>
      </c>
      <c r="G24" s="17">
        <v>34</v>
      </c>
      <c r="H24" s="88">
        <v>1</v>
      </c>
      <c r="I24" s="89"/>
      <c r="J24" s="89"/>
      <c r="K24" s="89"/>
      <c r="L24" s="89"/>
      <c r="M24" s="90">
        <f t="shared" si="8"/>
        <v>0</v>
      </c>
      <c r="N24" s="4" t="str">
        <f t="shared" si="9"/>
        <v/>
      </c>
      <c r="O24" s="91">
        <f t="shared" si="10"/>
        <v>0</v>
      </c>
      <c r="P24" s="91">
        <f t="shared" si="11"/>
        <v>0</v>
      </c>
      <c r="Q24" s="77">
        <v>4</v>
      </c>
      <c r="R24" s="77">
        <v>2</v>
      </c>
      <c r="S24" s="77" t="s">
        <v>61</v>
      </c>
      <c r="T24" s="5" t="s">
        <v>125</v>
      </c>
      <c r="U24" s="9"/>
      <c r="W24" s="86">
        <f t="shared" si="12"/>
        <v>153.80000000000001</v>
      </c>
      <c r="X24" s="87">
        <f t="shared" si="13"/>
        <v>47</v>
      </c>
      <c r="Y24" s="92">
        <f t="shared" si="14"/>
        <v>1</v>
      </c>
      <c r="Z24" s="90">
        <f t="shared" si="15"/>
        <v>0</v>
      </c>
      <c r="AA24" s="90">
        <f t="shared" si="16"/>
        <v>0</v>
      </c>
      <c r="AB24" s="90">
        <f t="shared" si="17"/>
        <v>0</v>
      </c>
      <c r="AC24" s="4" t="str">
        <f t="shared" si="18"/>
        <v/>
      </c>
      <c r="AD24" s="91">
        <f t="shared" si="19"/>
        <v>0</v>
      </c>
      <c r="AE24" s="77" t="str">
        <f t="shared" si="20"/>
        <v>계</v>
      </c>
      <c r="AF24" s="77" t="str">
        <f t="shared" si="21"/>
        <v>4/2</v>
      </c>
      <c r="AH24" s="20" t="str">
        <f t="shared" si="1"/>
        <v>신촌그랑자이</v>
      </c>
      <c r="AI24" s="87">
        <f t="shared" si="0"/>
        <v>47</v>
      </c>
      <c r="AJ24" s="77" t="str">
        <f t="shared" si="22"/>
        <v>A-</v>
      </c>
      <c r="AK24" s="77" t="s">
        <v>13</v>
      </c>
      <c r="AL24" s="77" t="s">
        <v>62</v>
      </c>
      <c r="AM24" s="77" t="s">
        <v>63</v>
      </c>
      <c r="AN24" s="77" t="str">
        <f t="shared" si="23"/>
        <v>C</v>
      </c>
      <c r="AO24" s="77" t="str">
        <f t="shared" si="24"/>
        <v/>
      </c>
      <c r="AP24" s="77" t="str">
        <f t="shared" si="25"/>
        <v/>
      </c>
      <c r="AQ24" s="77" t="str">
        <f t="shared" si="26"/>
        <v>O</v>
      </c>
      <c r="AR24" s="77" t="str">
        <f t="shared" si="27"/>
        <v>O</v>
      </c>
      <c r="AS24" s="77" t="s">
        <v>2</v>
      </c>
      <c r="AT24" s="77" t="str">
        <f t="shared" si="28"/>
        <v>X</v>
      </c>
      <c r="AU24" s="77" t="str">
        <f t="shared" si="29"/>
        <v>O</v>
      </c>
      <c r="AV24" s="77" t="str">
        <f t="shared" si="30"/>
        <v/>
      </c>
    </row>
    <row r="25" spans="1:48" x14ac:dyDescent="0.3">
      <c r="A25" s="9"/>
      <c r="B25" s="77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대흥동 이대역푸르지오시티('13.05.,362^)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9" t="str">
        <f t="shared" si="0"/>
        <v/>
      </c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</row>
    <row r="26" spans="1:48" x14ac:dyDescent="0.3">
      <c r="A26" s="9" t="s">
        <v>553</v>
      </c>
      <c r="B26" s="10" t="s">
        <v>2309</v>
      </c>
      <c r="C26" s="88">
        <v>362</v>
      </c>
      <c r="D26" s="86">
        <v>59.4</v>
      </c>
      <c r="E26" s="87">
        <v>18</v>
      </c>
      <c r="F26" s="86">
        <v>27.1</v>
      </c>
      <c r="G26" s="17">
        <v>8</v>
      </c>
      <c r="H26" s="88">
        <v>14</v>
      </c>
      <c r="I26" s="89"/>
      <c r="J26" s="89"/>
      <c r="K26" s="89"/>
      <c r="L26" s="89"/>
      <c r="M26" s="90">
        <f t="shared" ref="M26:M36" si="31">I26-K26</f>
        <v>0</v>
      </c>
      <c r="N26" s="4" t="str">
        <f t="shared" ref="N26:N36" si="32">IF(ISERROR(K26/I26),"",K26/I26)</f>
        <v/>
      </c>
      <c r="O26" s="91">
        <f t="shared" ref="O26:O36" si="33">I26/E26</f>
        <v>0</v>
      </c>
      <c r="P26" s="91">
        <f t="shared" ref="P26:P36" si="34">K26/E26</f>
        <v>0</v>
      </c>
      <c r="Q26" s="77">
        <v>1</v>
      </c>
      <c r="R26" s="77">
        <v>1</v>
      </c>
      <c r="S26" s="77" t="s">
        <v>78</v>
      </c>
      <c r="T26" s="5" t="s">
        <v>126</v>
      </c>
      <c r="U26" s="9"/>
      <c r="W26" s="86">
        <f t="shared" ref="W26:W36" si="35">D26</f>
        <v>59.4</v>
      </c>
      <c r="X26" s="87">
        <f t="shared" ref="X26:X36" si="36">E26</f>
        <v>18</v>
      </c>
      <c r="Y26" s="92">
        <f t="shared" ref="Y26:Y36" si="37">H26</f>
        <v>14</v>
      </c>
      <c r="Z26" s="90">
        <f t="shared" ref="Z26:Z36" si="38">I26</f>
        <v>0</v>
      </c>
      <c r="AA26" s="90">
        <f t="shared" ref="AA26:AA36" si="39">K26</f>
        <v>0</v>
      </c>
      <c r="AB26" s="90">
        <f t="shared" ref="AB26:AB36" si="40">M26</f>
        <v>0</v>
      </c>
      <c r="AC26" s="4" t="str">
        <f t="shared" ref="AC26:AC36" si="41">N26</f>
        <v/>
      </c>
      <c r="AD26" s="91">
        <f t="shared" ref="AD26:AD36" si="42">O26</f>
        <v>0</v>
      </c>
      <c r="AE26" s="77" t="str">
        <f t="shared" ref="AE26:AE36" si="43">S26</f>
        <v>복</v>
      </c>
      <c r="AF26" s="77" t="str">
        <f t="shared" ref="AF26:AF36" si="44">Q26&amp;"/"&amp;R26</f>
        <v>1/1</v>
      </c>
      <c r="AH26" s="20" t="str">
        <f t="shared" si="1"/>
        <v>이대역푸르지오시티</v>
      </c>
      <c r="AI26" s="87">
        <f t="shared" si="0"/>
        <v>18</v>
      </c>
      <c r="AJ26" s="77" t="str">
        <f t="shared" ref="AJ26:AJ36" si="45">IF(AI26="","",$AJ$2)</f>
        <v>A-</v>
      </c>
      <c r="AK26" s="77" t="s">
        <v>13</v>
      </c>
      <c r="AL26" s="77" t="s">
        <v>62</v>
      </c>
      <c r="AM26" s="77" t="s">
        <v>63</v>
      </c>
      <c r="AN26" s="77" t="str">
        <f t="shared" ref="AN26:AN36" si="46">IF(AI26="","",$AN$2)</f>
        <v>C</v>
      </c>
      <c r="AO26" s="77" t="str">
        <f t="shared" ref="AO26:AO36" si="47">IF(N26="","",IF(N26&gt;=$AO$1/100,"O","X"))</f>
        <v/>
      </c>
      <c r="AP26" s="77" t="str">
        <f t="shared" ref="AP26:AP36" si="48">IF(I26="","",IF(I26&lt;=$AP$1,"O","X"))</f>
        <v/>
      </c>
      <c r="AQ26" s="77" t="str">
        <f t="shared" ref="AQ26:AQ36" si="49">IF(O26="","",IF(O26&lt;=$AQ$1,"O","X"))</f>
        <v>O</v>
      </c>
      <c r="AR26" s="77" t="str">
        <f t="shared" ref="AR26:AR36" si="50">IF(M26="","",IF(M26&lt;=$AR$1,"O","X"))</f>
        <v>O</v>
      </c>
      <c r="AS26" s="77" t="s">
        <v>2</v>
      </c>
      <c r="AT26" s="77" t="str">
        <f t="shared" ref="AT26:AT36" si="51">IF(OR(F26="",AI26=""),"",IF(AND((F26&lt;=85),(AI26&gt;=15)),"O","X"))</f>
        <v>O</v>
      </c>
      <c r="AU26" s="77" t="str">
        <f t="shared" ref="AU26:AU36" si="52">IF(C26="","",IF(C26&gt;=$AU$1,"O","X"))</f>
        <v>O</v>
      </c>
      <c r="AV26" s="77" t="str">
        <f t="shared" ref="AV26:AV36" si="53">IF(AO26="","",IF(AND(AO26="O",AP26="O",AR26="O",AT26="O",AU26="O"),"후보","X"))</f>
        <v/>
      </c>
    </row>
    <row r="27" spans="1:48" x14ac:dyDescent="0.3">
      <c r="A27" s="9" t="s">
        <v>553</v>
      </c>
      <c r="B27" s="10" t="s">
        <v>2309</v>
      </c>
      <c r="C27" s="88">
        <v>362</v>
      </c>
      <c r="D27" s="86">
        <v>63.2</v>
      </c>
      <c r="E27" s="87">
        <v>19</v>
      </c>
      <c r="F27" s="86">
        <v>28.8</v>
      </c>
      <c r="G27" s="17">
        <v>9</v>
      </c>
      <c r="H27" s="88">
        <v>168</v>
      </c>
      <c r="I27" s="89"/>
      <c r="J27" s="89"/>
      <c r="K27" s="89"/>
      <c r="L27" s="89"/>
      <c r="M27" s="90">
        <f t="shared" si="31"/>
        <v>0</v>
      </c>
      <c r="N27" s="4" t="str">
        <f t="shared" si="32"/>
        <v/>
      </c>
      <c r="O27" s="91">
        <f t="shared" si="33"/>
        <v>0</v>
      </c>
      <c r="P27" s="91">
        <f t="shared" si="34"/>
        <v>0</v>
      </c>
      <c r="Q27" s="77">
        <v>1</v>
      </c>
      <c r="R27" s="77">
        <v>1</v>
      </c>
      <c r="S27" s="77" t="s">
        <v>78</v>
      </c>
      <c r="T27" s="5" t="s">
        <v>127</v>
      </c>
      <c r="U27" s="9"/>
      <c r="W27" s="86">
        <f t="shared" si="35"/>
        <v>63.2</v>
      </c>
      <c r="X27" s="87">
        <f t="shared" si="36"/>
        <v>19</v>
      </c>
      <c r="Y27" s="92">
        <f t="shared" si="37"/>
        <v>168</v>
      </c>
      <c r="Z27" s="90">
        <f t="shared" si="38"/>
        <v>0</v>
      </c>
      <c r="AA27" s="90">
        <f t="shared" si="39"/>
        <v>0</v>
      </c>
      <c r="AB27" s="90">
        <f t="shared" si="40"/>
        <v>0</v>
      </c>
      <c r="AC27" s="4" t="str">
        <f t="shared" si="41"/>
        <v/>
      </c>
      <c r="AD27" s="91">
        <f t="shared" si="42"/>
        <v>0</v>
      </c>
      <c r="AE27" s="77" t="str">
        <f t="shared" si="43"/>
        <v>복</v>
      </c>
      <c r="AF27" s="77" t="str">
        <f t="shared" si="44"/>
        <v>1/1</v>
      </c>
      <c r="AH27" s="20" t="str">
        <f t="shared" si="1"/>
        <v>이대역푸르지오시티</v>
      </c>
      <c r="AI27" s="87">
        <f t="shared" si="0"/>
        <v>19</v>
      </c>
      <c r="AJ27" s="77" t="str">
        <f t="shared" si="45"/>
        <v>A-</v>
      </c>
      <c r="AK27" s="77" t="s">
        <v>13</v>
      </c>
      <c r="AL27" s="77" t="s">
        <v>62</v>
      </c>
      <c r="AM27" s="77" t="s">
        <v>63</v>
      </c>
      <c r="AN27" s="77" t="str">
        <f t="shared" si="46"/>
        <v>C</v>
      </c>
      <c r="AO27" s="77" t="str">
        <f t="shared" si="47"/>
        <v/>
      </c>
      <c r="AP27" s="77" t="str">
        <f t="shared" si="48"/>
        <v/>
      </c>
      <c r="AQ27" s="77" t="str">
        <f t="shared" si="49"/>
        <v>O</v>
      </c>
      <c r="AR27" s="77" t="str">
        <f t="shared" si="50"/>
        <v>O</v>
      </c>
      <c r="AS27" s="77" t="s">
        <v>2</v>
      </c>
      <c r="AT27" s="77" t="str">
        <f t="shared" si="51"/>
        <v>O</v>
      </c>
      <c r="AU27" s="77" t="str">
        <f t="shared" si="52"/>
        <v>O</v>
      </c>
      <c r="AV27" s="77" t="str">
        <f t="shared" si="53"/>
        <v/>
      </c>
    </row>
    <row r="28" spans="1:48" x14ac:dyDescent="0.3">
      <c r="A28" s="9" t="s">
        <v>553</v>
      </c>
      <c r="B28" s="10" t="s">
        <v>2309</v>
      </c>
      <c r="C28" s="88">
        <v>362</v>
      </c>
      <c r="D28" s="86">
        <v>63.2</v>
      </c>
      <c r="E28" s="87">
        <v>19</v>
      </c>
      <c r="F28" s="86">
        <v>28.8</v>
      </c>
      <c r="G28" s="17">
        <v>9</v>
      </c>
      <c r="H28" s="88">
        <v>17</v>
      </c>
      <c r="I28" s="89"/>
      <c r="J28" s="89"/>
      <c r="K28" s="89"/>
      <c r="L28" s="89"/>
      <c r="M28" s="90">
        <f t="shared" si="31"/>
        <v>0</v>
      </c>
      <c r="N28" s="4" t="str">
        <f t="shared" si="32"/>
        <v/>
      </c>
      <c r="O28" s="91">
        <f t="shared" si="33"/>
        <v>0</v>
      </c>
      <c r="P28" s="91">
        <f t="shared" si="34"/>
        <v>0</v>
      </c>
      <c r="Q28" s="77">
        <v>1</v>
      </c>
      <c r="R28" s="77">
        <v>1</v>
      </c>
      <c r="S28" s="77" t="s">
        <v>78</v>
      </c>
      <c r="T28" s="5" t="s">
        <v>128</v>
      </c>
      <c r="U28" s="9"/>
      <c r="W28" s="86">
        <f t="shared" si="35"/>
        <v>63.2</v>
      </c>
      <c r="X28" s="87">
        <f t="shared" si="36"/>
        <v>19</v>
      </c>
      <c r="Y28" s="92">
        <f t="shared" si="37"/>
        <v>17</v>
      </c>
      <c r="Z28" s="90">
        <f t="shared" si="38"/>
        <v>0</v>
      </c>
      <c r="AA28" s="90">
        <f t="shared" si="39"/>
        <v>0</v>
      </c>
      <c r="AB28" s="90">
        <f t="shared" si="40"/>
        <v>0</v>
      </c>
      <c r="AC28" s="4" t="str">
        <f t="shared" si="41"/>
        <v/>
      </c>
      <c r="AD28" s="91">
        <f t="shared" si="42"/>
        <v>0</v>
      </c>
      <c r="AE28" s="77" t="str">
        <f t="shared" si="43"/>
        <v>복</v>
      </c>
      <c r="AF28" s="77" t="str">
        <f t="shared" si="44"/>
        <v>1/1</v>
      </c>
      <c r="AH28" s="20" t="str">
        <f t="shared" si="1"/>
        <v>이대역푸르지오시티</v>
      </c>
      <c r="AI28" s="87">
        <f t="shared" si="0"/>
        <v>19</v>
      </c>
      <c r="AJ28" s="77" t="str">
        <f t="shared" si="45"/>
        <v>A-</v>
      </c>
      <c r="AK28" s="77" t="s">
        <v>13</v>
      </c>
      <c r="AL28" s="77" t="s">
        <v>62</v>
      </c>
      <c r="AM28" s="77" t="s">
        <v>63</v>
      </c>
      <c r="AN28" s="77" t="str">
        <f t="shared" si="46"/>
        <v>C</v>
      </c>
      <c r="AO28" s="77" t="str">
        <f t="shared" si="47"/>
        <v/>
      </c>
      <c r="AP28" s="77" t="str">
        <f t="shared" si="48"/>
        <v/>
      </c>
      <c r="AQ28" s="77" t="str">
        <f t="shared" si="49"/>
        <v>O</v>
      </c>
      <c r="AR28" s="77" t="str">
        <f t="shared" si="50"/>
        <v>O</v>
      </c>
      <c r="AS28" s="77" t="s">
        <v>2</v>
      </c>
      <c r="AT28" s="77" t="str">
        <f t="shared" si="51"/>
        <v>O</v>
      </c>
      <c r="AU28" s="77" t="str">
        <f t="shared" si="52"/>
        <v>O</v>
      </c>
      <c r="AV28" s="77" t="str">
        <f t="shared" si="53"/>
        <v/>
      </c>
    </row>
    <row r="29" spans="1:48" x14ac:dyDescent="0.3">
      <c r="A29" s="9" t="s">
        <v>553</v>
      </c>
      <c r="B29" s="10" t="s">
        <v>2309</v>
      </c>
      <c r="C29" s="88">
        <v>362</v>
      </c>
      <c r="D29" s="86">
        <v>62.6</v>
      </c>
      <c r="E29" s="87">
        <v>19</v>
      </c>
      <c r="F29" s="86">
        <v>28.5</v>
      </c>
      <c r="G29" s="17">
        <v>9</v>
      </c>
      <c r="H29" s="88">
        <v>15</v>
      </c>
      <c r="I29" s="89"/>
      <c r="J29" s="89"/>
      <c r="K29" s="89"/>
      <c r="L29" s="89"/>
      <c r="M29" s="90">
        <f t="shared" si="31"/>
        <v>0</v>
      </c>
      <c r="N29" s="4" t="str">
        <f t="shared" si="32"/>
        <v/>
      </c>
      <c r="O29" s="91">
        <f t="shared" si="33"/>
        <v>0</v>
      </c>
      <c r="P29" s="91">
        <f t="shared" si="34"/>
        <v>0</v>
      </c>
      <c r="Q29" s="77">
        <v>1</v>
      </c>
      <c r="R29" s="77">
        <v>1</v>
      </c>
      <c r="S29" s="77" t="s">
        <v>78</v>
      </c>
      <c r="T29" s="5" t="s">
        <v>129</v>
      </c>
      <c r="U29" s="9"/>
      <c r="W29" s="86">
        <f t="shared" si="35"/>
        <v>62.6</v>
      </c>
      <c r="X29" s="87">
        <f t="shared" si="36"/>
        <v>19</v>
      </c>
      <c r="Y29" s="92">
        <f t="shared" si="37"/>
        <v>15</v>
      </c>
      <c r="Z29" s="90">
        <f t="shared" si="38"/>
        <v>0</v>
      </c>
      <c r="AA29" s="90">
        <f t="shared" si="39"/>
        <v>0</v>
      </c>
      <c r="AB29" s="90">
        <f t="shared" si="40"/>
        <v>0</v>
      </c>
      <c r="AC29" s="4" t="str">
        <f t="shared" si="41"/>
        <v/>
      </c>
      <c r="AD29" s="91">
        <f t="shared" si="42"/>
        <v>0</v>
      </c>
      <c r="AE29" s="77" t="str">
        <f t="shared" si="43"/>
        <v>복</v>
      </c>
      <c r="AF29" s="77" t="str">
        <f t="shared" si="44"/>
        <v>1/1</v>
      </c>
      <c r="AH29" s="20" t="str">
        <f t="shared" si="1"/>
        <v>이대역푸르지오시티</v>
      </c>
      <c r="AI29" s="87">
        <f t="shared" si="0"/>
        <v>19</v>
      </c>
      <c r="AJ29" s="77" t="str">
        <f t="shared" si="45"/>
        <v>A-</v>
      </c>
      <c r="AK29" s="77" t="s">
        <v>13</v>
      </c>
      <c r="AL29" s="77" t="s">
        <v>62</v>
      </c>
      <c r="AM29" s="77" t="s">
        <v>63</v>
      </c>
      <c r="AN29" s="77" t="str">
        <f t="shared" si="46"/>
        <v>C</v>
      </c>
      <c r="AO29" s="77" t="str">
        <f t="shared" si="47"/>
        <v/>
      </c>
      <c r="AP29" s="77" t="str">
        <f t="shared" si="48"/>
        <v/>
      </c>
      <c r="AQ29" s="77" t="str">
        <f t="shared" si="49"/>
        <v>O</v>
      </c>
      <c r="AR29" s="77" t="str">
        <f t="shared" si="50"/>
        <v>O</v>
      </c>
      <c r="AS29" s="77" t="s">
        <v>2</v>
      </c>
      <c r="AT29" s="77" t="str">
        <f t="shared" si="51"/>
        <v>O</v>
      </c>
      <c r="AU29" s="77" t="str">
        <f t="shared" si="52"/>
        <v>O</v>
      </c>
      <c r="AV29" s="77" t="str">
        <f t="shared" si="53"/>
        <v/>
      </c>
    </row>
    <row r="30" spans="1:48" x14ac:dyDescent="0.3">
      <c r="A30" s="9" t="s">
        <v>553</v>
      </c>
      <c r="B30" s="10" t="s">
        <v>2309</v>
      </c>
      <c r="C30" s="88">
        <v>362</v>
      </c>
      <c r="D30" s="86">
        <v>64</v>
      </c>
      <c r="E30" s="87">
        <v>19</v>
      </c>
      <c r="F30" s="86">
        <v>29.1</v>
      </c>
      <c r="G30" s="17">
        <v>9</v>
      </c>
      <c r="H30" s="88">
        <v>107</v>
      </c>
      <c r="I30" s="89"/>
      <c r="J30" s="89"/>
      <c r="K30" s="89"/>
      <c r="L30" s="89"/>
      <c r="M30" s="90">
        <f t="shared" si="31"/>
        <v>0</v>
      </c>
      <c r="N30" s="4" t="str">
        <f t="shared" si="32"/>
        <v/>
      </c>
      <c r="O30" s="91">
        <f t="shared" si="33"/>
        <v>0</v>
      </c>
      <c r="P30" s="91">
        <f t="shared" si="34"/>
        <v>0</v>
      </c>
      <c r="Q30" s="77">
        <v>1</v>
      </c>
      <c r="R30" s="77">
        <v>1</v>
      </c>
      <c r="S30" s="77" t="s">
        <v>78</v>
      </c>
      <c r="T30" s="5" t="s">
        <v>130</v>
      </c>
      <c r="U30" s="9"/>
      <c r="W30" s="86">
        <f t="shared" si="35"/>
        <v>64</v>
      </c>
      <c r="X30" s="87">
        <f t="shared" si="36"/>
        <v>19</v>
      </c>
      <c r="Y30" s="92">
        <f t="shared" si="37"/>
        <v>107</v>
      </c>
      <c r="Z30" s="90">
        <f t="shared" si="38"/>
        <v>0</v>
      </c>
      <c r="AA30" s="90">
        <f t="shared" si="39"/>
        <v>0</v>
      </c>
      <c r="AB30" s="90">
        <f t="shared" si="40"/>
        <v>0</v>
      </c>
      <c r="AC30" s="4" t="str">
        <f t="shared" si="41"/>
        <v/>
      </c>
      <c r="AD30" s="91">
        <f t="shared" si="42"/>
        <v>0</v>
      </c>
      <c r="AE30" s="77" t="str">
        <f t="shared" si="43"/>
        <v>복</v>
      </c>
      <c r="AF30" s="77" t="str">
        <f t="shared" si="44"/>
        <v>1/1</v>
      </c>
      <c r="AH30" s="20" t="str">
        <f t="shared" si="1"/>
        <v>이대역푸르지오시티</v>
      </c>
      <c r="AI30" s="87">
        <f t="shared" si="0"/>
        <v>19</v>
      </c>
      <c r="AJ30" s="77" t="str">
        <f t="shared" si="45"/>
        <v>A-</v>
      </c>
      <c r="AK30" s="77" t="s">
        <v>13</v>
      </c>
      <c r="AL30" s="77" t="s">
        <v>62</v>
      </c>
      <c r="AM30" s="77" t="s">
        <v>63</v>
      </c>
      <c r="AN30" s="77" t="str">
        <f t="shared" si="46"/>
        <v>C</v>
      </c>
      <c r="AO30" s="77" t="str">
        <f t="shared" si="47"/>
        <v/>
      </c>
      <c r="AP30" s="77" t="str">
        <f t="shared" si="48"/>
        <v/>
      </c>
      <c r="AQ30" s="77" t="str">
        <f t="shared" si="49"/>
        <v>O</v>
      </c>
      <c r="AR30" s="77" t="str">
        <f t="shared" si="50"/>
        <v>O</v>
      </c>
      <c r="AS30" s="77" t="s">
        <v>2</v>
      </c>
      <c r="AT30" s="77" t="str">
        <f t="shared" si="51"/>
        <v>O</v>
      </c>
      <c r="AU30" s="77" t="str">
        <f t="shared" si="52"/>
        <v>O</v>
      </c>
      <c r="AV30" s="77" t="str">
        <f t="shared" si="53"/>
        <v/>
      </c>
    </row>
    <row r="31" spans="1:48" x14ac:dyDescent="0.3">
      <c r="A31" s="9" t="s">
        <v>553</v>
      </c>
      <c r="B31" s="10" t="s">
        <v>2309</v>
      </c>
      <c r="C31" s="88">
        <v>362</v>
      </c>
      <c r="D31" s="86">
        <v>64</v>
      </c>
      <c r="E31" s="87">
        <v>19</v>
      </c>
      <c r="F31" s="86">
        <v>29.1</v>
      </c>
      <c r="G31" s="17">
        <v>9</v>
      </c>
      <c r="H31" s="88">
        <v>15</v>
      </c>
      <c r="I31" s="89"/>
      <c r="J31" s="89"/>
      <c r="K31" s="89"/>
      <c r="L31" s="89"/>
      <c r="M31" s="90">
        <f t="shared" si="31"/>
        <v>0</v>
      </c>
      <c r="N31" s="4" t="str">
        <f t="shared" si="32"/>
        <v/>
      </c>
      <c r="O31" s="91">
        <f t="shared" si="33"/>
        <v>0</v>
      </c>
      <c r="P31" s="91">
        <f t="shared" si="34"/>
        <v>0</v>
      </c>
      <c r="Q31" s="77">
        <v>1</v>
      </c>
      <c r="R31" s="77">
        <v>1</v>
      </c>
      <c r="S31" s="77" t="s">
        <v>78</v>
      </c>
      <c r="T31" s="5" t="s">
        <v>131</v>
      </c>
      <c r="U31" s="9"/>
      <c r="W31" s="86">
        <f t="shared" si="35"/>
        <v>64</v>
      </c>
      <c r="X31" s="87">
        <f t="shared" si="36"/>
        <v>19</v>
      </c>
      <c r="Y31" s="92">
        <f t="shared" si="37"/>
        <v>15</v>
      </c>
      <c r="Z31" s="90">
        <f t="shared" si="38"/>
        <v>0</v>
      </c>
      <c r="AA31" s="90">
        <f t="shared" si="39"/>
        <v>0</v>
      </c>
      <c r="AB31" s="90">
        <f t="shared" si="40"/>
        <v>0</v>
      </c>
      <c r="AC31" s="4" t="str">
        <f t="shared" si="41"/>
        <v/>
      </c>
      <c r="AD31" s="91">
        <f t="shared" si="42"/>
        <v>0</v>
      </c>
      <c r="AE31" s="77" t="str">
        <f t="shared" si="43"/>
        <v>복</v>
      </c>
      <c r="AF31" s="77" t="str">
        <f t="shared" si="44"/>
        <v>1/1</v>
      </c>
      <c r="AH31" s="20" t="str">
        <f t="shared" si="1"/>
        <v>이대역푸르지오시티</v>
      </c>
      <c r="AI31" s="87">
        <f t="shared" si="0"/>
        <v>19</v>
      </c>
      <c r="AJ31" s="77" t="str">
        <f t="shared" si="45"/>
        <v>A-</v>
      </c>
      <c r="AK31" s="77" t="s">
        <v>13</v>
      </c>
      <c r="AL31" s="77" t="s">
        <v>62</v>
      </c>
      <c r="AM31" s="77" t="s">
        <v>63</v>
      </c>
      <c r="AN31" s="77" t="str">
        <f t="shared" si="46"/>
        <v>C</v>
      </c>
      <c r="AO31" s="77" t="str">
        <f t="shared" si="47"/>
        <v/>
      </c>
      <c r="AP31" s="77" t="str">
        <f t="shared" si="48"/>
        <v/>
      </c>
      <c r="AQ31" s="77" t="str">
        <f t="shared" si="49"/>
        <v>O</v>
      </c>
      <c r="AR31" s="77" t="str">
        <f t="shared" si="50"/>
        <v>O</v>
      </c>
      <c r="AS31" s="77" t="s">
        <v>2</v>
      </c>
      <c r="AT31" s="77" t="str">
        <f t="shared" si="51"/>
        <v>O</v>
      </c>
      <c r="AU31" s="77" t="str">
        <f t="shared" si="52"/>
        <v>O</v>
      </c>
      <c r="AV31" s="77" t="str">
        <f t="shared" si="53"/>
        <v/>
      </c>
    </row>
    <row r="32" spans="1:48" x14ac:dyDescent="0.3">
      <c r="A32" s="9" t="s">
        <v>553</v>
      </c>
      <c r="B32" s="10" t="s">
        <v>2309</v>
      </c>
      <c r="C32" s="88">
        <v>362</v>
      </c>
      <c r="D32" s="86">
        <v>65.7</v>
      </c>
      <c r="E32" s="87">
        <v>20</v>
      </c>
      <c r="F32" s="86">
        <v>30</v>
      </c>
      <c r="G32" s="17">
        <v>9</v>
      </c>
      <c r="H32" s="88">
        <v>15</v>
      </c>
      <c r="I32" s="89"/>
      <c r="J32" s="89"/>
      <c r="K32" s="89"/>
      <c r="L32" s="89"/>
      <c r="M32" s="90">
        <f t="shared" si="31"/>
        <v>0</v>
      </c>
      <c r="N32" s="4" t="str">
        <f t="shared" si="32"/>
        <v/>
      </c>
      <c r="O32" s="91">
        <f t="shared" si="33"/>
        <v>0</v>
      </c>
      <c r="P32" s="91">
        <f t="shared" si="34"/>
        <v>0</v>
      </c>
      <c r="Q32" s="77">
        <v>1</v>
      </c>
      <c r="R32" s="77">
        <v>1</v>
      </c>
      <c r="S32" s="77" t="s">
        <v>78</v>
      </c>
      <c r="T32" s="5" t="s">
        <v>132</v>
      </c>
      <c r="U32" s="9"/>
      <c r="W32" s="86">
        <f t="shared" si="35"/>
        <v>65.7</v>
      </c>
      <c r="X32" s="87">
        <f t="shared" si="36"/>
        <v>20</v>
      </c>
      <c r="Y32" s="92">
        <f t="shared" si="37"/>
        <v>15</v>
      </c>
      <c r="Z32" s="90">
        <f t="shared" si="38"/>
        <v>0</v>
      </c>
      <c r="AA32" s="90">
        <f t="shared" si="39"/>
        <v>0</v>
      </c>
      <c r="AB32" s="90">
        <f t="shared" si="40"/>
        <v>0</v>
      </c>
      <c r="AC32" s="4" t="str">
        <f t="shared" si="41"/>
        <v/>
      </c>
      <c r="AD32" s="91">
        <f t="shared" si="42"/>
        <v>0</v>
      </c>
      <c r="AE32" s="77" t="str">
        <f t="shared" si="43"/>
        <v>복</v>
      </c>
      <c r="AF32" s="77" t="str">
        <f t="shared" si="44"/>
        <v>1/1</v>
      </c>
      <c r="AH32" s="20" t="str">
        <f t="shared" si="1"/>
        <v>이대역푸르지오시티</v>
      </c>
      <c r="AI32" s="87">
        <f t="shared" si="0"/>
        <v>20</v>
      </c>
      <c r="AJ32" s="77" t="str">
        <f t="shared" si="45"/>
        <v>A-</v>
      </c>
      <c r="AK32" s="77" t="s">
        <v>13</v>
      </c>
      <c r="AL32" s="77" t="s">
        <v>62</v>
      </c>
      <c r="AM32" s="77" t="s">
        <v>63</v>
      </c>
      <c r="AN32" s="77" t="str">
        <f t="shared" si="46"/>
        <v>C</v>
      </c>
      <c r="AO32" s="77" t="str">
        <f t="shared" si="47"/>
        <v/>
      </c>
      <c r="AP32" s="77" t="str">
        <f t="shared" si="48"/>
        <v/>
      </c>
      <c r="AQ32" s="77" t="str">
        <f t="shared" si="49"/>
        <v>O</v>
      </c>
      <c r="AR32" s="77" t="str">
        <f t="shared" si="50"/>
        <v>O</v>
      </c>
      <c r="AS32" s="77" t="s">
        <v>2</v>
      </c>
      <c r="AT32" s="77" t="str">
        <f t="shared" si="51"/>
        <v>O</v>
      </c>
      <c r="AU32" s="77" t="str">
        <f t="shared" si="52"/>
        <v>O</v>
      </c>
      <c r="AV32" s="77" t="str">
        <f t="shared" si="53"/>
        <v/>
      </c>
    </row>
    <row r="33" spans="1:48" x14ac:dyDescent="0.3">
      <c r="A33" s="9" t="s">
        <v>553</v>
      </c>
      <c r="B33" s="10" t="s">
        <v>2309</v>
      </c>
      <c r="C33" s="88">
        <v>362</v>
      </c>
      <c r="D33" s="86">
        <v>105.2</v>
      </c>
      <c r="E33" s="87">
        <v>32</v>
      </c>
      <c r="F33" s="86">
        <v>47.9</v>
      </c>
      <c r="G33" s="17">
        <v>14</v>
      </c>
      <c r="H33" s="88">
        <v>3</v>
      </c>
      <c r="I33" s="89"/>
      <c r="J33" s="89"/>
      <c r="K33" s="89"/>
      <c r="L33" s="89"/>
      <c r="M33" s="90">
        <f t="shared" si="31"/>
        <v>0</v>
      </c>
      <c r="N33" s="4" t="str">
        <f t="shared" si="32"/>
        <v/>
      </c>
      <c r="O33" s="91">
        <f t="shared" si="33"/>
        <v>0</v>
      </c>
      <c r="P33" s="91">
        <f t="shared" si="34"/>
        <v>0</v>
      </c>
      <c r="Q33" s="77">
        <v>1</v>
      </c>
      <c r="R33" s="77">
        <v>1</v>
      </c>
      <c r="S33" s="77" t="s">
        <v>78</v>
      </c>
      <c r="T33" s="5" t="s">
        <v>133</v>
      </c>
      <c r="U33" s="9"/>
      <c r="W33" s="86">
        <f t="shared" si="35"/>
        <v>105.2</v>
      </c>
      <c r="X33" s="87">
        <f t="shared" si="36"/>
        <v>32</v>
      </c>
      <c r="Y33" s="92">
        <f t="shared" si="37"/>
        <v>3</v>
      </c>
      <c r="Z33" s="90">
        <f t="shared" si="38"/>
        <v>0</v>
      </c>
      <c r="AA33" s="90">
        <f t="shared" si="39"/>
        <v>0</v>
      </c>
      <c r="AB33" s="90">
        <f t="shared" si="40"/>
        <v>0</v>
      </c>
      <c r="AC33" s="4" t="str">
        <f t="shared" si="41"/>
        <v/>
      </c>
      <c r="AD33" s="91">
        <f t="shared" si="42"/>
        <v>0</v>
      </c>
      <c r="AE33" s="77" t="str">
        <f t="shared" si="43"/>
        <v>복</v>
      </c>
      <c r="AF33" s="77" t="str">
        <f t="shared" si="44"/>
        <v>1/1</v>
      </c>
      <c r="AH33" s="20" t="str">
        <f t="shared" si="1"/>
        <v>이대역푸르지오시티</v>
      </c>
      <c r="AI33" s="87">
        <f t="shared" si="0"/>
        <v>32</v>
      </c>
      <c r="AJ33" s="77" t="str">
        <f t="shared" si="45"/>
        <v>A-</v>
      </c>
      <c r="AK33" s="77" t="s">
        <v>13</v>
      </c>
      <c r="AL33" s="77" t="s">
        <v>62</v>
      </c>
      <c r="AM33" s="77" t="s">
        <v>63</v>
      </c>
      <c r="AN33" s="77" t="str">
        <f t="shared" si="46"/>
        <v>C</v>
      </c>
      <c r="AO33" s="77" t="str">
        <f t="shared" si="47"/>
        <v/>
      </c>
      <c r="AP33" s="77" t="str">
        <f t="shared" si="48"/>
        <v/>
      </c>
      <c r="AQ33" s="77" t="str">
        <f t="shared" si="49"/>
        <v>O</v>
      </c>
      <c r="AR33" s="77" t="str">
        <f t="shared" si="50"/>
        <v>O</v>
      </c>
      <c r="AS33" s="77" t="s">
        <v>2</v>
      </c>
      <c r="AT33" s="77" t="str">
        <f t="shared" si="51"/>
        <v>O</v>
      </c>
      <c r="AU33" s="77" t="str">
        <f t="shared" si="52"/>
        <v>O</v>
      </c>
      <c r="AV33" s="77" t="str">
        <f t="shared" si="53"/>
        <v/>
      </c>
    </row>
    <row r="34" spans="1:48" x14ac:dyDescent="0.3">
      <c r="A34" s="9" t="s">
        <v>553</v>
      </c>
      <c r="B34" s="10" t="s">
        <v>2309</v>
      </c>
      <c r="C34" s="88">
        <v>362</v>
      </c>
      <c r="D34" s="86">
        <v>109.1</v>
      </c>
      <c r="E34" s="87">
        <v>33</v>
      </c>
      <c r="F34" s="86">
        <v>49.7</v>
      </c>
      <c r="G34" s="17">
        <v>15</v>
      </c>
      <c r="H34" s="88">
        <v>1</v>
      </c>
      <c r="I34" s="89"/>
      <c r="J34" s="89"/>
      <c r="K34" s="89"/>
      <c r="L34" s="89"/>
      <c r="M34" s="90">
        <f t="shared" si="31"/>
        <v>0</v>
      </c>
      <c r="N34" s="4" t="str">
        <f t="shared" si="32"/>
        <v/>
      </c>
      <c r="O34" s="91">
        <f t="shared" si="33"/>
        <v>0</v>
      </c>
      <c r="P34" s="91">
        <f t="shared" si="34"/>
        <v>0</v>
      </c>
      <c r="Q34" s="77">
        <v>1</v>
      </c>
      <c r="R34" s="77">
        <v>1</v>
      </c>
      <c r="S34" s="77" t="s">
        <v>78</v>
      </c>
      <c r="T34" s="5" t="s">
        <v>134</v>
      </c>
      <c r="U34" s="9"/>
      <c r="W34" s="86">
        <f t="shared" si="35"/>
        <v>109.1</v>
      </c>
      <c r="X34" s="87">
        <f t="shared" si="36"/>
        <v>33</v>
      </c>
      <c r="Y34" s="92">
        <f t="shared" si="37"/>
        <v>1</v>
      </c>
      <c r="Z34" s="90">
        <f t="shared" si="38"/>
        <v>0</v>
      </c>
      <c r="AA34" s="90">
        <f t="shared" si="39"/>
        <v>0</v>
      </c>
      <c r="AB34" s="90">
        <f t="shared" si="40"/>
        <v>0</v>
      </c>
      <c r="AC34" s="4" t="str">
        <f t="shared" si="41"/>
        <v/>
      </c>
      <c r="AD34" s="91">
        <f t="shared" si="42"/>
        <v>0</v>
      </c>
      <c r="AE34" s="77" t="str">
        <f t="shared" si="43"/>
        <v>복</v>
      </c>
      <c r="AF34" s="77" t="str">
        <f t="shared" si="44"/>
        <v>1/1</v>
      </c>
      <c r="AH34" s="20" t="str">
        <f t="shared" si="1"/>
        <v>이대역푸르지오시티</v>
      </c>
      <c r="AI34" s="87">
        <f t="shared" si="0"/>
        <v>33</v>
      </c>
      <c r="AJ34" s="77" t="str">
        <f t="shared" si="45"/>
        <v>A-</v>
      </c>
      <c r="AK34" s="77" t="s">
        <v>13</v>
      </c>
      <c r="AL34" s="77" t="s">
        <v>62</v>
      </c>
      <c r="AM34" s="77" t="s">
        <v>63</v>
      </c>
      <c r="AN34" s="77" t="str">
        <f t="shared" si="46"/>
        <v>C</v>
      </c>
      <c r="AO34" s="77" t="str">
        <f t="shared" si="47"/>
        <v/>
      </c>
      <c r="AP34" s="77" t="str">
        <f t="shared" si="48"/>
        <v/>
      </c>
      <c r="AQ34" s="77" t="str">
        <f t="shared" si="49"/>
        <v>O</v>
      </c>
      <c r="AR34" s="77" t="str">
        <f t="shared" si="50"/>
        <v>O</v>
      </c>
      <c r="AS34" s="77" t="s">
        <v>2</v>
      </c>
      <c r="AT34" s="77" t="str">
        <f t="shared" si="51"/>
        <v>O</v>
      </c>
      <c r="AU34" s="77" t="str">
        <f t="shared" si="52"/>
        <v>O</v>
      </c>
      <c r="AV34" s="77" t="str">
        <f t="shared" si="53"/>
        <v/>
      </c>
    </row>
    <row r="35" spans="1:48" x14ac:dyDescent="0.3">
      <c r="A35" s="9" t="s">
        <v>553</v>
      </c>
      <c r="B35" s="10" t="s">
        <v>2309</v>
      </c>
      <c r="C35" s="88">
        <v>362</v>
      </c>
      <c r="D35" s="86">
        <v>110.2</v>
      </c>
      <c r="E35" s="87">
        <v>33</v>
      </c>
      <c r="F35" s="86">
        <v>50.2</v>
      </c>
      <c r="G35" s="17">
        <v>15</v>
      </c>
      <c r="H35" s="88">
        <v>5</v>
      </c>
      <c r="I35" s="89"/>
      <c r="J35" s="89"/>
      <c r="K35" s="89"/>
      <c r="L35" s="89"/>
      <c r="M35" s="90">
        <f t="shared" si="31"/>
        <v>0</v>
      </c>
      <c r="N35" s="4" t="str">
        <f t="shared" si="32"/>
        <v/>
      </c>
      <c r="O35" s="91">
        <f t="shared" si="33"/>
        <v>0</v>
      </c>
      <c r="P35" s="91">
        <f t="shared" si="34"/>
        <v>0</v>
      </c>
      <c r="Q35" s="77">
        <v>1</v>
      </c>
      <c r="R35" s="77">
        <v>1</v>
      </c>
      <c r="S35" s="77" t="s">
        <v>78</v>
      </c>
      <c r="T35" s="5" t="s">
        <v>135</v>
      </c>
      <c r="U35" s="9"/>
      <c r="W35" s="86">
        <f t="shared" si="35"/>
        <v>110.2</v>
      </c>
      <c r="X35" s="87">
        <f t="shared" si="36"/>
        <v>33</v>
      </c>
      <c r="Y35" s="92">
        <f t="shared" si="37"/>
        <v>5</v>
      </c>
      <c r="Z35" s="90">
        <f t="shared" si="38"/>
        <v>0</v>
      </c>
      <c r="AA35" s="90">
        <f t="shared" si="39"/>
        <v>0</v>
      </c>
      <c r="AB35" s="90">
        <f t="shared" si="40"/>
        <v>0</v>
      </c>
      <c r="AC35" s="4" t="str">
        <f t="shared" si="41"/>
        <v/>
      </c>
      <c r="AD35" s="91">
        <f t="shared" si="42"/>
        <v>0</v>
      </c>
      <c r="AE35" s="77" t="str">
        <f t="shared" si="43"/>
        <v>복</v>
      </c>
      <c r="AF35" s="77" t="str">
        <f t="shared" si="44"/>
        <v>1/1</v>
      </c>
      <c r="AH35" s="20" t="str">
        <f t="shared" si="1"/>
        <v>이대역푸르지오시티</v>
      </c>
      <c r="AI35" s="87">
        <f t="shared" si="0"/>
        <v>33</v>
      </c>
      <c r="AJ35" s="77" t="str">
        <f t="shared" si="45"/>
        <v>A-</v>
      </c>
      <c r="AK35" s="77" t="s">
        <v>13</v>
      </c>
      <c r="AL35" s="77" t="s">
        <v>62</v>
      </c>
      <c r="AM35" s="77" t="s">
        <v>63</v>
      </c>
      <c r="AN35" s="77" t="str">
        <f t="shared" si="46"/>
        <v>C</v>
      </c>
      <c r="AO35" s="77" t="str">
        <f t="shared" si="47"/>
        <v/>
      </c>
      <c r="AP35" s="77" t="str">
        <f t="shared" si="48"/>
        <v/>
      </c>
      <c r="AQ35" s="77" t="str">
        <f t="shared" si="49"/>
        <v>O</v>
      </c>
      <c r="AR35" s="77" t="str">
        <f t="shared" si="50"/>
        <v>O</v>
      </c>
      <c r="AS35" s="77" t="s">
        <v>2</v>
      </c>
      <c r="AT35" s="77" t="str">
        <f t="shared" si="51"/>
        <v>O</v>
      </c>
      <c r="AU35" s="77" t="str">
        <f t="shared" si="52"/>
        <v>O</v>
      </c>
      <c r="AV35" s="77" t="str">
        <f t="shared" si="53"/>
        <v/>
      </c>
    </row>
    <row r="36" spans="1:48" x14ac:dyDescent="0.3">
      <c r="A36" s="9" t="s">
        <v>553</v>
      </c>
      <c r="B36" s="10" t="s">
        <v>2309</v>
      </c>
      <c r="C36" s="88">
        <v>362</v>
      </c>
      <c r="D36" s="86">
        <v>111.6</v>
      </c>
      <c r="E36" s="87">
        <v>34</v>
      </c>
      <c r="F36" s="86">
        <v>50.9</v>
      </c>
      <c r="G36" s="17">
        <v>15</v>
      </c>
      <c r="H36" s="88">
        <v>2</v>
      </c>
      <c r="I36" s="89"/>
      <c r="J36" s="89"/>
      <c r="K36" s="89"/>
      <c r="L36" s="89"/>
      <c r="M36" s="90">
        <f t="shared" si="31"/>
        <v>0</v>
      </c>
      <c r="N36" s="4" t="str">
        <f t="shared" si="32"/>
        <v/>
      </c>
      <c r="O36" s="91">
        <f t="shared" si="33"/>
        <v>0</v>
      </c>
      <c r="P36" s="91">
        <f t="shared" si="34"/>
        <v>0</v>
      </c>
      <c r="Q36" s="77">
        <v>1</v>
      </c>
      <c r="R36" s="77">
        <v>1</v>
      </c>
      <c r="S36" s="77" t="s">
        <v>78</v>
      </c>
      <c r="T36" s="5" t="s">
        <v>136</v>
      </c>
      <c r="U36" s="9"/>
      <c r="W36" s="86">
        <f t="shared" si="35"/>
        <v>111.6</v>
      </c>
      <c r="X36" s="87">
        <f t="shared" si="36"/>
        <v>34</v>
      </c>
      <c r="Y36" s="92">
        <f t="shared" si="37"/>
        <v>2</v>
      </c>
      <c r="Z36" s="90">
        <f t="shared" si="38"/>
        <v>0</v>
      </c>
      <c r="AA36" s="90">
        <f t="shared" si="39"/>
        <v>0</v>
      </c>
      <c r="AB36" s="90">
        <f t="shared" si="40"/>
        <v>0</v>
      </c>
      <c r="AC36" s="4" t="str">
        <f t="shared" si="41"/>
        <v/>
      </c>
      <c r="AD36" s="91">
        <f t="shared" si="42"/>
        <v>0</v>
      </c>
      <c r="AE36" s="77" t="str">
        <f t="shared" si="43"/>
        <v>복</v>
      </c>
      <c r="AF36" s="77" t="str">
        <f t="shared" si="44"/>
        <v>1/1</v>
      </c>
      <c r="AH36" s="20" t="str">
        <f t="shared" si="1"/>
        <v>이대역푸르지오시티</v>
      </c>
      <c r="AI36" s="87">
        <f t="shared" si="0"/>
        <v>34</v>
      </c>
      <c r="AJ36" s="77" t="str">
        <f t="shared" si="45"/>
        <v>A-</v>
      </c>
      <c r="AK36" s="77" t="s">
        <v>13</v>
      </c>
      <c r="AL36" s="77" t="s">
        <v>62</v>
      </c>
      <c r="AM36" s="77" t="s">
        <v>63</v>
      </c>
      <c r="AN36" s="77" t="str">
        <f t="shared" si="46"/>
        <v>C</v>
      </c>
      <c r="AO36" s="77" t="str">
        <f t="shared" si="47"/>
        <v/>
      </c>
      <c r="AP36" s="77" t="str">
        <f t="shared" si="48"/>
        <v/>
      </c>
      <c r="AQ36" s="77" t="str">
        <f t="shared" si="49"/>
        <v>O</v>
      </c>
      <c r="AR36" s="77" t="str">
        <f t="shared" si="50"/>
        <v>O</v>
      </c>
      <c r="AS36" s="77" t="s">
        <v>2</v>
      </c>
      <c r="AT36" s="77" t="str">
        <f t="shared" si="51"/>
        <v>O</v>
      </c>
      <c r="AU36" s="77" t="str">
        <f t="shared" si="52"/>
        <v>O</v>
      </c>
      <c r="AV36" s="77" t="str">
        <f t="shared" si="53"/>
        <v/>
      </c>
    </row>
  </sheetData>
  <mergeCells count="1">
    <mergeCell ref="AJ1:AN1"/>
  </mergeCells>
  <phoneticPr fontId="2" type="noConversion"/>
  <conditionalFormatting sqref="AV4:AV6">
    <cfRule type="expression" dxfId="8171" priority="548">
      <formula>AV4="X"</formula>
    </cfRule>
    <cfRule type="expression" dxfId="8170" priority="549">
      <formula>AV4="후보"</formula>
    </cfRule>
  </conditionalFormatting>
  <conditionalFormatting sqref="AC1:AC2 AC4:AC6 N4:N5">
    <cfRule type="cellIs" dxfId="8169" priority="545" operator="greaterThan">
      <formula>0.9</formula>
    </cfRule>
    <cfRule type="cellIs" dxfId="8168" priority="546" operator="greaterThan">
      <formula>0.85</formula>
    </cfRule>
  </conditionalFormatting>
  <conditionalFormatting sqref="N1:N2">
    <cfRule type="cellIs" dxfId="8167" priority="543" operator="greaterThan">
      <formula>0.9</formula>
    </cfRule>
    <cfRule type="cellIs" dxfId="8166" priority="544" operator="greaterThan">
      <formula>0.85</formula>
    </cfRule>
  </conditionalFormatting>
  <conditionalFormatting sqref="N6">
    <cfRule type="cellIs" dxfId="8165" priority="541" operator="greaterThan">
      <formula>0.9</formula>
    </cfRule>
    <cfRule type="cellIs" dxfId="8164" priority="542" operator="greaterThan">
      <formula>0.85</formula>
    </cfRule>
  </conditionalFormatting>
  <conditionalFormatting sqref="E6">
    <cfRule type="expression" dxfId="8163" priority="537">
      <formula>AND(IF(OR($Q6=1,$Q6=2),1,0),IF($X6&lt;=20,1,0))</formula>
    </cfRule>
    <cfRule type="expression" dxfId="8162" priority="538">
      <formula>AND(IF($Q6=2,1,0),IF($X6&lt;30,1,0))</formula>
    </cfRule>
    <cfRule type="expression" dxfId="8161" priority="539">
      <formula>AND(IF($Q6=3,1,0),IF($X6&lt;30,1,0))</formula>
    </cfRule>
    <cfRule type="expression" dxfId="8160" priority="540">
      <formula>AND(IF($Q6=3,1,IF($Q6=4,1,0)),IF($F6&lt;=85,1,0))</formula>
    </cfRule>
  </conditionalFormatting>
  <conditionalFormatting sqref="X6">
    <cfRule type="expression" dxfId="8159" priority="533">
      <formula>AND(IF(OR($Q6=1,$Q6=2),1,0),IF($X6&lt;=20,1,0))</formula>
    </cfRule>
    <cfRule type="expression" dxfId="8158" priority="534">
      <formula>AND(IF($Q6=2,1,0),IF($X6&lt;30,1,0))</formula>
    </cfRule>
    <cfRule type="expression" dxfId="8157" priority="535">
      <formula>AND(IF($Q6=3,1,0),IF($X6&lt;30,1,0))</formula>
    </cfRule>
    <cfRule type="expression" dxfId="8156" priority="536">
      <formula>AND(IF($Q6=3,1,IF($Q6=4,1,0)),IF($F6&lt;=85,1,0))</formula>
    </cfRule>
  </conditionalFormatting>
  <conditionalFormatting sqref="AI6">
    <cfRule type="expression" dxfId="8155" priority="529">
      <formula>AND(IF(OR($Q6=1,$Q6=2),1,0),IF($X6&lt;=20,1,0))</formula>
    </cfRule>
    <cfRule type="expression" dxfId="8154" priority="530">
      <formula>AND(IF($Q6=2,1,0),IF($X6&lt;30,1,0))</formula>
    </cfRule>
    <cfRule type="expression" dxfId="8153" priority="531">
      <formula>AND(IF($Q6=3,1,0),IF($X6&lt;30,1,0))</formula>
    </cfRule>
    <cfRule type="expression" dxfId="8152" priority="532">
      <formula>AND(IF($Q6=3,1,IF($Q6=4,1,0)),IF($F6&lt;=85,1,0))</formula>
    </cfRule>
  </conditionalFormatting>
  <conditionalFormatting sqref="AV7">
    <cfRule type="expression" dxfId="8151" priority="527">
      <formula>AV7="X"</formula>
    </cfRule>
    <cfRule type="expression" dxfId="8150" priority="528">
      <formula>AV7="후보"</formula>
    </cfRule>
  </conditionalFormatting>
  <conditionalFormatting sqref="AC7">
    <cfRule type="cellIs" dxfId="8149" priority="524" operator="greaterThan">
      <formula>0.9</formula>
    </cfRule>
    <cfRule type="cellIs" dxfId="8148" priority="525" operator="greaterThan">
      <formula>0.85</formula>
    </cfRule>
  </conditionalFormatting>
  <conditionalFormatting sqref="N7">
    <cfRule type="cellIs" dxfId="8147" priority="522" operator="greaterThan">
      <formula>0.9</formula>
    </cfRule>
    <cfRule type="cellIs" dxfId="8146" priority="523" operator="greaterThan">
      <formula>0.85</formula>
    </cfRule>
  </conditionalFormatting>
  <conditionalFormatting sqref="E7">
    <cfRule type="expression" dxfId="8145" priority="518">
      <formula>AND(IF(OR($Q7=1,$Q7=2),1,0),IF($X7&lt;=20,1,0))</formula>
    </cfRule>
    <cfRule type="expression" dxfId="8144" priority="519">
      <formula>AND(IF($Q7=2,1,0),IF($X7&lt;30,1,0))</formula>
    </cfRule>
    <cfRule type="expression" dxfId="8143" priority="520">
      <formula>AND(IF($Q7=3,1,0),IF($X7&lt;30,1,0))</formula>
    </cfRule>
    <cfRule type="expression" dxfId="8142" priority="521">
      <formula>AND(IF($Q7=3,1,IF($Q7=4,1,0)),IF($F7&lt;=85,1,0))</formula>
    </cfRule>
  </conditionalFormatting>
  <conditionalFormatting sqref="X7">
    <cfRule type="expression" dxfId="8141" priority="514">
      <formula>AND(IF(OR($Q7=1,$Q7=2),1,0),IF($X7&lt;=20,1,0))</formula>
    </cfRule>
    <cfRule type="expression" dxfId="8140" priority="515">
      <formula>AND(IF($Q7=2,1,0),IF($X7&lt;30,1,0))</formula>
    </cfRule>
    <cfRule type="expression" dxfId="8139" priority="516">
      <formula>AND(IF($Q7=3,1,0),IF($X7&lt;30,1,0))</formula>
    </cfRule>
    <cfRule type="expression" dxfId="8138" priority="517">
      <formula>AND(IF($Q7=3,1,IF($Q7=4,1,0)),IF($F7&lt;=85,1,0))</formula>
    </cfRule>
  </conditionalFormatting>
  <conditionalFormatting sqref="AI7">
    <cfRule type="expression" dxfId="8137" priority="510">
      <formula>AND(IF(OR($Q7=1,$Q7=2),1,0),IF($X7&lt;=20,1,0))</formula>
    </cfRule>
    <cfRule type="expression" dxfId="8136" priority="511">
      <formula>AND(IF($Q7=2,1,0),IF($X7&lt;30,1,0))</formula>
    </cfRule>
    <cfRule type="expression" dxfId="8135" priority="512">
      <formula>AND(IF($Q7=3,1,0),IF($X7&lt;30,1,0))</formula>
    </cfRule>
    <cfRule type="expression" dxfId="8134" priority="513">
      <formula>AND(IF($Q7=3,1,IF($Q7=4,1,0)),IF($F7&lt;=85,1,0))</formula>
    </cfRule>
  </conditionalFormatting>
  <conditionalFormatting sqref="AV8">
    <cfRule type="expression" dxfId="8133" priority="508">
      <formula>AV8="X"</formula>
    </cfRule>
    <cfRule type="expression" dxfId="8132" priority="509">
      <formula>AV8="후보"</formula>
    </cfRule>
  </conditionalFormatting>
  <conditionalFormatting sqref="AC8">
    <cfRule type="cellIs" dxfId="8131" priority="505" operator="greaterThan">
      <formula>0.9</formula>
    </cfRule>
    <cfRule type="cellIs" dxfId="8130" priority="506" operator="greaterThan">
      <formula>0.85</formula>
    </cfRule>
  </conditionalFormatting>
  <conditionalFormatting sqref="N8">
    <cfRule type="cellIs" dxfId="8129" priority="503" operator="greaterThan">
      <formula>0.9</formula>
    </cfRule>
    <cfRule type="cellIs" dxfId="8128" priority="504" operator="greaterThan">
      <formula>0.85</formula>
    </cfRule>
  </conditionalFormatting>
  <conditionalFormatting sqref="E8">
    <cfRule type="expression" dxfId="8127" priority="499">
      <formula>AND(IF(OR($Q8=1,$Q8=2),1,0),IF($X8&lt;=20,1,0))</formula>
    </cfRule>
    <cfRule type="expression" dxfId="8126" priority="500">
      <formula>AND(IF($Q8=2,1,0),IF($X8&lt;30,1,0))</formula>
    </cfRule>
    <cfRule type="expression" dxfId="8125" priority="501">
      <formula>AND(IF($Q8=3,1,0),IF($X8&lt;30,1,0))</formula>
    </cfRule>
    <cfRule type="expression" dxfId="8124" priority="502">
      <formula>AND(IF($Q8=3,1,IF($Q8=4,1,0)),IF($F8&lt;=85,1,0))</formula>
    </cfRule>
  </conditionalFormatting>
  <conditionalFormatting sqref="X8">
    <cfRule type="expression" dxfId="8123" priority="495">
      <formula>AND(IF(OR($Q8=1,$Q8=2),1,0),IF($X8&lt;=20,1,0))</formula>
    </cfRule>
    <cfRule type="expression" dxfId="8122" priority="496">
      <formula>AND(IF($Q8=2,1,0),IF($X8&lt;30,1,0))</formula>
    </cfRule>
    <cfRule type="expression" dxfId="8121" priority="497">
      <formula>AND(IF($Q8=3,1,0),IF($X8&lt;30,1,0))</formula>
    </cfRule>
    <cfRule type="expression" dxfId="8120" priority="498">
      <formula>AND(IF($Q8=3,1,IF($Q8=4,1,0)),IF($F8&lt;=85,1,0))</formula>
    </cfRule>
  </conditionalFormatting>
  <conditionalFormatting sqref="AI8">
    <cfRule type="expression" dxfId="8119" priority="491">
      <formula>AND(IF(OR($Q8=1,$Q8=2),1,0),IF($X8&lt;=20,1,0))</formula>
    </cfRule>
    <cfRule type="expression" dxfId="8118" priority="492">
      <formula>AND(IF($Q8=2,1,0),IF($X8&lt;30,1,0))</formula>
    </cfRule>
    <cfRule type="expression" dxfId="8117" priority="493">
      <formula>AND(IF($Q8=3,1,0),IF($X8&lt;30,1,0))</formula>
    </cfRule>
    <cfRule type="expression" dxfId="8116" priority="494">
      <formula>AND(IF($Q8=3,1,IF($Q8=4,1,0)),IF($F8&lt;=85,1,0))</formula>
    </cfRule>
  </conditionalFormatting>
  <conditionalFormatting sqref="AV9">
    <cfRule type="expression" dxfId="8115" priority="489">
      <formula>AV9="X"</formula>
    </cfRule>
    <cfRule type="expression" dxfId="8114" priority="490">
      <formula>AV9="후보"</formula>
    </cfRule>
  </conditionalFormatting>
  <conditionalFormatting sqref="AC9">
    <cfRule type="cellIs" dxfId="8113" priority="486" operator="greaterThan">
      <formula>0.9</formula>
    </cfRule>
    <cfRule type="cellIs" dxfId="8112" priority="487" operator="greaterThan">
      <formula>0.85</formula>
    </cfRule>
  </conditionalFormatting>
  <conditionalFormatting sqref="N9">
    <cfRule type="cellIs" dxfId="8111" priority="484" operator="greaterThan">
      <formula>0.9</formula>
    </cfRule>
    <cfRule type="cellIs" dxfId="8110" priority="485" operator="greaterThan">
      <formula>0.85</formula>
    </cfRule>
  </conditionalFormatting>
  <conditionalFormatting sqref="E9">
    <cfRule type="expression" dxfId="8109" priority="480">
      <formula>AND(IF(OR($Q9=1,$Q9=2),1,0),IF($X9&lt;=20,1,0))</formula>
    </cfRule>
    <cfRule type="expression" dxfId="8108" priority="481">
      <formula>AND(IF($Q9=2,1,0),IF($X9&lt;30,1,0))</formula>
    </cfRule>
    <cfRule type="expression" dxfId="8107" priority="482">
      <formula>AND(IF($Q9=3,1,0),IF($X9&lt;30,1,0))</formula>
    </cfRule>
    <cfRule type="expression" dxfId="8106" priority="483">
      <formula>AND(IF($Q9=3,1,IF($Q9=4,1,0)),IF($F9&lt;=85,1,0))</formula>
    </cfRule>
  </conditionalFormatting>
  <conditionalFormatting sqref="X9">
    <cfRule type="expression" dxfId="8105" priority="476">
      <formula>AND(IF(OR($Q9=1,$Q9=2),1,0),IF($X9&lt;=20,1,0))</formula>
    </cfRule>
    <cfRule type="expression" dxfId="8104" priority="477">
      <formula>AND(IF($Q9=2,1,0),IF($X9&lt;30,1,0))</formula>
    </cfRule>
    <cfRule type="expression" dxfId="8103" priority="478">
      <formula>AND(IF($Q9=3,1,0),IF($X9&lt;30,1,0))</formula>
    </cfRule>
    <cfRule type="expression" dxfId="8102" priority="479">
      <formula>AND(IF($Q9=3,1,IF($Q9=4,1,0)),IF($F9&lt;=85,1,0))</formula>
    </cfRule>
  </conditionalFormatting>
  <conditionalFormatting sqref="AI9">
    <cfRule type="expression" dxfId="8101" priority="472">
      <formula>AND(IF(OR($Q9=1,$Q9=2),1,0),IF($X9&lt;=20,1,0))</formula>
    </cfRule>
    <cfRule type="expression" dxfId="8100" priority="473">
      <formula>AND(IF($Q9=2,1,0),IF($X9&lt;30,1,0))</formula>
    </cfRule>
    <cfRule type="expression" dxfId="8099" priority="474">
      <formula>AND(IF($Q9=3,1,0),IF($X9&lt;30,1,0))</formula>
    </cfRule>
    <cfRule type="expression" dxfId="8098" priority="475">
      <formula>AND(IF($Q9=3,1,IF($Q9=4,1,0)),IF($F9&lt;=85,1,0))</formula>
    </cfRule>
  </conditionalFormatting>
  <conditionalFormatting sqref="AV10">
    <cfRule type="expression" dxfId="8097" priority="470">
      <formula>AV10="X"</formula>
    </cfRule>
    <cfRule type="expression" dxfId="8096" priority="471">
      <formula>AV10="후보"</formula>
    </cfRule>
  </conditionalFormatting>
  <conditionalFormatting sqref="AC10 N10">
    <cfRule type="cellIs" dxfId="8095" priority="467" operator="greaterThan">
      <formula>0.9</formula>
    </cfRule>
    <cfRule type="cellIs" dxfId="8094" priority="468" operator="greaterThan">
      <formula>0.85</formula>
    </cfRule>
  </conditionalFormatting>
  <conditionalFormatting sqref="AV11">
    <cfRule type="expression" dxfId="8093" priority="465">
      <formula>AV11="X"</formula>
    </cfRule>
    <cfRule type="expression" dxfId="8092" priority="466">
      <formula>AV11="후보"</formula>
    </cfRule>
  </conditionalFormatting>
  <conditionalFormatting sqref="AC11">
    <cfRule type="cellIs" dxfId="8091" priority="462" operator="greaterThan">
      <formula>0.9</formula>
    </cfRule>
    <cfRule type="cellIs" dxfId="8090" priority="463" operator="greaterThan">
      <formula>0.85</formula>
    </cfRule>
  </conditionalFormatting>
  <conditionalFormatting sqref="N11">
    <cfRule type="cellIs" dxfId="8089" priority="460" operator="greaterThan">
      <formula>0.9</formula>
    </cfRule>
    <cfRule type="cellIs" dxfId="8088" priority="461" operator="greaterThan">
      <formula>0.85</formula>
    </cfRule>
  </conditionalFormatting>
  <conditionalFormatting sqref="E11">
    <cfRule type="expression" dxfId="8087" priority="456">
      <formula>AND(IF(OR($Q11=1,$Q11=2),1,0),IF($X11&lt;=20,1,0))</formula>
    </cfRule>
    <cfRule type="expression" dxfId="8086" priority="457">
      <formula>AND(IF($Q11=2,1,0),IF($X11&lt;30,1,0))</formula>
    </cfRule>
    <cfRule type="expression" dxfId="8085" priority="458">
      <formula>AND(IF($Q11=3,1,0),IF($X11&lt;30,1,0))</formula>
    </cfRule>
    <cfRule type="expression" dxfId="8084" priority="459">
      <formula>AND(IF($Q11=3,1,IF($Q11=4,1,0)),IF($F11&lt;=85,1,0))</formula>
    </cfRule>
  </conditionalFormatting>
  <conditionalFormatting sqref="X11">
    <cfRule type="expression" dxfId="8083" priority="452">
      <formula>AND(IF(OR($Q11=1,$Q11=2),1,0),IF($X11&lt;=20,1,0))</formula>
    </cfRule>
    <cfRule type="expression" dxfId="8082" priority="453">
      <formula>AND(IF($Q11=2,1,0),IF($X11&lt;30,1,0))</formula>
    </cfRule>
    <cfRule type="expression" dxfId="8081" priority="454">
      <formula>AND(IF($Q11=3,1,0),IF($X11&lt;30,1,0))</formula>
    </cfRule>
    <cfRule type="expression" dxfId="8080" priority="455">
      <formula>AND(IF($Q11=3,1,IF($Q11=4,1,0)),IF($F11&lt;=85,1,0))</formula>
    </cfRule>
  </conditionalFormatting>
  <conditionalFormatting sqref="AI11">
    <cfRule type="expression" dxfId="8079" priority="448">
      <formula>AND(IF(OR($Q11=1,$Q11=2),1,0),IF($X11&lt;=20,1,0))</formula>
    </cfRule>
    <cfRule type="expression" dxfId="8078" priority="449">
      <formula>AND(IF($Q11=2,1,0),IF($X11&lt;30,1,0))</formula>
    </cfRule>
    <cfRule type="expression" dxfId="8077" priority="450">
      <formula>AND(IF($Q11=3,1,0),IF($X11&lt;30,1,0))</formula>
    </cfRule>
    <cfRule type="expression" dxfId="8076" priority="451">
      <formula>AND(IF($Q11=3,1,IF($Q11=4,1,0)),IF($F11&lt;=85,1,0))</formula>
    </cfRule>
  </conditionalFormatting>
  <conditionalFormatting sqref="AV12">
    <cfRule type="expression" dxfId="8075" priority="446">
      <formula>AV12="X"</formula>
    </cfRule>
    <cfRule type="expression" dxfId="8074" priority="447">
      <formula>AV12="후보"</formula>
    </cfRule>
  </conditionalFormatting>
  <conditionalFormatting sqref="AC12">
    <cfRule type="cellIs" dxfId="8073" priority="443" operator="greaterThan">
      <formula>0.9</formula>
    </cfRule>
    <cfRule type="cellIs" dxfId="8072" priority="444" operator="greaterThan">
      <formula>0.85</formula>
    </cfRule>
  </conditionalFormatting>
  <conditionalFormatting sqref="N12">
    <cfRule type="cellIs" dxfId="8071" priority="441" operator="greaterThan">
      <formula>0.9</formula>
    </cfRule>
    <cfRule type="cellIs" dxfId="8070" priority="442" operator="greaterThan">
      <formula>0.85</formula>
    </cfRule>
  </conditionalFormatting>
  <conditionalFormatting sqref="E12">
    <cfRule type="expression" dxfId="8069" priority="437">
      <formula>AND(IF(OR($Q12=1,$Q12=2),1,0),IF($X12&lt;=20,1,0))</formula>
    </cfRule>
    <cfRule type="expression" dxfId="8068" priority="438">
      <formula>AND(IF($Q12=2,1,0),IF($X12&lt;30,1,0))</formula>
    </cfRule>
    <cfRule type="expression" dxfId="8067" priority="439">
      <formula>AND(IF($Q12=3,1,0),IF($X12&lt;30,1,0))</formula>
    </cfRule>
    <cfRule type="expression" dxfId="8066" priority="440">
      <formula>AND(IF($Q12=3,1,IF($Q12=4,1,0)),IF($F12&lt;=85,1,0))</formula>
    </cfRule>
  </conditionalFormatting>
  <conditionalFormatting sqref="X12">
    <cfRule type="expression" dxfId="8065" priority="433">
      <formula>AND(IF(OR($Q12=1,$Q12=2),1,0),IF($X12&lt;=20,1,0))</formula>
    </cfRule>
    <cfRule type="expression" dxfId="8064" priority="434">
      <formula>AND(IF($Q12=2,1,0),IF($X12&lt;30,1,0))</formula>
    </cfRule>
    <cfRule type="expression" dxfId="8063" priority="435">
      <formula>AND(IF($Q12=3,1,0),IF($X12&lt;30,1,0))</formula>
    </cfRule>
    <cfRule type="expression" dxfId="8062" priority="436">
      <formula>AND(IF($Q12=3,1,IF($Q12=4,1,0)),IF($F12&lt;=85,1,0))</formula>
    </cfRule>
  </conditionalFormatting>
  <conditionalFormatting sqref="AI12">
    <cfRule type="expression" dxfId="8061" priority="429">
      <formula>AND(IF(OR($Q12=1,$Q12=2),1,0),IF($X12&lt;=20,1,0))</formula>
    </cfRule>
    <cfRule type="expression" dxfId="8060" priority="430">
      <formula>AND(IF($Q12=2,1,0),IF($X12&lt;30,1,0))</formula>
    </cfRule>
    <cfRule type="expression" dxfId="8059" priority="431">
      <formula>AND(IF($Q12=3,1,0),IF($X12&lt;30,1,0))</formula>
    </cfRule>
    <cfRule type="expression" dxfId="8058" priority="432">
      <formula>AND(IF($Q12=3,1,IF($Q12=4,1,0)),IF($F12&lt;=85,1,0))</formula>
    </cfRule>
  </conditionalFormatting>
  <conditionalFormatting sqref="AV13">
    <cfRule type="expression" dxfId="8057" priority="427">
      <formula>AV13="X"</formula>
    </cfRule>
    <cfRule type="expression" dxfId="8056" priority="428">
      <formula>AV13="후보"</formula>
    </cfRule>
  </conditionalFormatting>
  <conditionalFormatting sqref="AC13">
    <cfRule type="cellIs" dxfId="8055" priority="424" operator="greaterThan">
      <formula>0.9</formula>
    </cfRule>
    <cfRule type="cellIs" dxfId="8054" priority="425" operator="greaterThan">
      <formula>0.85</formula>
    </cfRule>
  </conditionalFormatting>
  <conditionalFormatting sqref="N13">
    <cfRule type="cellIs" dxfId="8053" priority="422" operator="greaterThan">
      <formula>0.9</formula>
    </cfRule>
    <cfRule type="cellIs" dxfId="8052" priority="423" operator="greaterThan">
      <formula>0.85</formula>
    </cfRule>
  </conditionalFormatting>
  <conditionalFormatting sqref="E13">
    <cfRule type="expression" dxfId="8051" priority="418">
      <formula>AND(IF(OR($Q13=1,$Q13=2),1,0),IF($X13&lt;=20,1,0))</formula>
    </cfRule>
    <cfRule type="expression" dxfId="8050" priority="419">
      <formula>AND(IF($Q13=2,1,0),IF($X13&lt;30,1,0))</formula>
    </cfRule>
    <cfRule type="expression" dxfId="8049" priority="420">
      <formula>AND(IF($Q13=3,1,0),IF($X13&lt;30,1,0))</formula>
    </cfRule>
    <cfRule type="expression" dxfId="8048" priority="421">
      <formula>AND(IF($Q13=3,1,IF($Q13=4,1,0)),IF($F13&lt;=85,1,0))</formula>
    </cfRule>
  </conditionalFormatting>
  <conditionalFormatting sqref="X13">
    <cfRule type="expression" dxfId="8047" priority="414">
      <formula>AND(IF(OR($Q13=1,$Q13=2),1,0),IF($X13&lt;=20,1,0))</formula>
    </cfRule>
    <cfRule type="expression" dxfId="8046" priority="415">
      <formula>AND(IF($Q13=2,1,0),IF($X13&lt;30,1,0))</formula>
    </cfRule>
    <cfRule type="expression" dxfId="8045" priority="416">
      <formula>AND(IF($Q13=3,1,0),IF($X13&lt;30,1,0))</formula>
    </cfRule>
    <cfRule type="expression" dxfId="8044" priority="417">
      <formula>AND(IF($Q13=3,1,IF($Q13=4,1,0)),IF($F13&lt;=85,1,0))</formula>
    </cfRule>
  </conditionalFormatting>
  <conditionalFormatting sqref="AI13">
    <cfRule type="expression" dxfId="8043" priority="410">
      <formula>AND(IF(OR($Q13=1,$Q13=2),1,0),IF($X13&lt;=20,1,0))</formula>
    </cfRule>
    <cfRule type="expression" dxfId="8042" priority="411">
      <formula>AND(IF($Q13=2,1,0),IF($X13&lt;30,1,0))</formula>
    </cfRule>
    <cfRule type="expression" dxfId="8041" priority="412">
      <formula>AND(IF($Q13=3,1,0),IF($X13&lt;30,1,0))</formula>
    </cfRule>
    <cfRule type="expression" dxfId="8040" priority="413">
      <formula>AND(IF($Q13=3,1,IF($Q13=4,1,0)),IF($F13&lt;=85,1,0))</formula>
    </cfRule>
  </conditionalFormatting>
  <conditionalFormatting sqref="AV14">
    <cfRule type="expression" dxfId="8039" priority="408">
      <formula>AV14="X"</formula>
    </cfRule>
    <cfRule type="expression" dxfId="8038" priority="409">
      <formula>AV14="후보"</formula>
    </cfRule>
  </conditionalFormatting>
  <conditionalFormatting sqref="AC14 N14">
    <cfRule type="cellIs" dxfId="8037" priority="405" operator="greaterThan">
      <formula>0.9</formula>
    </cfRule>
    <cfRule type="cellIs" dxfId="8036" priority="406" operator="greaterThan">
      <formula>0.85</formula>
    </cfRule>
  </conditionalFormatting>
  <conditionalFormatting sqref="AV15">
    <cfRule type="expression" dxfId="8035" priority="403">
      <formula>AV15="X"</formula>
    </cfRule>
    <cfRule type="expression" dxfId="8034" priority="404">
      <formula>AV15="후보"</formula>
    </cfRule>
  </conditionalFormatting>
  <conditionalFormatting sqref="AC15">
    <cfRule type="cellIs" dxfId="8033" priority="400" operator="greaterThan">
      <formula>0.9</formula>
    </cfRule>
    <cfRule type="cellIs" dxfId="8032" priority="401" operator="greaterThan">
      <formula>0.85</formula>
    </cfRule>
  </conditionalFormatting>
  <conditionalFormatting sqref="N15">
    <cfRule type="cellIs" dxfId="8031" priority="398" operator="greaterThan">
      <formula>0.9</formula>
    </cfRule>
    <cfRule type="cellIs" dxfId="8030" priority="399" operator="greaterThan">
      <formula>0.85</formula>
    </cfRule>
  </conditionalFormatting>
  <conditionalFormatting sqref="E15">
    <cfRule type="expression" dxfId="8029" priority="394">
      <formula>AND(IF(OR($Q15=1,$Q15=2),1,0),IF($X15&lt;=20,1,0))</formula>
    </cfRule>
    <cfRule type="expression" dxfId="8028" priority="395">
      <formula>AND(IF($Q15=2,1,0),IF($X15&lt;30,1,0))</formula>
    </cfRule>
    <cfRule type="expression" dxfId="8027" priority="396">
      <formula>AND(IF($Q15=3,1,0),IF($X15&lt;30,1,0))</formula>
    </cfRule>
    <cfRule type="expression" dxfId="8026" priority="397">
      <formula>AND(IF($Q15=3,1,IF($Q15=4,1,0)),IF($F15&lt;=85,1,0))</formula>
    </cfRule>
  </conditionalFormatting>
  <conditionalFormatting sqref="X15">
    <cfRule type="expression" dxfId="8025" priority="390">
      <formula>AND(IF(OR($Q15=1,$Q15=2),1,0),IF($X15&lt;=20,1,0))</formula>
    </cfRule>
    <cfRule type="expression" dxfId="8024" priority="391">
      <formula>AND(IF($Q15=2,1,0),IF($X15&lt;30,1,0))</formula>
    </cfRule>
    <cfRule type="expression" dxfId="8023" priority="392">
      <formula>AND(IF($Q15=3,1,0),IF($X15&lt;30,1,0))</formula>
    </cfRule>
    <cfRule type="expression" dxfId="8022" priority="393">
      <formula>AND(IF($Q15=3,1,IF($Q15=4,1,0)),IF($F15&lt;=85,1,0))</formula>
    </cfRule>
  </conditionalFormatting>
  <conditionalFormatting sqref="AI15">
    <cfRule type="expression" dxfId="8021" priority="386">
      <formula>AND(IF(OR($Q15=1,$Q15=2),1,0),IF($X15&lt;=20,1,0))</formula>
    </cfRule>
    <cfRule type="expression" dxfId="8020" priority="387">
      <formula>AND(IF($Q15=2,1,0),IF($X15&lt;30,1,0))</formula>
    </cfRule>
    <cfRule type="expression" dxfId="8019" priority="388">
      <formula>AND(IF($Q15=3,1,0),IF($X15&lt;30,1,0))</formula>
    </cfRule>
    <cfRule type="expression" dxfId="8018" priority="389">
      <formula>AND(IF($Q15=3,1,IF($Q15=4,1,0)),IF($F15&lt;=85,1,0))</formula>
    </cfRule>
  </conditionalFormatting>
  <conditionalFormatting sqref="AV16">
    <cfRule type="expression" dxfId="8017" priority="384">
      <formula>AV16="X"</formula>
    </cfRule>
    <cfRule type="expression" dxfId="8016" priority="385">
      <formula>AV16="후보"</formula>
    </cfRule>
  </conditionalFormatting>
  <conditionalFormatting sqref="AC16">
    <cfRule type="cellIs" dxfId="8015" priority="381" operator="greaterThan">
      <formula>0.9</formula>
    </cfRule>
    <cfRule type="cellIs" dxfId="8014" priority="382" operator="greaterThan">
      <formula>0.85</formula>
    </cfRule>
  </conditionalFormatting>
  <conditionalFormatting sqref="N16">
    <cfRule type="cellIs" dxfId="8013" priority="379" operator="greaterThan">
      <formula>0.9</formula>
    </cfRule>
    <cfRule type="cellIs" dxfId="8012" priority="380" operator="greaterThan">
      <formula>0.85</formula>
    </cfRule>
  </conditionalFormatting>
  <conditionalFormatting sqref="E16">
    <cfRule type="expression" dxfId="8011" priority="375">
      <formula>AND(IF(OR($Q16=1,$Q16=2),1,0),IF($X16&lt;=20,1,0))</formula>
    </cfRule>
    <cfRule type="expression" dxfId="8010" priority="376">
      <formula>AND(IF($Q16=2,1,0),IF($X16&lt;30,1,0))</formula>
    </cfRule>
    <cfRule type="expression" dxfId="8009" priority="377">
      <formula>AND(IF($Q16=3,1,0),IF($X16&lt;30,1,0))</formula>
    </cfRule>
    <cfRule type="expression" dxfId="8008" priority="378">
      <formula>AND(IF($Q16=3,1,IF($Q16=4,1,0)),IF($F16&lt;=85,1,0))</formula>
    </cfRule>
  </conditionalFormatting>
  <conditionalFormatting sqref="X16">
    <cfRule type="expression" dxfId="8007" priority="371">
      <formula>AND(IF(OR($Q16=1,$Q16=2),1,0),IF($X16&lt;=20,1,0))</formula>
    </cfRule>
    <cfRule type="expression" dxfId="8006" priority="372">
      <formula>AND(IF($Q16=2,1,0),IF($X16&lt;30,1,0))</formula>
    </cfRule>
    <cfRule type="expression" dxfId="8005" priority="373">
      <formula>AND(IF($Q16=3,1,0),IF($X16&lt;30,1,0))</formula>
    </cfRule>
    <cfRule type="expression" dxfId="8004" priority="374">
      <formula>AND(IF($Q16=3,1,IF($Q16=4,1,0)),IF($F16&lt;=85,1,0))</formula>
    </cfRule>
  </conditionalFormatting>
  <conditionalFormatting sqref="AI16">
    <cfRule type="expression" dxfId="8003" priority="367">
      <formula>AND(IF(OR($Q16=1,$Q16=2),1,0),IF($X16&lt;=20,1,0))</formula>
    </cfRule>
    <cfRule type="expression" dxfId="8002" priority="368">
      <formula>AND(IF($Q16=2,1,0),IF($X16&lt;30,1,0))</formula>
    </cfRule>
    <cfRule type="expression" dxfId="8001" priority="369">
      <formula>AND(IF($Q16=3,1,0),IF($X16&lt;30,1,0))</formula>
    </cfRule>
    <cfRule type="expression" dxfId="8000" priority="370">
      <formula>AND(IF($Q16=3,1,IF($Q16=4,1,0)),IF($F16&lt;=85,1,0))</formula>
    </cfRule>
  </conditionalFormatting>
  <conditionalFormatting sqref="AV17">
    <cfRule type="expression" dxfId="7999" priority="365">
      <formula>AV17="X"</formula>
    </cfRule>
    <cfRule type="expression" dxfId="7998" priority="366">
      <formula>AV17="후보"</formula>
    </cfRule>
  </conditionalFormatting>
  <conditionalFormatting sqref="AC17">
    <cfRule type="cellIs" dxfId="7997" priority="362" operator="greaterThan">
      <formula>0.9</formula>
    </cfRule>
    <cfRule type="cellIs" dxfId="7996" priority="363" operator="greaterThan">
      <formula>0.85</formula>
    </cfRule>
  </conditionalFormatting>
  <conditionalFormatting sqref="N17">
    <cfRule type="cellIs" dxfId="7995" priority="360" operator="greaterThan">
      <formula>0.9</formula>
    </cfRule>
    <cfRule type="cellIs" dxfId="7994" priority="361" operator="greaterThan">
      <formula>0.85</formula>
    </cfRule>
  </conditionalFormatting>
  <conditionalFormatting sqref="E17">
    <cfRule type="expression" dxfId="7993" priority="356">
      <formula>AND(IF(OR($Q17=1,$Q17=2),1,0),IF($X17&lt;=20,1,0))</formula>
    </cfRule>
    <cfRule type="expression" dxfId="7992" priority="357">
      <formula>AND(IF($Q17=2,1,0),IF($X17&lt;30,1,0))</formula>
    </cfRule>
    <cfRule type="expression" dxfId="7991" priority="358">
      <formula>AND(IF($Q17=3,1,0),IF($X17&lt;30,1,0))</formula>
    </cfRule>
    <cfRule type="expression" dxfId="7990" priority="359">
      <formula>AND(IF($Q17=3,1,IF($Q17=4,1,0)),IF($F17&lt;=85,1,0))</formula>
    </cfRule>
  </conditionalFormatting>
  <conditionalFormatting sqref="X17">
    <cfRule type="expression" dxfId="7989" priority="352">
      <formula>AND(IF(OR($Q17=1,$Q17=2),1,0),IF($X17&lt;=20,1,0))</formula>
    </cfRule>
    <cfRule type="expression" dxfId="7988" priority="353">
      <formula>AND(IF($Q17=2,1,0),IF($X17&lt;30,1,0))</formula>
    </cfRule>
    <cfRule type="expression" dxfId="7987" priority="354">
      <formula>AND(IF($Q17=3,1,0),IF($X17&lt;30,1,0))</formula>
    </cfRule>
    <cfRule type="expression" dxfId="7986" priority="355">
      <formula>AND(IF($Q17=3,1,IF($Q17=4,1,0)),IF($F17&lt;=85,1,0))</formula>
    </cfRule>
  </conditionalFormatting>
  <conditionalFormatting sqref="AI17">
    <cfRule type="expression" dxfId="7985" priority="348">
      <formula>AND(IF(OR($Q17=1,$Q17=2),1,0),IF($X17&lt;=20,1,0))</formula>
    </cfRule>
    <cfRule type="expression" dxfId="7984" priority="349">
      <formula>AND(IF($Q17=2,1,0),IF($X17&lt;30,1,0))</formula>
    </cfRule>
    <cfRule type="expression" dxfId="7983" priority="350">
      <formula>AND(IF($Q17=3,1,0),IF($X17&lt;30,1,0))</formula>
    </cfRule>
    <cfRule type="expression" dxfId="7982" priority="351">
      <formula>AND(IF($Q17=3,1,IF($Q17=4,1,0)),IF($F17&lt;=85,1,0))</formula>
    </cfRule>
  </conditionalFormatting>
  <conditionalFormatting sqref="AV18">
    <cfRule type="expression" dxfId="7981" priority="346">
      <formula>AV18="X"</formula>
    </cfRule>
    <cfRule type="expression" dxfId="7980" priority="347">
      <formula>AV18="후보"</formula>
    </cfRule>
  </conditionalFormatting>
  <conditionalFormatting sqref="AC18">
    <cfRule type="cellIs" dxfId="7979" priority="343" operator="greaterThan">
      <formula>0.9</formula>
    </cfRule>
    <cfRule type="cellIs" dxfId="7978" priority="344" operator="greaterThan">
      <formula>0.85</formula>
    </cfRule>
  </conditionalFormatting>
  <conditionalFormatting sqref="N18">
    <cfRule type="cellIs" dxfId="7977" priority="341" operator="greaterThan">
      <formula>0.9</formula>
    </cfRule>
    <cfRule type="cellIs" dxfId="7976" priority="342" operator="greaterThan">
      <formula>0.85</formula>
    </cfRule>
  </conditionalFormatting>
  <conditionalFormatting sqref="E18">
    <cfRule type="expression" dxfId="7975" priority="337">
      <formula>AND(IF(OR($Q18=1,$Q18=2),1,0),IF($X18&lt;=20,1,0))</formula>
    </cfRule>
    <cfRule type="expression" dxfId="7974" priority="338">
      <formula>AND(IF($Q18=2,1,0),IF($X18&lt;30,1,0))</formula>
    </cfRule>
    <cfRule type="expression" dxfId="7973" priority="339">
      <formula>AND(IF($Q18=3,1,0),IF($X18&lt;30,1,0))</formula>
    </cfRule>
    <cfRule type="expression" dxfId="7972" priority="340">
      <formula>AND(IF($Q18=3,1,IF($Q18=4,1,0)),IF($F18&lt;=85,1,0))</formula>
    </cfRule>
  </conditionalFormatting>
  <conditionalFormatting sqref="X18">
    <cfRule type="expression" dxfId="7971" priority="333">
      <formula>AND(IF(OR($Q18=1,$Q18=2),1,0),IF($X18&lt;=20,1,0))</formula>
    </cfRule>
    <cfRule type="expression" dxfId="7970" priority="334">
      <formula>AND(IF($Q18=2,1,0),IF($X18&lt;30,1,0))</formula>
    </cfRule>
    <cfRule type="expression" dxfId="7969" priority="335">
      <formula>AND(IF($Q18=3,1,0),IF($X18&lt;30,1,0))</formula>
    </cfRule>
    <cfRule type="expression" dxfId="7968" priority="336">
      <formula>AND(IF($Q18=3,1,IF($Q18=4,1,0)),IF($F18&lt;=85,1,0))</formula>
    </cfRule>
  </conditionalFormatting>
  <conditionalFormatting sqref="AI18">
    <cfRule type="expression" dxfId="7967" priority="329">
      <formula>AND(IF(OR($Q18=1,$Q18=2),1,0),IF($X18&lt;=20,1,0))</formula>
    </cfRule>
    <cfRule type="expression" dxfId="7966" priority="330">
      <formula>AND(IF($Q18=2,1,0),IF($X18&lt;30,1,0))</formula>
    </cfRule>
    <cfRule type="expression" dxfId="7965" priority="331">
      <formula>AND(IF($Q18=3,1,0),IF($X18&lt;30,1,0))</formula>
    </cfRule>
    <cfRule type="expression" dxfId="7964" priority="332">
      <formula>AND(IF($Q18=3,1,IF($Q18=4,1,0)),IF($F18&lt;=85,1,0))</formula>
    </cfRule>
  </conditionalFormatting>
  <conditionalFormatting sqref="AV19">
    <cfRule type="expression" dxfId="7963" priority="327">
      <formula>AV19="X"</formula>
    </cfRule>
    <cfRule type="expression" dxfId="7962" priority="328">
      <formula>AV19="후보"</formula>
    </cfRule>
  </conditionalFormatting>
  <conditionalFormatting sqref="AC19">
    <cfRule type="cellIs" dxfId="7961" priority="324" operator="greaterThan">
      <formula>0.9</formula>
    </cfRule>
    <cfRule type="cellIs" dxfId="7960" priority="325" operator="greaterThan">
      <formula>0.85</formula>
    </cfRule>
  </conditionalFormatting>
  <conditionalFormatting sqref="N19">
    <cfRule type="cellIs" dxfId="7959" priority="322" operator="greaterThan">
      <formula>0.9</formula>
    </cfRule>
    <cfRule type="cellIs" dxfId="7958" priority="323" operator="greaterThan">
      <formula>0.85</formula>
    </cfRule>
  </conditionalFormatting>
  <conditionalFormatting sqref="E19">
    <cfRule type="expression" dxfId="7957" priority="318">
      <formula>AND(IF(OR($Q19=1,$Q19=2),1,0),IF($X19&lt;=20,1,0))</formula>
    </cfRule>
    <cfRule type="expression" dxfId="7956" priority="319">
      <formula>AND(IF($Q19=2,1,0),IF($X19&lt;30,1,0))</formula>
    </cfRule>
    <cfRule type="expression" dxfId="7955" priority="320">
      <formula>AND(IF($Q19=3,1,0),IF($X19&lt;30,1,0))</formula>
    </cfRule>
    <cfRule type="expression" dxfId="7954" priority="321">
      <formula>AND(IF($Q19=3,1,IF($Q19=4,1,0)),IF($F19&lt;=85,1,0))</formula>
    </cfRule>
  </conditionalFormatting>
  <conditionalFormatting sqref="X19">
    <cfRule type="expression" dxfId="7953" priority="314">
      <formula>AND(IF(OR($Q19=1,$Q19=2),1,0),IF($X19&lt;=20,1,0))</formula>
    </cfRule>
    <cfRule type="expression" dxfId="7952" priority="315">
      <formula>AND(IF($Q19=2,1,0),IF($X19&lt;30,1,0))</formula>
    </cfRule>
    <cfRule type="expression" dxfId="7951" priority="316">
      <formula>AND(IF($Q19=3,1,0),IF($X19&lt;30,1,0))</formula>
    </cfRule>
    <cfRule type="expression" dxfId="7950" priority="317">
      <formula>AND(IF($Q19=3,1,IF($Q19=4,1,0)),IF($F19&lt;=85,1,0))</formula>
    </cfRule>
  </conditionalFormatting>
  <conditionalFormatting sqref="AI19">
    <cfRule type="expression" dxfId="7949" priority="310">
      <formula>AND(IF(OR($Q19=1,$Q19=2),1,0),IF($X19&lt;=20,1,0))</formula>
    </cfRule>
    <cfRule type="expression" dxfId="7948" priority="311">
      <formula>AND(IF($Q19=2,1,0),IF($X19&lt;30,1,0))</formula>
    </cfRule>
    <cfRule type="expression" dxfId="7947" priority="312">
      <formula>AND(IF($Q19=3,1,0),IF($X19&lt;30,1,0))</formula>
    </cfRule>
    <cfRule type="expression" dxfId="7946" priority="313">
      <formula>AND(IF($Q19=3,1,IF($Q19=4,1,0)),IF($F19&lt;=85,1,0))</formula>
    </cfRule>
  </conditionalFormatting>
  <conditionalFormatting sqref="AV20">
    <cfRule type="expression" dxfId="7945" priority="308">
      <formula>AV20="X"</formula>
    </cfRule>
    <cfRule type="expression" dxfId="7944" priority="309">
      <formula>AV20="후보"</formula>
    </cfRule>
  </conditionalFormatting>
  <conditionalFormatting sqref="AC20">
    <cfRule type="cellIs" dxfId="7943" priority="305" operator="greaterThan">
      <formula>0.9</formula>
    </cfRule>
    <cfRule type="cellIs" dxfId="7942" priority="306" operator="greaterThan">
      <formula>0.85</formula>
    </cfRule>
  </conditionalFormatting>
  <conditionalFormatting sqref="N20">
    <cfRule type="cellIs" dxfId="7941" priority="303" operator="greaterThan">
      <formula>0.9</formula>
    </cfRule>
    <cfRule type="cellIs" dxfId="7940" priority="304" operator="greaterThan">
      <formula>0.85</formula>
    </cfRule>
  </conditionalFormatting>
  <conditionalFormatting sqref="E20">
    <cfRule type="expression" dxfId="7939" priority="299">
      <formula>AND(IF(OR($Q20=1,$Q20=2),1,0),IF($X20&lt;=20,1,0))</formula>
    </cfRule>
    <cfRule type="expression" dxfId="7938" priority="300">
      <formula>AND(IF($Q20=2,1,0),IF($X20&lt;30,1,0))</formula>
    </cfRule>
    <cfRule type="expression" dxfId="7937" priority="301">
      <formula>AND(IF($Q20=3,1,0),IF($X20&lt;30,1,0))</formula>
    </cfRule>
    <cfRule type="expression" dxfId="7936" priority="302">
      <formula>AND(IF($Q20=3,1,IF($Q20=4,1,0)),IF($F20&lt;=85,1,0))</formula>
    </cfRule>
  </conditionalFormatting>
  <conditionalFormatting sqref="X20">
    <cfRule type="expression" dxfId="7935" priority="295">
      <formula>AND(IF(OR($Q20=1,$Q20=2),1,0),IF($X20&lt;=20,1,0))</formula>
    </cfRule>
    <cfRule type="expression" dxfId="7934" priority="296">
      <formula>AND(IF($Q20=2,1,0),IF($X20&lt;30,1,0))</formula>
    </cfRule>
    <cfRule type="expression" dxfId="7933" priority="297">
      <formula>AND(IF($Q20=3,1,0),IF($X20&lt;30,1,0))</formula>
    </cfRule>
    <cfRule type="expression" dxfId="7932" priority="298">
      <formula>AND(IF($Q20=3,1,IF($Q20=4,1,0)),IF($F20&lt;=85,1,0))</formula>
    </cfRule>
  </conditionalFormatting>
  <conditionalFormatting sqref="AI20">
    <cfRule type="expression" dxfId="7931" priority="291">
      <formula>AND(IF(OR($Q20=1,$Q20=2),1,0),IF($X20&lt;=20,1,0))</formula>
    </cfRule>
    <cfRule type="expression" dxfId="7930" priority="292">
      <formula>AND(IF($Q20=2,1,0),IF($X20&lt;30,1,0))</formula>
    </cfRule>
    <cfRule type="expression" dxfId="7929" priority="293">
      <formula>AND(IF($Q20=3,1,0),IF($X20&lt;30,1,0))</formula>
    </cfRule>
    <cfRule type="expression" dxfId="7928" priority="294">
      <formula>AND(IF($Q20=3,1,IF($Q20=4,1,0)),IF($F20&lt;=85,1,0))</formula>
    </cfRule>
  </conditionalFormatting>
  <conditionalFormatting sqref="AV21">
    <cfRule type="expression" dxfId="7927" priority="289">
      <formula>AV21="X"</formula>
    </cfRule>
    <cfRule type="expression" dxfId="7926" priority="290">
      <formula>AV21="후보"</formula>
    </cfRule>
  </conditionalFormatting>
  <conditionalFormatting sqref="AC21">
    <cfRule type="cellIs" dxfId="7925" priority="286" operator="greaterThan">
      <formula>0.9</formula>
    </cfRule>
    <cfRule type="cellIs" dxfId="7924" priority="287" operator="greaterThan">
      <formula>0.85</formula>
    </cfRule>
  </conditionalFormatting>
  <conditionalFormatting sqref="N21">
    <cfRule type="cellIs" dxfId="7923" priority="284" operator="greaterThan">
      <formula>0.9</formula>
    </cfRule>
    <cfRule type="cellIs" dxfId="7922" priority="285" operator="greaterThan">
      <formula>0.85</formula>
    </cfRule>
  </conditionalFormatting>
  <conditionalFormatting sqref="E21">
    <cfRule type="expression" dxfId="7921" priority="280">
      <formula>AND(IF(OR($Q21=1,$Q21=2),1,0),IF($X21&lt;=20,1,0))</formula>
    </cfRule>
    <cfRule type="expression" dxfId="7920" priority="281">
      <formula>AND(IF($Q21=2,1,0),IF($X21&lt;30,1,0))</formula>
    </cfRule>
    <cfRule type="expression" dxfId="7919" priority="282">
      <formula>AND(IF($Q21=3,1,0),IF($X21&lt;30,1,0))</formula>
    </cfRule>
    <cfRule type="expression" dxfId="7918" priority="283">
      <formula>AND(IF($Q21=3,1,IF($Q21=4,1,0)),IF($F21&lt;=85,1,0))</formula>
    </cfRule>
  </conditionalFormatting>
  <conditionalFormatting sqref="X21">
    <cfRule type="expression" dxfId="7917" priority="276">
      <formula>AND(IF(OR($Q21=1,$Q21=2),1,0),IF($X21&lt;=20,1,0))</formula>
    </cfRule>
    <cfRule type="expression" dxfId="7916" priority="277">
      <formula>AND(IF($Q21=2,1,0),IF($X21&lt;30,1,0))</formula>
    </cfRule>
    <cfRule type="expression" dxfId="7915" priority="278">
      <formula>AND(IF($Q21=3,1,0),IF($X21&lt;30,1,0))</formula>
    </cfRule>
    <cfRule type="expression" dxfId="7914" priority="279">
      <formula>AND(IF($Q21=3,1,IF($Q21=4,1,0)),IF($F21&lt;=85,1,0))</formula>
    </cfRule>
  </conditionalFormatting>
  <conditionalFormatting sqref="AI21">
    <cfRule type="expression" dxfId="7913" priority="272">
      <formula>AND(IF(OR($Q21=1,$Q21=2),1,0),IF($X21&lt;=20,1,0))</formula>
    </cfRule>
    <cfRule type="expression" dxfId="7912" priority="273">
      <formula>AND(IF($Q21=2,1,0),IF($X21&lt;30,1,0))</formula>
    </cfRule>
    <cfRule type="expression" dxfId="7911" priority="274">
      <formula>AND(IF($Q21=3,1,0),IF($X21&lt;30,1,0))</formula>
    </cfRule>
    <cfRule type="expression" dxfId="7910" priority="275">
      <formula>AND(IF($Q21=3,1,IF($Q21=4,1,0)),IF($F21&lt;=85,1,0))</formula>
    </cfRule>
  </conditionalFormatting>
  <conditionalFormatting sqref="AV22">
    <cfRule type="expression" dxfId="7909" priority="270">
      <formula>AV22="X"</formula>
    </cfRule>
    <cfRule type="expression" dxfId="7908" priority="271">
      <formula>AV22="후보"</formula>
    </cfRule>
  </conditionalFormatting>
  <conditionalFormatting sqref="AC22">
    <cfRule type="cellIs" dxfId="7907" priority="267" operator="greaterThan">
      <formula>0.9</formula>
    </cfRule>
    <cfRule type="cellIs" dxfId="7906" priority="268" operator="greaterThan">
      <formula>0.85</formula>
    </cfRule>
  </conditionalFormatting>
  <conditionalFormatting sqref="N22">
    <cfRule type="cellIs" dxfId="7905" priority="265" operator="greaterThan">
      <formula>0.9</formula>
    </cfRule>
    <cfRule type="cellIs" dxfId="7904" priority="266" operator="greaterThan">
      <formula>0.85</formula>
    </cfRule>
  </conditionalFormatting>
  <conditionalFormatting sqref="E22">
    <cfRule type="expression" dxfId="7903" priority="261">
      <formula>AND(IF(OR($Q22=1,$Q22=2),1,0),IF($X22&lt;=20,1,0))</formula>
    </cfRule>
    <cfRule type="expression" dxfId="7902" priority="262">
      <formula>AND(IF($Q22=2,1,0),IF($X22&lt;30,1,0))</formula>
    </cfRule>
    <cfRule type="expression" dxfId="7901" priority="263">
      <formula>AND(IF($Q22=3,1,0),IF($X22&lt;30,1,0))</formula>
    </cfRule>
    <cfRule type="expression" dxfId="7900" priority="264">
      <formula>AND(IF($Q22=3,1,IF($Q22=4,1,0)),IF($F22&lt;=85,1,0))</formula>
    </cfRule>
  </conditionalFormatting>
  <conditionalFormatting sqref="X22">
    <cfRule type="expression" dxfId="7899" priority="257">
      <formula>AND(IF(OR($Q22=1,$Q22=2),1,0),IF($X22&lt;=20,1,0))</formula>
    </cfRule>
    <cfRule type="expression" dxfId="7898" priority="258">
      <formula>AND(IF($Q22=2,1,0),IF($X22&lt;30,1,0))</formula>
    </cfRule>
    <cfRule type="expression" dxfId="7897" priority="259">
      <formula>AND(IF($Q22=3,1,0),IF($X22&lt;30,1,0))</formula>
    </cfRule>
    <cfRule type="expression" dxfId="7896" priority="260">
      <formula>AND(IF($Q22=3,1,IF($Q22=4,1,0)),IF($F22&lt;=85,1,0))</formula>
    </cfRule>
  </conditionalFormatting>
  <conditionalFormatting sqref="AI22">
    <cfRule type="expression" dxfId="7895" priority="253">
      <formula>AND(IF(OR($Q22=1,$Q22=2),1,0),IF($X22&lt;=20,1,0))</formula>
    </cfRule>
    <cfRule type="expression" dxfId="7894" priority="254">
      <formula>AND(IF($Q22=2,1,0),IF($X22&lt;30,1,0))</formula>
    </cfRule>
    <cfRule type="expression" dxfId="7893" priority="255">
      <formula>AND(IF($Q22=3,1,0),IF($X22&lt;30,1,0))</formula>
    </cfRule>
    <cfRule type="expression" dxfId="7892" priority="256">
      <formula>AND(IF($Q22=3,1,IF($Q22=4,1,0)),IF($F22&lt;=85,1,0))</formula>
    </cfRule>
  </conditionalFormatting>
  <conditionalFormatting sqref="AV23">
    <cfRule type="expression" dxfId="7891" priority="251">
      <formula>AV23="X"</formula>
    </cfRule>
    <cfRule type="expression" dxfId="7890" priority="252">
      <formula>AV23="후보"</formula>
    </cfRule>
  </conditionalFormatting>
  <conditionalFormatting sqref="AC23">
    <cfRule type="cellIs" dxfId="7889" priority="248" operator="greaterThan">
      <formula>0.9</formula>
    </cfRule>
    <cfRule type="cellIs" dxfId="7888" priority="249" operator="greaterThan">
      <formula>0.85</formula>
    </cfRule>
  </conditionalFormatting>
  <conditionalFormatting sqref="N23">
    <cfRule type="cellIs" dxfId="7887" priority="246" operator="greaterThan">
      <formula>0.9</formula>
    </cfRule>
    <cfRule type="cellIs" dxfId="7886" priority="247" operator="greaterThan">
      <formula>0.85</formula>
    </cfRule>
  </conditionalFormatting>
  <conditionalFormatting sqref="E23">
    <cfRule type="expression" dxfId="7885" priority="242">
      <formula>AND(IF(OR($Q23=1,$Q23=2),1,0),IF($X23&lt;=20,1,0))</formula>
    </cfRule>
    <cfRule type="expression" dxfId="7884" priority="243">
      <formula>AND(IF($Q23=2,1,0),IF($X23&lt;30,1,0))</formula>
    </cfRule>
    <cfRule type="expression" dxfId="7883" priority="244">
      <formula>AND(IF($Q23=3,1,0),IF($X23&lt;30,1,0))</formula>
    </cfRule>
    <cfRule type="expression" dxfId="7882" priority="245">
      <formula>AND(IF($Q23=3,1,IF($Q23=4,1,0)),IF($F23&lt;=85,1,0))</formula>
    </cfRule>
  </conditionalFormatting>
  <conditionalFormatting sqref="X23">
    <cfRule type="expression" dxfId="7881" priority="238">
      <formula>AND(IF(OR($Q23=1,$Q23=2),1,0),IF($X23&lt;=20,1,0))</formula>
    </cfRule>
    <cfRule type="expression" dxfId="7880" priority="239">
      <formula>AND(IF($Q23=2,1,0),IF($X23&lt;30,1,0))</formula>
    </cfRule>
    <cfRule type="expression" dxfId="7879" priority="240">
      <formula>AND(IF($Q23=3,1,0),IF($X23&lt;30,1,0))</formula>
    </cfRule>
    <cfRule type="expression" dxfId="7878" priority="241">
      <formula>AND(IF($Q23=3,1,IF($Q23=4,1,0)),IF($F23&lt;=85,1,0))</formula>
    </cfRule>
  </conditionalFormatting>
  <conditionalFormatting sqref="AI23">
    <cfRule type="expression" dxfId="7877" priority="234">
      <formula>AND(IF(OR($Q23=1,$Q23=2),1,0),IF($X23&lt;=20,1,0))</formula>
    </cfRule>
    <cfRule type="expression" dxfId="7876" priority="235">
      <formula>AND(IF($Q23=2,1,0),IF($X23&lt;30,1,0))</formula>
    </cfRule>
    <cfRule type="expression" dxfId="7875" priority="236">
      <formula>AND(IF($Q23=3,1,0),IF($X23&lt;30,1,0))</formula>
    </cfRule>
    <cfRule type="expression" dxfId="7874" priority="237">
      <formula>AND(IF($Q23=3,1,IF($Q23=4,1,0)),IF($F23&lt;=85,1,0))</formula>
    </cfRule>
  </conditionalFormatting>
  <conditionalFormatting sqref="AV24">
    <cfRule type="expression" dxfId="7873" priority="232">
      <formula>AV24="X"</formula>
    </cfRule>
    <cfRule type="expression" dxfId="7872" priority="233">
      <formula>AV24="후보"</formula>
    </cfRule>
  </conditionalFormatting>
  <conditionalFormatting sqref="AC24">
    <cfRule type="cellIs" dxfId="7871" priority="229" operator="greaterThan">
      <formula>0.9</formula>
    </cfRule>
    <cfRule type="cellIs" dxfId="7870" priority="230" operator="greaterThan">
      <formula>0.85</formula>
    </cfRule>
  </conditionalFormatting>
  <conditionalFormatting sqref="N24">
    <cfRule type="cellIs" dxfId="7869" priority="227" operator="greaterThan">
      <formula>0.9</formula>
    </cfRule>
    <cfRule type="cellIs" dxfId="7868" priority="228" operator="greaterThan">
      <formula>0.85</formula>
    </cfRule>
  </conditionalFormatting>
  <conditionalFormatting sqref="E24">
    <cfRule type="expression" dxfId="7867" priority="223">
      <formula>AND(IF(OR($Q24=1,$Q24=2),1,0),IF($X24&lt;=20,1,0))</formula>
    </cfRule>
    <cfRule type="expression" dxfId="7866" priority="224">
      <formula>AND(IF($Q24=2,1,0),IF($X24&lt;30,1,0))</formula>
    </cfRule>
    <cfRule type="expression" dxfId="7865" priority="225">
      <formula>AND(IF($Q24=3,1,0),IF($X24&lt;30,1,0))</formula>
    </cfRule>
    <cfRule type="expression" dxfId="7864" priority="226">
      <formula>AND(IF($Q24=3,1,IF($Q24=4,1,0)),IF($F24&lt;=85,1,0))</formula>
    </cfRule>
  </conditionalFormatting>
  <conditionalFormatting sqref="X24">
    <cfRule type="expression" dxfId="7863" priority="219">
      <formula>AND(IF(OR($Q24=1,$Q24=2),1,0),IF($X24&lt;=20,1,0))</formula>
    </cfRule>
    <cfRule type="expression" dxfId="7862" priority="220">
      <formula>AND(IF($Q24=2,1,0),IF($X24&lt;30,1,0))</formula>
    </cfRule>
    <cfRule type="expression" dxfId="7861" priority="221">
      <formula>AND(IF($Q24=3,1,0),IF($X24&lt;30,1,0))</formula>
    </cfRule>
    <cfRule type="expression" dxfId="7860" priority="222">
      <formula>AND(IF($Q24=3,1,IF($Q24=4,1,0)),IF($F24&lt;=85,1,0))</formula>
    </cfRule>
  </conditionalFormatting>
  <conditionalFormatting sqref="AI24">
    <cfRule type="expression" dxfId="7859" priority="215">
      <formula>AND(IF(OR($Q24=1,$Q24=2),1,0),IF($X24&lt;=20,1,0))</formula>
    </cfRule>
    <cfRule type="expression" dxfId="7858" priority="216">
      <formula>AND(IF($Q24=2,1,0),IF($X24&lt;30,1,0))</formula>
    </cfRule>
    <cfRule type="expression" dxfId="7857" priority="217">
      <formula>AND(IF($Q24=3,1,0),IF($X24&lt;30,1,0))</formula>
    </cfRule>
    <cfRule type="expression" dxfId="7856" priority="218">
      <formula>AND(IF($Q24=3,1,IF($Q24=4,1,0)),IF($F24&lt;=85,1,0))</formula>
    </cfRule>
  </conditionalFormatting>
  <conditionalFormatting sqref="AV25">
    <cfRule type="expression" dxfId="7855" priority="213">
      <formula>AV25="X"</formula>
    </cfRule>
    <cfRule type="expression" dxfId="7854" priority="214">
      <formula>AV25="후보"</formula>
    </cfRule>
  </conditionalFormatting>
  <conditionalFormatting sqref="AC25 N25">
    <cfRule type="cellIs" dxfId="7853" priority="210" operator="greaterThan">
      <formula>0.9</formula>
    </cfRule>
    <cfRule type="cellIs" dxfId="7852" priority="211" operator="greaterThan">
      <formula>0.85</formula>
    </cfRule>
  </conditionalFormatting>
  <conditionalFormatting sqref="AV26">
    <cfRule type="expression" dxfId="7851" priority="208">
      <formula>AV26="X"</formula>
    </cfRule>
    <cfRule type="expression" dxfId="7850" priority="209">
      <formula>AV26="후보"</formula>
    </cfRule>
  </conditionalFormatting>
  <conditionalFormatting sqref="AC26">
    <cfRule type="cellIs" dxfId="7849" priority="205" operator="greaterThan">
      <formula>0.9</formula>
    </cfRule>
    <cfRule type="cellIs" dxfId="7848" priority="206" operator="greaterThan">
      <formula>0.85</formula>
    </cfRule>
  </conditionalFormatting>
  <conditionalFormatting sqref="N26">
    <cfRule type="cellIs" dxfId="7847" priority="203" operator="greaterThan">
      <formula>0.9</formula>
    </cfRule>
    <cfRule type="cellIs" dxfId="7846" priority="204" operator="greaterThan">
      <formula>0.85</formula>
    </cfRule>
  </conditionalFormatting>
  <conditionalFormatting sqref="E26">
    <cfRule type="expression" dxfId="7845" priority="199">
      <formula>AND(IF(OR($Q26=1,$Q26=2),1,0),IF($X26&lt;=20,1,0))</formula>
    </cfRule>
    <cfRule type="expression" dxfId="7844" priority="200">
      <formula>AND(IF($Q26=2,1,0),IF($X26&lt;30,1,0))</formula>
    </cfRule>
    <cfRule type="expression" dxfId="7843" priority="201">
      <formula>AND(IF($Q26=3,1,0),IF($X26&lt;30,1,0))</formula>
    </cfRule>
    <cfRule type="expression" dxfId="7842" priority="202">
      <formula>AND(IF($Q26=3,1,IF($Q26=4,1,0)),IF($F26&lt;=85,1,0))</formula>
    </cfRule>
  </conditionalFormatting>
  <conditionalFormatting sqref="X26">
    <cfRule type="expression" dxfId="7841" priority="195">
      <formula>AND(IF(OR($Q26=1,$Q26=2),1,0),IF($X26&lt;=20,1,0))</formula>
    </cfRule>
    <cfRule type="expression" dxfId="7840" priority="196">
      <formula>AND(IF($Q26=2,1,0),IF($X26&lt;30,1,0))</formula>
    </cfRule>
    <cfRule type="expression" dxfId="7839" priority="197">
      <formula>AND(IF($Q26=3,1,0),IF($X26&lt;30,1,0))</formula>
    </cfRule>
    <cfRule type="expression" dxfId="7838" priority="198">
      <formula>AND(IF($Q26=3,1,IF($Q26=4,1,0)),IF($F26&lt;=85,1,0))</formula>
    </cfRule>
  </conditionalFormatting>
  <conditionalFormatting sqref="AI26">
    <cfRule type="expression" dxfId="7837" priority="191">
      <formula>AND(IF(OR($Q26=1,$Q26=2),1,0),IF($X26&lt;=20,1,0))</formula>
    </cfRule>
    <cfRule type="expression" dxfId="7836" priority="192">
      <formula>AND(IF($Q26=2,1,0),IF($X26&lt;30,1,0))</formula>
    </cfRule>
    <cfRule type="expression" dxfId="7835" priority="193">
      <formula>AND(IF($Q26=3,1,0),IF($X26&lt;30,1,0))</formula>
    </cfRule>
    <cfRule type="expression" dxfId="7834" priority="194">
      <formula>AND(IF($Q26=3,1,IF($Q26=4,1,0)),IF($F26&lt;=85,1,0))</formula>
    </cfRule>
  </conditionalFormatting>
  <conditionalFormatting sqref="AV27">
    <cfRule type="expression" dxfId="7833" priority="189">
      <formula>AV27="X"</formula>
    </cfRule>
    <cfRule type="expression" dxfId="7832" priority="190">
      <formula>AV27="후보"</formula>
    </cfRule>
  </conditionalFormatting>
  <conditionalFormatting sqref="AC27">
    <cfRule type="cellIs" dxfId="7831" priority="186" operator="greaterThan">
      <formula>0.9</formula>
    </cfRule>
    <cfRule type="cellIs" dxfId="7830" priority="187" operator="greaterThan">
      <formula>0.85</formula>
    </cfRule>
  </conditionalFormatting>
  <conditionalFormatting sqref="N27">
    <cfRule type="cellIs" dxfId="7829" priority="184" operator="greaterThan">
      <formula>0.9</formula>
    </cfRule>
    <cfRule type="cellIs" dxfId="7828" priority="185" operator="greaterThan">
      <formula>0.85</formula>
    </cfRule>
  </conditionalFormatting>
  <conditionalFormatting sqref="E27">
    <cfRule type="expression" dxfId="7827" priority="180">
      <formula>AND(IF(OR($Q27=1,$Q27=2),1,0),IF($X27&lt;=20,1,0))</formula>
    </cfRule>
    <cfRule type="expression" dxfId="7826" priority="181">
      <formula>AND(IF($Q27=2,1,0),IF($X27&lt;30,1,0))</formula>
    </cfRule>
    <cfRule type="expression" dxfId="7825" priority="182">
      <formula>AND(IF($Q27=3,1,0),IF($X27&lt;30,1,0))</formula>
    </cfRule>
    <cfRule type="expression" dxfId="7824" priority="183">
      <formula>AND(IF($Q27=3,1,IF($Q27=4,1,0)),IF($F27&lt;=85,1,0))</formula>
    </cfRule>
  </conditionalFormatting>
  <conditionalFormatting sqref="X27">
    <cfRule type="expression" dxfId="7823" priority="176">
      <formula>AND(IF(OR($Q27=1,$Q27=2),1,0),IF($X27&lt;=20,1,0))</formula>
    </cfRule>
    <cfRule type="expression" dxfId="7822" priority="177">
      <formula>AND(IF($Q27=2,1,0),IF($X27&lt;30,1,0))</formula>
    </cfRule>
    <cfRule type="expression" dxfId="7821" priority="178">
      <formula>AND(IF($Q27=3,1,0),IF($X27&lt;30,1,0))</formula>
    </cfRule>
    <cfRule type="expression" dxfId="7820" priority="179">
      <formula>AND(IF($Q27=3,1,IF($Q27=4,1,0)),IF($F27&lt;=85,1,0))</formula>
    </cfRule>
  </conditionalFormatting>
  <conditionalFormatting sqref="AI27">
    <cfRule type="expression" dxfId="7819" priority="172">
      <formula>AND(IF(OR($Q27=1,$Q27=2),1,0),IF($X27&lt;=20,1,0))</formula>
    </cfRule>
    <cfRule type="expression" dxfId="7818" priority="173">
      <formula>AND(IF($Q27=2,1,0),IF($X27&lt;30,1,0))</formula>
    </cfRule>
    <cfRule type="expression" dxfId="7817" priority="174">
      <formula>AND(IF($Q27=3,1,0),IF($X27&lt;30,1,0))</formula>
    </cfRule>
    <cfRule type="expression" dxfId="7816" priority="175">
      <formula>AND(IF($Q27=3,1,IF($Q27=4,1,0)),IF($F27&lt;=85,1,0))</formula>
    </cfRule>
  </conditionalFormatting>
  <conditionalFormatting sqref="AV28">
    <cfRule type="expression" dxfId="7815" priority="170">
      <formula>AV28="X"</formula>
    </cfRule>
    <cfRule type="expression" dxfId="7814" priority="171">
      <formula>AV28="후보"</formula>
    </cfRule>
  </conditionalFormatting>
  <conditionalFormatting sqref="AC28">
    <cfRule type="cellIs" dxfId="7813" priority="167" operator="greaterThan">
      <formula>0.9</formula>
    </cfRule>
    <cfRule type="cellIs" dxfId="7812" priority="168" operator="greaterThan">
      <formula>0.85</formula>
    </cfRule>
  </conditionalFormatting>
  <conditionalFormatting sqref="N28">
    <cfRule type="cellIs" dxfId="7811" priority="165" operator="greaterThan">
      <formula>0.9</formula>
    </cfRule>
    <cfRule type="cellIs" dxfId="7810" priority="166" operator="greaterThan">
      <formula>0.85</formula>
    </cfRule>
  </conditionalFormatting>
  <conditionalFormatting sqref="E28">
    <cfRule type="expression" dxfId="7809" priority="161">
      <formula>AND(IF(OR($Q28=1,$Q28=2),1,0),IF($X28&lt;=20,1,0))</formula>
    </cfRule>
    <cfRule type="expression" dxfId="7808" priority="162">
      <formula>AND(IF($Q28=2,1,0),IF($X28&lt;30,1,0))</formula>
    </cfRule>
    <cfRule type="expression" dxfId="7807" priority="163">
      <formula>AND(IF($Q28=3,1,0),IF($X28&lt;30,1,0))</formula>
    </cfRule>
    <cfRule type="expression" dxfId="7806" priority="164">
      <formula>AND(IF($Q28=3,1,IF($Q28=4,1,0)),IF($F28&lt;=85,1,0))</formula>
    </cfRule>
  </conditionalFormatting>
  <conditionalFormatting sqref="X28">
    <cfRule type="expression" dxfId="7805" priority="157">
      <formula>AND(IF(OR($Q28=1,$Q28=2),1,0),IF($X28&lt;=20,1,0))</formula>
    </cfRule>
    <cfRule type="expression" dxfId="7804" priority="158">
      <formula>AND(IF($Q28=2,1,0),IF($X28&lt;30,1,0))</formula>
    </cfRule>
    <cfRule type="expression" dxfId="7803" priority="159">
      <formula>AND(IF($Q28=3,1,0),IF($X28&lt;30,1,0))</formula>
    </cfRule>
    <cfRule type="expression" dxfId="7802" priority="160">
      <formula>AND(IF($Q28=3,1,IF($Q28=4,1,0)),IF($F28&lt;=85,1,0))</formula>
    </cfRule>
  </conditionalFormatting>
  <conditionalFormatting sqref="AI28">
    <cfRule type="expression" dxfId="7801" priority="153">
      <formula>AND(IF(OR($Q28=1,$Q28=2),1,0),IF($X28&lt;=20,1,0))</formula>
    </cfRule>
    <cfRule type="expression" dxfId="7800" priority="154">
      <formula>AND(IF($Q28=2,1,0),IF($X28&lt;30,1,0))</formula>
    </cfRule>
    <cfRule type="expression" dxfId="7799" priority="155">
      <formula>AND(IF($Q28=3,1,0),IF($X28&lt;30,1,0))</formula>
    </cfRule>
    <cfRule type="expression" dxfId="7798" priority="156">
      <formula>AND(IF($Q28=3,1,IF($Q28=4,1,0)),IF($F28&lt;=85,1,0))</formula>
    </cfRule>
  </conditionalFormatting>
  <conditionalFormatting sqref="AV29">
    <cfRule type="expression" dxfId="7797" priority="151">
      <formula>AV29="X"</formula>
    </cfRule>
    <cfRule type="expression" dxfId="7796" priority="152">
      <formula>AV29="후보"</formula>
    </cfRule>
  </conditionalFormatting>
  <conditionalFormatting sqref="AC29">
    <cfRule type="cellIs" dxfId="7795" priority="148" operator="greaterThan">
      <formula>0.9</formula>
    </cfRule>
    <cfRule type="cellIs" dxfId="7794" priority="149" operator="greaterThan">
      <formula>0.85</formula>
    </cfRule>
  </conditionalFormatting>
  <conditionalFormatting sqref="N29">
    <cfRule type="cellIs" dxfId="7793" priority="146" operator="greaterThan">
      <formula>0.9</formula>
    </cfRule>
    <cfRule type="cellIs" dxfId="7792" priority="147" operator="greaterThan">
      <formula>0.85</formula>
    </cfRule>
  </conditionalFormatting>
  <conditionalFormatting sqref="E29">
    <cfRule type="expression" dxfId="7791" priority="142">
      <formula>AND(IF(OR($Q29=1,$Q29=2),1,0),IF($X29&lt;=20,1,0))</formula>
    </cfRule>
    <cfRule type="expression" dxfId="7790" priority="143">
      <formula>AND(IF($Q29=2,1,0),IF($X29&lt;30,1,0))</formula>
    </cfRule>
    <cfRule type="expression" dxfId="7789" priority="144">
      <formula>AND(IF($Q29=3,1,0),IF($X29&lt;30,1,0))</formula>
    </cfRule>
    <cfRule type="expression" dxfId="7788" priority="145">
      <formula>AND(IF($Q29=3,1,IF($Q29=4,1,0)),IF($F29&lt;=85,1,0))</formula>
    </cfRule>
  </conditionalFormatting>
  <conditionalFormatting sqref="X29">
    <cfRule type="expression" dxfId="7787" priority="138">
      <formula>AND(IF(OR($Q29=1,$Q29=2),1,0),IF($X29&lt;=20,1,0))</formula>
    </cfRule>
    <cfRule type="expression" dxfId="7786" priority="139">
      <formula>AND(IF($Q29=2,1,0),IF($X29&lt;30,1,0))</formula>
    </cfRule>
    <cfRule type="expression" dxfId="7785" priority="140">
      <formula>AND(IF($Q29=3,1,0),IF($X29&lt;30,1,0))</formula>
    </cfRule>
    <cfRule type="expression" dxfId="7784" priority="141">
      <formula>AND(IF($Q29=3,1,IF($Q29=4,1,0)),IF($F29&lt;=85,1,0))</formula>
    </cfRule>
  </conditionalFormatting>
  <conditionalFormatting sqref="AI29">
    <cfRule type="expression" dxfId="7783" priority="134">
      <formula>AND(IF(OR($Q29=1,$Q29=2),1,0),IF($X29&lt;=20,1,0))</formula>
    </cfRule>
    <cfRule type="expression" dxfId="7782" priority="135">
      <formula>AND(IF($Q29=2,1,0),IF($X29&lt;30,1,0))</formula>
    </cfRule>
    <cfRule type="expression" dxfId="7781" priority="136">
      <formula>AND(IF($Q29=3,1,0),IF($X29&lt;30,1,0))</formula>
    </cfRule>
    <cfRule type="expression" dxfId="7780" priority="137">
      <formula>AND(IF($Q29=3,1,IF($Q29=4,1,0)),IF($F29&lt;=85,1,0))</formula>
    </cfRule>
  </conditionalFormatting>
  <conditionalFormatting sqref="AV30">
    <cfRule type="expression" dxfId="7779" priority="132">
      <formula>AV30="X"</formula>
    </cfRule>
    <cfRule type="expression" dxfId="7778" priority="133">
      <formula>AV30="후보"</formula>
    </cfRule>
  </conditionalFormatting>
  <conditionalFormatting sqref="AC30">
    <cfRule type="cellIs" dxfId="7777" priority="129" operator="greaterThan">
      <formula>0.9</formula>
    </cfRule>
    <cfRule type="cellIs" dxfId="7776" priority="130" operator="greaterThan">
      <formula>0.85</formula>
    </cfRule>
  </conditionalFormatting>
  <conditionalFormatting sqref="N30">
    <cfRule type="cellIs" dxfId="7775" priority="127" operator="greaterThan">
      <formula>0.9</formula>
    </cfRule>
    <cfRule type="cellIs" dxfId="7774" priority="128" operator="greaterThan">
      <formula>0.85</formula>
    </cfRule>
  </conditionalFormatting>
  <conditionalFormatting sqref="E30">
    <cfRule type="expression" dxfId="7773" priority="123">
      <formula>AND(IF(OR($Q30=1,$Q30=2),1,0),IF($X30&lt;=20,1,0))</formula>
    </cfRule>
    <cfRule type="expression" dxfId="7772" priority="124">
      <formula>AND(IF($Q30=2,1,0),IF($X30&lt;30,1,0))</formula>
    </cfRule>
    <cfRule type="expression" dxfId="7771" priority="125">
      <formula>AND(IF($Q30=3,1,0),IF($X30&lt;30,1,0))</formula>
    </cfRule>
    <cfRule type="expression" dxfId="7770" priority="126">
      <formula>AND(IF($Q30=3,1,IF($Q30=4,1,0)),IF($F30&lt;=85,1,0))</formula>
    </cfRule>
  </conditionalFormatting>
  <conditionalFormatting sqref="X30">
    <cfRule type="expression" dxfId="7769" priority="119">
      <formula>AND(IF(OR($Q30=1,$Q30=2),1,0),IF($X30&lt;=20,1,0))</formula>
    </cfRule>
    <cfRule type="expression" dxfId="7768" priority="120">
      <formula>AND(IF($Q30=2,1,0),IF($X30&lt;30,1,0))</formula>
    </cfRule>
    <cfRule type="expression" dxfId="7767" priority="121">
      <formula>AND(IF($Q30=3,1,0),IF($X30&lt;30,1,0))</formula>
    </cfRule>
    <cfRule type="expression" dxfId="7766" priority="122">
      <formula>AND(IF($Q30=3,1,IF($Q30=4,1,0)),IF($F30&lt;=85,1,0))</formula>
    </cfRule>
  </conditionalFormatting>
  <conditionalFormatting sqref="AI30">
    <cfRule type="expression" dxfId="7765" priority="115">
      <formula>AND(IF(OR($Q30=1,$Q30=2),1,0),IF($X30&lt;=20,1,0))</formula>
    </cfRule>
    <cfRule type="expression" dxfId="7764" priority="116">
      <formula>AND(IF($Q30=2,1,0),IF($X30&lt;30,1,0))</formula>
    </cfRule>
    <cfRule type="expression" dxfId="7763" priority="117">
      <formula>AND(IF($Q30=3,1,0),IF($X30&lt;30,1,0))</formula>
    </cfRule>
    <cfRule type="expression" dxfId="7762" priority="118">
      <formula>AND(IF($Q30=3,1,IF($Q30=4,1,0)),IF($F30&lt;=85,1,0))</formula>
    </cfRule>
  </conditionalFormatting>
  <conditionalFormatting sqref="AV31">
    <cfRule type="expression" dxfId="7761" priority="113">
      <formula>AV31="X"</formula>
    </cfRule>
    <cfRule type="expression" dxfId="7760" priority="114">
      <formula>AV31="후보"</formula>
    </cfRule>
  </conditionalFormatting>
  <conditionalFormatting sqref="AC31">
    <cfRule type="cellIs" dxfId="7759" priority="110" operator="greaterThan">
      <formula>0.9</formula>
    </cfRule>
    <cfRule type="cellIs" dxfId="7758" priority="111" operator="greaterThan">
      <formula>0.85</formula>
    </cfRule>
  </conditionalFormatting>
  <conditionalFormatting sqref="N31">
    <cfRule type="cellIs" dxfId="7757" priority="108" operator="greaterThan">
      <formula>0.9</formula>
    </cfRule>
    <cfRule type="cellIs" dxfId="7756" priority="109" operator="greaterThan">
      <formula>0.85</formula>
    </cfRule>
  </conditionalFormatting>
  <conditionalFormatting sqref="E31">
    <cfRule type="expression" dxfId="7755" priority="104">
      <formula>AND(IF(OR($Q31=1,$Q31=2),1,0),IF($X31&lt;=20,1,0))</formula>
    </cfRule>
    <cfRule type="expression" dxfId="7754" priority="105">
      <formula>AND(IF($Q31=2,1,0),IF($X31&lt;30,1,0))</formula>
    </cfRule>
    <cfRule type="expression" dxfId="7753" priority="106">
      <formula>AND(IF($Q31=3,1,0),IF($X31&lt;30,1,0))</formula>
    </cfRule>
    <cfRule type="expression" dxfId="7752" priority="107">
      <formula>AND(IF($Q31=3,1,IF($Q31=4,1,0)),IF($F31&lt;=85,1,0))</formula>
    </cfRule>
  </conditionalFormatting>
  <conditionalFormatting sqref="X31">
    <cfRule type="expression" dxfId="7751" priority="100">
      <formula>AND(IF(OR($Q31=1,$Q31=2),1,0),IF($X31&lt;=20,1,0))</formula>
    </cfRule>
    <cfRule type="expression" dxfId="7750" priority="101">
      <formula>AND(IF($Q31=2,1,0),IF($X31&lt;30,1,0))</formula>
    </cfRule>
    <cfRule type="expression" dxfId="7749" priority="102">
      <formula>AND(IF($Q31=3,1,0),IF($X31&lt;30,1,0))</formula>
    </cfRule>
    <cfRule type="expression" dxfId="7748" priority="103">
      <formula>AND(IF($Q31=3,1,IF($Q31=4,1,0)),IF($F31&lt;=85,1,0))</formula>
    </cfRule>
  </conditionalFormatting>
  <conditionalFormatting sqref="AI31">
    <cfRule type="expression" dxfId="7747" priority="96">
      <formula>AND(IF(OR($Q31=1,$Q31=2),1,0),IF($X31&lt;=20,1,0))</formula>
    </cfRule>
    <cfRule type="expression" dxfId="7746" priority="97">
      <formula>AND(IF($Q31=2,1,0),IF($X31&lt;30,1,0))</formula>
    </cfRule>
    <cfRule type="expression" dxfId="7745" priority="98">
      <formula>AND(IF($Q31=3,1,0),IF($X31&lt;30,1,0))</formula>
    </cfRule>
    <cfRule type="expression" dxfId="7744" priority="99">
      <formula>AND(IF($Q31=3,1,IF($Q31=4,1,0)),IF($F31&lt;=85,1,0))</formula>
    </cfRule>
  </conditionalFormatting>
  <conditionalFormatting sqref="AV32">
    <cfRule type="expression" dxfId="7743" priority="94">
      <formula>AV32="X"</formula>
    </cfRule>
    <cfRule type="expression" dxfId="7742" priority="95">
      <formula>AV32="후보"</formula>
    </cfRule>
  </conditionalFormatting>
  <conditionalFormatting sqref="AC32">
    <cfRule type="cellIs" dxfId="7741" priority="91" operator="greaterThan">
      <formula>0.9</formula>
    </cfRule>
    <cfRule type="cellIs" dxfId="7740" priority="92" operator="greaterThan">
      <formula>0.85</formula>
    </cfRule>
  </conditionalFormatting>
  <conditionalFormatting sqref="N32">
    <cfRule type="cellIs" dxfId="7739" priority="89" operator="greaterThan">
      <formula>0.9</formula>
    </cfRule>
    <cfRule type="cellIs" dxfId="7738" priority="90" operator="greaterThan">
      <formula>0.85</formula>
    </cfRule>
  </conditionalFormatting>
  <conditionalFormatting sqref="E32">
    <cfRule type="expression" dxfId="7737" priority="85">
      <formula>AND(IF(OR($Q32=1,$Q32=2),1,0),IF($X32&lt;=20,1,0))</formula>
    </cfRule>
    <cfRule type="expression" dxfId="7736" priority="86">
      <formula>AND(IF($Q32=2,1,0),IF($X32&lt;30,1,0))</formula>
    </cfRule>
    <cfRule type="expression" dxfId="7735" priority="87">
      <formula>AND(IF($Q32=3,1,0),IF($X32&lt;30,1,0))</formula>
    </cfRule>
    <cfRule type="expression" dxfId="7734" priority="88">
      <formula>AND(IF($Q32=3,1,IF($Q32=4,1,0)),IF($F32&lt;=85,1,0))</formula>
    </cfRule>
  </conditionalFormatting>
  <conditionalFormatting sqref="X32">
    <cfRule type="expression" dxfId="7733" priority="81">
      <formula>AND(IF(OR($Q32=1,$Q32=2),1,0),IF($X32&lt;=20,1,0))</formula>
    </cfRule>
    <cfRule type="expression" dxfId="7732" priority="82">
      <formula>AND(IF($Q32=2,1,0),IF($X32&lt;30,1,0))</formula>
    </cfRule>
    <cfRule type="expression" dxfId="7731" priority="83">
      <formula>AND(IF($Q32=3,1,0),IF($X32&lt;30,1,0))</formula>
    </cfRule>
    <cfRule type="expression" dxfId="7730" priority="84">
      <formula>AND(IF($Q32=3,1,IF($Q32=4,1,0)),IF($F32&lt;=85,1,0))</formula>
    </cfRule>
  </conditionalFormatting>
  <conditionalFormatting sqref="AI32">
    <cfRule type="expression" dxfId="7729" priority="77">
      <formula>AND(IF(OR($Q32=1,$Q32=2),1,0),IF($X32&lt;=20,1,0))</formula>
    </cfRule>
    <cfRule type="expression" dxfId="7728" priority="78">
      <formula>AND(IF($Q32=2,1,0),IF($X32&lt;30,1,0))</formula>
    </cfRule>
    <cfRule type="expression" dxfId="7727" priority="79">
      <formula>AND(IF($Q32=3,1,0),IF($X32&lt;30,1,0))</formula>
    </cfRule>
    <cfRule type="expression" dxfId="7726" priority="80">
      <formula>AND(IF($Q32=3,1,IF($Q32=4,1,0)),IF($F32&lt;=85,1,0))</formula>
    </cfRule>
  </conditionalFormatting>
  <conditionalFormatting sqref="AV33">
    <cfRule type="expression" dxfId="7725" priority="75">
      <formula>AV33="X"</formula>
    </cfRule>
    <cfRule type="expression" dxfId="7724" priority="76">
      <formula>AV33="후보"</formula>
    </cfRule>
  </conditionalFormatting>
  <conditionalFormatting sqref="AC33">
    <cfRule type="cellIs" dxfId="7723" priority="72" operator="greaterThan">
      <formula>0.9</formula>
    </cfRule>
    <cfRule type="cellIs" dxfId="7722" priority="73" operator="greaterThan">
      <formula>0.85</formula>
    </cfRule>
  </conditionalFormatting>
  <conditionalFormatting sqref="N33">
    <cfRule type="cellIs" dxfId="7721" priority="70" operator="greaterThan">
      <formula>0.9</formula>
    </cfRule>
    <cfRule type="cellIs" dxfId="7720" priority="71" operator="greaterThan">
      <formula>0.85</formula>
    </cfRule>
  </conditionalFormatting>
  <conditionalFormatting sqref="E33">
    <cfRule type="expression" dxfId="7719" priority="66">
      <formula>AND(IF(OR($Q33=1,$Q33=2),1,0),IF($X33&lt;=20,1,0))</formula>
    </cfRule>
    <cfRule type="expression" dxfId="7718" priority="67">
      <formula>AND(IF($Q33=2,1,0),IF($X33&lt;30,1,0))</formula>
    </cfRule>
    <cfRule type="expression" dxfId="7717" priority="68">
      <formula>AND(IF($Q33=3,1,0),IF($X33&lt;30,1,0))</formula>
    </cfRule>
    <cfRule type="expression" dxfId="7716" priority="69">
      <formula>AND(IF($Q33=3,1,IF($Q33=4,1,0)),IF($F33&lt;=85,1,0))</formula>
    </cfRule>
  </conditionalFormatting>
  <conditionalFormatting sqref="X33">
    <cfRule type="expression" dxfId="7715" priority="62">
      <formula>AND(IF(OR($Q33=1,$Q33=2),1,0),IF($X33&lt;=20,1,0))</formula>
    </cfRule>
    <cfRule type="expression" dxfId="7714" priority="63">
      <formula>AND(IF($Q33=2,1,0),IF($X33&lt;30,1,0))</formula>
    </cfRule>
    <cfRule type="expression" dxfId="7713" priority="64">
      <formula>AND(IF($Q33=3,1,0),IF($X33&lt;30,1,0))</formula>
    </cfRule>
    <cfRule type="expression" dxfId="7712" priority="65">
      <formula>AND(IF($Q33=3,1,IF($Q33=4,1,0)),IF($F33&lt;=85,1,0))</formula>
    </cfRule>
  </conditionalFormatting>
  <conditionalFormatting sqref="AI33">
    <cfRule type="expression" dxfId="7711" priority="58">
      <formula>AND(IF(OR($Q33=1,$Q33=2),1,0),IF($X33&lt;=20,1,0))</formula>
    </cfRule>
    <cfRule type="expression" dxfId="7710" priority="59">
      <formula>AND(IF($Q33=2,1,0),IF($X33&lt;30,1,0))</formula>
    </cfRule>
    <cfRule type="expression" dxfId="7709" priority="60">
      <formula>AND(IF($Q33=3,1,0),IF($X33&lt;30,1,0))</formula>
    </cfRule>
    <cfRule type="expression" dxfId="7708" priority="61">
      <formula>AND(IF($Q33=3,1,IF($Q33=4,1,0)),IF($F33&lt;=85,1,0))</formula>
    </cfRule>
  </conditionalFormatting>
  <conditionalFormatting sqref="AV34">
    <cfRule type="expression" dxfId="7707" priority="56">
      <formula>AV34="X"</formula>
    </cfRule>
    <cfRule type="expression" dxfId="7706" priority="57">
      <formula>AV34="후보"</formula>
    </cfRule>
  </conditionalFormatting>
  <conditionalFormatting sqref="AC34">
    <cfRule type="cellIs" dxfId="7705" priority="53" operator="greaterThan">
      <formula>0.9</formula>
    </cfRule>
    <cfRule type="cellIs" dxfId="7704" priority="54" operator="greaterThan">
      <formula>0.85</formula>
    </cfRule>
  </conditionalFormatting>
  <conditionalFormatting sqref="N34">
    <cfRule type="cellIs" dxfId="7703" priority="51" operator="greaterThan">
      <formula>0.9</formula>
    </cfRule>
    <cfRule type="cellIs" dxfId="7702" priority="52" operator="greaterThan">
      <formula>0.85</formula>
    </cfRule>
  </conditionalFormatting>
  <conditionalFormatting sqref="E34">
    <cfRule type="expression" dxfId="7701" priority="47">
      <formula>AND(IF(OR($Q34=1,$Q34=2),1,0),IF($X34&lt;=20,1,0))</formula>
    </cfRule>
    <cfRule type="expression" dxfId="7700" priority="48">
      <formula>AND(IF($Q34=2,1,0),IF($X34&lt;30,1,0))</formula>
    </cfRule>
    <cfRule type="expression" dxfId="7699" priority="49">
      <formula>AND(IF($Q34=3,1,0),IF($X34&lt;30,1,0))</formula>
    </cfRule>
    <cfRule type="expression" dxfId="7698" priority="50">
      <formula>AND(IF($Q34=3,1,IF($Q34=4,1,0)),IF($F34&lt;=85,1,0))</formula>
    </cfRule>
  </conditionalFormatting>
  <conditionalFormatting sqref="X34">
    <cfRule type="expression" dxfId="7697" priority="43">
      <formula>AND(IF(OR($Q34=1,$Q34=2),1,0),IF($X34&lt;=20,1,0))</formula>
    </cfRule>
    <cfRule type="expression" dxfId="7696" priority="44">
      <formula>AND(IF($Q34=2,1,0),IF($X34&lt;30,1,0))</formula>
    </cfRule>
    <cfRule type="expression" dxfId="7695" priority="45">
      <formula>AND(IF($Q34=3,1,0),IF($X34&lt;30,1,0))</formula>
    </cfRule>
    <cfRule type="expression" dxfId="7694" priority="46">
      <formula>AND(IF($Q34=3,1,IF($Q34=4,1,0)),IF($F34&lt;=85,1,0))</formula>
    </cfRule>
  </conditionalFormatting>
  <conditionalFormatting sqref="AI34">
    <cfRule type="expression" dxfId="7693" priority="39">
      <formula>AND(IF(OR($Q34=1,$Q34=2),1,0),IF($X34&lt;=20,1,0))</formula>
    </cfRule>
    <cfRule type="expression" dxfId="7692" priority="40">
      <formula>AND(IF($Q34=2,1,0),IF($X34&lt;30,1,0))</formula>
    </cfRule>
    <cfRule type="expression" dxfId="7691" priority="41">
      <formula>AND(IF($Q34=3,1,0),IF($X34&lt;30,1,0))</formula>
    </cfRule>
    <cfRule type="expression" dxfId="7690" priority="42">
      <formula>AND(IF($Q34=3,1,IF($Q34=4,1,0)),IF($F34&lt;=85,1,0))</formula>
    </cfRule>
  </conditionalFormatting>
  <conditionalFormatting sqref="AV35">
    <cfRule type="expression" dxfId="7689" priority="37">
      <formula>AV35="X"</formula>
    </cfRule>
    <cfRule type="expression" dxfId="7688" priority="38">
      <formula>AV35="후보"</formula>
    </cfRule>
  </conditionalFormatting>
  <conditionalFormatting sqref="AC35">
    <cfRule type="cellIs" dxfId="7687" priority="34" operator="greaterThan">
      <formula>0.9</formula>
    </cfRule>
    <cfRule type="cellIs" dxfId="7686" priority="35" operator="greaterThan">
      <formula>0.85</formula>
    </cfRule>
  </conditionalFormatting>
  <conditionalFormatting sqref="N35">
    <cfRule type="cellIs" dxfId="7685" priority="32" operator="greaterThan">
      <formula>0.9</formula>
    </cfRule>
    <cfRule type="cellIs" dxfId="7684" priority="33" operator="greaterThan">
      <formula>0.85</formula>
    </cfRule>
  </conditionalFormatting>
  <conditionalFormatting sqref="E35">
    <cfRule type="expression" dxfId="7683" priority="28">
      <formula>AND(IF(OR($Q35=1,$Q35=2),1,0),IF($X35&lt;=20,1,0))</formula>
    </cfRule>
    <cfRule type="expression" dxfId="7682" priority="29">
      <formula>AND(IF($Q35=2,1,0),IF($X35&lt;30,1,0))</formula>
    </cfRule>
    <cfRule type="expression" dxfId="7681" priority="30">
      <formula>AND(IF($Q35=3,1,0),IF($X35&lt;30,1,0))</formula>
    </cfRule>
    <cfRule type="expression" dxfId="7680" priority="31">
      <formula>AND(IF($Q35=3,1,IF($Q35=4,1,0)),IF($F35&lt;=85,1,0))</formula>
    </cfRule>
  </conditionalFormatting>
  <conditionalFormatting sqref="X35">
    <cfRule type="expression" dxfId="7679" priority="24">
      <formula>AND(IF(OR($Q35=1,$Q35=2),1,0),IF($X35&lt;=20,1,0))</formula>
    </cfRule>
    <cfRule type="expression" dxfId="7678" priority="25">
      <formula>AND(IF($Q35=2,1,0),IF($X35&lt;30,1,0))</formula>
    </cfRule>
    <cfRule type="expression" dxfId="7677" priority="26">
      <formula>AND(IF($Q35=3,1,0),IF($X35&lt;30,1,0))</formula>
    </cfRule>
    <cfRule type="expression" dxfId="7676" priority="27">
      <formula>AND(IF($Q35=3,1,IF($Q35=4,1,0)),IF($F35&lt;=85,1,0))</formula>
    </cfRule>
  </conditionalFormatting>
  <conditionalFormatting sqref="AI35">
    <cfRule type="expression" dxfId="7675" priority="20">
      <formula>AND(IF(OR($Q35=1,$Q35=2),1,0),IF($X35&lt;=20,1,0))</formula>
    </cfRule>
    <cfRule type="expression" dxfId="7674" priority="21">
      <formula>AND(IF($Q35=2,1,0),IF($X35&lt;30,1,0))</formula>
    </cfRule>
    <cfRule type="expression" dxfId="7673" priority="22">
      <formula>AND(IF($Q35=3,1,0),IF($X35&lt;30,1,0))</formula>
    </cfRule>
    <cfRule type="expression" dxfId="7672" priority="23">
      <formula>AND(IF($Q35=3,1,IF($Q35=4,1,0)),IF($F35&lt;=85,1,0))</formula>
    </cfRule>
  </conditionalFormatting>
  <conditionalFormatting sqref="AV36">
    <cfRule type="expression" dxfId="7671" priority="18">
      <formula>AV36="X"</formula>
    </cfRule>
    <cfRule type="expression" dxfId="7670" priority="19">
      <formula>AV36="후보"</formula>
    </cfRule>
  </conditionalFormatting>
  <conditionalFormatting sqref="AC36">
    <cfRule type="cellIs" dxfId="7669" priority="15" operator="greaterThan">
      <formula>0.9</formula>
    </cfRule>
    <cfRule type="cellIs" dxfId="7668" priority="16" operator="greaterThan">
      <formula>0.85</formula>
    </cfRule>
  </conditionalFormatting>
  <conditionalFormatting sqref="N36">
    <cfRule type="cellIs" dxfId="7667" priority="13" operator="greaterThan">
      <formula>0.9</formula>
    </cfRule>
    <cfRule type="cellIs" dxfId="7666" priority="14" operator="greaterThan">
      <formula>0.85</formula>
    </cfRule>
  </conditionalFormatting>
  <conditionalFormatting sqref="E36">
    <cfRule type="expression" dxfId="7665" priority="9">
      <formula>AND(IF(OR($Q36=1,$Q36=2),1,0),IF($X36&lt;=20,1,0))</formula>
    </cfRule>
    <cfRule type="expression" dxfId="7664" priority="10">
      <formula>AND(IF($Q36=2,1,0),IF($X36&lt;30,1,0))</formula>
    </cfRule>
    <cfRule type="expression" dxfId="7663" priority="11">
      <formula>AND(IF($Q36=3,1,0),IF($X36&lt;30,1,0))</formula>
    </cfRule>
    <cfRule type="expression" dxfId="7662" priority="12">
      <formula>AND(IF($Q36=3,1,IF($Q36=4,1,0)),IF($F36&lt;=85,1,0))</formula>
    </cfRule>
  </conditionalFormatting>
  <conditionalFormatting sqref="X36">
    <cfRule type="expression" dxfId="7661" priority="5">
      <formula>AND(IF(OR($Q36=1,$Q36=2),1,0),IF($X36&lt;=20,1,0))</formula>
    </cfRule>
    <cfRule type="expression" dxfId="7660" priority="6">
      <formula>AND(IF($Q36=2,1,0),IF($X36&lt;30,1,0))</formula>
    </cfRule>
    <cfRule type="expression" dxfId="7659" priority="7">
      <formula>AND(IF($Q36=3,1,0),IF($X36&lt;30,1,0))</formula>
    </cfRule>
    <cfRule type="expression" dxfId="7658" priority="8">
      <formula>AND(IF($Q36=3,1,IF($Q36=4,1,0)),IF($F36&lt;=85,1,0))</formula>
    </cfRule>
  </conditionalFormatting>
  <conditionalFormatting sqref="AI36">
    <cfRule type="expression" dxfId="7657" priority="1">
      <formula>AND(IF(OR($Q36=1,$Q36=2),1,0),IF($X36&lt;=20,1,0))</formula>
    </cfRule>
    <cfRule type="expression" dxfId="7656" priority="2">
      <formula>AND(IF($Q36=2,1,0),IF($X36&lt;30,1,0))</formula>
    </cfRule>
    <cfRule type="expression" dxfId="7655" priority="3">
      <formula>AND(IF($Q36=3,1,0),IF($X36&lt;30,1,0))</formula>
    </cfRule>
    <cfRule type="expression" dxfId="7654" priority="4">
      <formula>AND(IF($Q36=3,1,IF($Q36=4,1,0)),IF($F36&lt;=85,1,0))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도화동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563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도화동 도화3지구우성('91.03.,1222^)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5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576</v>
      </c>
      <c r="B6" s="10" t="s">
        <v>2310</v>
      </c>
      <c r="C6" s="88">
        <v>1222</v>
      </c>
      <c r="D6" s="86">
        <v>75.7</v>
      </c>
      <c r="E6" s="87">
        <v>23</v>
      </c>
      <c r="F6" s="86">
        <v>54.7</v>
      </c>
      <c r="G6" s="17">
        <v>17</v>
      </c>
      <c r="H6" s="88">
        <v>68</v>
      </c>
      <c r="I6" s="89">
        <v>125000</v>
      </c>
      <c r="J6" s="89" t="s">
        <v>75</v>
      </c>
      <c r="K6" s="89"/>
      <c r="L6" s="89"/>
      <c r="M6" s="90">
        <f t="shared" ref="M6:M11" si="2">I6-K6</f>
        <v>125000</v>
      </c>
      <c r="N6" s="4">
        <f t="shared" ref="N6:N11" si="3">IF(ISERROR(K6/I6),"",K6/I6)</f>
        <v>0</v>
      </c>
      <c r="O6" s="91">
        <f t="shared" ref="O6:O11" si="4">I6/E6</f>
        <v>5434.782608695652</v>
      </c>
      <c r="P6" s="91">
        <f t="shared" ref="P6:P11" si="5">K6/E6</f>
        <v>0</v>
      </c>
      <c r="Q6" s="77">
        <v>2</v>
      </c>
      <c r="R6" s="77">
        <v>1</v>
      </c>
      <c r="S6" s="77" t="s">
        <v>78</v>
      </c>
      <c r="T6" s="5">
        <v>75</v>
      </c>
      <c r="U6" s="9"/>
      <c r="W6" s="86">
        <f t="shared" ref="W6:X11" si="6">D6</f>
        <v>75.7</v>
      </c>
      <c r="X6" s="87">
        <f t="shared" si="6"/>
        <v>23</v>
      </c>
      <c r="Y6" s="92">
        <f t="shared" ref="Y6:Z11" si="7">H6</f>
        <v>68</v>
      </c>
      <c r="Z6" s="90">
        <f t="shared" si="7"/>
        <v>125000</v>
      </c>
      <c r="AA6" s="90">
        <f t="shared" ref="AA6:AA11" si="8">K6</f>
        <v>0</v>
      </c>
      <c r="AB6" s="90">
        <f t="shared" ref="AB6:AD11" si="9">M6</f>
        <v>125000</v>
      </c>
      <c r="AC6" s="4">
        <f t="shared" si="9"/>
        <v>0</v>
      </c>
      <c r="AD6" s="91">
        <f t="shared" si="9"/>
        <v>5434.782608695652</v>
      </c>
      <c r="AE6" s="77" t="str">
        <f t="shared" ref="AE6:AE11" si="10">S6</f>
        <v>복</v>
      </c>
      <c r="AF6" s="77" t="str">
        <f t="shared" ref="AF6:AF11" si="11">Q6&amp;"/"&amp;R6</f>
        <v>2/1</v>
      </c>
      <c r="AH6" s="20" t="str">
        <f t="shared" si="1"/>
        <v>도화3지구우성</v>
      </c>
      <c r="AI6" s="87">
        <f t="shared" si="0"/>
        <v>23</v>
      </c>
      <c r="AJ6" s="77" t="str">
        <f t="shared" ref="AJ6:AJ11" si="12">IF(AI6="","",$AJ$2)</f>
        <v>A-</v>
      </c>
      <c r="AK6" s="77" t="s">
        <v>13</v>
      </c>
      <c r="AL6" s="77" t="s">
        <v>62</v>
      </c>
      <c r="AM6" s="77" t="s">
        <v>63</v>
      </c>
      <c r="AN6" s="77" t="str">
        <f t="shared" ref="AN6:AN11" si="13">IF(AI6="","",$AN$2)</f>
        <v>C</v>
      </c>
      <c r="AO6" s="77" t="str">
        <f t="shared" ref="AO6:AO11" si="14">IF(N6="","",IF(N6&gt;=$AO$1/100,"O","X"))</f>
        <v>X</v>
      </c>
      <c r="AP6" s="77" t="str">
        <f t="shared" ref="AP6:AP11" si="15">IF(I6="","",IF(I6&lt;=$AP$1,"O","X"))</f>
        <v>X</v>
      </c>
      <c r="AQ6" s="77" t="str">
        <f t="shared" ref="AQ6:AQ11" si="16">IF(O6="","",IF(O6&lt;=$AQ$1,"O","X"))</f>
        <v>X</v>
      </c>
      <c r="AR6" s="77" t="str">
        <f t="shared" ref="AR6:AR11" si="17">IF(M6="","",IF(M6&lt;=$AR$1,"O","X"))</f>
        <v>X</v>
      </c>
      <c r="AS6" s="77" t="s">
        <v>2</v>
      </c>
      <c r="AT6" s="77" t="str">
        <f t="shared" ref="AT6:AT11" si="18">IF(OR(F6="",AI6=""),"",IF(AND((F6&lt;=85),(AI6&gt;=15)),"O","X"))</f>
        <v>O</v>
      </c>
      <c r="AU6" s="77" t="str">
        <f t="shared" ref="AU6:AU11" si="19">IF(C6="","",IF(C6&gt;=$AU$1,"O","X"))</f>
        <v>O</v>
      </c>
      <c r="AV6" s="77" t="str">
        <f t="shared" ref="AV6:AV11" si="20">IF(AO6="","",IF(AND(AO6="O",AP6="O",AR6="O",AT6="O",AU6="O"),"후보","X"))</f>
        <v>X</v>
      </c>
    </row>
    <row r="7" spans="1:48" x14ac:dyDescent="0.3">
      <c r="A7" s="9" t="s">
        <v>576</v>
      </c>
      <c r="B7" s="10" t="s">
        <v>2310</v>
      </c>
      <c r="C7" s="88">
        <v>1222</v>
      </c>
      <c r="D7" s="86">
        <v>92.4</v>
      </c>
      <c r="E7" s="87">
        <v>28</v>
      </c>
      <c r="F7" s="86">
        <v>68.900000000000006</v>
      </c>
      <c r="G7" s="17">
        <v>21</v>
      </c>
      <c r="H7" s="88">
        <v>305</v>
      </c>
      <c r="I7" s="89">
        <v>125000</v>
      </c>
      <c r="J7" s="89" t="s">
        <v>70</v>
      </c>
      <c r="K7" s="89">
        <v>50000</v>
      </c>
      <c r="L7" s="89" t="s">
        <v>75</v>
      </c>
      <c r="M7" s="90">
        <f t="shared" si="2"/>
        <v>75000</v>
      </c>
      <c r="N7" s="4">
        <f t="shared" si="3"/>
        <v>0.4</v>
      </c>
      <c r="O7" s="91">
        <f t="shared" si="4"/>
        <v>4464.2857142857147</v>
      </c>
      <c r="P7" s="91">
        <f t="shared" si="5"/>
        <v>1785.7142857142858</v>
      </c>
      <c r="Q7" s="77">
        <v>2</v>
      </c>
      <c r="R7" s="77">
        <v>1</v>
      </c>
      <c r="S7" s="77" t="s">
        <v>78</v>
      </c>
      <c r="T7" s="5">
        <v>92</v>
      </c>
      <c r="U7" s="9"/>
      <c r="W7" s="86">
        <f t="shared" si="6"/>
        <v>92.4</v>
      </c>
      <c r="X7" s="87">
        <f t="shared" si="6"/>
        <v>28</v>
      </c>
      <c r="Y7" s="92">
        <f t="shared" si="7"/>
        <v>305</v>
      </c>
      <c r="Z7" s="90">
        <f t="shared" si="7"/>
        <v>125000</v>
      </c>
      <c r="AA7" s="90">
        <f t="shared" si="8"/>
        <v>50000</v>
      </c>
      <c r="AB7" s="90">
        <f t="shared" si="9"/>
        <v>75000</v>
      </c>
      <c r="AC7" s="4">
        <f t="shared" si="9"/>
        <v>0.4</v>
      </c>
      <c r="AD7" s="91">
        <f t="shared" si="9"/>
        <v>4464.2857142857147</v>
      </c>
      <c r="AE7" s="77" t="str">
        <f t="shared" si="10"/>
        <v>복</v>
      </c>
      <c r="AF7" s="77" t="str">
        <f t="shared" si="11"/>
        <v>2/1</v>
      </c>
      <c r="AH7" s="20" t="str">
        <f t="shared" si="1"/>
        <v>도화3지구우성</v>
      </c>
      <c r="AI7" s="87">
        <f t="shared" si="0"/>
        <v>28</v>
      </c>
      <c r="AJ7" s="77" t="str">
        <f t="shared" si="12"/>
        <v>A-</v>
      </c>
      <c r="AK7" s="77" t="s">
        <v>13</v>
      </c>
      <c r="AL7" s="77" t="s">
        <v>62</v>
      </c>
      <c r="AM7" s="77" t="s">
        <v>63</v>
      </c>
      <c r="AN7" s="77" t="str">
        <f t="shared" si="13"/>
        <v>C</v>
      </c>
      <c r="AO7" s="77" t="str">
        <f t="shared" si="14"/>
        <v>X</v>
      </c>
      <c r="AP7" s="77" t="str">
        <f t="shared" si="15"/>
        <v>X</v>
      </c>
      <c r="AQ7" s="77" t="str">
        <f t="shared" si="16"/>
        <v>X</v>
      </c>
      <c r="AR7" s="77" t="str">
        <f t="shared" si="17"/>
        <v>X</v>
      </c>
      <c r="AS7" s="77" t="s">
        <v>2</v>
      </c>
      <c r="AT7" s="77" t="str">
        <f t="shared" si="18"/>
        <v>O</v>
      </c>
      <c r="AU7" s="77" t="str">
        <f t="shared" si="19"/>
        <v>O</v>
      </c>
      <c r="AV7" s="77" t="str">
        <f t="shared" si="20"/>
        <v>X</v>
      </c>
    </row>
    <row r="8" spans="1:48" x14ac:dyDescent="0.3">
      <c r="A8" s="9" t="s">
        <v>576</v>
      </c>
      <c r="B8" s="10" t="s">
        <v>2310</v>
      </c>
      <c r="C8" s="88">
        <v>1222</v>
      </c>
      <c r="D8" s="86">
        <v>107.3</v>
      </c>
      <c r="E8" s="87">
        <v>32</v>
      </c>
      <c r="F8" s="86">
        <v>80</v>
      </c>
      <c r="G8" s="17">
        <v>24</v>
      </c>
      <c r="H8" s="88">
        <v>299</v>
      </c>
      <c r="I8" s="89">
        <v>143000</v>
      </c>
      <c r="J8" s="89" t="s">
        <v>98</v>
      </c>
      <c r="K8" s="89">
        <v>55000</v>
      </c>
      <c r="L8" s="89" t="s">
        <v>74</v>
      </c>
      <c r="M8" s="90">
        <f t="shared" si="2"/>
        <v>88000</v>
      </c>
      <c r="N8" s="4">
        <f t="shared" si="3"/>
        <v>0.38461538461538464</v>
      </c>
      <c r="O8" s="91">
        <f t="shared" si="4"/>
        <v>4468.75</v>
      </c>
      <c r="P8" s="91">
        <f t="shared" si="5"/>
        <v>1718.75</v>
      </c>
      <c r="Q8" s="77">
        <v>3</v>
      </c>
      <c r="R8" s="77">
        <v>1</v>
      </c>
      <c r="S8" s="77" t="s">
        <v>78</v>
      </c>
      <c r="T8" s="5">
        <v>107</v>
      </c>
      <c r="U8" s="9"/>
      <c r="W8" s="86">
        <f t="shared" si="6"/>
        <v>107.3</v>
      </c>
      <c r="X8" s="87">
        <f t="shared" si="6"/>
        <v>32</v>
      </c>
      <c r="Y8" s="92">
        <f t="shared" si="7"/>
        <v>299</v>
      </c>
      <c r="Z8" s="90">
        <f t="shared" si="7"/>
        <v>143000</v>
      </c>
      <c r="AA8" s="90">
        <f t="shared" si="8"/>
        <v>55000</v>
      </c>
      <c r="AB8" s="90">
        <f t="shared" si="9"/>
        <v>88000</v>
      </c>
      <c r="AC8" s="4">
        <f t="shared" si="9"/>
        <v>0.38461538461538464</v>
      </c>
      <c r="AD8" s="91">
        <f t="shared" si="9"/>
        <v>4468.75</v>
      </c>
      <c r="AE8" s="77" t="str">
        <f t="shared" si="10"/>
        <v>복</v>
      </c>
      <c r="AF8" s="77" t="str">
        <f t="shared" si="11"/>
        <v>3/1</v>
      </c>
      <c r="AH8" s="20" t="str">
        <f t="shared" si="1"/>
        <v>도화3지구우성</v>
      </c>
      <c r="AI8" s="87">
        <f t="shared" si="0"/>
        <v>32</v>
      </c>
      <c r="AJ8" s="77" t="str">
        <f t="shared" si="12"/>
        <v>A-</v>
      </c>
      <c r="AK8" s="77" t="s">
        <v>13</v>
      </c>
      <c r="AL8" s="77" t="s">
        <v>62</v>
      </c>
      <c r="AM8" s="77" t="s">
        <v>63</v>
      </c>
      <c r="AN8" s="77" t="str">
        <f t="shared" si="13"/>
        <v>C</v>
      </c>
      <c r="AO8" s="77" t="str">
        <f t="shared" si="14"/>
        <v>X</v>
      </c>
      <c r="AP8" s="77" t="str">
        <f t="shared" si="15"/>
        <v>X</v>
      </c>
      <c r="AQ8" s="77" t="str">
        <f t="shared" si="16"/>
        <v>X</v>
      </c>
      <c r="AR8" s="77" t="str">
        <f t="shared" si="17"/>
        <v>X</v>
      </c>
      <c r="AS8" s="77" t="s">
        <v>2</v>
      </c>
      <c r="AT8" s="77" t="str">
        <f t="shared" si="18"/>
        <v>O</v>
      </c>
      <c r="AU8" s="77" t="str">
        <f t="shared" si="19"/>
        <v>O</v>
      </c>
      <c r="AV8" s="77" t="str">
        <f t="shared" si="20"/>
        <v>X</v>
      </c>
    </row>
    <row r="9" spans="1:48" x14ac:dyDescent="0.3">
      <c r="A9" s="9" t="s">
        <v>576</v>
      </c>
      <c r="B9" s="10" t="s">
        <v>2310</v>
      </c>
      <c r="C9" s="88">
        <v>1222</v>
      </c>
      <c r="D9" s="86">
        <v>132</v>
      </c>
      <c r="E9" s="87">
        <v>40</v>
      </c>
      <c r="F9" s="86">
        <v>111.7</v>
      </c>
      <c r="G9" s="17">
        <v>34</v>
      </c>
      <c r="H9" s="88">
        <v>60</v>
      </c>
      <c r="I9" s="89">
        <v>180000</v>
      </c>
      <c r="J9" s="89" t="s">
        <v>74</v>
      </c>
      <c r="K9" s="89"/>
      <c r="L9" s="89"/>
      <c r="M9" s="90">
        <f t="shared" si="2"/>
        <v>180000</v>
      </c>
      <c r="N9" s="4">
        <f t="shared" si="3"/>
        <v>0</v>
      </c>
      <c r="O9" s="91">
        <f t="shared" si="4"/>
        <v>4500</v>
      </c>
      <c r="P9" s="91">
        <f t="shared" si="5"/>
        <v>0</v>
      </c>
      <c r="Q9" s="77">
        <v>4</v>
      </c>
      <c r="R9" s="77">
        <v>2</v>
      </c>
      <c r="S9" s="77" t="s">
        <v>61</v>
      </c>
      <c r="T9" s="5">
        <v>132</v>
      </c>
      <c r="U9" s="9"/>
      <c r="W9" s="86">
        <f t="shared" si="6"/>
        <v>132</v>
      </c>
      <c r="X9" s="87">
        <f t="shared" si="6"/>
        <v>40</v>
      </c>
      <c r="Y9" s="92">
        <f t="shared" si="7"/>
        <v>60</v>
      </c>
      <c r="Z9" s="90">
        <f t="shared" si="7"/>
        <v>180000</v>
      </c>
      <c r="AA9" s="90">
        <f t="shared" si="8"/>
        <v>0</v>
      </c>
      <c r="AB9" s="90">
        <f t="shared" si="9"/>
        <v>180000</v>
      </c>
      <c r="AC9" s="4">
        <f t="shared" si="9"/>
        <v>0</v>
      </c>
      <c r="AD9" s="91">
        <f t="shared" si="9"/>
        <v>4500</v>
      </c>
      <c r="AE9" s="77" t="str">
        <f t="shared" si="10"/>
        <v>계</v>
      </c>
      <c r="AF9" s="77" t="str">
        <f t="shared" si="11"/>
        <v>4/2</v>
      </c>
      <c r="AH9" s="20" t="str">
        <f t="shared" si="1"/>
        <v>도화3지구우성</v>
      </c>
      <c r="AI9" s="87">
        <f t="shared" si="0"/>
        <v>40</v>
      </c>
      <c r="AJ9" s="77" t="str">
        <f t="shared" si="12"/>
        <v>A-</v>
      </c>
      <c r="AK9" s="77" t="s">
        <v>13</v>
      </c>
      <c r="AL9" s="77" t="s">
        <v>62</v>
      </c>
      <c r="AM9" s="77" t="s">
        <v>63</v>
      </c>
      <c r="AN9" s="77" t="str">
        <f t="shared" si="13"/>
        <v>C</v>
      </c>
      <c r="AO9" s="77" t="str">
        <f t="shared" si="14"/>
        <v>X</v>
      </c>
      <c r="AP9" s="77" t="str">
        <f t="shared" si="15"/>
        <v>X</v>
      </c>
      <c r="AQ9" s="77" t="str">
        <f t="shared" si="16"/>
        <v>X</v>
      </c>
      <c r="AR9" s="77" t="str">
        <f t="shared" si="17"/>
        <v>X</v>
      </c>
      <c r="AS9" s="77" t="s">
        <v>2</v>
      </c>
      <c r="AT9" s="77" t="str">
        <f t="shared" si="18"/>
        <v>X</v>
      </c>
      <c r="AU9" s="77" t="str">
        <f t="shared" si="19"/>
        <v>O</v>
      </c>
      <c r="AV9" s="77" t="str">
        <f t="shared" si="20"/>
        <v>X</v>
      </c>
    </row>
    <row r="10" spans="1:48" x14ac:dyDescent="0.3">
      <c r="A10" s="9" t="s">
        <v>576</v>
      </c>
      <c r="B10" s="10" t="s">
        <v>2310</v>
      </c>
      <c r="C10" s="88">
        <v>1222</v>
      </c>
      <c r="D10" s="86">
        <v>149.80000000000001</v>
      </c>
      <c r="E10" s="87">
        <v>45</v>
      </c>
      <c r="F10" s="86">
        <v>128.30000000000001</v>
      </c>
      <c r="G10" s="17">
        <v>39</v>
      </c>
      <c r="H10" s="88">
        <v>210</v>
      </c>
      <c r="I10" s="89">
        <v>175000</v>
      </c>
      <c r="J10" s="89" t="s">
        <v>100</v>
      </c>
      <c r="K10" s="89">
        <v>80000</v>
      </c>
      <c r="L10" s="89" t="s">
        <v>75</v>
      </c>
      <c r="M10" s="90">
        <f t="shared" si="2"/>
        <v>95000</v>
      </c>
      <c r="N10" s="4">
        <f t="shared" si="3"/>
        <v>0.45714285714285713</v>
      </c>
      <c r="O10" s="91">
        <f t="shared" si="4"/>
        <v>3888.8888888888887</v>
      </c>
      <c r="P10" s="91">
        <f t="shared" si="5"/>
        <v>1777.7777777777778</v>
      </c>
      <c r="Q10" s="77">
        <v>4</v>
      </c>
      <c r="R10" s="77">
        <v>2</v>
      </c>
      <c r="S10" s="77" t="s">
        <v>61</v>
      </c>
      <c r="T10" s="5">
        <v>149</v>
      </c>
      <c r="U10" s="9"/>
      <c r="W10" s="86">
        <f t="shared" si="6"/>
        <v>149.80000000000001</v>
      </c>
      <c r="X10" s="87">
        <f t="shared" si="6"/>
        <v>45</v>
      </c>
      <c r="Y10" s="92">
        <f t="shared" si="7"/>
        <v>210</v>
      </c>
      <c r="Z10" s="90">
        <f t="shared" si="7"/>
        <v>175000</v>
      </c>
      <c r="AA10" s="90">
        <f t="shared" si="8"/>
        <v>80000</v>
      </c>
      <c r="AB10" s="90">
        <f t="shared" si="9"/>
        <v>95000</v>
      </c>
      <c r="AC10" s="4">
        <f t="shared" si="9"/>
        <v>0.45714285714285713</v>
      </c>
      <c r="AD10" s="91">
        <f t="shared" si="9"/>
        <v>3888.8888888888887</v>
      </c>
      <c r="AE10" s="77" t="str">
        <f t="shared" si="10"/>
        <v>계</v>
      </c>
      <c r="AF10" s="77" t="str">
        <f t="shared" si="11"/>
        <v>4/2</v>
      </c>
      <c r="AH10" s="20" t="str">
        <f t="shared" si="1"/>
        <v>도화3지구우성</v>
      </c>
      <c r="AI10" s="87">
        <f t="shared" si="0"/>
        <v>45</v>
      </c>
      <c r="AJ10" s="77" t="str">
        <f t="shared" si="12"/>
        <v>A-</v>
      </c>
      <c r="AK10" s="77" t="s">
        <v>13</v>
      </c>
      <c r="AL10" s="77" t="s">
        <v>62</v>
      </c>
      <c r="AM10" s="77" t="s">
        <v>63</v>
      </c>
      <c r="AN10" s="77" t="str">
        <f t="shared" si="13"/>
        <v>C</v>
      </c>
      <c r="AO10" s="77" t="str">
        <f t="shared" si="14"/>
        <v>X</v>
      </c>
      <c r="AP10" s="77" t="str">
        <f t="shared" si="15"/>
        <v>X</v>
      </c>
      <c r="AQ10" s="77" t="str">
        <f t="shared" si="16"/>
        <v>X</v>
      </c>
      <c r="AR10" s="77" t="str">
        <f t="shared" si="17"/>
        <v>X</v>
      </c>
      <c r="AS10" s="77" t="s">
        <v>2</v>
      </c>
      <c r="AT10" s="77" t="str">
        <f t="shared" si="18"/>
        <v>X</v>
      </c>
      <c r="AU10" s="77" t="str">
        <f t="shared" si="19"/>
        <v>O</v>
      </c>
      <c r="AV10" s="77" t="str">
        <f t="shared" si="20"/>
        <v>X</v>
      </c>
    </row>
    <row r="11" spans="1:48" x14ac:dyDescent="0.3">
      <c r="A11" s="9" t="s">
        <v>576</v>
      </c>
      <c r="B11" s="10" t="s">
        <v>2310</v>
      </c>
      <c r="C11" s="88">
        <v>1222</v>
      </c>
      <c r="D11" s="86">
        <v>168.2</v>
      </c>
      <c r="E11" s="87">
        <v>51</v>
      </c>
      <c r="F11" s="86">
        <v>141.5</v>
      </c>
      <c r="G11" s="17">
        <v>43</v>
      </c>
      <c r="H11" s="88">
        <v>280</v>
      </c>
      <c r="I11" s="89">
        <v>195000</v>
      </c>
      <c r="J11" s="89" t="s">
        <v>75</v>
      </c>
      <c r="K11" s="89">
        <v>85000</v>
      </c>
      <c r="L11" s="89" t="s">
        <v>75</v>
      </c>
      <c r="M11" s="90">
        <f t="shared" si="2"/>
        <v>110000</v>
      </c>
      <c r="N11" s="4">
        <f t="shared" si="3"/>
        <v>0.4358974358974359</v>
      </c>
      <c r="O11" s="91">
        <f t="shared" si="4"/>
        <v>3823.5294117647059</v>
      </c>
      <c r="P11" s="91">
        <f t="shared" si="5"/>
        <v>1666.6666666666667</v>
      </c>
      <c r="Q11" s="77">
        <v>5</v>
      </c>
      <c r="R11" s="77">
        <v>2</v>
      </c>
      <c r="S11" s="77" t="s">
        <v>61</v>
      </c>
      <c r="T11" s="5">
        <v>168</v>
      </c>
      <c r="U11" s="9"/>
      <c r="W11" s="86">
        <f t="shared" si="6"/>
        <v>168.2</v>
      </c>
      <c r="X11" s="87">
        <f t="shared" si="6"/>
        <v>51</v>
      </c>
      <c r="Y11" s="92">
        <f t="shared" si="7"/>
        <v>280</v>
      </c>
      <c r="Z11" s="90">
        <f t="shared" si="7"/>
        <v>195000</v>
      </c>
      <c r="AA11" s="90">
        <f t="shared" si="8"/>
        <v>85000</v>
      </c>
      <c r="AB11" s="90">
        <f t="shared" si="9"/>
        <v>110000</v>
      </c>
      <c r="AC11" s="4">
        <f t="shared" si="9"/>
        <v>0.4358974358974359</v>
      </c>
      <c r="AD11" s="91">
        <f t="shared" si="9"/>
        <v>3823.5294117647059</v>
      </c>
      <c r="AE11" s="77" t="str">
        <f t="shared" si="10"/>
        <v>계</v>
      </c>
      <c r="AF11" s="77" t="str">
        <f t="shared" si="11"/>
        <v>5/2</v>
      </c>
      <c r="AH11" s="20" t="str">
        <f t="shared" si="1"/>
        <v>도화3지구우성</v>
      </c>
      <c r="AI11" s="87">
        <f t="shared" si="0"/>
        <v>51</v>
      </c>
      <c r="AJ11" s="77" t="str">
        <f t="shared" si="12"/>
        <v>A-</v>
      </c>
      <c r="AK11" s="77" t="s">
        <v>13</v>
      </c>
      <c r="AL11" s="77" t="s">
        <v>62</v>
      </c>
      <c r="AM11" s="77" t="s">
        <v>63</v>
      </c>
      <c r="AN11" s="77" t="str">
        <f t="shared" si="13"/>
        <v>C</v>
      </c>
      <c r="AO11" s="77" t="str">
        <f t="shared" si="14"/>
        <v>X</v>
      </c>
      <c r="AP11" s="77" t="str">
        <f t="shared" si="15"/>
        <v>X</v>
      </c>
      <c r="AQ11" s="77" t="str">
        <f t="shared" si="16"/>
        <v>X</v>
      </c>
      <c r="AR11" s="77" t="str">
        <f t="shared" si="17"/>
        <v>X</v>
      </c>
      <c r="AS11" s="77" t="s">
        <v>2</v>
      </c>
      <c r="AT11" s="77" t="str">
        <f t="shared" si="18"/>
        <v>X</v>
      </c>
      <c r="AU11" s="77" t="str">
        <f t="shared" si="19"/>
        <v>O</v>
      </c>
      <c r="AV11" s="77" t="str">
        <f t="shared" si="20"/>
        <v>X</v>
      </c>
    </row>
    <row r="12" spans="1:48" x14ac:dyDescent="0.3">
      <c r="A12" s="9"/>
      <c r="B12" s="77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도화동 현대홈타운('00.03.,914^)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9" t="str">
        <f t="shared" si="0"/>
        <v/>
      </c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</row>
    <row r="13" spans="1:48" x14ac:dyDescent="0.3">
      <c r="A13" s="9" t="s">
        <v>581</v>
      </c>
      <c r="B13" s="10" t="s">
        <v>2311</v>
      </c>
      <c r="C13" s="88">
        <v>914</v>
      </c>
      <c r="D13" s="86">
        <v>79.7</v>
      </c>
      <c r="E13" s="87">
        <v>24</v>
      </c>
      <c r="F13" s="86">
        <v>59.2</v>
      </c>
      <c r="G13" s="17">
        <v>18</v>
      </c>
      <c r="H13" s="88">
        <v>80</v>
      </c>
      <c r="I13" s="89">
        <v>117000</v>
      </c>
      <c r="J13" s="89" t="s">
        <v>77</v>
      </c>
      <c r="K13" s="89">
        <v>55000</v>
      </c>
      <c r="L13" s="89" t="s">
        <v>116</v>
      </c>
      <c r="M13" s="90">
        <f>I13-K13</f>
        <v>62000</v>
      </c>
      <c r="N13" s="4">
        <f>IF(ISERROR(K13/I13),"",K13/I13)</f>
        <v>0.47008547008547008</v>
      </c>
      <c r="O13" s="91">
        <f>I13/E13</f>
        <v>4875</v>
      </c>
      <c r="P13" s="91">
        <f>K13/E13</f>
        <v>2291.6666666666665</v>
      </c>
      <c r="Q13" s="77">
        <v>3</v>
      </c>
      <c r="R13" s="77">
        <v>1</v>
      </c>
      <c r="S13" s="77" t="s">
        <v>61</v>
      </c>
      <c r="T13" s="5">
        <v>79</v>
      </c>
      <c r="U13" s="9"/>
      <c r="W13" s="86">
        <f t="shared" ref="W13:X15" si="21">D13</f>
        <v>79.7</v>
      </c>
      <c r="X13" s="87">
        <f t="shared" si="21"/>
        <v>24</v>
      </c>
      <c r="Y13" s="92">
        <f t="shared" ref="Y13:Z15" si="22">H13</f>
        <v>80</v>
      </c>
      <c r="Z13" s="90">
        <f t="shared" si="22"/>
        <v>117000</v>
      </c>
      <c r="AA13" s="90">
        <f>K13</f>
        <v>55000</v>
      </c>
      <c r="AB13" s="90">
        <f t="shared" ref="AB13:AD15" si="23">M13</f>
        <v>62000</v>
      </c>
      <c r="AC13" s="4">
        <f t="shared" si="23"/>
        <v>0.47008547008547008</v>
      </c>
      <c r="AD13" s="91">
        <f t="shared" si="23"/>
        <v>4875</v>
      </c>
      <c r="AE13" s="77" t="str">
        <f>S13</f>
        <v>계</v>
      </c>
      <c r="AF13" s="77" t="str">
        <f>Q13&amp;"/"&amp;R13</f>
        <v>3/1</v>
      </c>
      <c r="AH13" s="20" t="str">
        <f t="shared" si="1"/>
        <v>현대홈타운</v>
      </c>
      <c r="AI13" s="87">
        <f t="shared" si="0"/>
        <v>24</v>
      </c>
      <c r="AJ13" s="77" t="str">
        <f>IF(AI13="","",$AJ$2)</f>
        <v>A-</v>
      </c>
      <c r="AK13" s="77" t="s">
        <v>13</v>
      </c>
      <c r="AL13" s="77" t="s">
        <v>62</v>
      </c>
      <c r="AM13" s="77" t="s">
        <v>63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X</v>
      </c>
      <c r="AQ13" s="77" t="str">
        <f>IF(O13="","",IF(O13&lt;=$AQ$1,"O","X"))</f>
        <v>X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 t="s">
        <v>581</v>
      </c>
      <c r="B14" s="10" t="s">
        <v>2311</v>
      </c>
      <c r="C14" s="88">
        <v>914</v>
      </c>
      <c r="D14" s="86">
        <v>108</v>
      </c>
      <c r="E14" s="87">
        <v>33</v>
      </c>
      <c r="F14" s="86">
        <v>85</v>
      </c>
      <c r="G14" s="17">
        <v>26</v>
      </c>
      <c r="H14" s="88">
        <v>514</v>
      </c>
      <c r="I14" s="89">
        <v>129500</v>
      </c>
      <c r="J14" s="89" t="s">
        <v>104</v>
      </c>
      <c r="K14" s="89">
        <v>67000</v>
      </c>
      <c r="L14" s="89" t="s">
        <v>77</v>
      </c>
      <c r="M14" s="90">
        <f>I14-K14</f>
        <v>62500</v>
      </c>
      <c r="N14" s="4">
        <f>IF(ISERROR(K14/I14),"",K14/I14)</f>
        <v>0.51737451737451734</v>
      </c>
      <c r="O14" s="91">
        <f>I14/E14</f>
        <v>3924.242424242424</v>
      </c>
      <c r="P14" s="91">
        <f>K14/E14</f>
        <v>2030.3030303030303</v>
      </c>
      <c r="Q14" s="77">
        <v>3</v>
      </c>
      <c r="R14" s="77">
        <v>2</v>
      </c>
      <c r="S14" s="77" t="s">
        <v>61</v>
      </c>
      <c r="T14" s="5">
        <v>107</v>
      </c>
      <c r="U14" s="9"/>
      <c r="W14" s="86">
        <f t="shared" si="21"/>
        <v>108</v>
      </c>
      <c r="X14" s="87">
        <f t="shared" si="21"/>
        <v>33</v>
      </c>
      <c r="Y14" s="92">
        <f t="shared" si="22"/>
        <v>514</v>
      </c>
      <c r="Z14" s="90">
        <f t="shared" si="22"/>
        <v>129500</v>
      </c>
      <c r="AA14" s="90">
        <f>K14</f>
        <v>67000</v>
      </c>
      <c r="AB14" s="90">
        <f t="shared" si="23"/>
        <v>62500</v>
      </c>
      <c r="AC14" s="4">
        <f t="shared" si="23"/>
        <v>0.51737451737451734</v>
      </c>
      <c r="AD14" s="91">
        <f t="shared" si="23"/>
        <v>3924.242424242424</v>
      </c>
      <c r="AE14" s="77" t="str">
        <f>S14</f>
        <v>계</v>
      </c>
      <c r="AF14" s="77" t="str">
        <f>Q14&amp;"/"&amp;R14</f>
        <v>3/2</v>
      </c>
      <c r="AH14" s="20" t="str">
        <f t="shared" si="1"/>
        <v>현대홈타운</v>
      </c>
      <c r="AI14" s="87">
        <f t="shared" si="0"/>
        <v>33</v>
      </c>
      <c r="AJ14" s="77" t="str">
        <f>IF(AI14="","",$AJ$2)</f>
        <v>A-</v>
      </c>
      <c r="AK14" s="77" t="s">
        <v>13</v>
      </c>
      <c r="AL14" s="77" t="s">
        <v>62</v>
      </c>
      <c r="AM14" s="77" t="s">
        <v>63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X</v>
      </c>
      <c r="AQ14" s="77" t="str">
        <f>IF(O14="","",IF(O14&lt;=$AQ$1,"O","X"))</f>
        <v>X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48" x14ac:dyDescent="0.3">
      <c r="A15" s="9" t="s">
        <v>581</v>
      </c>
      <c r="B15" s="10" t="s">
        <v>2311</v>
      </c>
      <c r="C15" s="88">
        <v>914</v>
      </c>
      <c r="D15" s="86">
        <v>139.1</v>
      </c>
      <c r="E15" s="87">
        <v>42</v>
      </c>
      <c r="F15" s="86">
        <v>113.3</v>
      </c>
      <c r="G15" s="17">
        <v>34</v>
      </c>
      <c r="H15" s="88">
        <v>320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7">
        <v>4</v>
      </c>
      <c r="R15" s="77">
        <v>2</v>
      </c>
      <c r="S15" s="77" t="s">
        <v>61</v>
      </c>
      <c r="T15" s="5">
        <v>139</v>
      </c>
      <c r="U15" s="9"/>
      <c r="W15" s="86">
        <f t="shared" si="21"/>
        <v>139.1</v>
      </c>
      <c r="X15" s="87">
        <f t="shared" si="21"/>
        <v>42</v>
      </c>
      <c r="Y15" s="92">
        <f t="shared" si="22"/>
        <v>320</v>
      </c>
      <c r="Z15" s="90">
        <f t="shared" si="22"/>
        <v>0</v>
      </c>
      <c r="AA15" s="90">
        <f>K15</f>
        <v>0</v>
      </c>
      <c r="AB15" s="90">
        <f t="shared" si="23"/>
        <v>0</v>
      </c>
      <c r="AC15" s="4" t="str">
        <f t="shared" si="23"/>
        <v/>
      </c>
      <c r="AD15" s="91">
        <f t="shared" si="23"/>
        <v>0</v>
      </c>
      <c r="AE15" s="77" t="str">
        <f>S15</f>
        <v>계</v>
      </c>
      <c r="AF15" s="77" t="str">
        <f>Q15&amp;"/"&amp;R15</f>
        <v>4/2</v>
      </c>
      <c r="AH15" s="20" t="str">
        <f t="shared" si="1"/>
        <v>현대홈타운</v>
      </c>
      <c r="AI15" s="87">
        <f t="shared" si="0"/>
        <v>42</v>
      </c>
      <c r="AJ15" s="77" t="str">
        <f>IF(AI15="","",$AJ$2)</f>
        <v>A-</v>
      </c>
      <c r="AK15" s="77" t="s">
        <v>13</v>
      </c>
      <c r="AL15" s="77" t="s">
        <v>62</v>
      </c>
      <c r="AM15" s="77" t="s">
        <v>63</v>
      </c>
      <c r="AN15" s="77" t="str">
        <f>IF(AI15="","",$AN$2)</f>
        <v>C</v>
      </c>
      <c r="AO15" s="77" t="str">
        <f>IF(N15="","",IF(N15&gt;=$AO$1/100,"O","X"))</f>
        <v/>
      </c>
      <c r="AP15" s="77" t="str">
        <f>IF(I15="","",IF(I15&lt;=$AP$1,"O","X"))</f>
        <v/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X</v>
      </c>
      <c r="AU15" s="77" t="str">
        <f>IF(C15="","",IF(C15&gt;=$AU$1,"O","X"))</f>
        <v>O</v>
      </c>
      <c r="AV15" s="77" t="str">
        <f>IF(AO15="","",IF(AND(AO15="O",AP15="O",AR15="O",AT15="O",AU15="O"),"후보","X"))</f>
        <v/>
      </c>
    </row>
    <row r="16" spans="1:48" x14ac:dyDescent="0.3">
      <c r="A16" s="9"/>
      <c r="B16" s="77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도화동 삼성('97.05.,982^)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9" t="str">
        <f t="shared" si="0"/>
        <v/>
      </c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</row>
    <row r="17" spans="1:48" x14ac:dyDescent="0.3">
      <c r="A17" s="9" t="s">
        <v>595</v>
      </c>
      <c r="B17" s="10" t="s">
        <v>2312</v>
      </c>
      <c r="C17" s="88">
        <v>982</v>
      </c>
      <c r="D17" s="86">
        <v>90.6</v>
      </c>
      <c r="E17" s="87">
        <v>27</v>
      </c>
      <c r="F17" s="86">
        <v>72.2</v>
      </c>
      <c r="G17" s="17">
        <v>22</v>
      </c>
      <c r="H17" s="88">
        <v>272</v>
      </c>
      <c r="I17" s="89">
        <v>155000</v>
      </c>
      <c r="J17" s="89" t="s">
        <v>70</v>
      </c>
      <c r="K17" s="89">
        <v>65000</v>
      </c>
      <c r="L17" s="89" t="s">
        <v>72</v>
      </c>
      <c r="M17" s="90">
        <f>I17-K17</f>
        <v>90000</v>
      </c>
      <c r="N17" s="4">
        <f>IF(ISERROR(K17/I17),"",K17/I17)</f>
        <v>0.41935483870967744</v>
      </c>
      <c r="O17" s="91">
        <f>I17/E17</f>
        <v>5740.7407407407409</v>
      </c>
      <c r="P17" s="91">
        <f>K17/E17</f>
        <v>2407.4074074074074</v>
      </c>
      <c r="Q17" s="77">
        <v>3</v>
      </c>
      <c r="R17" s="77">
        <v>1</v>
      </c>
      <c r="S17" s="77" t="s">
        <v>61</v>
      </c>
      <c r="T17" s="5">
        <v>90</v>
      </c>
      <c r="U17" s="9"/>
      <c r="W17" s="86">
        <f t="shared" ref="W17:X21" si="24">D17</f>
        <v>90.6</v>
      </c>
      <c r="X17" s="87">
        <f t="shared" si="24"/>
        <v>27</v>
      </c>
      <c r="Y17" s="92">
        <f t="shared" ref="Y17:Z21" si="25">H17</f>
        <v>272</v>
      </c>
      <c r="Z17" s="90">
        <f t="shared" si="25"/>
        <v>155000</v>
      </c>
      <c r="AA17" s="90">
        <f>K17</f>
        <v>65000</v>
      </c>
      <c r="AB17" s="90">
        <f t="shared" ref="AB17:AD21" si="26">M17</f>
        <v>90000</v>
      </c>
      <c r="AC17" s="4">
        <f t="shared" si="26"/>
        <v>0.41935483870967744</v>
      </c>
      <c r="AD17" s="91">
        <f t="shared" si="26"/>
        <v>5740.7407407407409</v>
      </c>
      <c r="AE17" s="77" t="str">
        <f>S17</f>
        <v>계</v>
      </c>
      <c r="AF17" s="77" t="str">
        <f>Q17&amp;"/"&amp;R17</f>
        <v>3/1</v>
      </c>
      <c r="AH17" s="20" t="str">
        <f t="shared" si="1"/>
        <v>삼성</v>
      </c>
      <c r="AI17" s="87">
        <f t="shared" si="0"/>
        <v>27</v>
      </c>
      <c r="AJ17" s="77" t="str">
        <f>IF(AI17="","",$AJ$2)</f>
        <v>A-</v>
      </c>
      <c r="AK17" s="77" t="s">
        <v>13</v>
      </c>
      <c r="AL17" s="77" t="s">
        <v>62</v>
      </c>
      <c r="AM17" s="77" t="s">
        <v>63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X</v>
      </c>
      <c r="AQ17" s="77" t="str">
        <f>IF(O17="","",IF(O17&lt;=$AQ$1,"O","X"))</f>
        <v>X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x14ac:dyDescent="0.3">
      <c r="A18" s="9" t="s">
        <v>595</v>
      </c>
      <c r="B18" s="10" t="s">
        <v>2312</v>
      </c>
      <c r="C18" s="88">
        <v>982</v>
      </c>
      <c r="D18" s="86">
        <v>104.1</v>
      </c>
      <c r="E18" s="87">
        <v>31</v>
      </c>
      <c r="F18" s="86">
        <v>85</v>
      </c>
      <c r="G18" s="17">
        <v>26</v>
      </c>
      <c r="H18" s="88">
        <v>408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7">
        <v>3</v>
      </c>
      <c r="R18" s="77">
        <v>2</v>
      </c>
      <c r="S18" s="77" t="s">
        <v>61</v>
      </c>
      <c r="T18" s="5">
        <v>104</v>
      </c>
      <c r="U18" s="9"/>
      <c r="W18" s="86">
        <f t="shared" si="24"/>
        <v>104.1</v>
      </c>
      <c r="X18" s="87">
        <f t="shared" si="24"/>
        <v>31</v>
      </c>
      <c r="Y18" s="92">
        <f t="shared" si="25"/>
        <v>408</v>
      </c>
      <c r="Z18" s="90">
        <f t="shared" si="25"/>
        <v>0</v>
      </c>
      <c r="AA18" s="90">
        <f>K18</f>
        <v>0</v>
      </c>
      <c r="AB18" s="90">
        <f t="shared" si="26"/>
        <v>0</v>
      </c>
      <c r="AC18" s="4" t="str">
        <f t="shared" si="26"/>
        <v/>
      </c>
      <c r="AD18" s="91">
        <f t="shared" si="26"/>
        <v>0</v>
      </c>
      <c r="AE18" s="77" t="str">
        <f>S18</f>
        <v>계</v>
      </c>
      <c r="AF18" s="77" t="str">
        <f>Q18&amp;"/"&amp;R18</f>
        <v>3/2</v>
      </c>
      <c r="AH18" s="20" t="str">
        <f t="shared" si="1"/>
        <v>삼성</v>
      </c>
      <c r="AI18" s="87">
        <f t="shared" si="0"/>
        <v>31</v>
      </c>
      <c r="AJ18" s="77" t="str">
        <f>IF(AI18="","",$AJ$2)</f>
        <v>A-</v>
      </c>
      <c r="AK18" s="77" t="s">
        <v>13</v>
      </c>
      <c r="AL18" s="77" t="s">
        <v>62</v>
      </c>
      <c r="AM18" s="77" t="s">
        <v>63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/>
      </c>
    </row>
    <row r="19" spans="1:48" x14ac:dyDescent="0.3">
      <c r="A19" s="9" t="s">
        <v>595</v>
      </c>
      <c r="B19" s="10" t="s">
        <v>2312</v>
      </c>
      <c r="C19" s="88">
        <v>982</v>
      </c>
      <c r="D19" s="86">
        <v>136.30000000000001</v>
      </c>
      <c r="E19" s="87">
        <v>41</v>
      </c>
      <c r="F19" s="86">
        <v>114.7</v>
      </c>
      <c r="G19" s="17">
        <v>35</v>
      </c>
      <c r="H19" s="88">
        <v>64</v>
      </c>
      <c r="I19" s="89">
        <v>200000</v>
      </c>
      <c r="J19" s="89" t="s">
        <v>64</v>
      </c>
      <c r="K19" s="89"/>
      <c r="L19" s="89"/>
      <c r="M19" s="90">
        <f>I19-K19</f>
        <v>200000</v>
      </c>
      <c r="N19" s="4">
        <f>IF(ISERROR(K19/I19),"",K19/I19)</f>
        <v>0</v>
      </c>
      <c r="O19" s="91">
        <f>I19/E19</f>
        <v>4878.0487804878048</v>
      </c>
      <c r="P19" s="91">
        <f>K19/E19</f>
        <v>0</v>
      </c>
      <c r="Q19" s="77">
        <v>4</v>
      </c>
      <c r="R19" s="77">
        <v>2</v>
      </c>
      <c r="S19" s="77" t="s">
        <v>61</v>
      </c>
      <c r="T19" s="5">
        <v>136</v>
      </c>
      <c r="U19" s="9"/>
      <c r="W19" s="86">
        <f t="shared" si="24"/>
        <v>136.30000000000001</v>
      </c>
      <c r="X19" s="87">
        <f t="shared" si="24"/>
        <v>41</v>
      </c>
      <c r="Y19" s="92">
        <f t="shared" si="25"/>
        <v>64</v>
      </c>
      <c r="Z19" s="90">
        <f t="shared" si="25"/>
        <v>200000</v>
      </c>
      <c r="AA19" s="90">
        <f>K19</f>
        <v>0</v>
      </c>
      <c r="AB19" s="90">
        <f t="shared" si="26"/>
        <v>200000</v>
      </c>
      <c r="AC19" s="4">
        <f t="shared" si="26"/>
        <v>0</v>
      </c>
      <c r="AD19" s="91">
        <f t="shared" si="26"/>
        <v>4878.0487804878048</v>
      </c>
      <c r="AE19" s="77" t="str">
        <f>S19</f>
        <v>계</v>
      </c>
      <c r="AF19" s="77" t="str">
        <f>Q19&amp;"/"&amp;R19</f>
        <v>4/2</v>
      </c>
      <c r="AH19" s="20" t="str">
        <f t="shared" si="1"/>
        <v>삼성</v>
      </c>
      <c r="AI19" s="87">
        <f t="shared" si="0"/>
        <v>41</v>
      </c>
      <c r="AJ19" s="77" t="str">
        <f>IF(AI19="","",$AJ$2)</f>
        <v>A-</v>
      </c>
      <c r="AK19" s="77" t="s">
        <v>13</v>
      </c>
      <c r="AL19" s="77" t="s">
        <v>62</v>
      </c>
      <c r="AM19" s="77" t="s">
        <v>63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X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 t="s">
        <v>595</v>
      </c>
      <c r="B20" s="10" t="s">
        <v>2312</v>
      </c>
      <c r="C20" s="88">
        <v>982</v>
      </c>
      <c r="D20" s="86">
        <v>158.69999999999999</v>
      </c>
      <c r="E20" s="87">
        <v>48</v>
      </c>
      <c r="F20" s="86">
        <v>136.1</v>
      </c>
      <c r="G20" s="17">
        <v>41</v>
      </c>
      <c r="H20" s="88">
        <v>102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4</v>
      </c>
      <c r="R20" s="77">
        <v>2</v>
      </c>
      <c r="S20" s="77" t="s">
        <v>61</v>
      </c>
      <c r="T20" s="5" t="s">
        <v>137</v>
      </c>
      <c r="U20" s="9"/>
      <c r="W20" s="86">
        <f t="shared" si="24"/>
        <v>158.69999999999999</v>
      </c>
      <c r="X20" s="87">
        <f t="shared" si="24"/>
        <v>48</v>
      </c>
      <c r="Y20" s="92">
        <f t="shared" si="25"/>
        <v>102</v>
      </c>
      <c r="Z20" s="90">
        <f t="shared" si="25"/>
        <v>0</v>
      </c>
      <c r="AA20" s="90">
        <f>K20</f>
        <v>0</v>
      </c>
      <c r="AB20" s="90">
        <f t="shared" si="26"/>
        <v>0</v>
      </c>
      <c r="AC20" s="4" t="str">
        <f t="shared" si="26"/>
        <v/>
      </c>
      <c r="AD20" s="91">
        <f t="shared" si="26"/>
        <v>0</v>
      </c>
      <c r="AE20" s="77" t="str">
        <f>S20</f>
        <v>계</v>
      </c>
      <c r="AF20" s="77" t="str">
        <f>Q20&amp;"/"&amp;R20</f>
        <v>4/2</v>
      </c>
      <c r="AH20" s="20" t="str">
        <f t="shared" si="1"/>
        <v>삼성</v>
      </c>
      <c r="AI20" s="87">
        <f t="shared" si="0"/>
        <v>48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x14ac:dyDescent="0.3">
      <c r="A21" s="9" t="s">
        <v>595</v>
      </c>
      <c r="B21" s="10" t="s">
        <v>2312</v>
      </c>
      <c r="C21" s="88">
        <v>982</v>
      </c>
      <c r="D21" s="86">
        <v>159.1</v>
      </c>
      <c r="E21" s="87">
        <v>48</v>
      </c>
      <c r="F21" s="86">
        <v>136.69999999999999</v>
      </c>
      <c r="G21" s="17">
        <v>41</v>
      </c>
      <c r="H21" s="88">
        <v>136</v>
      </c>
      <c r="I21" s="89">
        <v>210000</v>
      </c>
      <c r="J21" s="89" t="s">
        <v>72</v>
      </c>
      <c r="K21" s="89">
        <v>110000</v>
      </c>
      <c r="L21" s="89" t="s">
        <v>74</v>
      </c>
      <c r="M21" s="90">
        <f>I21-K21</f>
        <v>100000</v>
      </c>
      <c r="N21" s="4">
        <f>IF(ISERROR(K21/I21),"",K21/I21)</f>
        <v>0.52380952380952384</v>
      </c>
      <c r="O21" s="91">
        <f>I21/E21</f>
        <v>4375</v>
      </c>
      <c r="P21" s="91">
        <f>K21/E21</f>
        <v>2291.6666666666665</v>
      </c>
      <c r="Q21" s="77">
        <v>4</v>
      </c>
      <c r="R21" s="77">
        <v>2</v>
      </c>
      <c r="S21" s="77" t="s">
        <v>61</v>
      </c>
      <c r="T21" s="5" t="s">
        <v>138</v>
      </c>
      <c r="U21" s="9"/>
      <c r="W21" s="86">
        <f t="shared" si="24"/>
        <v>159.1</v>
      </c>
      <c r="X21" s="87">
        <f t="shared" si="24"/>
        <v>48</v>
      </c>
      <c r="Y21" s="92">
        <f t="shared" si="25"/>
        <v>136</v>
      </c>
      <c r="Z21" s="90">
        <f t="shared" si="25"/>
        <v>210000</v>
      </c>
      <c r="AA21" s="90">
        <f>K21</f>
        <v>110000</v>
      </c>
      <c r="AB21" s="90">
        <f t="shared" si="26"/>
        <v>100000</v>
      </c>
      <c r="AC21" s="4">
        <f t="shared" si="26"/>
        <v>0.52380952380952384</v>
      </c>
      <c r="AD21" s="91">
        <f t="shared" si="26"/>
        <v>4375</v>
      </c>
      <c r="AE21" s="77" t="str">
        <f>S21</f>
        <v>계</v>
      </c>
      <c r="AF21" s="77" t="str">
        <f>Q21&amp;"/"&amp;R21</f>
        <v>4/2</v>
      </c>
      <c r="AH21" s="20" t="str">
        <f t="shared" si="1"/>
        <v>삼성</v>
      </c>
      <c r="AI21" s="87">
        <f t="shared" si="0"/>
        <v>48</v>
      </c>
      <c r="AJ21" s="77" t="str">
        <f>IF(AI21="","",$AJ$2)</f>
        <v>A-</v>
      </c>
      <c r="AK21" s="77" t="s">
        <v>13</v>
      </c>
      <c r="AL21" s="77" t="s">
        <v>62</v>
      </c>
      <c r="AM21" s="77" t="s">
        <v>63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X</v>
      </c>
      <c r="AQ21" s="77" t="str">
        <f>IF(O21="","",IF(O21&lt;=$AQ$1,"O","X"))</f>
        <v>X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X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/>
      <c r="B22" s="77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도화동 마포한화오벨리스크('04.10.,662^)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9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605</v>
      </c>
      <c r="B23" s="10" t="s">
        <v>2313</v>
      </c>
      <c r="C23" s="88">
        <v>662</v>
      </c>
      <c r="D23" s="86">
        <v>47.5</v>
      </c>
      <c r="E23" s="87">
        <v>14</v>
      </c>
      <c r="F23" s="86">
        <v>36.5</v>
      </c>
      <c r="G23" s="17">
        <v>11</v>
      </c>
      <c r="H23" s="88">
        <v>28</v>
      </c>
      <c r="I23" s="89"/>
      <c r="J23" s="89"/>
      <c r="K23" s="89"/>
      <c r="L23" s="89"/>
      <c r="M23" s="90">
        <f t="shared" ref="M23:M38" si="27">I23-K23</f>
        <v>0</v>
      </c>
      <c r="N23" s="4" t="str">
        <f t="shared" ref="N23:N38" si="28">IF(ISERROR(K23/I23),"",K23/I23)</f>
        <v/>
      </c>
      <c r="O23" s="91">
        <f t="shared" ref="O23:O38" si="29">I23/E23</f>
        <v>0</v>
      </c>
      <c r="P23" s="91">
        <f t="shared" ref="P23:P38" si="30">K23/E23</f>
        <v>0</v>
      </c>
      <c r="Q23" s="77">
        <v>1</v>
      </c>
      <c r="R23" s="77">
        <v>1</v>
      </c>
      <c r="S23" s="77" t="s">
        <v>78</v>
      </c>
      <c r="T23" s="5">
        <v>47</v>
      </c>
      <c r="U23" s="9"/>
      <c r="W23" s="86">
        <f t="shared" ref="W23:W38" si="31">D23</f>
        <v>47.5</v>
      </c>
      <c r="X23" s="87">
        <f t="shared" ref="X23:X38" si="32">E23</f>
        <v>14</v>
      </c>
      <c r="Y23" s="92">
        <f t="shared" ref="Y23:Y38" si="33">H23</f>
        <v>28</v>
      </c>
      <c r="Z23" s="90">
        <f t="shared" ref="Z23:Z38" si="34">I23</f>
        <v>0</v>
      </c>
      <c r="AA23" s="90">
        <f t="shared" ref="AA23:AA38" si="35">K23</f>
        <v>0</v>
      </c>
      <c r="AB23" s="90">
        <f t="shared" ref="AB23:AB38" si="36">M23</f>
        <v>0</v>
      </c>
      <c r="AC23" s="4" t="str">
        <f t="shared" ref="AC23:AC38" si="37">N23</f>
        <v/>
      </c>
      <c r="AD23" s="91">
        <f t="shared" ref="AD23:AD38" si="38">O23</f>
        <v>0</v>
      </c>
      <c r="AE23" s="77" t="str">
        <f t="shared" ref="AE23:AE38" si="39">S23</f>
        <v>복</v>
      </c>
      <c r="AF23" s="77" t="str">
        <f t="shared" ref="AF23:AF38" si="40">Q23&amp;"/"&amp;R23</f>
        <v>1/1</v>
      </c>
      <c r="AH23" s="20" t="str">
        <f t="shared" si="1"/>
        <v>마포한화오벨리스크</v>
      </c>
      <c r="AI23" s="87">
        <f t="shared" si="0"/>
        <v>14</v>
      </c>
      <c r="AJ23" s="77" t="str">
        <f t="shared" ref="AJ23:AJ38" si="41">IF(AI23="","",$AJ$2)</f>
        <v>A-</v>
      </c>
      <c r="AK23" s="77" t="s">
        <v>13</v>
      </c>
      <c r="AL23" s="77" t="s">
        <v>62</v>
      </c>
      <c r="AM23" s="77" t="s">
        <v>63</v>
      </c>
      <c r="AN23" s="77" t="str">
        <f t="shared" ref="AN23:AN38" si="42">IF(AI23="","",$AN$2)</f>
        <v>C</v>
      </c>
      <c r="AO23" s="77" t="str">
        <f t="shared" ref="AO23:AO38" si="43">IF(N23="","",IF(N23&gt;=$AO$1/100,"O","X"))</f>
        <v/>
      </c>
      <c r="AP23" s="77" t="str">
        <f t="shared" ref="AP23:AP38" si="44">IF(I23="","",IF(I23&lt;=$AP$1,"O","X"))</f>
        <v/>
      </c>
      <c r="AQ23" s="77" t="str">
        <f t="shared" ref="AQ23:AQ38" si="45">IF(O23="","",IF(O23&lt;=$AQ$1,"O","X"))</f>
        <v>O</v>
      </c>
      <c r="AR23" s="77" t="str">
        <f t="shared" ref="AR23:AR38" si="46">IF(M23="","",IF(M23&lt;=$AR$1,"O","X"))</f>
        <v>O</v>
      </c>
      <c r="AS23" s="77" t="s">
        <v>2</v>
      </c>
      <c r="AT23" s="77" t="str">
        <f t="shared" ref="AT23:AT38" si="47">IF(OR(F23="",AI23=""),"",IF(AND((F23&lt;=85),(AI23&gt;=15)),"O","X"))</f>
        <v>X</v>
      </c>
      <c r="AU23" s="77" t="str">
        <f t="shared" ref="AU23:AU38" si="48">IF(C23="","",IF(C23&gt;=$AU$1,"O","X"))</f>
        <v>O</v>
      </c>
      <c r="AV23" s="77" t="str">
        <f t="shared" ref="AV23:AV38" si="49">IF(AO23="","",IF(AND(AO23="O",AP23="O",AR23="O",AT23="O",AU23="O"),"후보","X"))</f>
        <v/>
      </c>
    </row>
    <row r="24" spans="1:48" x14ac:dyDescent="0.3">
      <c r="A24" s="9" t="s">
        <v>605</v>
      </c>
      <c r="B24" s="10" t="s">
        <v>2313</v>
      </c>
      <c r="C24" s="88">
        <v>662</v>
      </c>
      <c r="D24" s="86">
        <v>48.1</v>
      </c>
      <c r="E24" s="87">
        <v>15</v>
      </c>
      <c r="F24" s="86">
        <v>37</v>
      </c>
      <c r="G24" s="17">
        <v>11</v>
      </c>
      <c r="H24" s="88">
        <v>28</v>
      </c>
      <c r="I24" s="89"/>
      <c r="J24" s="89"/>
      <c r="K24" s="89"/>
      <c r="L24" s="89"/>
      <c r="M24" s="90">
        <f t="shared" si="27"/>
        <v>0</v>
      </c>
      <c r="N24" s="4" t="str">
        <f t="shared" si="28"/>
        <v/>
      </c>
      <c r="O24" s="91">
        <f t="shared" si="29"/>
        <v>0</v>
      </c>
      <c r="P24" s="91">
        <f t="shared" si="30"/>
        <v>0</v>
      </c>
      <c r="Q24" s="77">
        <v>1</v>
      </c>
      <c r="R24" s="77">
        <v>1</v>
      </c>
      <c r="S24" s="77" t="s">
        <v>78</v>
      </c>
      <c r="T24" s="5" t="s">
        <v>108</v>
      </c>
      <c r="U24" s="9"/>
      <c r="W24" s="86">
        <f t="shared" si="31"/>
        <v>48.1</v>
      </c>
      <c r="X24" s="87">
        <f t="shared" si="32"/>
        <v>15</v>
      </c>
      <c r="Y24" s="92">
        <f t="shared" si="33"/>
        <v>28</v>
      </c>
      <c r="Z24" s="90">
        <f t="shared" si="34"/>
        <v>0</v>
      </c>
      <c r="AA24" s="90">
        <f t="shared" si="35"/>
        <v>0</v>
      </c>
      <c r="AB24" s="90">
        <f t="shared" si="36"/>
        <v>0</v>
      </c>
      <c r="AC24" s="4" t="str">
        <f t="shared" si="37"/>
        <v/>
      </c>
      <c r="AD24" s="91">
        <f t="shared" si="38"/>
        <v>0</v>
      </c>
      <c r="AE24" s="77" t="str">
        <f t="shared" si="39"/>
        <v>복</v>
      </c>
      <c r="AF24" s="77" t="str">
        <f t="shared" si="40"/>
        <v>1/1</v>
      </c>
      <c r="AH24" s="20" t="str">
        <f t="shared" si="1"/>
        <v>마포한화오벨리스크</v>
      </c>
      <c r="AI24" s="87">
        <f t="shared" si="0"/>
        <v>15</v>
      </c>
      <c r="AJ24" s="77" t="str">
        <f t="shared" si="41"/>
        <v>A-</v>
      </c>
      <c r="AK24" s="77" t="s">
        <v>13</v>
      </c>
      <c r="AL24" s="77" t="s">
        <v>62</v>
      </c>
      <c r="AM24" s="77" t="s">
        <v>63</v>
      </c>
      <c r="AN24" s="77" t="str">
        <f t="shared" si="42"/>
        <v>C</v>
      </c>
      <c r="AO24" s="77" t="str">
        <f t="shared" si="43"/>
        <v/>
      </c>
      <c r="AP24" s="77" t="str">
        <f t="shared" si="44"/>
        <v/>
      </c>
      <c r="AQ24" s="77" t="str">
        <f t="shared" si="45"/>
        <v>O</v>
      </c>
      <c r="AR24" s="77" t="str">
        <f t="shared" si="46"/>
        <v>O</v>
      </c>
      <c r="AS24" s="77" t="s">
        <v>2</v>
      </c>
      <c r="AT24" s="77" t="str">
        <f t="shared" si="47"/>
        <v>O</v>
      </c>
      <c r="AU24" s="77" t="str">
        <f t="shared" si="48"/>
        <v>O</v>
      </c>
      <c r="AV24" s="77" t="str">
        <f t="shared" si="49"/>
        <v/>
      </c>
    </row>
    <row r="25" spans="1:48" x14ac:dyDescent="0.3">
      <c r="A25" s="9" t="s">
        <v>605</v>
      </c>
      <c r="B25" s="10" t="s">
        <v>2313</v>
      </c>
      <c r="C25" s="88">
        <v>662</v>
      </c>
      <c r="D25" s="86">
        <v>49.6</v>
      </c>
      <c r="E25" s="87">
        <v>15</v>
      </c>
      <c r="F25" s="86">
        <v>38.1</v>
      </c>
      <c r="G25" s="17">
        <v>12</v>
      </c>
      <c r="H25" s="88">
        <v>112</v>
      </c>
      <c r="I25" s="89"/>
      <c r="J25" s="89"/>
      <c r="K25" s="89"/>
      <c r="L25" s="89"/>
      <c r="M25" s="90">
        <f t="shared" si="27"/>
        <v>0</v>
      </c>
      <c r="N25" s="4" t="str">
        <f t="shared" si="28"/>
        <v/>
      </c>
      <c r="O25" s="91">
        <f t="shared" si="29"/>
        <v>0</v>
      </c>
      <c r="P25" s="91">
        <f t="shared" si="30"/>
        <v>0</v>
      </c>
      <c r="Q25" s="77">
        <v>1</v>
      </c>
      <c r="R25" s="77">
        <v>1</v>
      </c>
      <c r="S25" s="77" t="s">
        <v>78</v>
      </c>
      <c r="T25" s="5" t="s">
        <v>139</v>
      </c>
      <c r="U25" s="9"/>
      <c r="W25" s="86">
        <f t="shared" si="31"/>
        <v>49.6</v>
      </c>
      <c r="X25" s="87">
        <f t="shared" si="32"/>
        <v>15</v>
      </c>
      <c r="Y25" s="92">
        <f t="shared" si="33"/>
        <v>112</v>
      </c>
      <c r="Z25" s="90">
        <f t="shared" si="34"/>
        <v>0</v>
      </c>
      <c r="AA25" s="90">
        <f t="shared" si="35"/>
        <v>0</v>
      </c>
      <c r="AB25" s="90">
        <f t="shared" si="36"/>
        <v>0</v>
      </c>
      <c r="AC25" s="4" t="str">
        <f t="shared" si="37"/>
        <v/>
      </c>
      <c r="AD25" s="91">
        <f t="shared" si="38"/>
        <v>0</v>
      </c>
      <c r="AE25" s="77" t="str">
        <f t="shared" si="39"/>
        <v>복</v>
      </c>
      <c r="AF25" s="77" t="str">
        <f t="shared" si="40"/>
        <v>1/1</v>
      </c>
      <c r="AH25" s="20" t="str">
        <f t="shared" si="1"/>
        <v>마포한화오벨리스크</v>
      </c>
      <c r="AI25" s="87">
        <f t="shared" si="0"/>
        <v>15</v>
      </c>
      <c r="AJ25" s="77" t="str">
        <f t="shared" si="41"/>
        <v>A-</v>
      </c>
      <c r="AK25" s="77" t="s">
        <v>13</v>
      </c>
      <c r="AL25" s="77" t="s">
        <v>62</v>
      </c>
      <c r="AM25" s="77" t="s">
        <v>63</v>
      </c>
      <c r="AN25" s="77" t="str">
        <f t="shared" si="42"/>
        <v>C</v>
      </c>
      <c r="AO25" s="77" t="str">
        <f t="shared" si="43"/>
        <v/>
      </c>
      <c r="AP25" s="77" t="str">
        <f t="shared" si="44"/>
        <v/>
      </c>
      <c r="AQ25" s="77" t="str">
        <f t="shared" si="45"/>
        <v>O</v>
      </c>
      <c r="AR25" s="77" t="str">
        <f t="shared" si="46"/>
        <v>O</v>
      </c>
      <c r="AS25" s="77" t="s">
        <v>2</v>
      </c>
      <c r="AT25" s="77" t="str">
        <f t="shared" si="47"/>
        <v>O</v>
      </c>
      <c r="AU25" s="77" t="str">
        <f t="shared" si="48"/>
        <v>O</v>
      </c>
      <c r="AV25" s="77" t="str">
        <f t="shared" si="49"/>
        <v/>
      </c>
    </row>
    <row r="26" spans="1:48" x14ac:dyDescent="0.3">
      <c r="A26" s="9" t="s">
        <v>605</v>
      </c>
      <c r="B26" s="10" t="s">
        <v>2313</v>
      </c>
      <c r="C26" s="88">
        <v>662</v>
      </c>
      <c r="D26" s="86">
        <v>50.6</v>
      </c>
      <c r="E26" s="87">
        <v>15</v>
      </c>
      <c r="F26" s="86">
        <v>38.9</v>
      </c>
      <c r="G26" s="17">
        <v>12</v>
      </c>
      <c r="H26" s="88">
        <v>84</v>
      </c>
      <c r="I26" s="89"/>
      <c r="J26" s="89"/>
      <c r="K26" s="89"/>
      <c r="L26" s="89"/>
      <c r="M26" s="90">
        <f t="shared" si="27"/>
        <v>0</v>
      </c>
      <c r="N26" s="4" t="str">
        <f t="shared" si="28"/>
        <v/>
      </c>
      <c r="O26" s="91">
        <f t="shared" si="29"/>
        <v>0</v>
      </c>
      <c r="P26" s="91">
        <f t="shared" si="30"/>
        <v>0</v>
      </c>
      <c r="Q26" s="77">
        <v>1</v>
      </c>
      <c r="R26" s="77">
        <v>1</v>
      </c>
      <c r="S26" s="77" t="s">
        <v>78</v>
      </c>
      <c r="T26" s="5" t="s">
        <v>140</v>
      </c>
      <c r="U26" s="9"/>
      <c r="W26" s="86">
        <f t="shared" si="31"/>
        <v>50.6</v>
      </c>
      <c r="X26" s="87">
        <f t="shared" si="32"/>
        <v>15</v>
      </c>
      <c r="Y26" s="92">
        <f t="shared" si="33"/>
        <v>84</v>
      </c>
      <c r="Z26" s="90">
        <f t="shared" si="34"/>
        <v>0</v>
      </c>
      <c r="AA26" s="90">
        <f t="shared" si="35"/>
        <v>0</v>
      </c>
      <c r="AB26" s="90">
        <f t="shared" si="36"/>
        <v>0</v>
      </c>
      <c r="AC26" s="4" t="str">
        <f t="shared" si="37"/>
        <v/>
      </c>
      <c r="AD26" s="91">
        <f t="shared" si="38"/>
        <v>0</v>
      </c>
      <c r="AE26" s="77" t="str">
        <f t="shared" si="39"/>
        <v>복</v>
      </c>
      <c r="AF26" s="77" t="str">
        <f t="shared" si="40"/>
        <v>1/1</v>
      </c>
      <c r="AH26" s="20" t="str">
        <f t="shared" si="1"/>
        <v>마포한화오벨리스크</v>
      </c>
      <c r="AI26" s="87">
        <f t="shared" si="0"/>
        <v>15</v>
      </c>
      <c r="AJ26" s="77" t="str">
        <f t="shared" si="41"/>
        <v>A-</v>
      </c>
      <c r="AK26" s="77" t="s">
        <v>13</v>
      </c>
      <c r="AL26" s="77" t="s">
        <v>62</v>
      </c>
      <c r="AM26" s="77" t="s">
        <v>63</v>
      </c>
      <c r="AN26" s="77" t="str">
        <f t="shared" si="42"/>
        <v>C</v>
      </c>
      <c r="AO26" s="77" t="str">
        <f t="shared" si="43"/>
        <v/>
      </c>
      <c r="AP26" s="77" t="str">
        <f t="shared" si="44"/>
        <v/>
      </c>
      <c r="AQ26" s="77" t="str">
        <f t="shared" si="45"/>
        <v>O</v>
      </c>
      <c r="AR26" s="77" t="str">
        <f t="shared" si="46"/>
        <v>O</v>
      </c>
      <c r="AS26" s="77" t="s">
        <v>2</v>
      </c>
      <c r="AT26" s="77" t="str">
        <f t="shared" si="47"/>
        <v>O</v>
      </c>
      <c r="AU26" s="77" t="str">
        <f t="shared" si="48"/>
        <v>O</v>
      </c>
      <c r="AV26" s="77" t="str">
        <f t="shared" si="49"/>
        <v/>
      </c>
    </row>
    <row r="27" spans="1:48" x14ac:dyDescent="0.3">
      <c r="A27" s="9" t="s">
        <v>605</v>
      </c>
      <c r="B27" s="10" t="s">
        <v>2313</v>
      </c>
      <c r="C27" s="88">
        <v>662</v>
      </c>
      <c r="D27" s="86">
        <v>51.9</v>
      </c>
      <c r="E27" s="87">
        <v>16</v>
      </c>
      <c r="F27" s="86">
        <v>39.9</v>
      </c>
      <c r="G27" s="17">
        <v>12</v>
      </c>
      <c r="H27" s="88">
        <v>28</v>
      </c>
      <c r="I27" s="89"/>
      <c r="J27" s="89"/>
      <c r="K27" s="89"/>
      <c r="L27" s="89"/>
      <c r="M27" s="90">
        <f t="shared" si="27"/>
        <v>0</v>
      </c>
      <c r="N27" s="4" t="str">
        <f t="shared" si="28"/>
        <v/>
      </c>
      <c r="O27" s="91">
        <f t="shared" si="29"/>
        <v>0</v>
      </c>
      <c r="P27" s="91">
        <f t="shared" si="30"/>
        <v>0</v>
      </c>
      <c r="Q27" s="77">
        <v>1</v>
      </c>
      <c r="R27" s="77">
        <v>1</v>
      </c>
      <c r="S27" s="77" t="s">
        <v>78</v>
      </c>
      <c r="T27" s="5" t="s">
        <v>141</v>
      </c>
      <c r="U27" s="9"/>
      <c r="W27" s="86">
        <f t="shared" si="31"/>
        <v>51.9</v>
      </c>
      <c r="X27" s="87">
        <f t="shared" si="32"/>
        <v>16</v>
      </c>
      <c r="Y27" s="92">
        <f t="shared" si="33"/>
        <v>28</v>
      </c>
      <c r="Z27" s="90">
        <f t="shared" si="34"/>
        <v>0</v>
      </c>
      <c r="AA27" s="90">
        <f t="shared" si="35"/>
        <v>0</v>
      </c>
      <c r="AB27" s="90">
        <f t="shared" si="36"/>
        <v>0</v>
      </c>
      <c r="AC27" s="4" t="str">
        <f t="shared" si="37"/>
        <v/>
      </c>
      <c r="AD27" s="91">
        <f t="shared" si="38"/>
        <v>0</v>
      </c>
      <c r="AE27" s="77" t="str">
        <f t="shared" si="39"/>
        <v>복</v>
      </c>
      <c r="AF27" s="77" t="str">
        <f t="shared" si="40"/>
        <v>1/1</v>
      </c>
      <c r="AH27" s="20" t="str">
        <f t="shared" si="1"/>
        <v>마포한화오벨리스크</v>
      </c>
      <c r="AI27" s="87">
        <f t="shared" si="0"/>
        <v>16</v>
      </c>
      <c r="AJ27" s="77" t="str">
        <f t="shared" si="41"/>
        <v>A-</v>
      </c>
      <c r="AK27" s="77" t="s">
        <v>13</v>
      </c>
      <c r="AL27" s="77" t="s">
        <v>62</v>
      </c>
      <c r="AM27" s="77" t="s">
        <v>63</v>
      </c>
      <c r="AN27" s="77" t="str">
        <f t="shared" si="42"/>
        <v>C</v>
      </c>
      <c r="AO27" s="77" t="str">
        <f t="shared" si="43"/>
        <v/>
      </c>
      <c r="AP27" s="77" t="str">
        <f t="shared" si="44"/>
        <v/>
      </c>
      <c r="AQ27" s="77" t="str">
        <f t="shared" si="45"/>
        <v>O</v>
      </c>
      <c r="AR27" s="77" t="str">
        <f t="shared" si="46"/>
        <v>O</v>
      </c>
      <c r="AS27" s="77" t="s">
        <v>2</v>
      </c>
      <c r="AT27" s="77" t="str">
        <f t="shared" si="47"/>
        <v>O</v>
      </c>
      <c r="AU27" s="77" t="str">
        <f t="shared" si="48"/>
        <v>O</v>
      </c>
      <c r="AV27" s="77" t="str">
        <f t="shared" si="49"/>
        <v/>
      </c>
    </row>
    <row r="28" spans="1:48" x14ac:dyDescent="0.3">
      <c r="A28" s="9" t="s">
        <v>605</v>
      </c>
      <c r="B28" s="10" t="s">
        <v>2313</v>
      </c>
      <c r="C28" s="88">
        <v>662</v>
      </c>
      <c r="D28" s="86">
        <v>53.8</v>
      </c>
      <c r="E28" s="87">
        <v>16</v>
      </c>
      <c r="F28" s="86">
        <v>41.3</v>
      </c>
      <c r="G28" s="17">
        <v>12</v>
      </c>
      <c r="H28" s="88">
        <v>28</v>
      </c>
      <c r="I28" s="89"/>
      <c r="J28" s="89"/>
      <c r="K28" s="89"/>
      <c r="L28" s="89"/>
      <c r="M28" s="90">
        <f t="shared" si="27"/>
        <v>0</v>
      </c>
      <c r="N28" s="4" t="str">
        <f t="shared" si="28"/>
        <v/>
      </c>
      <c r="O28" s="91">
        <f t="shared" si="29"/>
        <v>0</v>
      </c>
      <c r="P28" s="91">
        <f t="shared" si="30"/>
        <v>0</v>
      </c>
      <c r="Q28" s="77">
        <v>1</v>
      </c>
      <c r="R28" s="77">
        <v>1</v>
      </c>
      <c r="S28" s="77" t="s">
        <v>78</v>
      </c>
      <c r="T28" s="5">
        <v>53</v>
      </c>
      <c r="U28" s="9"/>
      <c r="W28" s="86">
        <f t="shared" si="31"/>
        <v>53.8</v>
      </c>
      <c r="X28" s="87">
        <f t="shared" si="32"/>
        <v>16</v>
      </c>
      <c r="Y28" s="92">
        <f t="shared" si="33"/>
        <v>28</v>
      </c>
      <c r="Z28" s="90">
        <f t="shared" si="34"/>
        <v>0</v>
      </c>
      <c r="AA28" s="90">
        <f t="shared" si="35"/>
        <v>0</v>
      </c>
      <c r="AB28" s="90">
        <f t="shared" si="36"/>
        <v>0</v>
      </c>
      <c r="AC28" s="4" t="str">
        <f t="shared" si="37"/>
        <v/>
      </c>
      <c r="AD28" s="91">
        <f t="shared" si="38"/>
        <v>0</v>
      </c>
      <c r="AE28" s="77" t="str">
        <f t="shared" si="39"/>
        <v>복</v>
      </c>
      <c r="AF28" s="77" t="str">
        <f t="shared" si="40"/>
        <v>1/1</v>
      </c>
      <c r="AH28" s="20" t="str">
        <f t="shared" si="1"/>
        <v>마포한화오벨리스크</v>
      </c>
      <c r="AI28" s="87">
        <f t="shared" si="0"/>
        <v>16</v>
      </c>
      <c r="AJ28" s="77" t="str">
        <f t="shared" si="41"/>
        <v>A-</v>
      </c>
      <c r="AK28" s="77" t="s">
        <v>13</v>
      </c>
      <c r="AL28" s="77" t="s">
        <v>62</v>
      </c>
      <c r="AM28" s="77" t="s">
        <v>63</v>
      </c>
      <c r="AN28" s="77" t="str">
        <f t="shared" si="42"/>
        <v>C</v>
      </c>
      <c r="AO28" s="77" t="str">
        <f t="shared" si="43"/>
        <v/>
      </c>
      <c r="AP28" s="77" t="str">
        <f t="shared" si="44"/>
        <v/>
      </c>
      <c r="AQ28" s="77" t="str">
        <f t="shared" si="45"/>
        <v>O</v>
      </c>
      <c r="AR28" s="77" t="str">
        <f t="shared" si="46"/>
        <v>O</v>
      </c>
      <c r="AS28" s="77" t="s">
        <v>2</v>
      </c>
      <c r="AT28" s="77" t="str">
        <f t="shared" si="47"/>
        <v>O</v>
      </c>
      <c r="AU28" s="77" t="str">
        <f t="shared" si="48"/>
        <v>O</v>
      </c>
      <c r="AV28" s="77" t="str">
        <f t="shared" si="49"/>
        <v/>
      </c>
    </row>
    <row r="29" spans="1:48" x14ac:dyDescent="0.3">
      <c r="A29" s="9" t="s">
        <v>605</v>
      </c>
      <c r="B29" s="10" t="s">
        <v>2313</v>
      </c>
      <c r="C29" s="88">
        <v>662</v>
      </c>
      <c r="D29" s="86">
        <v>64.900000000000006</v>
      </c>
      <c r="E29" s="87">
        <v>20</v>
      </c>
      <c r="F29" s="86">
        <v>49.9</v>
      </c>
      <c r="G29" s="17">
        <v>15</v>
      </c>
      <c r="H29" s="88">
        <v>28</v>
      </c>
      <c r="I29" s="89"/>
      <c r="J29" s="89"/>
      <c r="K29" s="89"/>
      <c r="L29" s="89"/>
      <c r="M29" s="90">
        <f t="shared" si="27"/>
        <v>0</v>
      </c>
      <c r="N29" s="4" t="str">
        <f t="shared" si="28"/>
        <v/>
      </c>
      <c r="O29" s="91">
        <f t="shared" si="29"/>
        <v>0</v>
      </c>
      <c r="P29" s="91">
        <f t="shared" si="30"/>
        <v>0</v>
      </c>
      <c r="Q29" s="77">
        <v>1</v>
      </c>
      <c r="R29" s="77">
        <v>1</v>
      </c>
      <c r="S29" s="77" t="s">
        <v>78</v>
      </c>
      <c r="T29" s="5">
        <v>64</v>
      </c>
      <c r="U29" s="9"/>
      <c r="W29" s="86">
        <f t="shared" si="31"/>
        <v>64.900000000000006</v>
      </c>
      <c r="X29" s="87">
        <f t="shared" si="32"/>
        <v>20</v>
      </c>
      <c r="Y29" s="92">
        <f t="shared" si="33"/>
        <v>28</v>
      </c>
      <c r="Z29" s="90">
        <f t="shared" si="34"/>
        <v>0</v>
      </c>
      <c r="AA29" s="90">
        <f t="shared" si="35"/>
        <v>0</v>
      </c>
      <c r="AB29" s="90">
        <f t="shared" si="36"/>
        <v>0</v>
      </c>
      <c r="AC29" s="4" t="str">
        <f t="shared" si="37"/>
        <v/>
      </c>
      <c r="AD29" s="91">
        <f t="shared" si="38"/>
        <v>0</v>
      </c>
      <c r="AE29" s="77" t="str">
        <f t="shared" si="39"/>
        <v>복</v>
      </c>
      <c r="AF29" s="77" t="str">
        <f t="shared" si="40"/>
        <v>1/1</v>
      </c>
      <c r="AH29" s="20" t="str">
        <f t="shared" si="1"/>
        <v>마포한화오벨리스크</v>
      </c>
      <c r="AI29" s="87">
        <f t="shared" si="0"/>
        <v>20</v>
      </c>
      <c r="AJ29" s="77" t="str">
        <f t="shared" si="41"/>
        <v>A-</v>
      </c>
      <c r="AK29" s="77" t="s">
        <v>13</v>
      </c>
      <c r="AL29" s="77" t="s">
        <v>62</v>
      </c>
      <c r="AM29" s="77" t="s">
        <v>63</v>
      </c>
      <c r="AN29" s="77" t="str">
        <f t="shared" si="42"/>
        <v>C</v>
      </c>
      <c r="AO29" s="77" t="str">
        <f t="shared" si="43"/>
        <v/>
      </c>
      <c r="AP29" s="77" t="str">
        <f t="shared" si="44"/>
        <v/>
      </c>
      <c r="AQ29" s="77" t="str">
        <f t="shared" si="45"/>
        <v>O</v>
      </c>
      <c r="AR29" s="77" t="str">
        <f t="shared" si="46"/>
        <v>O</v>
      </c>
      <c r="AS29" s="77" t="s">
        <v>2</v>
      </c>
      <c r="AT29" s="77" t="str">
        <f t="shared" si="47"/>
        <v>O</v>
      </c>
      <c r="AU29" s="77" t="str">
        <f t="shared" si="48"/>
        <v>O</v>
      </c>
      <c r="AV29" s="77" t="str">
        <f t="shared" si="49"/>
        <v/>
      </c>
    </row>
    <row r="30" spans="1:48" x14ac:dyDescent="0.3">
      <c r="A30" s="9" t="s">
        <v>605</v>
      </c>
      <c r="B30" s="10" t="s">
        <v>2313</v>
      </c>
      <c r="C30" s="88">
        <v>662</v>
      </c>
      <c r="D30" s="86">
        <v>76.8</v>
      </c>
      <c r="E30" s="87">
        <v>23</v>
      </c>
      <c r="F30" s="86">
        <v>59</v>
      </c>
      <c r="G30" s="17">
        <v>18</v>
      </c>
      <c r="H30" s="88">
        <v>68</v>
      </c>
      <c r="I30" s="89"/>
      <c r="J30" s="89"/>
      <c r="K30" s="89"/>
      <c r="L30" s="89"/>
      <c r="M30" s="90">
        <f t="shared" si="27"/>
        <v>0</v>
      </c>
      <c r="N30" s="4" t="str">
        <f t="shared" si="28"/>
        <v/>
      </c>
      <c r="O30" s="91">
        <f t="shared" si="29"/>
        <v>0</v>
      </c>
      <c r="P30" s="91">
        <f t="shared" si="30"/>
        <v>0</v>
      </c>
      <c r="Q30" s="77">
        <v>2</v>
      </c>
      <c r="R30" s="77">
        <v>2</v>
      </c>
      <c r="S30" s="77" t="s">
        <v>78</v>
      </c>
      <c r="T30" s="5">
        <v>76</v>
      </c>
      <c r="U30" s="9"/>
      <c r="W30" s="86">
        <f t="shared" si="31"/>
        <v>76.8</v>
      </c>
      <c r="X30" s="87">
        <f t="shared" si="32"/>
        <v>23</v>
      </c>
      <c r="Y30" s="92">
        <f t="shared" si="33"/>
        <v>68</v>
      </c>
      <c r="Z30" s="90">
        <f t="shared" si="34"/>
        <v>0</v>
      </c>
      <c r="AA30" s="90">
        <f t="shared" si="35"/>
        <v>0</v>
      </c>
      <c r="AB30" s="90">
        <f t="shared" si="36"/>
        <v>0</v>
      </c>
      <c r="AC30" s="4" t="str">
        <f t="shared" si="37"/>
        <v/>
      </c>
      <c r="AD30" s="91">
        <f t="shared" si="38"/>
        <v>0</v>
      </c>
      <c r="AE30" s="77" t="str">
        <f t="shared" si="39"/>
        <v>복</v>
      </c>
      <c r="AF30" s="77" t="str">
        <f t="shared" si="40"/>
        <v>2/2</v>
      </c>
      <c r="AH30" s="20" t="str">
        <f t="shared" si="1"/>
        <v>마포한화오벨리스크</v>
      </c>
      <c r="AI30" s="87">
        <f t="shared" si="0"/>
        <v>23</v>
      </c>
      <c r="AJ30" s="77" t="str">
        <f t="shared" si="41"/>
        <v>A-</v>
      </c>
      <c r="AK30" s="77" t="s">
        <v>13</v>
      </c>
      <c r="AL30" s="77" t="s">
        <v>62</v>
      </c>
      <c r="AM30" s="77" t="s">
        <v>63</v>
      </c>
      <c r="AN30" s="77" t="str">
        <f t="shared" si="42"/>
        <v>C</v>
      </c>
      <c r="AO30" s="77" t="str">
        <f t="shared" si="43"/>
        <v/>
      </c>
      <c r="AP30" s="77" t="str">
        <f t="shared" si="44"/>
        <v/>
      </c>
      <c r="AQ30" s="77" t="str">
        <f t="shared" si="45"/>
        <v>O</v>
      </c>
      <c r="AR30" s="77" t="str">
        <f t="shared" si="46"/>
        <v>O</v>
      </c>
      <c r="AS30" s="77" t="s">
        <v>2</v>
      </c>
      <c r="AT30" s="77" t="str">
        <f t="shared" si="47"/>
        <v>O</v>
      </c>
      <c r="AU30" s="77" t="str">
        <f t="shared" si="48"/>
        <v>O</v>
      </c>
      <c r="AV30" s="77" t="str">
        <f t="shared" si="49"/>
        <v/>
      </c>
    </row>
    <row r="31" spans="1:48" x14ac:dyDescent="0.3">
      <c r="A31" s="9" t="s">
        <v>605</v>
      </c>
      <c r="B31" s="10" t="s">
        <v>2313</v>
      </c>
      <c r="C31" s="88">
        <v>662</v>
      </c>
      <c r="D31" s="86">
        <v>98.5</v>
      </c>
      <c r="E31" s="87">
        <v>30</v>
      </c>
      <c r="F31" s="86">
        <v>75.7</v>
      </c>
      <c r="G31" s="17">
        <v>23</v>
      </c>
      <c r="H31" s="88">
        <v>84</v>
      </c>
      <c r="I31" s="89"/>
      <c r="J31" s="89"/>
      <c r="K31" s="89"/>
      <c r="L31" s="89"/>
      <c r="M31" s="90">
        <f t="shared" si="27"/>
        <v>0</v>
      </c>
      <c r="N31" s="4" t="str">
        <f t="shared" si="28"/>
        <v/>
      </c>
      <c r="O31" s="91">
        <f t="shared" si="29"/>
        <v>0</v>
      </c>
      <c r="P31" s="91">
        <f t="shared" si="30"/>
        <v>0</v>
      </c>
      <c r="Q31" s="77">
        <v>2</v>
      </c>
      <c r="R31" s="77">
        <v>2</v>
      </c>
      <c r="S31" s="77" t="s">
        <v>78</v>
      </c>
      <c r="T31" s="5" t="s">
        <v>142</v>
      </c>
      <c r="U31" s="9"/>
      <c r="W31" s="86">
        <f t="shared" si="31"/>
        <v>98.5</v>
      </c>
      <c r="X31" s="87">
        <f t="shared" si="32"/>
        <v>30</v>
      </c>
      <c r="Y31" s="92">
        <f t="shared" si="33"/>
        <v>84</v>
      </c>
      <c r="Z31" s="90">
        <f t="shared" si="34"/>
        <v>0</v>
      </c>
      <c r="AA31" s="90">
        <f t="shared" si="35"/>
        <v>0</v>
      </c>
      <c r="AB31" s="90">
        <f t="shared" si="36"/>
        <v>0</v>
      </c>
      <c r="AC31" s="4" t="str">
        <f t="shared" si="37"/>
        <v/>
      </c>
      <c r="AD31" s="91">
        <f t="shared" si="38"/>
        <v>0</v>
      </c>
      <c r="AE31" s="77" t="str">
        <f t="shared" si="39"/>
        <v>복</v>
      </c>
      <c r="AF31" s="77" t="str">
        <f t="shared" si="40"/>
        <v>2/2</v>
      </c>
      <c r="AH31" s="20" t="str">
        <f t="shared" si="1"/>
        <v>마포한화오벨리스크</v>
      </c>
      <c r="AI31" s="87">
        <f t="shared" si="0"/>
        <v>30</v>
      </c>
      <c r="AJ31" s="77" t="str">
        <f t="shared" si="41"/>
        <v>A-</v>
      </c>
      <c r="AK31" s="77" t="s">
        <v>13</v>
      </c>
      <c r="AL31" s="77" t="s">
        <v>62</v>
      </c>
      <c r="AM31" s="77" t="s">
        <v>63</v>
      </c>
      <c r="AN31" s="77" t="str">
        <f t="shared" si="42"/>
        <v>C</v>
      </c>
      <c r="AO31" s="77" t="str">
        <f t="shared" si="43"/>
        <v/>
      </c>
      <c r="AP31" s="77" t="str">
        <f t="shared" si="44"/>
        <v/>
      </c>
      <c r="AQ31" s="77" t="str">
        <f t="shared" si="45"/>
        <v>O</v>
      </c>
      <c r="AR31" s="77" t="str">
        <f t="shared" si="46"/>
        <v>O</v>
      </c>
      <c r="AS31" s="77" t="s">
        <v>2</v>
      </c>
      <c r="AT31" s="77" t="str">
        <f t="shared" si="47"/>
        <v>O</v>
      </c>
      <c r="AU31" s="77" t="str">
        <f t="shared" si="48"/>
        <v>O</v>
      </c>
      <c r="AV31" s="77" t="str">
        <f t="shared" si="49"/>
        <v/>
      </c>
    </row>
    <row r="32" spans="1:48" x14ac:dyDescent="0.3">
      <c r="A32" s="9" t="s">
        <v>605</v>
      </c>
      <c r="B32" s="10" t="s">
        <v>2313</v>
      </c>
      <c r="C32" s="88">
        <v>662</v>
      </c>
      <c r="D32" s="86">
        <v>98.6</v>
      </c>
      <c r="E32" s="87">
        <v>30</v>
      </c>
      <c r="F32" s="86">
        <v>75.7</v>
      </c>
      <c r="G32" s="17">
        <v>23</v>
      </c>
      <c r="H32" s="88">
        <v>42</v>
      </c>
      <c r="I32" s="89"/>
      <c r="J32" s="89"/>
      <c r="K32" s="89"/>
      <c r="L32" s="89"/>
      <c r="M32" s="90">
        <f t="shared" si="27"/>
        <v>0</v>
      </c>
      <c r="N32" s="4" t="str">
        <f t="shared" si="28"/>
        <v/>
      </c>
      <c r="O32" s="91">
        <f t="shared" si="29"/>
        <v>0</v>
      </c>
      <c r="P32" s="91">
        <f t="shared" si="30"/>
        <v>0</v>
      </c>
      <c r="Q32" s="77">
        <v>2</v>
      </c>
      <c r="R32" s="77">
        <v>2</v>
      </c>
      <c r="S32" s="77" t="s">
        <v>78</v>
      </c>
      <c r="T32" s="5" t="s">
        <v>143</v>
      </c>
      <c r="U32" s="9"/>
      <c r="W32" s="86">
        <f t="shared" si="31"/>
        <v>98.6</v>
      </c>
      <c r="X32" s="87">
        <f t="shared" si="32"/>
        <v>30</v>
      </c>
      <c r="Y32" s="92">
        <f t="shared" si="33"/>
        <v>42</v>
      </c>
      <c r="Z32" s="90">
        <f t="shared" si="34"/>
        <v>0</v>
      </c>
      <c r="AA32" s="90">
        <f t="shared" si="35"/>
        <v>0</v>
      </c>
      <c r="AB32" s="90">
        <f t="shared" si="36"/>
        <v>0</v>
      </c>
      <c r="AC32" s="4" t="str">
        <f t="shared" si="37"/>
        <v/>
      </c>
      <c r="AD32" s="91">
        <f t="shared" si="38"/>
        <v>0</v>
      </c>
      <c r="AE32" s="77" t="str">
        <f t="shared" si="39"/>
        <v>복</v>
      </c>
      <c r="AF32" s="77" t="str">
        <f t="shared" si="40"/>
        <v>2/2</v>
      </c>
      <c r="AH32" s="20" t="str">
        <f t="shared" si="1"/>
        <v>마포한화오벨리스크</v>
      </c>
      <c r="AI32" s="87">
        <f t="shared" si="0"/>
        <v>30</v>
      </c>
      <c r="AJ32" s="77" t="str">
        <f t="shared" si="41"/>
        <v>A-</v>
      </c>
      <c r="AK32" s="77" t="s">
        <v>13</v>
      </c>
      <c r="AL32" s="77" t="s">
        <v>62</v>
      </c>
      <c r="AM32" s="77" t="s">
        <v>63</v>
      </c>
      <c r="AN32" s="77" t="str">
        <f t="shared" si="42"/>
        <v>C</v>
      </c>
      <c r="AO32" s="77" t="str">
        <f t="shared" si="43"/>
        <v/>
      </c>
      <c r="AP32" s="77" t="str">
        <f t="shared" si="44"/>
        <v/>
      </c>
      <c r="AQ32" s="77" t="str">
        <f t="shared" si="45"/>
        <v>O</v>
      </c>
      <c r="AR32" s="77" t="str">
        <f t="shared" si="46"/>
        <v>O</v>
      </c>
      <c r="AS32" s="77" t="s">
        <v>2</v>
      </c>
      <c r="AT32" s="77" t="str">
        <f t="shared" si="47"/>
        <v>O</v>
      </c>
      <c r="AU32" s="77" t="str">
        <f t="shared" si="48"/>
        <v>O</v>
      </c>
      <c r="AV32" s="77" t="str">
        <f t="shared" si="49"/>
        <v/>
      </c>
    </row>
    <row r="33" spans="1:48" x14ac:dyDescent="0.3">
      <c r="A33" s="9" t="s">
        <v>605</v>
      </c>
      <c r="B33" s="10" t="s">
        <v>2313</v>
      </c>
      <c r="C33" s="88">
        <v>662</v>
      </c>
      <c r="D33" s="86">
        <v>104</v>
      </c>
      <c r="E33" s="87">
        <v>31</v>
      </c>
      <c r="F33" s="86">
        <v>79.900000000000006</v>
      </c>
      <c r="G33" s="17">
        <v>24</v>
      </c>
      <c r="H33" s="88">
        <v>42</v>
      </c>
      <c r="I33" s="89"/>
      <c r="J33" s="89"/>
      <c r="K33" s="89"/>
      <c r="L33" s="89"/>
      <c r="M33" s="90">
        <f t="shared" si="27"/>
        <v>0</v>
      </c>
      <c r="N33" s="4" t="str">
        <f t="shared" si="28"/>
        <v/>
      </c>
      <c r="O33" s="91">
        <f t="shared" si="29"/>
        <v>0</v>
      </c>
      <c r="P33" s="91">
        <f t="shared" si="30"/>
        <v>0</v>
      </c>
      <c r="Q33" s="77">
        <v>3</v>
      </c>
      <c r="R33" s="77">
        <v>2</v>
      </c>
      <c r="S33" s="77" t="s">
        <v>78</v>
      </c>
      <c r="T33" s="5">
        <v>104</v>
      </c>
      <c r="U33" s="9"/>
      <c r="W33" s="86">
        <f t="shared" si="31"/>
        <v>104</v>
      </c>
      <c r="X33" s="87">
        <f t="shared" si="32"/>
        <v>31</v>
      </c>
      <c r="Y33" s="92">
        <f t="shared" si="33"/>
        <v>42</v>
      </c>
      <c r="Z33" s="90">
        <f t="shared" si="34"/>
        <v>0</v>
      </c>
      <c r="AA33" s="90">
        <f t="shared" si="35"/>
        <v>0</v>
      </c>
      <c r="AB33" s="90">
        <f t="shared" si="36"/>
        <v>0</v>
      </c>
      <c r="AC33" s="4" t="str">
        <f t="shared" si="37"/>
        <v/>
      </c>
      <c r="AD33" s="91">
        <f t="shared" si="38"/>
        <v>0</v>
      </c>
      <c r="AE33" s="77" t="str">
        <f t="shared" si="39"/>
        <v>복</v>
      </c>
      <c r="AF33" s="77" t="str">
        <f t="shared" si="40"/>
        <v>3/2</v>
      </c>
      <c r="AH33" s="20" t="str">
        <f t="shared" si="1"/>
        <v>마포한화오벨리스크</v>
      </c>
      <c r="AI33" s="87">
        <f t="shared" si="0"/>
        <v>31</v>
      </c>
      <c r="AJ33" s="77" t="str">
        <f t="shared" si="41"/>
        <v>A-</v>
      </c>
      <c r="AK33" s="77" t="s">
        <v>13</v>
      </c>
      <c r="AL33" s="77" t="s">
        <v>62</v>
      </c>
      <c r="AM33" s="77" t="s">
        <v>63</v>
      </c>
      <c r="AN33" s="77" t="str">
        <f t="shared" si="42"/>
        <v>C</v>
      </c>
      <c r="AO33" s="77" t="str">
        <f t="shared" si="43"/>
        <v/>
      </c>
      <c r="AP33" s="77" t="str">
        <f t="shared" si="44"/>
        <v/>
      </c>
      <c r="AQ33" s="77" t="str">
        <f t="shared" si="45"/>
        <v>O</v>
      </c>
      <c r="AR33" s="77" t="str">
        <f t="shared" si="46"/>
        <v>O</v>
      </c>
      <c r="AS33" s="77" t="s">
        <v>2</v>
      </c>
      <c r="AT33" s="77" t="str">
        <f t="shared" si="47"/>
        <v>O</v>
      </c>
      <c r="AU33" s="77" t="str">
        <f t="shared" si="48"/>
        <v>O</v>
      </c>
      <c r="AV33" s="77" t="str">
        <f t="shared" si="49"/>
        <v/>
      </c>
    </row>
    <row r="34" spans="1:48" x14ac:dyDescent="0.3">
      <c r="A34" s="9" t="s">
        <v>605</v>
      </c>
      <c r="B34" s="10" t="s">
        <v>2313</v>
      </c>
      <c r="C34" s="88">
        <v>662</v>
      </c>
      <c r="D34" s="86">
        <v>106.9</v>
      </c>
      <c r="E34" s="87">
        <v>32</v>
      </c>
      <c r="F34" s="86">
        <v>82.1</v>
      </c>
      <c r="G34" s="17">
        <v>25</v>
      </c>
      <c r="H34" s="88">
        <v>42</v>
      </c>
      <c r="I34" s="89"/>
      <c r="J34" s="89"/>
      <c r="K34" s="89"/>
      <c r="L34" s="89"/>
      <c r="M34" s="90">
        <f t="shared" si="27"/>
        <v>0</v>
      </c>
      <c r="N34" s="4" t="str">
        <f t="shared" si="28"/>
        <v/>
      </c>
      <c r="O34" s="91">
        <f t="shared" si="29"/>
        <v>0</v>
      </c>
      <c r="P34" s="91">
        <f t="shared" si="30"/>
        <v>0</v>
      </c>
      <c r="Q34" s="77">
        <v>3</v>
      </c>
      <c r="R34" s="77">
        <v>2</v>
      </c>
      <c r="S34" s="77" t="s">
        <v>78</v>
      </c>
      <c r="T34" s="5">
        <v>106</v>
      </c>
      <c r="U34" s="9"/>
      <c r="W34" s="86">
        <f t="shared" si="31"/>
        <v>106.9</v>
      </c>
      <c r="X34" s="87">
        <f t="shared" si="32"/>
        <v>32</v>
      </c>
      <c r="Y34" s="92">
        <f t="shared" si="33"/>
        <v>42</v>
      </c>
      <c r="Z34" s="90">
        <f t="shared" si="34"/>
        <v>0</v>
      </c>
      <c r="AA34" s="90">
        <f t="shared" si="35"/>
        <v>0</v>
      </c>
      <c r="AB34" s="90">
        <f t="shared" si="36"/>
        <v>0</v>
      </c>
      <c r="AC34" s="4" t="str">
        <f t="shared" si="37"/>
        <v/>
      </c>
      <c r="AD34" s="91">
        <f t="shared" si="38"/>
        <v>0</v>
      </c>
      <c r="AE34" s="77" t="str">
        <f t="shared" si="39"/>
        <v>복</v>
      </c>
      <c r="AF34" s="77" t="str">
        <f t="shared" si="40"/>
        <v>3/2</v>
      </c>
      <c r="AH34" s="20" t="str">
        <f t="shared" si="1"/>
        <v>마포한화오벨리스크</v>
      </c>
      <c r="AI34" s="87">
        <f t="shared" si="0"/>
        <v>32</v>
      </c>
      <c r="AJ34" s="77" t="str">
        <f t="shared" si="41"/>
        <v>A-</v>
      </c>
      <c r="AK34" s="77" t="s">
        <v>13</v>
      </c>
      <c r="AL34" s="77" t="s">
        <v>62</v>
      </c>
      <c r="AM34" s="77" t="s">
        <v>63</v>
      </c>
      <c r="AN34" s="77" t="str">
        <f t="shared" si="42"/>
        <v>C</v>
      </c>
      <c r="AO34" s="77" t="str">
        <f t="shared" si="43"/>
        <v/>
      </c>
      <c r="AP34" s="77" t="str">
        <f t="shared" si="44"/>
        <v/>
      </c>
      <c r="AQ34" s="77" t="str">
        <f t="shared" si="45"/>
        <v>O</v>
      </c>
      <c r="AR34" s="77" t="str">
        <f t="shared" si="46"/>
        <v>O</v>
      </c>
      <c r="AS34" s="77" t="s">
        <v>2</v>
      </c>
      <c r="AT34" s="77" t="str">
        <f t="shared" si="47"/>
        <v>O</v>
      </c>
      <c r="AU34" s="77" t="str">
        <f t="shared" si="48"/>
        <v>O</v>
      </c>
      <c r="AV34" s="77" t="str">
        <f t="shared" si="49"/>
        <v/>
      </c>
    </row>
    <row r="35" spans="1:48" x14ac:dyDescent="0.3">
      <c r="A35" s="9" t="s">
        <v>605</v>
      </c>
      <c r="B35" s="10" t="s">
        <v>2313</v>
      </c>
      <c r="C35" s="88">
        <v>662</v>
      </c>
      <c r="D35" s="86">
        <v>110.6</v>
      </c>
      <c r="E35" s="87">
        <v>33</v>
      </c>
      <c r="F35" s="86">
        <v>85</v>
      </c>
      <c r="G35" s="17">
        <v>26</v>
      </c>
      <c r="H35" s="88">
        <v>42</v>
      </c>
      <c r="I35" s="89"/>
      <c r="J35" s="89"/>
      <c r="K35" s="89"/>
      <c r="L35" s="89"/>
      <c r="M35" s="90">
        <f t="shared" si="27"/>
        <v>0</v>
      </c>
      <c r="N35" s="4" t="str">
        <f t="shared" si="28"/>
        <v/>
      </c>
      <c r="O35" s="91">
        <f t="shared" si="29"/>
        <v>0</v>
      </c>
      <c r="P35" s="91">
        <f t="shared" si="30"/>
        <v>0</v>
      </c>
      <c r="Q35" s="77">
        <v>3</v>
      </c>
      <c r="R35" s="77">
        <v>2</v>
      </c>
      <c r="S35" s="77" t="s">
        <v>78</v>
      </c>
      <c r="T35" s="5">
        <v>110</v>
      </c>
      <c r="U35" s="9"/>
      <c r="W35" s="86">
        <f t="shared" si="31"/>
        <v>110.6</v>
      </c>
      <c r="X35" s="87">
        <f t="shared" si="32"/>
        <v>33</v>
      </c>
      <c r="Y35" s="92">
        <f t="shared" si="33"/>
        <v>42</v>
      </c>
      <c r="Z35" s="90">
        <f t="shared" si="34"/>
        <v>0</v>
      </c>
      <c r="AA35" s="90">
        <f t="shared" si="35"/>
        <v>0</v>
      </c>
      <c r="AB35" s="90">
        <f t="shared" si="36"/>
        <v>0</v>
      </c>
      <c r="AC35" s="4" t="str">
        <f t="shared" si="37"/>
        <v/>
      </c>
      <c r="AD35" s="91">
        <f t="shared" si="38"/>
        <v>0</v>
      </c>
      <c r="AE35" s="77" t="str">
        <f t="shared" si="39"/>
        <v>복</v>
      </c>
      <c r="AF35" s="77" t="str">
        <f t="shared" si="40"/>
        <v>3/2</v>
      </c>
      <c r="AH35" s="20" t="str">
        <f t="shared" si="1"/>
        <v>마포한화오벨리스크</v>
      </c>
      <c r="AI35" s="87">
        <f t="shared" si="0"/>
        <v>33</v>
      </c>
      <c r="AJ35" s="77" t="str">
        <f t="shared" si="41"/>
        <v>A-</v>
      </c>
      <c r="AK35" s="77" t="s">
        <v>13</v>
      </c>
      <c r="AL35" s="77" t="s">
        <v>62</v>
      </c>
      <c r="AM35" s="77" t="s">
        <v>63</v>
      </c>
      <c r="AN35" s="77" t="str">
        <f t="shared" si="42"/>
        <v>C</v>
      </c>
      <c r="AO35" s="77" t="str">
        <f t="shared" si="43"/>
        <v/>
      </c>
      <c r="AP35" s="77" t="str">
        <f t="shared" si="44"/>
        <v/>
      </c>
      <c r="AQ35" s="77" t="str">
        <f t="shared" si="45"/>
        <v>O</v>
      </c>
      <c r="AR35" s="77" t="str">
        <f t="shared" si="46"/>
        <v>O</v>
      </c>
      <c r="AS35" s="77" t="s">
        <v>2</v>
      </c>
      <c r="AT35" s="77" t="str">
        <f t="shared" si="47"/>
        <v>O</v>
      </c>
      <c r="AU35" s="77" t="str">
        <f t="shared" si="48"/>
        <v>O</v>
      </c>
      <c r="AV35" s="77" t="str">
        <f t="shared" si="49"/>
        <v/>
      </c>
    </row>
    <row r="36" spans="1:48" x14ac:dyDescent="0.3">
      <c r="A36" s="9" t="s">
        <v>605</v>
      </c>
      <c r="B36" s="10" t="s">
        <v>2313</v>
      </c>
      <c r="C36" s="88">
        <v>662</v>
      </c>
      <c r="D36" s="86">
        <v>159.6</v>
      </c>
      <c r="E36" s="87">
        <v>48</v>
      </c>
      <c r="F36" s="86">
        <v>122.6</v>
      </c>
      <c r="G36" s="17">
        <v>37</v>
      </c>
      <c r="H36" s="88">
        <v>2</v>
      </c>
      <c r="I36" s="89"/>
      <c r="J36" s="89"/>
      <c r="K36" s="89"/>
      <c r="L36" s="89"/>
      <c r="M36" s="90">
        <f t="shared" si="27"/>
        <v>0</v>
      </c>
      <c r="N36" s="4" t="str">
        <f t="shared" si="28"/>
        <v/>
      </c>
      <c r="O36" s="91">
        <f t="shared" si="29"/>
        <v>0</v>
      </c>
      <c r="P36" s="91">
        <f t="shared" si="30"/>
        <v>0</v>
      </c>
      <c r="Q36" s="77">
        <v>4</v>
      </c>
      <c r="R36" s="77">
        <v>2</v>
      </c>
      <c r="S36" s="77" t="s">
        <v>78</v>
      </c>
      <c r="T36" s="5">
        <v>159</v>
      </c>
      <c r="U36" s="9"/>
      <c r="W36" s="86">
        <f t="shared" si="31"/>
        <v>159.6</v>
      </c>
      <c r="X36" s="87">
        <f t="shared" si="32"/>
        <v>48</v>
      </c>
      <c r="Y36" s="92">
        <f t="shared" si="33"/>
        <v>2</v>
      </c>
      <c r="Z36" s="90">
        <f t="shared" si="34"/>
        <v>0</v>
      </c>
      <c r="AA36" s="90">
        <f t="shared" si="35"/>
        <v>0</v>
      </c>
      <c r="AB36" s="90">
        <f t="shared" si="36"/>
        <v>0</v>
      </c>
      <c r="AC36" s="4" t="str">
        <f t="shared" si="37"/>
        <v/>
      </c>
      <c r="AD36" s="91">
        <f t="shared" si="38"/>
        <v>0</v>
      </c>
      <c r="AE36" s="77" t="str">
        <f t="shared" si="39"/>
        <v>복</v>
      </c>
      <c r="AF36" s="77" t="str">
        <f t="shared" si="40"/>
        <v>4/2</v>
      </c>
      <c r="AH36" s="20" t="str">
        <f t="shared" si="1"/>
        <v>마포한화오벨리스크</v>
      </c>
      <c r="AI36" s="87">
        <f t="shared" si="0"/>
        <v>48</v>
      </c>
      <c r="AJ36" s="77" t="str">
        <f t="shared" si="41"/>
        <v>A-</v>
      </c>
      <c r="AK36" s="77" t="s">
        <v>13</v>
      </c>
      <c r="AL36" s="77" t="s">
        <v>62</v>
      </c>
      <c r="AM36" s="77" t="s">
        <v>63</v>
      </c>
      <c r="AN36" s="77" t="str">
        <f t="shared" si="42"/>
        <v>C</v>
      </c>
      <c r="AO36" s="77" t="str">
        <f t="shared" si="43"/>
        <v/>
      </c>
      <c r="AP36" s="77" t="str">
        <f t="shared" si="44"/>
        <v/>
      </c>
      <c r="AQ36" s="77" t="str">
        <f t="shared" si="45"/>
        <v>O</v>
      </c>
      <c r="AR36" s="77" t="str">
        <f t="shared" si="46"/>
        <v>O</v>
      </c>
      <c r="AS36" s="77" t="s">
        <v>2</v>
      </c>
      <c r="AT36" s="77" t="str">
        <f t="shared" si="47"/>
        <v>X</v>
      </c>
      <c r="AU36" s="77" t="str">
        <f t="shared" si="48"/>
        <v>O</v>
      </c>
      <c r="AV36" s="77" t="str">
        <f t="shared" si="49"/>
        <v/>
      </c>
    </row>
    <row r="37" spans="1:48" x14ac:dyDescent="0.3">
      <c r="A37" s="9" t="s">
        <v>605</v>
      </c>
      <c r="B37" s="10" t="s">
        <v>2313</v>
      </c>
      <c r="C37" s="88">
        <v>662</v>
      </c>
      <c r="D37" s="86">
        <v>162.9</v>
      </c>
      <c r="E37" s="87">
        <v>49</v>
      </c>
      <c r="F37" s="86">
        <v>125.1</v>
      </c>
      <c r="G37" s="17">
        <v>38</v>
      </c>
      <c r="H37" s="88">
        <v>2</v>
      </c>
      <c r="I37" s="89"/>
      <c r="J37" s="89"/>
      <c r="K37" s="89"/>
      <c r="L37" s="89"/>
      <c r="M37" s="90">
        <f t="shared" si="27"/>
        <v>0</v>
      </c>
      <c r="N37" s="4" t="str">
        <f t="shared" si="28"/>
        <v/>
      </c>
      <c r="O37" s="91">
        <f t="shared" si="29"/>
        <v>0</v>
      </c>
      <c r="P37" s="91">
        <f t="shared" si="30"/>
        <v>0</v>
      </c>
      <c r="Q37" s="77">
        <v>3</v>
      </c>
      <c r="R37" s="77">
        <v>2</v>
      </c>
      <c r="S37" s="77" t="s">
        <v>78</v>
      </c>
      <c r="T37" s="5" t="s">
        <v>144</v>
      </c>
      <c r="U37" s="9"/>
      <c r="W37" s="86">
        <f t="shared" si="31"/>
        <v>162.9</v>
      </c>
      <c r="X37" s="87">
        <f t="shared" si="32"/>
        <v>49</v>
      </c>
      <c r="Y37" s="92">
        <f t="shared" si="33"/>
        <v>2</v>
      </c>
      <c r="Z37" s="90">
        <f t="shared" si="34"/>
        <v>0</v>
      </c>
      <c r="AA37" s="90">
        <f t="shared" si="35"/>
        <v>0</v>
      </c>
      <c r="AB37" s="90">
        <f t="shared" si="36"/>
        <v>0</v>
      </c>
      <c r="AC37" s="4" t="str">
        <f t="shared" si="37"/>
        <v/>
      </c>
      <c r="AD37" s="91">
        <f t="shared" si="38"/>
        <v>0</v>
      </c>
      <c r="AE37" s="77" t="str">
        <f t="shared" si="39"/>
        <v>복</v>
      </c>
      <c r="AF37" s="77" t="str">
        <f t="shared" si="40"/>
        <v>3/2</v>
      </c>
      <c r="AH37" s="20" t="str">
        <f t="shared" si="1"/>
        <v>마포한화오벨리스크</v>
      </c>
      <c r="AI37" s="87">
        <f t="shared" si="0"/>
        <v>49</v>
      </c>
      <c r="AJ37" s="77" t="str">
        <f t="shared" si="41"/>
        <v>A-</v>
      </c>
      <c r="AK37" s="77" t="s">
        <v>13</v>
      </c>
      <c r="AL37" s="77" t="s">
        <v>62</v>
      </c>
      <c r="AM37" s="77" t="s">
        <v>63</v>
      </c>
      <c r="AN37" s="77" t="str">
        <f t="shared" si="42"/>
        <v>C</v>
      </c>
      <c r="AO37" s="77" t="str">
        <f t="shared" si="43"/>
        <v/>
      </c>
      <c r="AP37" s="77" t="str">
        <f t="shared" si="44"/>
        <v/>
      </c>
      <c r="AQ37" s="77" t="str">
        <f t="shared" si="45"/>
        <v>O</v>
      </c>
      <c r="AR37" s="77" t="str">
        <f t="shared" si="46"/>
        <v>O</v>
      </c>
      <c r="AS37" s="77" t="s">
        <v>2</v>
      </c>
      <c r="AT37" s="77" t="str">
        <f t="shared" si="47"/>
        <v>X</v>
      </c>
      <c r="AU37" s="77" t="str">
        <f t="shared" si="48"/>
        <v>O</v>
      </c>
      <c r="AV37" s="77" t="str">
        <f t="shared" si="49"/>
        <v/>
      </c>
    </row>
    <row r="38" spans="1:48" x14ac:dyDescent="0.3">
      <c r="A38" s="9" t="s">
        <v>605</v>
      </c>
      <c r="B38" s="10" t="s">
        <v>2313</v>
      </c>
      <c r="C38" s="88">
        <v>662</v>
      </c>
      <c r="D38" s="86">
        <v>164.2</v>
      </c>
      <c r="E38" s="87">
        <v>50</v>
      </c>
      <c r="F38" s="86">
        <v>126.1</v>
      </c>
      <c r="G38" s="17">
        <v>38</v>
      </c>
      <c r="H38" s="88">
        <v>2</v>
      </c>
      <c r="I38" s="89"/>
      <c r="J38" s="89"/>
      <c r="K38" s="89"/>
      <c r="L38" s="89"/>
      <c r="M38" s="90">
        <f t="shared" si="27"/>
        <v>0</v>
      </c>
      <c r="N38" s="4" t="str">
        <f t="shared" si="28"/>
        <v/>
      </c>
      <c r="O38" s="91">
        <f t="shared" si="29"/>
        <v>0</v>
      </c>
      <c r="P38" s="91">
        <f t="shared" si="30"/>
        <v>0</v>
      </c>
      <c r="Q38" s="77">
        <v>3</v>
      </c>
      <c r="R38" s="77">
        <v>2</v>
      </c>
      <c r="S38" s="77" t="s">
        <v>78</v>
      </c>
      <c r="T38" s="5" t="s">
        <v>145</v>
      </c>
      <c r="U38" s="9"/>
      <c r="W38" s="86">
        <f t="shared" si="31"/>
        <v>164.2</v>
      </c>
      <c r="X38" s="87">
        <f t="shared" si="32"/>
        <v>50</v>
      </c>
      <c r="Y38" s="92">
        <f t="shared" si="33"/>
        <v>2</v>
      </c>
      <c r="Z38" s="90">
        <f t="shared" si="34"/>
        <v>0</v>
      </c>
      <c r="AA38" s="90">
        <f t="shared" si="35"/>
        <v>0</v>
      </c>
      <c r="AB38" s="90">
        <f t="shared" si="36"/>
        <v>0</v>
      </c>
      <c r="AC38" s="4" t="str">
        <f t="shared" si="37"/>
        <v/>
      </c>
      <c r="AD38" s="91">
        <f t="shared" si="38"/>
        <v>0</v>
      </c>
      <c r="AE38" s="77" t="str">
        <f t="shared" si="39"/>
        <v>복</v>
      </c>
      <c r="AF38" s="77" t="str">
        <f t="shared" si="40"/>
        <v>3/2</v>
      </c>
      <c r="AH38" s="20" t="str">
        <f t="shared" si="1"/>
        <v>마포한화오벨리스크</v>
      </c>
      <c r="AI38" s="87">
        <f t="shared" si="0"/>
        <v>50</v>
      </c>
      <c r="AJ38" s="77" t="str">
        <f t="shared" si="41"/>
        <v>A-</v>
      </c>
      <c r="AK38" s="77" t="s">
        <v>13</v>
      </c>
      <c r="AL38" s="77" t="s">
        <v>62</v>
      </c>
      <c r="AM38" s="77" t="s">
        <v>63</v>
      </c>
      <c r="AN38" s="77" t="str">
        <f t="shared" si="42"/>
        <v>C</v>
      </c>
      <c r="AO38" s="77" t="str">
        <f t="shared" si="43"/>
        <v/>
      </c>
      <c r="AP38" s="77" t="str">
        <f t="shared" si="44"/>
        <v/>
      </c>
      <c r="AQ38" s="77" t="str">
        <f t="shared" si="45"/>
        <v>O</v>
      </c>
      <c r="AR38" s="77" t="str">
        <f t="shared" si="46"/>
        <v>O</v>
      </c>
      <c r="AS38" s="77" t="s">
        <v>2</v>
      </c>
      <c r="AT38" s="77" t="str">
        <f t="shared" si="47"/>
        <v>X</v>
      </c>
      <c r="AU38" s="77" t="str">
        <f t="shared" si="48"/>
        <v>O</v>
      </c>
      <c r="AV38" s="77" t="str">
        <f t="shared" si="49"/>
        <v/>
      </c>
    </row>
    <row r="39" spans="1:48" x14ac:dyDescent="0.3">
      <c r="A39" s="9"/>
      <c r="B39" s="77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7"/>
      <c r="U39" s="9"/>
      <c r="W39" s="67" t="str">
        <f>$A$4&amp;" "&amp;A40&amp;"("&amp;B40&amp;","&amp;C40&amp;"^)"</f>
        <v>도화동 도화현대1차('96.09.,1021^)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1"/>
        <v/>
      </c>
      <c r="AI39" s="109" t="str">
        <f t="shared" si="0"/>
        <v/>
      </c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</row>
    <row r="40" spans="1:48" x14ac:dyDescent="0.3">
      <c r="A40" s="9" t="s">
        <v>620</v>
      </c>
      <c r="B40" s="10" t="s">
        <v>2314</v>
      </c>
      <c r="C40" s="88">
        <v>1021</v>
      </c>
      <c r="D40" s="86">
        <v>75</v>
      </c>
      <c r="E40" s="87">
        <v>23</v>
      </c>
      <c r="F40" s="86">
        <v>54.7</v>
      </c>
      <c r="G40" s="17">
        <v>17</v>
      </c>
      <c r="H40" s="88">
        <v>129</v>
      </c>
      <c r="I40" s="89"/>
      <c r="J40" s="89"/>
      <c r="K40" s="89">
        <v>50000</v>
      </c>
      <c r="L40" s="89" t="s">
        <v>70</v>
      </c>
      <c r="M40" s="90">
        <f t="shared" ref="M40:M45" si="50">I40-K40</f>
        <v>-50000</v>
      </c>
      <c r="N40" s="4" t="str">
        <f t="shared" ref="N40:N45" si="51">IF(ISERROR(K40/I40),"",K40/I40)</f>
        <v/>
      </c>
      <c r="O40" s="91">
        <f t="shared" ref="O40:O45" si="52">I40/E40</f>
        <v>0</v>
      </c>
      <c r="P40" s="91">
        <f t="shared" ref="P40:P45" si="53">K40/E40</f>
        <v>2173.913043478261</v>
      </c>
      <c r="Q40" s="77">
        <v>2</v>
      </c>
      <c r="R40" s="77">
        <v>1</v>
      </c>
      <c r="S40" s="77" t="s">
        <v>78</v>
      </c>
      <c r="T40" s="5">
        <v>75</v>
      </c>
      <c r="U40" s="9"/>
      <c r="W40" s="86">
        <f t="shared" ref="W40:X45" si="54">D40</f>
        <v>75</v>
      </c>
      <c r="X40" s="87">
        <f t="shared" si="54"/>
        <v>23</v>
      </c>
      <c r="Y40" s="92">
        <f t="shared" ref="Y40:Z45" si="55">H40</f>
        <v>129</v>
      </c>
      <c r="Z40" s="90">
        <f t="shared" si="55"/>
        <v>0</v>
      </c>
      <c r="AA40" s="90">
        <f t="shared" ref="AA40:AA45" si="56">K40</f>
        <v>50000</v>
      </c>
      <c r="AB40" s="90">
        <f t="shared" ref="AB40:AD45" si="57">M40</f>
        <v>-50000</v>
      </c>
      <c r="AC40" s="4" t="str">
        <f t="shared" si="57"/>
        <v/>
      </c>
      <c r="AD40" s="91">
        <f t="shared" si="57"/>
        <v>0</v>
      </c>
      <c r="AE40" s="77" t="str">
        <f t="shared" ref="AE40:AE45" si="58">S40</f>
        <v>복</v>
      </c>
      <c r="AF40" s="77" t="str">
        <f t="shared" ref="AF40:AF45" si="59">Q40&amp;"/"&amp;R40</f>
        <v>2/1</v>
      </c>
      <c r="AH40" s="20" t="str">
        <f t="shared" si="1"/>
        <v>도화현대1차</v>
      </c>
      <c r="AI40" s="87">
        <f t="shared" si="0"/>
        <v>23</v>
      </c>
      <c r="AJ40" s="77" t="str">
        <f t="shared" ref="AJ40:AJ45" si="60">IF(AI40="","",$AJ$2)</f>
        <v>A-</v>
      </c>
      <c r="AK40" s="77" t="s">
        <v>13</v>
      </c>
      <c r="AL40" s="77" t="s">
        <v>62</v>
      </c>
      <c r="AM40" s="77" t="s">
        <v>63</v>
      </c>
      <c r="AN40" s="77" t="str">
        <f t="shared" ref="AN40:AN45" si="61">IF(AI40="","",$AN$2)</f>
        <v>C</v>
      </c>
      <c r="AO40" s="77" t="str">
        <f t="shared" ref="AO40:AO45" si="62">IF(N40="","",IF(N40&gt;=$AO$1/100,"O","X"))</f>
        <v/>
      </c>
      <c r="AP40" s="77" t="str">
        <f t="shared" ref="AP40:AP45" si="63">IF(I40="","",IF(I40&lt;=$AP$1,"O","X"))</f>
        <v/>
      </c>
      <c r="AQ40" s="77" t="str">
        <f t="shared" ref="AQ40:AQ45" si="64">IF(O40="","",IF(O40&lt;=$AQ$1,"O","X"))</f>
        <v>O</v>
      </c>
      <c r="AR40" s="77" t="str">
        <f t="shared" ref="AR40:AR45" si="65">IF(M40="","",IF(M40&lt;=$AR$1,"O","X"))</f>
        <v>O</v>
      </c>
      <c r="AS40" s="77" t="s">
        <v>2</v>
      </c>
      <c r="AT40" s="77" t="str">
        <f t="shared" ref="AT40:AT45" si="66">IF(OR(F40="",AI40=""),"",IF(AND((F40&lt;=85),(AI40&gt;=15)),"O","X"))</f>
        <v>O</v>
      </c>
      <c r="AU40" s="77" t="str">
        <f t="shared" ref="AU40:AU45" si="67">IF(C40="","",IF(C40&gt;=$AU$1,"O","X"))</f>
        <v>O</v>
      </c>
      <c r="AV40" s="77" t="str">
        <f t="shared" ref="AV40:AV45" si="68">IF(AO40="","",IF(AND(AO40="O",AP40="O",AR40="O",AT40="O",AU40="O"),"후보","X"))</f>
        <v/>
      </c>
    </row>
    <row r="41" spans="1:48" x14ac:dyDescent="0.3">
      <c r="A41" s="9" t="s">
        <v>620</v>
      </c>
      <c r="B41" s="10" t="s">
        <v>2314</v>
      </c>
      <c r="C41" s="88">
        <v>1021</v>
      </c>
      <c r="D41" s="86">
        <v>94</v>
      </c>
      <c r="E41" s="87">
        <v>28</v>
      </c>
      <c r="F41" s="86">
        <v>68.2</v>
      </c>
      <c r="G41" s="17">
        <v>21</v>
      </c>
      <c r="H41" s="88">
        <v>245</v>
      </c>
      <c r="I41" s="89">
        <v>122000</v>
      </c>
      <c r="J41" s="89" t="s">
        <v>70</v>
      </c>
      <c r="K41" s="89">
        <v>60000</v>
      </c>
      <c r="L41" s="89" t="s">
        <v>60</v>
      </c>
      <c r="M41" s="90">
        <f t="shared" si="50"/>
        <v>62000</v>
      </c>
      <c r="N41" s="4">
        <f t="shared" si="51"/>
        <v>0.49180327868852458</v>
      </c>
      <c r="O41" s="91">
        <f t="shared" si="52"/>
        <v>4357.1428571428569</v>
      </c>
      <c r="P41" s="91">
        <f t="shared" si="53"/>
        <v>2142.8571428571427</v>
      </c>
      <c r="Q41" s="77">
        <v>3</v>
      </c>
      <c r="R41" s="77">
        <v>1</v>
      </c>
      <c r="S41" s="77" t="s">
        <v>78</v>
      </c>
      <c r="T41" s="5">
        <v>94</v>
      </c>
      <c r="U41" s="9"/>
      <c r="W41" s="86">
        <f t="shared" si="54"/>
        <v>94</v>
      </c>
      <c r="X41" s="87">
        <f t="shared" si="54"/>
        <v>28</v>
      </c>
      <c r="Y41" s="92">
        <f t="shared" si="55"/>
        <v>245</v>
      </c>
      <c r="Z41" s="90">
        <f t="shared" si="55"/>
        <v>122000</v>
      </c>
      <c r="AA41" s="90">
        <f t="shared" si="56"/>
        <v>60000</v>
      </c>
      <c r="AB41" s="90">
        <f t="shared" si="57"/>
        <v>62000</v>
      </c>
      <c r="AC41" s="4">
        <f t="shared" si="57"/>
        <v>0.49180327868852458</v>
      </c>
      <c r="AD41" s="91">
        <f t="shared" si="57"/>
        <v>4357.1428571428569</v>
      </c>
      <c r="AE41" s="77" t="str">
        <f t="shared" si="58"/>
        <v>복</v>
      </c>
      <c r="AF41" s="77" t="str">
        <f t="shared" si="59"/>
        <v>3/1</v>
      </c>
      <c r="AH41" s="20" t="str">
        <f t="shared" si="1"/>
        <v>도화현대1차</v>
      </c>
      <c r="AI41" s="87">
        <f t="shared" si="0"/>
        <v>28</v>
      </c>
      <c r="AJ41" s="77" t="str">
        <f t="shared" si="60"/>
        <v>A-</v>
      </c>
      <c r="AK41" s="77" t="s">
        <v>13</v>
      </c>
      <c r="AL41" s="77" t="s">
        <v>62</v>
      </c>
      <c r="AM41" s="77" t="s">
        <v>63</v>
      </c>
      <c r="AN41" s="77" t="str">
        <f t="shared" si="61"/>
        <v>C</v>
      </c>
      <c r="AO41" s="77" t="str">
        <f t="shared" si="62"/>
        <v>X</v>
      </c>
      <c r="AP41" s="77" t="str">
        <f t="shared" si="63"/>
        <v>X</v>
      </c>
      <c r="AQ41" s="77" t="str">
        <f t="shared" si="64"/>
        <v>X</v>
      </c>
      <c r="AR41" s="77" t="str">
        <f t="shared" si="65"/>
        <v>X</v>
      </c>
      <c r="AS41" s="77" t="s">
        <v>2</v>
      </c>
      <c r="AT41" s="77" t="str">
        <f t="shared" si="66"/>
        <v>O</v>
      </c>
      <c r="AU41" s="77" t="str">
        <f t="shared" si="67"/>
        <v>O</v>
      </c>
      <c r="AV41" s="77" t="str">
        <f t="shared" si="68"/>
        <v>X</v>
      </c>
    </row>
    <row r="42" spans="1:48" x14ac:dyDescent="0.3">
      <c r="A42" s="9" t="s">
        <v>620</v>
      </c>
      <c r="B42" s="10" t="s">
        <v>2314</v>
      </c>
      <c r="C42" s="88">
        <v>1021</v>
      </c>
      <c r="D42" s="86">
        <v>106.4</v>
      </c>
      <c r="E42" s="87">
        <v>32</v>
      </c>
      <c r="F42" s="86">
        <v>79.8</v>
      </c>
      <c r="G42" s="17">
        <v>24</v>
      </c>
      <c r="H42" s="88">
        <v>157</v>
      </c>
      <c r="I42" s="89">
        <v>135000</v>
      </c>
      <c r="J42" s="89" t="s">
        <v>70</v>
      </c>
      <c r="K42" s="89">
        <v>65000</v>
      </c>
      <c r="L42" s="89" t="s">
        <v>70</v>
      </c>
      <c r="M42" s="90">
        <f t="shared" si="50"/>
        <v>70000</v>
      </c>
      <c r="N42" s="4">
        <f t="shared" si="51"/>
        <v>0.48148148148148145</v>
      </c>
      <c r="O42" s="91">
        <f t="shared" si="52"/>
        <v>4218.75</v>
      </c>
      <c r="P42" s="91">
        <f t="shared" si="53"/>
        <v>2031.25</v>
      </c>
      <c r="Q42" s="77">
        <v>3</v>
      </c>
      <c r="R42" s="77">
        <v>1</v>
      </c>
      <c r="S42" s="77" t="s">
        <v>61</v>
      </c>
      <c r="T42" s="5">
        <v>106</v>
      </c>
      <c r="U42" s="9"/>
      <c r="W42" s="86">
        <f t="shared" si="54"/>
        <v>106.4</v>
      </c>
      <c r="X42" s="87">
        <f t="shared" si="54"/>
        <v>32</v>
      </c>
      <c r="Y42" s="92">
        <f t="shared" si="55"/>
        <v>157</v>
      </c>
      <c r="Z42" s="90">
        <f t="shared" si="55"/>
        <v>135000</v>
      </c>
      <c r="AA42" s="90">
        <f t="shared" si="56"/>
        <v>65000</v>
      </c>
      <c r="AB42" s="90">
        <f t="shared" si="57"/>
        <v>70000</v>
      </c>
      <c r="AC42" s="4">
        <f t="shared" si="57"/>
        <v>0.48148148148148145</v>
      </c>
      <c r="AD42" s="91">
        <f t="shared" si="57"/>
        <v>4218.75</v>
      </c>
      <c r="AE42" s="77" t="str">
        <f t="shared" si="58"/>
        <v>계</v>
      </c>
      <c r="AF42" s="77" t="str">
        <f t="shared" si="59"/>
        <v>3/1</v>
      </c>
      <c r="AH42" s="20" t="str">
        <f t="shared" si="1"/>
        <v>도화현대1차</v>
      </c>
      <c r="AI42" s="87">
        <f t="shared" si="0"/>
        <v>32</v>
      </c>
      <c r="AJ42" s="77" t="str">
        <f t="shared" si="60"/>
        <v>A-</v>
      </c>
      <c r="AK42" s="77" t="s">
        <v>13</v>
      </c>
      <c r="AL42" s="77" t="s">
        <v>62</v>
      </c>
      <c r="AM42" s="77" t="s">
        <v>63</v>
      </c>
      <c r="AN42" s="77" t="str">
        <f t="shared" si="61"/>
        <v>C</v>
      </c>
      <c r="AO42" s="77" t="str">
        <f t="shared" si="62"/>
        <v>X</v>
      </c>
      <c r="AP42" s="77" t="str">
        <f t="shared" si="63"/>
        <v>X</v>
      </c>
      <c r="AQ42" s="77" t="str">
        <f t="shared" si="64"/>
        <v>X</v>
      </c>
      <c r="AR42" s="77" t="str">
        <f t="shared" si="65"/>
        <v>X</v>
      </c>
      <c r="AS42" s="77" t="s">
        <v>2</v>
      </c>
      <c r="AT42" s="77" t="str">
        <f t="shared" si="66"/>
        <v>O</v>
      </c>
      <c r="AU42" s="77" t="str">
        <f t="shared" si="67"/>
        <v>O</v>
      </c>
      <c r="AV42" s="77" t="str">
        <f t="shared" si="68"/>
        <v>X</v>
      </c>
    </row>
    <row r="43" spans="1:48" x14ac:dyDescent="0.3">
      <c r="A43" s="9" t="s">
        <v>620</v>
      </c>
      <c r="B43" s="10" t="s">
        <v>2314</v>
      </c>
      <c r="C43" s="88">
        <v>1021</v>
      </c>
      <c r="D43" s="86">
        <v>130.80000000000001</v>
      </c>
      <c r="E43" s="87">
        <v>40</v>
      </c>
      <c r="F43" s="86">
        <v>112.1</v>
      </c>
      <c r="G43" s="17">
        <v>34</v>
      </c>
      <c r="H43" s="88">
        <v>86</v>
      </c>
      <c r="I43" s="89"/>
      <c r="J43" s="89"/>
      <c r="K43" s="89"/>
      <c r="L43" s="89"/>
      <c r="M43" s="90">
        <f t="shared" si="50"/>
        <v>0</v>
      </c>
      <c r="N43" s="4" t="str">
        <f t="shared" si="51"/>
        <v/>
      </c>
      <c r="O43" s="91">
        <f t="shared" si="52"/>
        <v>0</v>
      </c>
      <c r="P43" s="91">
        <f t="shared" si="53"/>
        <v>0</v>
      </c>
      <c r="Q43" s="77">
        <v>4</v>
      </c>
      <c r="R43" s="77">
        <v>2</v>
      </c>
      <c r="S43" s="77" t="s">
        <v>61</v>
      </c>
      <c r="T43" s="5">
        <v>130</v>
      </c>
      <c r="U43" s="9"/>
      <c r="W43" s="86">
        <f t="shared" si="54"/>
        <v>130.80000000000001</v>
      </c>
      <c r="X43" s="87">
        <f t="shared" si="54"/>
        <v>40</v>
      </c>
      <c r="Y43" s="92">
        <f t="shared" si="55"/>
        <v>86</v>
      </c>
      <c r="Z43" s="90">
        <f t="shared" si="55"/>
        <v>0</v>
      </c>
      <c r="AA43" s="90">
        <f t="shared" si="56"/>
        <v>0</v>
      </c>
      <c r="AB43" s="90">
        <f t="shared" si="57"/>
        <v>0</v>
      </c>
      <c r="AC43" s="4" t="str">
        <f t="shared" si="57"/>
        <v/>
      </c>
      <c r="AD43" s="91">
        <f t="shared" si="57"/>
        <v>0</v>
      </c>
      <c r="AE43" s="77" t="str">
        <f t="shared" si="58"/>
        <v>계</v>
      </c>
      <c r="AF43" s="77" t="str">
        <f t="shared" si="59"/>
        <v>4/2</v>
      </c>
      <c r="AH43" s="20" t="str">
        <f t="shared" si="1"/>
        <v>도화현대1차</v>
      </c>
      <c r="AI43" s="87">
        <f t="shared" si="0"/>
        <v>40</v>
      </c>
      <c r="AJ43" s="77" t="str">
        <f t="shared" si="60"/>
        <v>A-</v>
      </c>
      <c r="AK43" s="77" t="s">
        <v>13</v>
      </c>
      <c r="AL43" s="77" t="s">
        <v>62</v>
      </c>
      <c r="AM43" s="77" t="s">
        <v>63</v>
      </c>
      <c r="AN43" s="77" t="str">
        <f t="shared" si="61"/>
        <v>C</v>
      </c>
      <c r="AO43" s="77" t="str">
        <f t="shared" si="62"/>
        <v/>
      </c>
      <c r="AP43" s="77" t="str">
        <f t="shared" si="63"/>
        <v/>
      </c>
      <c r="AQ43" s="77" t="str">
        <f t="shared" si="64"/>
        <v>O</v>
      </c>
      <c r="AR43" s="77" t="str">
        <f t="shared" si="65"/>
        <v>O</v>
      </c>
      <c r="AS43" s="77" t="s">
        <v>2</v>
      </c>
      <c r="AT43" s="77" t="str">
        <f t="shared" si="66"/>
        <v>X</v>
      </c>
      <c r="AU43" s="77" t="str">
        <f t="shared" si="67"/>
        <v>O</v>
      </c>
      <c r="AV43" s="77" t="str">
        <f t="shared" si="68"/>
        <v/>
      </c>
    </row>
    <row r="44" spans="1:48" x14ac:dyDescent="0.3">
      <c r="A44" s="9" t="s">
        <v>620</v>
      </c>
      <c r="B44" s="10" t="s">
        <v>2314</v>
      </c>
      <c r="C44" s="88">
        <v>1021</v>
      </c>
      <c r="D44" s="86">
        <v>148.80000000000001</v>
      </c>
      <c r="E44" s="87">
        <v>45</v>
      </c>
      <c r="F44" s="86">
        <v>128.30000000000001</v>
      </c>
      <c r="G44" s="17">
        <v>39</v>
      </c>
      <c r="H44" s="88">
        <v>344</v>
      </c>
      <c r="I44" s="89">
        <v>155000</v>
      </c>
      <c r="J44" s="89" t="s">
        <v>98</v>
      </c>
      <c r="K44" s="89">
        <v>90000</v>
      </c>
      <c r="L44" s="89" t="s">
        <v>116</v>
      </c>
      <c r="M44" s="90">
        <f t="shared" si="50"/>
        <v>65000</v>
      </c>
      <c r="N44" s="4">
        <f t="shared" si="51"/>
        <v>0.58064516129032262</v>
      </c>
      <c r="O44" s="91">
        <f t="shared" si="52"/>
        <v>3444.4444444444443</v>
      </c>
      <c r="P44" s="91">
        <f t="shared" si="53"/>
        <v>2000</v>
      </c>
      <c r="Q44" s="77">
        <v>4</v>
      </c>
      <c r="R44" s="77">
        <v>2</v>
      </c>
      <c r="S44" s="77" t="s">
        <v>61</v>
      </c>
      <c r="T44" s="5">
        <v>148</v>
      </c>
      <c r="U44" s="9"/>
      <c r="W44" s="86">
        <f t="shared" si="54"/>
        <v>148.80000000000001</v>
      </c>
      <c r="X44" s="87">
        <f t="shared" si="54"/>
        <v>45</v>
      </c>
      <c r="Y44" s="92">
        <f t="shared" si="55"/>
        <v>344</v>
      </c>
      <c r="Z44" s="90">
        <f t="shared" si="55"/>
        <v>155000</v>
      </c>
      <c r="AA44" s="90">
        <f t="shared" si="56"/>
        <v>90000</v>
      </c>
      <c r="AB44" s="90">
        <f t="shared" si="57"/>
        <v>65000</v>
      </c>
      <c r="AC44" s="4">
        <f t="shared" si="57"/>
        <v>0.58064516129032262</v>
      </c>
      <c r="AD44" s="91">
        <f t="shared" si="57"/>
        <v>3444.4444444444443</v>
      </c>
      <c r="AE44" s="77" t="str">
        <f t="shared" si="58"/>
        <v>계</v>
      </c>
      <c r="AF44" s="77" t="str">
        <f t="shared" si="59"/>
        <v>4/2</v>
      </c>
      <c r="AH44" s="20" t="str">
        <f t="shared" si="1"/>
        <v>도화현대1차</v>
      </c>
      <c r="AI44" s="87">
        <f t="shared" si="0"/>
        <v>45</v>
      </c>
      <c r="AJ44" s="77" t="str">
        <f t="shared" si="60"/>
        <v>A-</v>
      </c>
      <c r="AK44" s="77" t="s">
        <v>13</v>
      </c>
      <c r="AL44" s="77" t="s">
        <v>62</v>
      </c>
      <c r="AM44" s="77" t="s">
        <v>63</v>
      </c>
      <c r="AN44" s="77" t="str">
        <f t="shared" si="61"/>
        <v>C</v>
      </c>
      <c r="AO44" s="77" t="str">
        <f t="shared" si="62"/>
        <v>X</v>
      </c>
      <c r="AP44" s="77" t="str">
        <f t="shared" si="63"/>
        <v>X</v>
      </c>
      <c r="AQ44" s="77" t="str">
        <f t="shared" si="64"/>
        <v>X</v>
      </c>
      <c r="AR44" s="77" t="str">
        <f t="shared" si="65"/>
        <v>X</v>
      </c>
      <c r="AS44" s="77" t="s">
        <v>2</v>
      </c>
      <c r="AT44" s="77" t="str">
        <f t="shared" si="66"/>
        <v>X</v>
      </c>
      <c r="AU44" s="77" t="str">
        <f t="shared" si="67"/>
        <v>O</v>
      </c>
      <c r="AV44" s="77" t="str">
        <f t="shared" si="68"/>
        <v>X</v>
      </c>
    </row>
    <row r="45" spans="1:48" x14ac:dyDescent="0.3">
      <c r="A45" s="9" t="s">
        <v>620</v>
      </c>
      <c r="B45" s="10" t="s">
        <v>2314</v>
      </c>
      <c r="C45" s="88">
        <v>1021</v>
      </c>
      <c r="D45" s="86">
        <v>168.5</v>
      </c>
      <c r="E45" s="87">
        <v>51</v>
      </c>
      <c r="F45" s="86">
        <v>147.4</v>
      </c>
      <c r="G45" s="17">
        <v>45</v>
      </c>
      <c r="H45" s="88">
        <v>60</v>
      </c>
      <c r="I45" s="89">
        <v>160000</v>
      </c>
      <c r="J45" s="89" t="s">
        <v>59</v>
      </c>
      <c r="K45" s="89"/>
      <c r="L45" s="89"/>
      <c r="M45" s="90">
        <f t="shared" si="50"/>
        <v>160000</v>
      </c>
      <c r="N45" s="4">
        <f t="shared" si="51"/>
        <v>0</v>
      </c>
      <c r="O45" s="91">
        <f t="shared" si="52"/>
        <v>3137.2549019607845</v>
      </c>
      <c r="P45" s="91">
        <f t="shared" si="53"/>
        <v>0</v>
      </c>
      <c r="Q45" s="77">
        <v>4</v>
      </c>
      <c r="R45" s="77">
        <v>2</v>
      </c>
      <c r="S45" s="77" t="s">
        <v>61</v>
      </c>
      <c r="T45" s="5">
        <v>168</v>
      </c>
      <c r="U45" s="9"/>
      <c r="W45" s="86">
        <f t="shared" si="54"/>
        <v>168.5</v>
      </c>
      <c r="X45" s="87">
        <f t="shared" si="54"/>
        <v>51</v>
      </c>
      <c r="Y45" s="92">
        <f t="shared" si="55"/>
        <v>60</v>
      </c>
      <c r="Z45" s="90">
        <f t="shared" si="55"/>
        <v>160000</v>
      </c>
      <c r="AA45" s="90">
        <f t="shared" si="56"/>
        <v>0</v>
      </c>
      <c r="AB45" s="90">
        <f t="shared" si="57"/>
        <v>160000</v>
      </c>
      <c r="AC45" s="4">
        <f t="shared" si="57"/>
        <v>0</v>
      </c>
      <c r="AD45" s="91">
        <f t="shared" si="57"/>
        <v>3137.2549019607845</v>
      </c>
      <c r="AE45" s="77" t="str">
        <f t="shared" si="58"/>
        <v>계</v>
      </c>
      <c r="AF45" s="77" t="str">
        <f t="shared" si="59"/>
        <v>4/2</v>
      </c>
      <c r="AH45" s="20" t="str">
        <f t="shared" si="1"/>
        <v>도화현대1차</v>
      </c>
      <c r="AI45" s="87">
        <f t="shared" si="0"/>
        <v>51</v>
      </c>
      <c r="AJ45" s="77" t="str">
        <f t="shared" si="60"/>
        <v>A-</v>
      </c>
      <c r="AK45" s="77" t="s">
        <v>13</v>
      </c>
      <c r="AL45" s="77" t="s">
        <v>62</v>
      </c>
      <c r="AM45" s="77" t="s">
        <v>63</v>
      </c>
      <c r="AN45" s="77" t="str">
        <f t="shared" si="61"/>
        <v>C</v>
      </c>
      <c r="AO45" s="77" t="str">
        <f t="shared" si="62"/>
        <v>X</v>
      </c>
      <c r="AP45" s="77" t="str">
        <f t="shared" si="63"/>
        <v>X</v>
      </c>
      <c r="AQ45" s="77" t="str">
        <f t="shared" si="64"/>
        <v>X</v>
      </c>
      <c r="AR45" s="77" t="str">
        <f t="shared" si="65"/>
        <v>X</v>
      </c>
      <c r="AS45" s="77" t="s">
        <v>2</v>
      </c>
      <c r="AT45" s="77" t="str">
        <f t="shared" si="66"/>
        <v>X</v>
      </c>
      <c r="AU45" s="77" t="str">
        <f t="shared" si="67"/>
        <v>O</v>
      </c>
      <c r="AV45" s="77" t="str">
        <f t="shared" si="68"/>
        <v>X</v>
      </c>
    </row>
  </sheetData>
  <mergeCells count="1">
    <mergeCell ref="AJ1:AN1"/>
  </mergeCells>
  <phoneticPr fontId="2" type="noConversion"/>
  <conditionalFormatting sqref="AV4:AV6">
    <cfRule type="expression" dxfId="7653" priority="705">
      <formula>AV4="X"</formula>
    </cfRule>
    <cfRule type="expression" dxfId="7652" priority="706">
      <formula>AV4="후보"</formula>
    </cfRule>
  </conditionalFormatting>
  <conditionalFormatting sqref="AC1:AC2 AC4:AC6 N4:N5">
    <cfRule type="cellIs" dxfId="7651" priority="702" operator="greaterThan">
      <formula>0.9</formula>
    </cfRule>
    <cfRule type="cellIs" dxfId="7650" priority="703" operator="greaterThan">
      <formula>0.85</formula>
    </cfRule>
  </conditionalFormatting>
  <conditionalFormatting sqref="N1:N2">
    <cfRule type="cellIs" dxfId="7649" priority="700" operator="greaterThan">
      <formula>0.9</formula>
    </cfRule>
    <cfRule type="cellIs" dxfId="7648" priority="701" operator="greaterThan">
      <formula>0.85</formula>
    </cfRule>
  </conditionalFormatting>
  <conditionalFormatting sqref="N6">
    <cfRule type="cellIs" dxfId="7647" priority="698" operator="greaterThan">
      <formula>0.9</formula>
    </cfRule>
    <cfRule type="cellIs" dxfId="7646" priority="699" operator="greaterThan">
      <formula>0.85</formula>
    </cfRule>
  </conditionalFormatting>
  <conditionalFormatting sqref="E6">
    <cfRule type="expression" dxfId="7645" priority="694">
      <formula>AND(IF(OR($Q6=1,$Q6=2),1,0),IF($X6&lt;=20,1,0))</formula>
    </cfRule>
    <cfRule type="expression" dxfId="7644" priority="695">
      <formula>AND(IF($Q6=2,1,0),IF($X6&lt;30,1,0))</formula>
    </cfRule>
    <cfRule type="expression" dxfId="7643" priority="696">
      <formula>AND(IF($Q6=3,1,0),IF($X6&lt;30,1,0))</formula>
    </cfRule>
    <cfRule type="expression" dxfId="7642" priority="697">
      <formula>AND(IF($Q6=3,1,IF($Q6=4,1,0)),IF($F6&lt;=85,1,0))</formula>
    </cfRule>
  </conditionalFormatting>
  <conditionalFormatting sqref="X6">
    <cfRule type="expression" dxfId="7641" priority="690">
      <formula>AND(IF(OR($Q6=1,$Q6=2),1,0),IF($X6&lt;=20,1,0))</formula>
    </cfRule>
    <cfRule type="expression" dxfId="7640" priority="691">
      <formula>AND(IF($Q6=2,1,0),IF($X6&lt;30,1,0))</formula>
    </cfRule>
    <cfRule type="expression" dxfId="7639" priority="692">
      <formula>AND(IF($Q6=3,1,0),IF($X6&lt;30,1,0))</formula>
    </cfRule>
    <cfRule type="expression" dxfId="7638" priority="693">
      <formula>AND(IF($Q6=3,1,IF($Q6=4,1,0)),IF($F6&lt;=85,1,0))</formula>
    </cfRule>
  </conditionalFormatting>
  <conditionalFormatting sqref="AI6">
    <cfRule type="expression" dxfId="7637" priority="686">
      <formula>AND(IF(OR($Q6=1,$Q6=2),1,0),IF($X6&lt;=20,1,0))</formula>
    </cfRule>
    <cfRule type="expression" dxfId="7636" priority="687">
      <formula>AND(IF($Q6=2,1,0),IF($X6&lt;30,1,0))</formula>
    </cfRule>
    <cfRule type="expression" dxfId="7635" priority="688">
      <formula>AND(IF($Q6=3,1,0),IF($X6&lt;30,1,0))</formula>
    </cfRule>
    <cfRule type="expression" dxfId="7634" priority="689">
      <formula>AND(IF($Q6=3,1,IF($Q6=4,1,0)),IF($F6&lt;=85,1,0))</formula>
    </cfRule>
  </conditionalFormatting>
  <conditionalFormatting sqref="AV7">
    <cfRule type="expression" dxfId="7633" priority="684">
      <formula>AV7="X"</formula>
    </cfRule>
    <cfRule type="expression" dxfId="7632" priority="685">
      <formula>AV7="후보"</formula>
    </cfRule>
  </conditionalFormatting>
  <conditionalFormatting sqref="AC7">
    <cfRule type="cellIs" dxfId="7631" priority="681" operator="greaterThan">
      <formula>0.9</formula>
    </cfRule>
    <cfRule type="cellIs" dxfId="7630" priority="682" operator="greaterThan">
      <formula>0.85</formula>
    </cfRule>
  </conditionalFormatting>
  <conditionalFormatting sqref="N7">
    <cfRule type="cellIs" dxfId="7629" priority="679" operator="greaterThan">
      <formula>0.9</formula>
    </cfRule>
    <cfRule type="cellIs" dxfId="7628" priority="680" operator="greaterThan">
      <formula>0.85</formula>
    </cfRule>
  </conditionalFormatting>
  <conditionalFormatting sqref="E7">
    <cfRule type="expression" dxfId="7627" priority="675">
      <formula>AND(IF(OR($Q7=1,$Q7=2),1,0),IF($X7&lt;=20,1,0))</formula>
    </cfRule>
    <cfRule type="expression" dxfId="7626" priority="676">
      <formula>AND(IF($Q7=2,1,0),IF($X7&lt;30,1,0))</formula>
    </cfRule>
    <cfRule type="expression" dxfId="7625" priority="677">
      <formula>AND(IF($Q7=3,1,0),IF($X7&lt;30,1,0))</formula>
    </cfRule>
    <cfRule type="expression" dxfId="7624" priority="678">
      <formula>AND(IF($Q7=3,1,IF($Q7=4,1,0)),IF($F7&lt;=85,1,0))</formula>
    </cfRule>
  </conditionalFormatting>
  <conditionalFormatting sqref="X7">
    <cfRule type="expression" dxfId="7623" priority="671">
      <formula>AND(IF(OR($Q7=1,$Q7=2),1,0),IF($X7&lt;=20,1,0))</formula>
    </cfRule>
    <cfRule type="expression" dxfId="7622" priority="672">
      <formula>AND(IF($Q7=2,1,0),IF($X7&lt;30,1,0))</formula>
    </cfRule>
    <cfRule type="expression" dxfId="7621" priority="673">
      <formula>AND(IF($Q7=3,1,0),IF($X7&lt;30,1,0))</formula>
    </cfRule>
    <cfRule type="expression" dxfId="7620" priority="674">
      <formula>AND(IF($Q7=3,1,IF($Q7=4,1,0)),IF($F7&lt;=85,1,0))</formula>
    </cfRule>
  </conditionalFormatting>
  <conditionalFormatting sqref="AI7">
    <cfRule type="expression" dxfId="7619" priority="667">
      <formula>AND(IF(OR($Q7=1,$Q7=2),1,0),IF($X7&lt;=20,1,0))</formula>
    </cfRule>
    <cfRule type="expression" dxfId="7618" priority="668">
      <formula>AND(IF($Q7=2,1,0),IF($X7&lt;30,1,0))</formula>
    </cfRule>
    <cfRule type="expression" dxfId="7617" priority="669">
      <formula>AND(IF($Q7=3,1,0),IF($X7&lt;30,1,0))</formula>
    </cfRule>
    <cfRule type="expression" dxfId="7616" priority="670">
      <formula>AND(IF($Q7=3,1,IF($Q7=4,1,0)),IF($F7&lt;=85,1,0))</formula>
    </cfRule>
  </conditionalFormatting>
  <conditionalFormatting sqref="AV8">
    <cfRule type="expression" dxfId="7615" priority="665">
      <formula>AV8="X"</formula>
    </cfRule>
    <cfRule type="expression" dxfId="7614" priority="666">
      <formula>AV8="후보"</formula>
    </cfRule>
  </conditionalFormatting>
  <conditionalFormatting sqref="AC8">
    <cfRule type="cellIs" dxfId="7613" priority="662" operator="greaterThan">
      <formula>0.9</formula>
    </cfRule>
    <cfRule type="cellIs" dxfId="7612" priority="663" operator="greaterThan">
      <formula>0.85</formula>
    </cfRule>
  </conditionalFormatting>
  <conditionalFormatting sqref="N8">
    <cfRule type="cellIs" dxfId="7611" priority="660" operator="greaterThan">
      <formula>0.9</formula>
    </cfRule>
    <cfRule type="cellIs" dxfId="7610" priority="661" operator="greaterThan">
      <formula>0.85</formula>
    </cfRule>
  </conditionalFormatting>
  <conditionalFormatting sqref="E8">
    <cfRule type="expression" dxfId="7609" priority="656">
      <formula>AND(IF(OR($Q8=1,$Q8=2),1,0),IF($X8&lt;=20,1,0))</formula>
    </cfRule>
    <cfRule type="expression" dxfId="7608" priority="657">
      <formula>AND(IF($Q8=2,1,0),IF($X8&lt;30,1,0))</formula>
    </cfRule>
    <cfRule type="expression" dxfId="7607" priority="658">
      <formula>AND(IF($Q8=3,1,0),IF($X8&lt;30,1,0))</formula>
    </cfRule>
    <cfRule type="expression" dxfId="7606" priority="659">
      <formula>AND(IF($Q8=3,1,IF($Q8=4,1,0)),IF($F8&lt;=85,1,0))</formula>
    </cfRule>
  </conditionalFormatting>
  <conditionalFormatting sqref="X8">
    <cfRule type="expression" dxfId="7605" priority="652">
      <formula>AND(IF(OR($Q8=1,$Q8=2),1,0),IF($X8&lt;=20,1,0))</formula>
    </cfRule>
    <cfRule type="expression" dxfId="7604" priority="653">
      <formula>AND(IF($Q8=2,1,0),IF($X8&lt;30,1,0))</formula>
    </cfRule>
    <cfRule type="expression" dxfId="7603" priority="654">
      <formula>AND(IF($Q8=3,1,0),IF($X8&lt;30,1,0))</formula>
    </cfRule>
    <cfRule type="expression" dxfId="7602" priority="655">
      <formula>AND(IF($Q8=3,1,IF($Q8=4,1,0)),IF($F8&lt;=85,1,0))</formula>
    </cfRule>
  </conditionalFormatting>
  <conditionalFormatting sqref="AI8">
    <cfRule type="expression" dxfId="7601" priority="648">
      <formula>AND(IF(OR($Q8=1,$Q8=2),1,0),IF($X8&lt;=20,1,0))</formula>
    </cfRule>
    <cfRule type="expression" dxfId="7600" priority="649">
      <formula>AND(IF($Q8=2,1,0),IF($X8&lt;30,1,0))</formula>
    </cfRule>
    <cfRule type="expression" dxfId="7599" priority="650">
      <formula>AND(IF($Q8=3,1,0),IF($X8&lt;30,1,0))</formula>
    </cfRule>
    <cfRule type="expression" dxfId="7598" priority="651">
      <formula>AND(IF($Q8=3,1,IF($Q8=4,1,0)),IF($F8&lt;=85,1,0))</formula>
    </cfRule>
  </conditionalFormatting>
  <conditionalFormatting sqref="AV9">
    <cfRule type="expression" dxfId="7597" priority="646">
      <formula>AV9="X"</formula>
    </cfRule>
    <cfRule type="expression" dxfId="7596" priority="647">
      <formula>AV9="후보"</formula>
    </cfRule>
  </conditionalFormatting>
  <conditionalFormatting sqref="AC9">
    <cfRule type="cellIs" dxfId="7595" priority="643" operator="greaterThan">
      <formula>0.9</formula>
    </cfRule>
    <cfRule type="cellIs" dxfId="7594" priority="644" operator="greaterThan">
      <formula>0.85</formula>
    </cfRule>
  </conditionalFormatting>
  <conditionalFormatting sqref="N9">
    <cfRule type="cellIs" dxfId="7593" priority="641" operator="greaterThan">
      <formula>0.9</formula>
    </cfRule>
    <cfRule type="cellIs" dxfId="7592" priority="642" operator="greaterThan">
      <formula>0.85</formula>
    </cfRule>
  </conditionalFormatting>
  <conditionalFormatting sqref="E9">
    <cfRule type="expression" dxfId="7591" priority="637">
      <formula>AND(IF(OR($Q9=1,$Q9=2),1,0),IF($X9&lt;=20,1,0))</formula>
    </cfRule>
    <cfRule type="expression" dxfId="7590" priority="638">
      <formula>AND(IF($Q9=2,1,0),IF($X9&lt;30,1,0))</formula>
    </cfRule>
    <cfRule type="expression" dxfId="7589" priority="639">
      <formula>AND(IF($Q9=3,1,0),IF($X9&lt;30,1,0))</formula>
    </cfRule>
    <cfRule type="expression" dxfId="7588" priority="640">
      <formula>AND(IF($Q9=3,1,IF($Q9=4,1,0)),IF($F9&lt;=85,1,0))</formula>
    </cfRule>
  </conditionalFormatting>
  <conditionalFormatting sqref="X9">
    <cfRule type="expression" dxfId="7587" priority="633">
      <formula>AND(IF(OR($Q9=1,$Q9=2),1,0),IF($X9&lt;=20,1,0))</formula>
    </cfRule>
    <cfRule type="expression" dxfId="7586" priority="634">
      <formula>AND(IF($Q9=2,1,0),IF($X9&lt;30,1,0))</formula>
    </cfRule>
    <cfRule type="expression" dxfId="7585" priority="635">
      <formula>AND(IF($Q9=3,1,0),IF($X9&lt;30,1,0))</formula>
    </cfRule>
    <cfRule type="expression" dxfId="7584" priority="636">
      <formula>AND(IF($Q9=3,1,IF($Q9=4,1,0)),IF($F9&lt;=85,1,0))</formula>
    </cfRule>
  </conditionalFormatting>
  <conditionalFormatting sqref="AI9">
    <cfRule type="expression" dxfId="7583" priority="629">
      <formula>AND(IF(OR($Q9=1,$Q9=2),1,0),IF($X9&lt;=20,1,0))</formula>
    </cfRule>
    <cfRule type="expression" dxfId="7582" priority="630">
      <formula>AND(IF($Q9=2,1,0),IF($X9&lt;30,1,0))</formula>
    </cfRule>
    <cfRule type="expression" dxfId="7581" priority="631">
      <formula>AND(IF($Q9=3,1,0),IF($X9&lt;30,1,0))</formula>
    </cfRule>
    <cfRule type="expression" dxfId="7580" priority="632">
      <formula>AND(IF($Q9=3,1,IF($Q9=4,1,0)),IF($F9&lt;=85,1,0))</formula>
    </cfRule>
  </conditionalFormatting>
  <conditionalFormatting sqref="AV10">
    <cfRule type="expression" dxfId="7579" priority="627">
      <formula>AV10="X"</formula>
    </cfRule>
    <cfRule type="expression" dxfId="7578" priority="628">
      <formula>AV10="후보"</formula>
    </cfRule>
  </conditionalFormatting>
  <conditionalFormatting sqref="AC10">
    <cfRule type="cellIs" dxfId="7577" priority="624" operator="greaterThan">
      <formula>0.9</formula>
    </cfRule>
    <cfRule type="cellIs" dxfId="7576" priority="625" operator="greaterThan">
      <formula>0.85</formula>
    </cfRule>
  </conditionalFormatting>
  <conditionalFormatting sqref="N10">
    <cfRule type="cellIs" dxfId="7575" priority="622" operator="greaterThan">
      <formula>0.9</formula>
    </cfRule>
    <cfRule type="cellIs" dxfId="7574" priority="623" operator="greaterThan">
      <formula>0.85</formula>
    </cfRule>
  </conditionalFormatting>
  <conditionalFormatting sqref="E10">
    <cfRule type="expression" dxfId="7573" priority="618">
      <formula>AND(IF(OR($Q10=1,$Q10=2),1,0),IF($X10&lt;=20,1,0))</formula>
    </cfRule>
    <cfRule type="expression" dxfId="7572" priority="619">
      <formula>AND(IF($Q10=2,1,0),IF($X10&lt;30,1,0))</formula>
    </cfRule>
    <cfRule type="expression" dxfId="7571" priority="620">
      <formula>AND(IF($Q10=3,1,0),IF($X10&lt;30,1,0))</formula>
    </cfRule>
    <cfRule type="expression" dxfId="7570" priority="621">
      <formula>AND(IF($Q10=3,1,IF($Q10=4,1,0)),IF($F10&lt;=85,1,0))</formula>
    </cfRule>
  </conditionalFormatting>
  <conditionalFormatting sqref="X10">
    <cfRule type="expression" dxfId="7569" priority="614">
      <formula>AND(IF(OR($Q10=1,$Q10=2),1,0),IF($X10&lt;=20,1,0))</formula>
    </cfRule>
    <cfRule type="expression" dxfId="7568" priority="615">
      <formula>AND(IF($Q10=2,1,0),IF($X10&lt;30,1,0))</formula>
    </cfRule>
    <cfRule type="expression" dxfId="7567" priority="616">
      <formula>AND(IF($Q10=3,1,0),IF($X10&lt;30,1,0))</formula>
    </cfRule>
    <cfRule type="expression" dxfId="7566" priority="617">
      <formula>AND(IF($Q10=3,1,IF($Q10=4,1,0)),IF($F10&lt;=85,1,0))</formula>
    </cfRule>
  </conditionalFormatting>
  <conditionalFormatting sqref="AI10">
    <cfRule type="expression" dxfId="7565" priority="610">
      <formula>AND(IF(OR($Q10=1,$Q10=2),1,0),IF($X10&lt;=20,1,0))</formula>
    </cfRule>
    <cfRule type="expression" dxfId="7564" priority="611">
      <formula>AND(IF($Q10=2,1,0),IF($X10&lt;30,1,0))</formula>
    </cfRule>
    <cfRule type="expression" dxfId="7563" priority="612">
      <formula>AND(IF($Q10=3,1,0),IF($X10&lt;30,1,0))</formula>
    </cfRule>
    <cfRule type="expression" dxfId="7562" priority="613">
      <formula>AND(IF($Q10=3,1,IF($Q10=4,1,0)),IF($F10&lt;=85,1,0))</formula>
    </cfRule>
  </conditionalFormatting>
  <conditionalFormatting sqref="AV11">
    <cfRule type="expression" dxfId="7561" priority="608">
      <formula>AV11="X"</formula>
    </cfRule>
    <cfRule type="expression" dxfId="7560" priority="609">
      <formula>AV11="후보"</formula>
    </cfRule>
  </conditionalFormatting>
  <conditionalFormatting sqref="AC11">
    <cfRule type="cellIs" dxfId="7559" priority="605" operator="greaterThan">
      <formula>0.9</formula>
    </cfRule>
    <cfRule type="cellIs" dxfId="7558" priority="606" operator="greaterThan">
      <formula>0.85</formula>
    </cfRule>
  </conditionalFormatting>
  <conditionalFormatting sqref="N11">
    <cfRule type="cellIs" dxfId="7557" priority="603" operator="greaterThan">
      <formula>0.9</formula>
    </cfRule>
    <cfRule type="cellIs" dxfId="7556" priority="604" operator="greaterThan">
      <formula>0.85</formula>
    </cfRule>
  </conditionalFormatting>
  <conditionalFormatting sqref="E11">
    <cfRule type="expression" dxfId="7555" priority="599">
      <formula>AND(IF(OR($Q11=1,$Q11=2),1,0),IF($X11&lt;=20,1,0))</formula>
    </cfRule>
    <cfRule type="expression" dxfId="7554" priority="600">
      <formula>AND(IF($Q11=2,1,0),IF($X11&lt;30,1,0))</formula>
    </cfRule>
    <cfRule type="expression" dxfId="7553" priority="601">
      <formula>AND(IF($Q11=3,1,0),IF($X11&lt;30,1,0))</formula>
    </cfRule>
    <cfRule type="expression" dxfId="7552" priority="602">
      <formula>AND(IF($Q11=3,1,IF($Q11=4,1,0)),IF($F11&lt;=85,1,0))</formula>
    </cfRule>
  </conditionalFormatting>
  <conditionalFormatting sqref="X11">
    <cfRule type="expression" dxfId="7551" priority="595">
      <formula>AND(IF(OR($Q11=1,$Q11=2),1,0),IF($X11&lt;=20,1,0))</formula>
    </cfRule>
    <cfRule type="expression" dxfId="7550" priority="596">
      <formula>AND(IF($Q11=2,1,0),IF($X11&lt;30,1,0))</formula>
    </cfRule>
    <cfRule type="expression" dxfId="7549" priority="597">
      <formula>AND(IF($Q11=3,1,0),IF($X11&lt;30,1,0))</formula>
    </cfRule>
    <cfRule type="expression" dxfId="7548" priority="598">
      <formula>AND(IF($Q11=3,1,IF($Q11=4,1,0)),IF($F11&lt;=85,1,0))</formula>
    </cfRule>
  </conditionalFormatting>
  <conditionalFormatting sqref="AI11">
    <cfRule type="expression" dxfId="7547" priority="591">
      <formula>AND(IF(OR($Q11=1,$Q11=2),1,0),IF($X11&lt;=20,1,0))</formula>
    </cfRule>
    <cfRule type="expression" dxfId="7546" priority="592">
      <formula>AND(IF($Q11=2,1,0),IF($X11&lt;30,1,0))</formula>
    </cfRule>
    <cfRule type="expression" dxfId="7545" priority="593">
      <formula>AND(IF($Q11=3,1,0),IF($X11&lt;30,1,0))</formula>
    </cfRule>
    <cfRule type="expression" dxfId="7544" priority="594">
      <formula>AND(IF($Q11=3,1,IF($Q11=4,1,0)),IF($F11&lt;=85,1,0))</formula>
    </cfRule>
  </conditionalFormatting>
  <conditionalFormatting sqref="AV12">
    <cfRule type="expression" dxfId="7543" priority="589">
      <formula>AV12="X"</formula>
    </cfRule>
    <cfRule type="expression" dxfId="7542" priority="590">
      <formula>AV12="후보"</formula>
    </cfRule>
  </conditionalFormatting>
  <conditionalFormatting sqref="AC12 N12">
    <cfRule type="cellIs" dxfId="7541" priority="586" operator="greaterThan">
      <formula>0.9</formula>
    </cfRule>
    <cfRule type="cellIs" dxfId="7540" priority="587" operator="greaterThan">
      <formula>0.85</formula>
    </cfRule>
  </conditionalFormatting>
  <conditionalFormatting sqref="AV13">
    <cfRule type="expression" dxfId="7539" priority="584">
      <formula>AV13="X"</formula>
    </cfRule>
    <cfRule type="expression" dxfId="7538" priority="585">
      <formula>AV13="후보"</formula>
    </cfRule>
  </conditionalFormatting>
  <conditionalFormatting sqref="AC13">
    <cfRule type="cellIs" dxfId="7537" priority="581" operator="greaterThan">
      <formula>0.9</formula>
    </cfRule>
    <cfRule type="cellIs" dxfId="7536" priority="582" operator="greaterThan">
      <formula>0.85</formula>
    </cfRule>
  </conditionalFormatting>
  <conditionalFormatting sqref="N13">
    <cfRule type="cellIs" dxfId="7535" priority="579" operator="greaterThan">
      <formula>0.9</formula>
    </cfRule>
    <cfRule type="cellIs" dxfId="7534" priority="580" operator="greaterThan">
      <formula>0.85</formula>
    </cfRule>
  </conditionalFormatting>
  <conditionalFormatting sqref="E13">
    <cfRule type="expression" dxfId="7533" priority="575">
      <formula>AND(IF(OR($Q13=1,$Q13=2),1,0),IF($X13&lt;=20,1,0))</formula>
    </cfRule>
    <cfRule type="expression" dxfId="7532" priority="576">
      <formula>AND(IF($Q13=2,1,0),IF($X13&lt;30,1,0))</formula>
    </cfRule>
    <cfRule type="expression" dxfId="7531" priority="577">
      <formula>AND(IF($Q13=3,1,0),IF($X13&lt;30,1,0))</formula>
    </cfRule>
    <cfRule type="expression" dxfId="7530" priority="578">
      <formula>AND(IF($Q13=3,1,IF($Q13=4,1,0)),IF($F13&lt;=85,1,0))</formula>
    </cfRule>
  </conditionalFormatting>
  <conditionalFormatting sqref="X13">
    <cfRule type="expression" dxfId="7529" priority="571">
      <formula>AND(IF(OR($Q13=1,$Q13=2),1,0),IF($X13&lt;=20,1,0))</formula>
    </cfRule>
    <cfRule type="expression" dxfId="7528" priority="572">
      <formula>AND(IF($Q13=2,1,0),IF($X13&lt;30,1,0))</formula>
    </cfRule>
    <cfRule type="expression" dxfId="7527" priority="573">
      <formula>AND(IF($Q13=3,1,0),IF($X13&lt;30,1,0))</formula>
    </cfRule>
    <cfRule type="expression" dxfId="7526" priority="574">
      <formula>AND(IF($Q13=3,1,IF($Q13=4,1,0)),IF($F13&lt;=85,1,0))</formula>
    </cfRule>
  </conditionalFormatting>
  <conditionalFormatting sqref="AI13">
    <cfRule type="expression" dxfId="7525" priority="567">
      <formula>AND(IF(OR($Q13=1,$Q13=2),1,0),IF($X13&lt;=20,1,0))</formula>
    </cfRule>
    <cfRule type="expression" dxfId="7524" priority="568">
      <formula>AND(IF($Q13=2,1,0),IF($X13&lt;30,1,0))</formula>
    </cfRule>
    <cfRule type="expression" dxfId="7523" priority="569">
      <formula>AND(IF($Q13=3,1,0),IF($X13&lt;30,1,0))</formula>
    </cfRule>
    <cfRule type="expression" dxfId="7522" priority="570">
      <formula>AND(IF($Q13=3,1,IF($Q13=4,1,0)),IF($F13&lt;=85,1,0))</formula>
    </cfRule>
  </conditionalFormatting>
  <conditionalFormatting sqref="AV14">
    <cfRule type="expression" dxfId="7521" priority="565">
      <formula>AV14="X"</formula>
    </cfRule>
    <cfRule type="expression" dxfId="7520" priority="566">
      <formula>AV14="후보"</formula>
    </cfRule>
  </conditionalFormatting>
  <conditionalFormatting sqref="AC14">
    <cfRule type="cellIs" dxfId="7519" priority="562" operator="greaterThan">
      <formula>0.9</formula>
    </cfRule>
    <cfRule type="cellIs" dxfId="7518" priority="563" operator="greaterThan">
      <formula>0.85</formula>
    </cfRule>
  </conditionalFormatting>
  <conditionalFormatting sqref="N14">
    <cfRule type="cellIs" dxfId="7517" priority="560" operator="greaterThan">
      <formula>0.9</formula>
    </cfRule>
    <cfRule type="cellIs" dxfId="7516" priority="561" operator="greaterThan">
      <formula>0.85</formula>
    </cfRule>
  </conditionalFormatting>
  <conditionalFormatting sqref="E14">
    <cfRule type="expression" dxfId="7515" priority="556">
      <formula>AND(IF(OR($Q14=1,$Q14=2),1,0),IF($X14&lt;=20,1,0))</formula>
    </cfRule>
    <cfRule type="expression" dxfId="7514" priority="557">
      <formula>AND(IF($Q14=2,1,0),IF($X14&lt;30,1,0))</formula>
    </cfRule>
    <cfRule type="expression" dxfId="7513" priority="558">
      <formula>AND(IF($Q14=3,1,0),IF($X14&lt;30,1,0))</formula>
    </cfRule>
    <cfRule type="expression" dxfId="7512" priority="559">
      <formula>AND(IF($Q14=3,1,IF($Q14=4,1,0)),IF($F14&lt;=85,1,0))</formula>
    </cfRule>
  </conditionalFormatting>
  <conditionalFormatting sqref="X14">
    <cfRule type="expression" dxfId="7511" priority="552">
      <formula>AND(IF(OR($Q14=1,$Q14=2),1,0),IF($X14&lt;=20,1,0))</formula>
    </cfRule>
    <cfRule type="expression" dxfId="7510" priority="553">
      <formula>AND(IF($Q14=2,1,0),IF($X14&lt;30,1,0))</formula>
    </cfRule>
    <cfRule type="expression" dxfId="7509" priority="554">
      <formula>AND(IF($Q14=3,1,0),IF($X14&lt;30,1,0))</formula>
    </cfRule>
    <cfRule type="expression" dxfId="7508" priority="555">
      <formula>AND(IF($Q14=3,1,IF($Q14=4,1,0)),IF($F14&lt;=85,1,0))</formula>
    </cfRule>
  </conditionalFormatting>
  <conditionalFormatting sqref="AI14">
    <cfRule type="expression" dxfId="7507" priority="548">
      <formula>AND(IF(OR($Q14=1,$Q14=2),1,0),IF($X14&lt;=20,1,0))</formula>
    </cfRule>
    <cfRule type="expression" dxfId="7506" priority="549">
      <formula>AND(IF($Q14=2,1,0),IF($X14&lt;30,1,0))</formula>
    </cfRule>
    <cfRule type="expression" dxfId="7505" priority="550">
      <formula>AND(IF($Q14=3,1,0),IF($X14&lt;30,1,0))</formula>
    </cfRule>
    <cfRule type="expression" dxfId="7504" priority="551">
      <formula>AND(IF($Q14=3,1,IF($Q14=4,1,0)),IF($F14&lt;=85,1,0))</formula>
    </cfRule>
  </conditionalFormatting>
  <conditionalFormatting sqref="AV15">
    <cfRule type="expression" dxfId="7503" priority="546">
      <formula>AV15="X"</formula>
    </cfRule>
    <cfRule type="expression" dxfId="7502" priority="547">
      <formula>AV15="후보"</formula>
    </cfRule>
  </conditionalFormatting>
  <conditionalFormatting sqref="AC15">
    <cfRule type="cellIs" dxfId="7501" priority="543" operator="greaterThan">
      <formula>0.9</formula>
    </cfRule>
    <cfRule type="cellIs" dxfId="7500" priority="544" operator="greaterThan">
      <formula>0.85</formula>
    </cfRule>
  </conditionalFormatting>
  <conditionalFormatting sqref="N15">
    <cfRule type="cellIs" dxfId="7499" priority="541" operator="greaterThan">
      <formula>0.9</formula>
    </cfRule>
    <cfRule type="cellIs" dxfId="7498" priority="542" operator="greaterThan">
      <formula>0.85</formula>
    </cfRule>
  </conditionalFormatting>
  <conditionalFormatting sqref="E15">
    <cfRule type="expression" dxfId="7497" priority="537">
      <formula>AND(IF(OR($Q15=1,$Q15=2),1,0),IF($X15&lt;=20,1,0))</formula>
    </cfRule>
    <cfRule type="expression" dxfId="7496" priority="538">
      <formula>AND(IF($Q15=2,1,0),IF($X15&lt;30,1,0))</formula>
    </cfRule>
    <cfRule type="expression" dxfId="7495" priority="539">
      <formula>AND(IF($Q15=3,1,0),IF($X15&lt;30,1,0))</formula>
    </cfRule>
    <cfRule type="expression" dxfId="7494" priority="540">
      <formula>AND(IF($Q15=3,1,IF($Q15=4,1,0)),IF($F15&lt;=85,1,0))</formula>
    </cfRule>
  </conditionalFormatting>
  <conditionalFormatting sqref="X15">
    <cfRule type="expression" dxfId="7493" priority="533">
      <formula>AND(IF(OR($Q15=1,$Q15=2),1,0),IF($X15&lt;=20,1,0))</formula>
    </cfRule>
    <cfRule type="expression" dxfId="7492" priority="534">
      <formula>AND(IF($Q15=2,1,0),IF($X15&lt;30,1,0))</formula>
    </cfRule>
    <cfRule type="expression" dxfId="7491" priority="535">
      <formula>AND(IF($Q15=3,1,0),IF($X15&lt;30,1,0))</formula>
    </cfRule>
    <cfRule type="expression" dxfId="7490" priority="536">
      <formula>AND(IF($Q15=3,1,IF($Q15=4,1,0)),IF($F15&lt;=85,1,0))</formula>
    </cfRule>
  </conditionalFormatting>
  <conditionalFormatting sqref="AI15">
    <cfRule type="expression" dxfId="7489" priority="529">
      <formula>AND(IF(OR($Q15=1,$Q15=2),1,0),IF($X15&lt;=20,1,0))</formula>
    </cfRule>
    <cfRule type="expression" dxfId="7488" priority="530">
      <formula>AND(IF($Q15=2,1,0),IF($X15&lt;30,1,0))</formula>
    </cfRule>
    <cfRule type="expression" dxfId="7487" priority="531">
      <formula>AND(IF($Q15=3,1,0),IF($X15&lt;30,1,0))</formula>
    </cfRule>
    <cfRule type="expression" dxfId="7486" priority="532">
      <formula>AND(IF($Q15=3,1,IF($Q15=4,1,0)),IF($F15&lt;=85,1,0))</formula>
    </cfRule>
  </conditionalFormatting>
  <conditionalFormatting sqref="AV16">
    <cfRule type="expression" dxfId="7485" priority="527">
      <formula>AV16="X"</formula>
    </cfRule>
    <cfRule type="expression" dxfId="7484" priority="528">
      <formula>AV16="후보"</formula>
    </cfRule>
  </conditionalFormatting>
  <conditionalFormatting sqref="AC16 N16">
    <cfRule type="cellIs" dxfId="7483" priority="524" operator="greaterThan">
      <formula>0.9</formula>
    </cfRule>
    <cfRule type="cellIs" dxfId="7482" priority="525" operator="greaterThan">
      <formula>0.85</formula>
    </cfRule>
  </conditionalFormatting>
  <conditionalFormatting sqref="AV17">
    <cfRule type="expression" dxfId="7481" priority="522">
      <formula>AV17="X"</formula>
    </cfRule>
    <cfRule type="expression" dxfId="7480" priority="523">
      <formula>AV17="후보"</formula>
    </cfRule>
  </conditionalFormatting>
  <conditionalFormatting sqref="AC17">
    <cfRule type="cellIs" dxfId="7479" priority="519" operator="greaterThan">
      <formula>0.9</formula>
    </cfRule>
    <cfRule type="cellIs" dxfId="7478" priority="520" operator="greaterThan">
      <formula>0.85</formula>
    </cfRule>
  </conditionalFormatting>
  <conditionalFormatting sqref="N17">
    <cfRule type="cellIs" dxfId="7477" priority="517" operator="greaterThan">
      <formula>0.9</formula>
    </cfRule>
    <cfRule type="cellIs" dxfId="7476" priority="518" operator="greaterThan">
      <formula>0.85</formula>
    </cfRule>
  </conditionalFormatting>
  <conditionalFormatting sqref="E17">
    <cfRule type="expression" dxfId="7475" priority="513">
      <formula>AND(IF(OR($Q17=1,$Q17=2),1,0),IF($X17&lt;=20,1,0))</formula>
    </cfRule>
    <cfRule type="expression" dxfId="7474" priority="514">
      <formula>AND(IF($Q17=2,1,0),IF($X17&lt;30,1,0))</formula>
    </cfRule>
    <cfRule type="expression" dxfId="7473" priority="515">
      <formula>AND(IF($Q17=3,1,0),IF($X17&lt;30,1,0))</formula>
    </cfRule>
    <cfRule type="expression" dxfId="7472" priority="516">
      <formula>AND(IF($Q17=3,1,IF($Q17=4,1,0)),IF($F17&lt;=85,1,0))</formula>
    </cfRule>
  </conditionalFormatting>
  <conditionalFormatting sqref="X17">
    <cfRule type="expression" dxfId="7471" priority="509">
      <formula>AND(IF(OR($Q17=1,$Q17=2),1,0),IF($X17&lt;=20,1,0))</formula>
    </cfRule>
    <cfRule type="expression" dxfId="7470" priority="510">
      <formula>AND(IF($Q17=2,1,0),IF($X17&lt;30,1,0))</formula>
    </cfRule>
    <cfRule type="expression" dxfId="7469" priority="511">
      <formula>AND(IF($Q17=3,1,0),IF($X17&lt;30,1,0))</formula>
    </cfRule>
    <cfRule type="expression" dxfId="7468" priority="512">
      <formula>AND(IF($Q17=3,1,IF($Q17=4,1,0)),IF($F17&lt;=85,1,0))</formula>
    </cfRule>
  </conditionalFormatting>
  <conditionalFormatting sqref="AI17">
    <cfRule type="expression" dxfId="7467" priority="505">
      <formula>AND(IF(OR($Q17=1,$Q17=2),1,0),IF($X17&lt;=20,1,0))</formula>
    </cfRule>
    <cfRule type="expression" dxfId="7466" priority="506">
      <formula>AND(IF($Q17=2,1,0),IF($X17&lt;30,1,0))</formula>
    </cfRule>
    <cfRule type="expression" dxfId="7465" priority="507">
      <formula>AND(IF($Q17=3,1,0),IF($X17&lt;30,1,0))</formula>
    </cfRule>
    <cfRule type="expression" dxfId="7464" priority="508">
      <formula>AND(IF($Q17=3,1,IF($Q17=4,1,0)),IF($F17&lt;=85,1,0))</formula>
    </cfRule>
  </conditionalFormatting>
  <conditionalFormatting sqref="AV18">
    <cfRule type="expression" dxfId="7463" priority="503">
      <formula>AV18="X"</formula>
    </cfRule>
    <cfRule type="expression" dxfId="7462" priority="504">
      <formula>AV18="후보"</formula>
    </cfRule>
  </conditionalFormatting>
  <conditionalFormatting sqref="AC18">
    <cfRule type="cellIs" dxfId="7461" priority="500" operator="greaterThan">
      <formula>0.9</formula>
    </cfRule>
    <cfRule type="cellIs" dxfId="7460" priority="501" operator="greaterThan">
      <formula>0.85</formula>
    </cfRule>
  </conditionalFormatting>
  <conditionalFormatting sqref="N18">
    <cfRule type="cellIs" dxfId="7459" priority="498" operator="greaterThan">
      <formula>0.9</formula>
    </cfRule>
    <cfRule type="cellIs" dxfId="7458" priority="499" operator="greaterThan">
      <formula>0.85</formula>
    </cfRule>
  </conditionalFormatting>
  <conditionalFormatting sqref="E18">
    <cfRule type="expression" dxfId="7457" priority="494">
      <formula>AND(IF(OR($Q18=1,$Q18=2),1,0),IF($X18&lt;=20,1,0))</formula>
    </cfRule>
    <cfRule type="expression" dxfId="7456" priority="495">
      <formula>AND(IF($Q18=2,1,0),IF($X18&lt;30,1,0))</formula>
    </cfRule>
    <cfRule type="expression" dxfId="7455" priority="496">
      <formula>AND(IF($Q18=3,1,0),IF($X18&lt;30,1,0))</formula>
    </cfRule>
    <cfRule type="expression" dxfId="7454" priority="497">
      <formula>AND(IF($Q18=3,1,IF($Q18=4,1,0)),IF($F18&lt;=85,1,0))</formula>
    </cfRule>
  </conditionalFormatting>
  <conditionalFormatting sqref="X18">
    <cfRule type="expression" dxfId="7453" priority="490">
      <formula>AND(IF(OR($Q18=1,$Q18=2),1,0),IF($X18&lt;=20,1,0))</formula>
    </cfRule>
    <cfRule type="expression" dxfId="7452" priority="491">
      <formula>AND(IF($Q18=2,1,0),IF($X18&lt;30,1,0))</formula>
    </cfRule>
    <cfRule type="expression" dxfId="7451" priority="492">
      <formula>AND(IF($Q18=3,1,0),IF($X18&lt;30,1,0))</formula>
    </cfRule>
    <cfRule type="expression" dxfId="7450" priority="493">
      <formula>AND(IF($Q18=3,1,IF($Q18=4,1,0)),IF($F18&lt;=85,1,0))</formula>
    </cfRule>
  </conditionalFormatting>
  <conditionalFormatting sqref="AI18">
    <cfRule type="expression" dxfId="7449" priority="486">
      <formula>AND(IF(OR($Q18=1,$Q18=2),1,0),IF($X18&lt;=20,1,0))</formula>
    </cfRule>
    <cfRule type="expression" dxfId="7448" priority="487">
      <formula>AND(IF($Q18=2,1,0),IF($X18&lt;30,1,0))</formula>
    </cfRule>
    <cfRule type="expression" dxfId="7447" priority="488">
      <formula>AND(IF($Q18=3,1,0),IF($X18&lt;30,1,0))</formula>
    </cfRule>
    <cfRule type="expression" dxfId="7446" priority="489">
      <formula>AND(IF($Q18=3,1,IF($Q18=4,1,0)),IF($F18&lt;=85,1,0))</formula>
    </cfRule>
  </conditionalFormatting>
  <conditionalFormatting sqref="AV19">
    <cfRule type="expression" dxfId="7445" priority="484">
      <formula>AV19="X"</formula>
    </cfRule>
    <cfRule type="expression" dxfId="7444" priority="485">
      <formula>AV19="후보"</formula>
    </cfRule>
  </conditionalFormatting>
  <conditionalFormatting sqref="AC19">
    <cfRule type="cellIs" dxfId="7443" priority="481" operator="greaterThan">
      <formula>0.9</formula>
    </cfRule>
    <cfRule type="cellIs" dxfId="7442" priority="482" operator="greaterThan">
      <formula>0.85</formula>
    </cfRule>
  </conditionalFormatting>
  <conditionalFormatting sqref="N19">
    <cfRule type="cellIs" dxfId="7441" priority="479" operator="greaterThan">
      <formula>0.9</formula>
    </cfRule>
    <cfRule type="cellIs" dxfId="7440" priority="480" operator="greaterThan">
      <formula>0.85</formula>
    </cfRule>
  </conditionalFormatting>
  <conditionalFormatting sqref="E19">
    <cfRule type="expression" dxfId="7439" priority="475">
      <formula>AND(IF(OR($Q19=1,$Q19=2),1,0),IF($X19&lt;=20,1,0))</formula>
    </cfRule>
    <cfRule type="expression" dxfId="7438" priority="476">
      <formula>AND(IF($Q19=2,1,0),IF($X19&lt;30,1,0))</formula>
    </cfRule>
    <cfRule type="expression" dxfId="7437" priority="477">
      <formula>AND(IF($Q19=3,1,0),IF($X19&lt;30,1,0))</formula>
    </cfRule>
    <cfRule type="expression" dxfId="7436" priority="478">
      <formula>AND(IF($Q19=3,1,IF($Q19=4,1,0)),IF($F19&lt;=85,1,0))</formula>
    </cfRule>
  </conditionalFormatting>
  <conditionalFormatting sqref="X19">
    <cfRule type="expression" dxfId="7435" priority="471">
      <formula>AND(IF(OR($Q19=1,$Q19=2),1,0),IF($X19&lt;=20,1,0))</formula>
    </cfRule>
    <cfRule type="expression" dxfId="7434" priority="472">
      <formula>AND(IF($Q19=2,1,0),IF($X19&lt;30,1,0))</formula>
    </cfRule>
    <cfRule type="expression" dxfId="7433" priority="473">
      <formula>AND(IF($Q19=3,1,0),IF($X19&lt;30,1,0))</formula>
    </cfRule>
    <cfRule type="expression" dxfId="7432" priority="474">
      <formula>AND(IF($Q19=3,1,IF($Q19=4,1,0)),IF($F19&lt;=85,1,0))</formula>
    </cfRule>
  </conditionalFormatting>
  <conditionalFormatting sqref="AI19">
    <cfRule type="expression" dxfId="7431" priority="467">
      <formula>AND(IF(OR($Q19=1,$Q19=2),1,0),IF($X19&lt;=20,1,0))</formula>
    </cfRule>
    <cfRule type="expression" dxfId="7430" priority="468">
      <formula>AND(IF($Q19=2,1,0),IF($X19&lt;30,1,0))</formula>
    </cfRule>
    <cfRule type="expression" dxfId="7429" priority="469">
      <formula>AND(IF($Q19=3,1,0),IF($X19&lt;30,1,0))</formula>
    </cfRule>
    <cfRule type="expression" dxfId="7428" priority="470">
      <formula>AND(IF($Q19=3,1,IF($Q19=4,1,0)),IF($F19&lt;=85,1,0))</formula>
    </cfRule>
  </conditionalFormatting>
  <conditionalFormatting sqref="AV20">
    <cfRule type="expression" dxfId="7427" priority="465">
      <formula>AV20="X"</formula>
    </cfRule>
    <cfRule type="expression" dxfId="7426" priority="466">
      <formula>AV20="후보"</formula>
    </cfRule>
  </conditionalFormatting>
  <conditionalFormatting sqref="AC20">
    <cfRule type="cellIs" dxfId="7425" priority="462" operator="greaterThan">
      <formula>0.9</formula>
    </cfRule>
    <cfRule type="cellIs" dxfId="7424" priority="463" operator="greaterThan">
      <formula>0.85</formula>
    </cfRule>
  </conditionalFormatting>
  <conditionalFormatting sqref="N20">
    <cfRule type="cellIs" dxfId="7423" priority="460" operator="greaterThan">
      <formula>0.9</formula>
    </cfRule>
    <cfRule type="cellIs" dxfId="7422" priority="461" operator="greaterThan">
      <formula>0.85</formula>
    </cfRule>
  </conditionalFormatting>
  <conditionalFormatting sqref="E20">
    <cfRule type="expression" dxfId="7421" priority="456">
      <formula>AND(IF(OR($Q20=1,$Q20=2),1,0),IF($X20&lt;=20,1,0))</formula>
    </cfRule>
    <cfRule type="expression" dxfId="7420" priority="457">
      <formula>AND(IF($Q20=2,1,0),IF($X20&lt;30,1,0))</formula>
    </cfRule>
    <cfRule type="expression" dxfId="7419" priority="458">
      <formula>AND(IF($Q20=3,1,0),IF($X20&lt;30,1,0))</formula>
    </cfRule>
    <cfRule type="expression" dxfId="7418" priority="459">
      <formula>AND(IF($Q20=3,1,IF($Q20=4,1,0)),IF($F20&lt;=85,1,0))</formula>
    </cfRule>
  </conditionalFormatting>
  <conditionalFormatting sqref="X20">
    <cfRule type="expression" dxfId="7417" priority="452">
      <formula>AND(IF(OR($Q20=1,$Q20=2),1,0),IF($X20&lt;=20,1,0))</formula>
    </cfRule>
    <cfRule type="expression" dxfId="7416" priority="453">
      <formula>AND(IF($Q20=2,1,0),IF($X20&lt;30,1,0))</formula>
    </cfRule>
    <cfRule type="expression" dxfId="7415" priority="454">
      <formula>AND(IF($Q20=3,1,0),IF($X20&lt;30,1,0))</formula>
    </cfRule>
    <cfRule type="expression" dxfId="7414" priority="455">
      <formula>AND(IF($Q20=3,1,IF($Q20=4,1,0)),IF($F20&lt;=85,1,0))</formula>
    </cfRule>
  </conditionalFormatting>
  <conditionalFormatting sqref="AI20">
    <cfRule type="expression" dxfId="7413" priority="448">
      <formula>AND(IF(OR($Q20=1,$Q20=2),1,0),IF($X20&lt;=20,1,0))</formula>
    </cfRule>
    <cfRule type="expression" dxfId="7412" priority="449">
      <formula>AND(IF($Q20=2,1,0),IF($X20&lt;30,1,0))</formula>
    </cfRule>
    <cfRule type="expression" dxfId="7411" priority="450">
      <formula>AND(IF($Q20=3,1,0),IF($X20&lt;30,1,0))</formula>
    </cfRule>
    <cfRule type="expression" dxfId="7410" priority="451">
      <formula>AND(IF($Q20=3,1,IF($Q20=4,1,0)),IF($F20&lt;=85,1,0))</formula>
    </cfRule>
  </conditionalFormatting>
  <conditionalFormatting sqref="AV21">
    <cfRule type="expression" dxfId="7409" priority="446">
      <formula>AV21="X"</formula>
    </cfRule>
    <cfRule type="expression" dxfId="7408" priority="447">
      <formula>AV21="후보"</formula>
    </cfRule>
  </conditionalFormatting>
  <conditionalFormatting sqref="AC21">
    <cfRule type="cellIs" dxfId="7407" priority="443" operator="greaterThan">
      <formula>0.9</formula>
    </cfRule>
    <cfRule type="cellIs" dxfId="7406" priority="444" operator="greaterThan">
      <formula>0.85</formula>
    </cfRule>
  </conditionalFormatting>
  <conditionalFormatting sqref="N21">
    <cfRule type="cellIs" dxfId="7405" priority="441" operator="greaterThan">
      <formula>0.9</formula>
    </cfRule>
    <cfRule type="cellIs" dxfId="7404" priority="442" operator="greaterThan">
      <formula>0.85</formula>
    </cfRule>
  </conditionalFormatting>
  <conditionalFormatting sqref="E21">
    <cfRule type="expression" dxfId="7403" priority="437">
      <formula>AND(IF(OR($Q21=1,$Q21=2),1,0),IF($X21&lt;=20,1,0))</formula>
    </cfRule>
    <cfRule type="expression" dxfId="7402" priority="438">
      <formula>AND(IF($Q21=2,1,0),IF($X21&lt;30,1,0))</formula>
    </cfRule>
    <cfRule type="expression" dxfId="7401" priority="439">
      <formula>AND(IF($Q21=3,1,0),IF($X21&lt;30,1,0))</formula>
    </cfRule>
    <cfRule type="expression" dxfId="7400" priority="440">
      <formula>AND(IF($Q21=3,1,IF($Q21=4,1,0)),IF($F21&lt;=85,1,0))</formula>
    </cfRule>
  </conditionalFormatting>
  <conditionalFormatting sqref="X21">
    <cfRule type="expression" dxfId="7399" priority="433">
      <formula>AND(IF(OR($Q21=1,$Q21=2),1,0),IF($X21&lt;=20,1,0))</formula>
    </cfRule>
    <cfRule type="expression" dxfId="7398" priority="434">
      <formula>AND(IF($Q21=2,1,0),IF($X21&lt;30,1,0))</formula>
    </cfRule>
    <cfRule type="expression" dxfId="7397" priority="435">
      <formula>AND(IF($Q21=3,1,0),IF($X21&lt;30,1,0))</formula>
    </cfRule>
    <cfRule type="expression" dxfId="7396" priority="436">
      <formula>AND(IF($Q21=3,1,IF($Q21=4,1,0)),IF($F21&lt;=85,1,0))</formula>
    </cfRule>
  </conditionalFormatting>
  <conditionalFormatting sqref="AI21">
    <cfRule type="expression" dxfId="7395" priority="429">
      <formula>AND(IF(OR($Q21=1,$Q21=2),1,0),IF($X21&lt;=20,1,0))</formula>
    </cfRule>
    <cfRule type="expression" dxfId="7394" priority="430">
      <formula>AND(IF($Q21=2,1,0),IF($X21&lt;30,1,0))</formula>
    </cfRule>
    <cfRule type="expression" dxfId="7393" priority="431">
      <formula>AND(IF($Q21=3,1,0),IF($X21&lt;30,1,0))</formula>
    </cfRule>
    <cfRule type="expression" dxfId="7392" priority="432">
      <formula>AND(IF($Q21=3,1,IF($Q21=4,1,0)),IF($F21&lt;=85,1,0))</formula>
    </cfRule>
  </conditionalFormatting>
  <conditionalFormatting sqref="AV22">
    <cfRule type="expression" dxfId="7391" priority="427">
      <formula>AV22="X"</formula>
    </cfRule>
    <cfRule type="expression" dxfId="7390" priority="428">
      <formula>AV22="후보"</formula>
    </cfRule>
  </conditionalFormatting>
  <conditionalFormatting sqref="AC22 N22">
    <cfRule type="cellIs" dxfId="7389" priority="424" operator="greaterThan">
      <formula>0.9</formula>
    </cfRule>
    <cfRule type="cellIs" dxfId="7388" priority="425" operator="greaterThan">
      <formula>0.85</formula>
    </cfRule>
  </conditionalFormatting>
  <conditionalFormatting sqref="AV23">
    <cfRule type="expression" dxfId="7387" priority="422">
      <formula>AV23="X"</formula>
    </cfRule>
    <cfRule type="expression" dxfId="7386" priority="423">
      <formula>AV23="후보"</formula>
    </cfRule>
  </conditionalFormatting>
  <conditionalFormatting sqref="AC23">
    <cfRule type="cellIs" dxfId="7385" priority="419" operator="greaterThan">
      <formula>0.9</formula>
    </cfRule>
    <cfRule type="cellIs" dxfId="7384" priority="420" operator="greaterThan">
      <formula>0.85</formula>
    </cfRule>
  </conditionalFormatting>
  <conditionalFormatting sqref="N23">
    <cfRule type="cellIs" dxfId="7383" priority="417" operator="greaterThan">
      <formula>0.9</formula>
    </cfRule>
    <cfRule type="cellIs" dxfId="7382" priority="418" operator="greaterThan">
      <formula>0.85</formula>
    </cfRule>
  </conditionalFormatting>
  <conditionalFormatting sqref="E23">
    <cfRule type="expression" dxfId="7381" priority="413">
      <formula>AND(IF(OR($Q23=1,$Q23=2),1,0),IF($X23&lt;=20,1,0))</formula>
    </cfRule>
    <cfRule type="expression" dxfId="7380" priority="414">
      <formula>AND(IF($Q23=2,1,0),IF($X23&lt;30,1,0))</formula>
    </cfRule>
    <cfRule type="expression" dxfId="7379" priority="415">
      <formula>AND(IF($Q23=3,1,0),IF($X23&lt;30,1,0))</formula>
    </cfRule>
    <cfRule type="expression" dxfId="7378" priority="416">
      <formula>AND(IF($Q23=3,1,IF($Q23=4,1,0)),IF($F23&lt;=85,1,0))</formula>
    </cfRule>
  </conditionalFormatting>
  <conditionalFormatting sqref="X23">
    <cfRule type="expression" dxfId="7377" priority="409">
      <formula>AND(IF(OR($Q23=1,$Q23=2),1,0),IF($X23&lt;=20,1,0))</formula>
    </cfRule>
    <cfRule type="expression" dxfId="7376" priority="410">
      <formula>AND(IF($Q23=2,1,0),IF($X23&lt;30,1,0))</formula>
    </cfRule>
    <cfRule type="expression" dxfId="7375" priority="411">
      <formula>AND(IF($Q23=3,1,0),IF($X23&lt;30,1,0))</formula>
    </cfRule>
    <cfRule type="expression" dxfId="7374" priority="412">
      <formula>AND(IF($Q23=3,1,IF($Q23=4,1,0)),IF($F23&lt;=85,1,0))</formula>
    </cfRule>
  </conditionalFormatting>
  <conditionalFormatting sqref="AI23">
    <cfRule type="expression" dxfId="7373" priority="405">
      <formula>AND(IF(OR($Q23=1,$Q23=2),1,0),IF($X23&lt;=20,1,0))</formula>
    </cfRule>
    <cfRule type="expression" dxfId="7372" priority="406">
      <formula>AND(IF($Q23=2,1,0),IF($X23&lt;30,1,0))</formula>
    </cfRule>
    <cfRule type="expression" dxfId="7371" priority="407">
      <formula>AND(IF($Q23=3,1,0),IF($X23&lt;30,1,0))</formula>
    </cfRule>
    <cfRule type="expression" dxfId="7370" priority="408">
      <formula>AND(IF($Q23=3,1,IF($Q23=4,1,0)),IF($F23&lt;=85,1,0))</formula>
    </cfRule>
  </conditionalFormatting>
  <conditionalFormatting sqref="AV24">
    <cfRule type="expression" dxfId="7369" priority="403">
      <formula>AV24="X"</formula>
    </cfRule>
    <cfRule type="expression" dxfId="7368" priority="404">
      <formula>AV24="후보"</formula>
    </cfRule>
  </conditionalFormatting>
  <conditionalFormatting sqref="AC24">
    <cfRule type="cellIs" dxfId="7367" priority="400" operator="greaterThan">
      <formula>0.9</formula>
    </cfRule>
    <cfRule type="cellIs" dxfId="7366" priority="401" operator="greaterThan">
      <formula>0.85</formula>
    </cfRule>
  </conditionalFormatting>
  <conditionalFormatting sqref="N24">
    <cfRule type="cellIs" dxfId="7365" priority="398" operator="greaterThan">
      <formula>0.9</formula>
    </cfRule>
    <cfRule type="cellIs" dxfId="7364" priority="399" operator="greaterThan">
      <formula>0.85</formula>
    </cfRule>
  </conditionalFormatting>
  <conditionalFormatting sqref="E24">
    <cfRule type="expression" dxfId="7363" priority="394">
      <formula>AND(IF(OR($Q24=1,$Q24=2),1,0),IF($X24&lt;=20,1,0))</formula>
    </cfRule>
    <cfRule type="expression" dxfId="7362" priority="395">
      <formula>AND(IF($Q24=2,1,0),IF($X24&lt;30,1,0))</formula>
    </cfRule>
    <cfRule type="expression" dxfId="7361" priority="396">
      <formula>AND(IF($Q24=3,1,0),IF($X24&lt;30,1,0))</formula>
    </cfRule>
    <cfRule type="expression" dxfId="7360" priority="397">
      <formula>AND(IF($Q24=3,1,IF($Q24=4,1,0)),IF($F24&lt;=85,1,0))</formula>
    </cfRule>
  </conditionalFormatting>
  <conditionalFormatting sqref="X24">
    <cfRule type="expression" dxfId="7359" priority="390">
      <formula>AND(IF(OR($Q24=1,$Q24=2),1,0),IF($X24&lt;=20,1,0))</formula>
    </cfRule>
    <cfRule type="expression" dxfId="7358" priority="391">
      <formula>AND(IF($Q24=2,1,0),IF($X24&lt;30,1,0))</formula>
    </cfRule>
    <cfRule type="expression" dxfId="7357" priority="392">
      <formula>AND(IF($Q24=3,1,0),IF($X24&lt;30,1,0))</formula>
    </cfRule>
    <cfRule type="expression" dxfId="7356" priority="393">
      <formula>AND(IF($Q24=3,1,IF($Q24=4,1,0)),IF($F24&lt;=85,1,0))</formula>
    </cfRule>
  </conditionalFormatting>
  <conditionalFormatting sqref="AI24">
    <cfRule type="expression" dxfId="7355" priority="386">
      <formula>AND(IF(OR($Q24=1,$Q24=2),1,0),IF($X24&lt;=20,1,0))</formula>
    </cfRule>
    <cfRule type="expression" dxfId="7354" priority="387">
      <formula>AND(IF($Q24=2,1,0),IF($X24&lt;30,1,0))</formula>
    </cfRule>
    <cfRule type="expression" dxfId="7353" priority="388">
      <formula>AND(IF($Q24=3,1,0),IF($X24&lt;30,1,0))</formula>
    </cfRule>
    <cfRule type="expression" dxfId="7352" priority="389">
      <formula>AND(IF($Q24=3,1,IF($Q24=4,1,0)),IF($F24&lt;=85,1,0))</formula>
    </cfRule>
  </conditionalFormatting>
  <conditionalFormatting sqref="AV25">
    <cfRule type="expression" dxfId="7351" priority="384">
      <formula>AV25="X"</formula>
    </cfRule>
    <cfRule type="expression" dxfId="7350" priority="385">
      <formula>AV25="후보"</formula>
    </cfRule>
  </conditionalFormatting>
  <conditionalFormatting sqref="AC25">
    <cfRule type="cellIs" dxfId="7349" priority="381" operator="greaterThan">
      <formula>0.9</formula>
    </cfRule>
    <cfRule type="cellIs" dxfId="7348" priority="382" operator="greaterThan">
      <formula>0.85</formula>
    </cfRule>
  </conditionalFormatting>
  <conditionalFormatting sqref="N25">
    <cfRule type="cellIs" dxfId="7347" priority="379" operator="greaterThan">
      <formula>0.9</formula>
    </cfRule>
    <cfRule type="cellIs" dxfId="7346" priority="380" operator="greaterThan">
      <formula>0.85</formula>
    </cfRule>
  </conditionalFormatting>
  <conditionalFormatting sqref="E25">
    <cfRule type="expression" dxfId="7345" priority="375">
      <formula>AND(IF(OR($Q25=1,$Q25=2),1,0),IF($X25&lt;=20,1,0))</formula>
    </cfRule>
    <cfRule type="expression" dxfId="7344" priority="376">
      <formula>AND(IF($Q25=2,1,0),IF($X25&lt;30,1,0))</formula>
    </cfRule>
    <cfRule type="expression" dxfId="7343" priority="377">
      <formula>AND(IF($Q25=3,1,0),IF($X25&lt;30,1,0))</formula>
    </cfRule>
    <cfRule type="expression" dxfId="7342" priority="378">
      <formula>AND(IF($Q25=3,1,IF($Q25=4,1,0)),IF($F25&lt;=85,1,0))</formula>
    </cfRule>
  </conditionalFormatting>
  <conditionalFormatting sqref="X25">
    <cfRule type="expression" dxfId="7341" priority="371">
      <formula>AND(IF(OR($Q25=1,$Q25=2),1,0),IF($X25&lt;=20,1,0))</formula>
    </cfRule>
    <cfRule type="expression" dxfId="7340" priority="372">
      <formula>AND(IF($Q25=2,1,0),IF($X25&lt;30,1,0))</formula>
    </cfRule>
    <cfRule type="expression" dxfId="7339" priority="373">
      <formula>AND(IF($Q25=3,1,0),IF($X25&lt;30,1,0))</formula>
    </cfRule>
    <cfRule type="expression" dxfId="7338" priority="374">
      <formula>AND(IF($Q25=3,1,IF($Q25=4,1,0)),IF($F25&lt;=85,1,0))</formula>
    </cfRule>
  </conditionalFormatting>
  <conditionalFormatting sqref="AI25">
    <cfRule type="expression" dxfId="7337" priority="367">
      <formula>AND(IF(OR($Q25=1,$Q25=2),1,0),IF($X25&lt;=20,1,0))</formula>
    </cfRule>
    <cfRule type="expression" dxfId="7336" priority="368">
      <formula>AND(IF($Q25=2,1,0),IF($X25&lt;30,1,0))</formula>
    </cfRule>
    <cfRule type="expression" dxfId="7335" priority="369">
      <formula>AND(IF($Q25=3,1,0),IF($X25&lt;30,1,0))</formula>
    </cfRule>
    <cfRule type="expression" dxfId="7334" priority="370">
      <formula>AND(IF($Q25=3,1,IF($Q25=4,1,0)),IF($F25&lt;=85,1,0))</formula>
    </cfRule>
  </conditionalFormatting>
  <conditionalFormatting sqref="AV26">
    <cfRule type="expression" dxfId="7333" priority="365">
      <formula>AV26="X"</formula>
    </cfRule>
    <cfRule type="expression" dxfId="7332" priority="366">
      <formula>AV26="후보"</formula>
    </cfRule>
  </conditionalFormatting>
  <conditionalFormatting sqref="AC26">
    <cfRule type="cellIs" dxfId="7331" priority="362" operator="greaterThan">
      <formula>0.9</formula>
    </cfRule>
    <cfRule type="cellIs" dxfId="7330" priority="363" operator="greaterThan">
      <formula>0.85</formula>
    </cfRule>
  </conditionalFormatting>
  <conditionalFormatting sqref="N26">
    <cfRule type="cellIs" dxfId="7329" priority="360" operator="greaterThan">
      <formula>0.9</formula>
    </cfRule>
    <cfRule type="cellIs" dxfId="7328" priority="361" operator="greaterThan">
      <formula>0.85</formula>
    </cfRule>
  </conditionalFormatting>
  <conditionalFormatting sqref="E26">
    <cfRule type="expression" dxfId="7327" priority="356">
      <formula>AND(IF(OR($Q26=1,$Q26=2),1,0),IF($X26&lt;=20,1,0))</formula>
    </cfRule>
    <cfRule type="expression" dxfId="7326" priority="357">
      <formula>AND(IF($Q26=2,1,0),IF($X26&lt;30,1,0))</formula>
    </cfRule>
    <cfRule type="expression" dxfId="7325" priority="358">
      <formula>AND(IF($Q26=3,1,0),IF($X26&lt;30,1,0))</formula>
    </cfRule>
    <cfRule type="expression" dxfId="7324" priority="359">
      <formula>AND(IF($Q26=3,1,IF($Q26=4,1,0)),IF($F26&lt;=85,1,0))</formula>
    </cfRule>
  </conditionalFormatting>
  <conditionalFormatting sqref="X26">
    <cfRule type="expression" dxfId="7323" priority="352">
      <formula>AND(IF(OR($Q26=1,$Q26=2),1,0),IF($X26&lt;=20,1,0))</formula>
    </cfRule>
    <cfRule type="expression" dxfId="7322" priority="353">
      <formula>AND(IF($Q26=2,1,0),IF($X26&lt;30,1,0))</formula>
    </cfRule>
    <cfRule type="expression" dxfId="7321" priority="354">
      <formula>AND(IF($Q26=3,1,0),IF($X26&lt;30,1,0))</formula>
    </cfRule>
    <cfRule type="expression" dxfId="7320" priority="355">
      <formula>AND(IF($Q26=3,1,IF($Q26=4,1,0)),IF($F26&lt;=85,1,0))</formula>
    </cfRule>
  </conditionalFormatting>
  <conditionalFormatting sqref="AI26">
    <cfRule type="expression" dxfId="7319" priority="348">
      <formula>AND(IF(OR($Q26=1,$Q26=2),1,0),IF($X26&lt;=20,1,0))</formula>
    </cfRule>
    <cfRule type="expression" dxfId="7318" priority="349">
      <formula>AND(IF($Q26=2,1,0),IF($X26&lt;30,1,0))</formula>
    </cfRule>
    <cfRule type="expression" dxfId="7317" priority="350">
      <formula>AND(IF($Q26=3,1,0),IF($X26&lt;30,1,0))</formula>
    </cfRule>
    <cfRule type="expression" dxfId="7316" priority="351">
      <formula>AND(IF($Q26=3,1,IF($Q26=4,1,0)),IF($F26&lt;=85,1,0))</formula>
    </cfRule>
  </conditionalFormatting>
  <conditionalFormatting sqref="AV27">
    <cfRule type="expression" dxfId="7315" priority="346">
      <formula>AV27="X"</formula>
    </cfRule>
    <cfRule type="expression" dxfId="7314" priority="347">
      <formula>AV27="후보"</formula>
    </cfRule>
  </conditionalFormatting>
  <conditionalFormatting sqref="AC27">
    <cfRule type="cellIs" dxfId="7313" priority="343" operator="greaterThan">
      <formula>0.9</formula>
    </cfRule>
    <cfRule type="cellIs" dxfId="7312" priority="344" operator="greaterThan">
      <formula>0.85</formula>
    </cfRule>
  </conditionalFormatting>
  <conditionalFormatting sqref="N27">
    <cfRule type="cellIs" dxfId="7311" priority="341" operator="greaterThan">
      <formula>0.9</formula>
    </cfRule>
    <cfRule type="cellIs" dxfId="7310" priority="342" operator="greaterThan">
      <formula>0.85</formula>
    </cfRule>
  </conditionalFormatting>
  <conditionalFormatting sqref="E27">
    <cfRule type="expression" dxfId="7309" priority="337">
      <formula>AND(IF(OR($Q27=1,$Q27=2),1,0),IF($X27&lt;=20,1,0))</formula>
    </cfRule>
    <cfRule type="expression" dxfId="7308" priority="338">
      <formula>AND(IF($Q27=2,1,0),IF($X27&lt;30,1,0))</formula>
    </cfRule>
    <cfRule type="expression" dxfId="7307" priority="339">
      <formula>AND(IF($Q27=3,1,0),IF($X27&lt;30,1,0))</formula>
    </cfRule>
    <cfRule type="expression" dxfId="7306" priority="340">
      <formula>AND(IF($Q27=3,1,IF($Q27=4,1,0)),IF($F27&lt;=85,1,0))</formula>
    </cfRule>
  </conditionalFormatting>
  <conditionalFormatting sqref="X27">
    <cfRule type="expression" dxfId="7305" priority="333">
      <formula>AND(IF(OR($Q27=1,$Q27=2),1,0),IF($X27&lt;=20,1,0))</formula>
    </cfRule>
    <cfRule type="expression" dxfId="7304" priority="334">
      <formula>AND(IF($Q27=2,1,0),IF($X27&lt;30,1,0))</formula>
    </cfRule>
    <cfRule type="expression" dxfId="7303" priority="335">
      <formula>AND(IF($Q27=3,1,0),IF($X27&lt;30,1,0))</formula>
    </cfRule>
    <cfRule type="expression" dxfId="7302" priority="336">
      <formula>AND(IF($Q27=3,1,IF($Q27=4,1,0)),IF($F27&lt;=85,1,0))</formula>
    </cfRule>
  </conditionalFormatting>
  <conditionalFormatting sqref="AI27">
    <cfRule type="expression" dxfId="7301" priority="329">
      <formula>AND(IF(OR($Q27=1,$Q27=2),1,0),IF($X27&lt;=20,1,0))</formula>
    </cfRule>
    <cfRule type="expression" dxfId="7300" priority="330">
      <formula>AND(IF($Q27=2,1,0),IF($X27&lt;30,1,0))</formula>
    </cfRule>
    <cfRule type="expression" dxfId="7299" priority="331">
      <formula>AND(IF($Q27=3,1,0),IF($X27&lt;30,1,0))</formula>
    </cfRule>
    <cfRule type="expression" dxfId="7298" priority="332">
      <formula>AND(IF($Q27=3,1,IF($Q27=4,1,0)),IF($F27&lt;=85,1,0))</formula>
    </cfRule>
  </conditionalFormatting>
  <conditionalFormatting sqref="AV28">
    <cfRule type="expression" dxfId="7297" priority="327">
      <formula>AV28="X"</formula>
    </cfRule>
    <cfRule type="expression" dxfId="7296" priority="328">
      <formula>AV28="후보"</formula>
    </cfRule>
  </conditionalFormatting>
  <conditionalFormatting sqref="AC28">
    <cfRule type="cellIs" dxfId="7295" priority="324" operator="greaterThan">
      <formula>0.9</formula>
    </cfRule>
    <cfRule type="cellIs" dxfId="7294" priority="325" operator="greaterThan">
      <formula>0.85</formula>
    </cfRule>
  </conditionalFormatting>
  <conditionalFormatting sqref="N28">
    <cfRule type="cellIs" dxfId="7293" priority="322" operator="greaterThan">
      <formula>0.9</formula>
    </cfRule>
    <cfRule type="cellIs" dxfId="7292" priority="323" operator="greaterThan">
      <formula>0.85</formula>
    </cfRule>
  </conditionalFormatting>
  <conditionalFormatting sqref="E28">
    <cfRule type="expression" dxfId="7291" priority="318">
      <formula>AND(IF(OR($Q28=1,$Q28=2),1,0),IF($X28&lt;=20,1,0))</formula>
    </cfRule>
    <cfRule type="expression" dxfId="7290" priority="319">
      <formula>AND(IF($Q28=2,1,0),IF($X28&lt;30,1,0))</formula>
    </cfRule>
    <cfRule type="expression" dxfId="7289" priority="320">
      <formula>AND(IF($Q28=3,1,0),IF($X28&lt;30,1,0))</formula>
    </cfRule>
    <cfRule type="expression" dxfId="7288" priority="321">
      <formula>AND(IF($Q28=3,1,IF($Q28=4,1,0)),IF($F28&lt;=85,1,0))</formula>
    </cfRule>
  </conditionalFormatting>
  <conditionalFormatting sqref="X28">
    <cfRule type="expression" dxfId="7287" priority="314">
      <formula>AND(IF(OR($Q28=1,$Q28=2),1,0),IF($X28&lt;=20,1,0))</formula>
    </cfRule>
    <cfRule type="expression" dxfId="7286" priority="315">
      <formula>AND(IF($Q28=2,1,0),IF($X28&lt;30,1,0))</formula>
    </cfRule>
    <cfRule type="expression" dxfId="7285" priority="316">
      <formula>AND(IF($Q28=3,1,0),IF($X28&lt;30,1,0))</formula>
    </cfRule>
    <cfRule type="expression" dxfId="7284" priority="317">
      <formula>AND(IF($Q28=3,1,IF($Q28=4,1,0)),IF($F28&lt;=85,1,0))</formula>
    </cfRule>
  </conditionalFormatting>
  <conditionalFormatting sqref="AI28">
    <cfRule type="expression" dxfId="7283" priority="310">
      <formula>AND(IF(OR($Q28=1,$Q28=2),1,0),IF($X28&lt;=20,1,0))</formula>
    </cfRule>
    <cfRule type="expression" dxfId="7282" priority="311">
      <formula>AND(IF($Q28=2,1,0),IF($X28&lt;30,1,0))</formula>
    </cfRule>
    <cfRule type="expression" dxfId="7281" priority="312">
      <formula>AND(IF($Q28=3,1,0),IF($X28&lt;30,1,0))</formula>
    </cfRule>
    <cfRule type="expression" dxfId="7280" priority="313">
      <formula>AND(IF($Q28=3,1,IF($Q28=4,1,0)),IF($F28&lt;=85,1,0))</formula>
    </cfRule>
  </conditionalFormatting>
  <conditionalFormatting sqref="AV29">
    <cfRule type="expression" dxfId="7279" priority="308">
      <formula>AV29="X"</formula>
    </cfRule>
    <cfRule type="expression" dxfId="7278" priority="309">
      <formula>AV29="후보"</formula>
    </cfRule>
  </conditionalFormatting>
  <conditionalFormatting sqref="AC29">
    <cfRule type="cellIs" dxfId="7277" priority="305" operator="greaterThan">
      <formula>0.9</formula>
    </cfRule>
    <cfRule type="cellIs" dxfId="7276" priority="306" operator="greaterThan">
      <formula>0.85</formula>
    </cfRule>
  </conditionalFormatting>
  <conditionalFormatting sqref="N29">
    <cfRule type="cellIs" dxfId="7275" priority="303" operator="greaterThan">
      <formula>0.9</formula>
    </cfRule>
    <cfRule type="cellIs" dxfId="7274" priority="304" operator="greaterThan">
      <formula>0.85</formula>
    </cfRule>
  </conditionalFormatting>
  <conditionalFormatting sqref="E29">
    <cfRule type="expression" dxfId="7273" priority="299">
      <formula>AND(IF(OR($Q29=1,$Q29=2),1,0),IF($X29&lt;=20,1,0))</formula>
    </cfRule>
    <cfRule type="expression" dxfId="7272" priority="300">
      <formula>AND(IF($Q29=2,1,0),IF($X29&lt;30,1,0))</formula>
    </cfRule>
    <cfRule type="expression" dxfId="7271" priority="301">
      <formula>AND(IF($Q29=3,1,0),IF($X29&lt;30,1,0))</formula>
    </cfRule>
    <cfRule type="expression" dxfId="7270" priority="302">
      <formula>AND(IF($Q29=3,1,IF($Q29=4,1,0)),IF($F29&lt;=85,1,0))</formula>
    </cfRule>
  </conditionalFormatting>
  <conditionalFormatting sqref="X29">
    <cfRule type="expression" dxfId="7269" priority="295">
      <formula>AND(IF(OR($Q29=1,$Q29=2),1,0),IF($X29&lt;=20,1,0))</formula>
    </cfRule>
    <cfRule type="expression" dxfId="7268" priority="296">
      <formula>AND(IF($Q29=2,1,0),IF($X29&lt;30,1,0))</formula>
    </cfRule>
    <cfRule type="expression" dxfId="7267" priority="297">
      <formula>AND(IF($Q29=3,1,0),IF($X29&lt;30,1,0))</formula>
    </cfRule>
    <cfRule type="expression" dxfId="7266" priority="298">
      <formula>AND(IF($Q29=3,1,IF($Q29=4,1,0)),IF($F29&lt;=85,1,0))</formula>
    </cfRule>
  </conditionalFormatting>
  <conditionalFormatting sqref="AI29">
    <cfRule type="expression" dxfId="7265" priority="291">
      <formula>AND(IF(OR($Q29=1,$Q29=2),1,0),IF($X29&lt;=20,1,0))</formula>
    </cfRule>
    <cfRule type="expression" dxfId="7264" priority="292">
      <formula>AND(IF($Q29=2,1,0),IF($X29&lt;30,1,0))</formula>
    </cfRule>
    <cfRule type="expression" dxfId="7263" priority="293">
      <formula>AND(IF($Q29=3,1,0),IF($X29&lt;30,1,0))</formula>
    </cfRule>
    <cfRule type="expression" dxfId="7262" priority="294">
      <formula>AND(IF($Q29=3,1,IF($Q29=4,1,0)),IF($F29&lt;=85,1,0))</formula>
    </cfRule>
  </conditionalFormatting>
  <conditionalFormatting sqref="AV30">
    <cfRule type="expression" dxfId="7261" priority="289">
      <formula>AV30="X"</formula>
    </cfRule>
    <cfRule type="expression" dxfId="7260" priority="290">
      <formula>AV30="후보"</formula>
    </cfRule>
  </conditionalFormatting>
  <conditionalFormatting sqref="AC30">
    <cfRule type="cellIs" dxfId="7259" priority="286" operator="greaterThan">
      <formula>0.9</formula>
    </cfRule>
    <cfRule type="cellIs" dxfId="7258" priority="287" operator="greaterThan">
      <formula>0.85</formula>
    </cfRule>
  </conditionalFormatting>
  <conditionalFormatting sqref="N30">
    <cfRule type="cellIs" dxfId="7257" priority="284" operator="greaterThan">
      <formula>0.9</formula>
    </cfRule>
    <cfRule type="cellIs" dxfId="7256" priority="285" operator="greaterThan">
      <formula>0.85</formula>
    </cfRule>
  </conditionalFormatting>
  <conditionalFormatting sqref="E30">
    <cfRule type="expression" dxfId="7255" priority="280">
      <formula>AND(IF(OR($Q30=1,$Q30=2),1,0),IF($X30&lt;=20,1,0))</formula>
    </cfRule>
    <cfRule type="expression" dxfId="7254" priority="281">
      <formula>AND(IF($Q30=2,1,0),IF($X30&lt;30,1,0))</formula>
    </cfRule>
    <cfRule type="expression" dxfId="7253" priority="282">
      <formula>AND(IF($Q30=3,1,0),IF($X30&lt;30,1,0))</formula>
    </cfRule>
    <cfRule type="expression" dxfId="7252" priority="283">
      <formula>AND(IF($Q30=3,1,IF($Q30=4,1,0)),IF($F30&lt;=85,1,0))</formula>
    </cfRule>
  </conditionalFormatting>
  <conditionalFormatting sqref="X30">
    <cfRule type="expression" dxfId="7251" priority="276">
      <formula>AND(IF(OR($Q30=1,$Q30=2),1,0),IF($X30&lt;=20,1,0))</formula>
    </cfRule>
    <cfRule type="expression" dxfId="7250" priority="277">
      <formula>AND(IF($Q30=2,1,0),IF($X30&lt;30,1,0))</formula>
    </cfRule>
    <cfRule type="expression" dxfId="7249" priority="278">
      <formula>AND(IF($Q30=3,1,0),IF($X30&lt;30,1,0))</formula>
    </cfRule>
    <cfRule type="expression" dxfId="7248" priority="279">
      <formula>AND(IF($Q30=3,1,IF($Q30=4,1,0)),IF($F30&lt;=85,1,0))</formula>
    </cfRule>
  </conditionalFormatting>
  <conditionalFormatting sqref="AI30">
    <cfRule type="expression" dxfId="7247" priority="272">
      <formula>AND(IF(OR($Q30=1,$Q30=2),1,0),IF($X30&lt;=20,1,0))</formula>
    </cfRule>
    <cfRule type="expression" dxfId="7246" priority="273">
      <formula>AND(IF($Q30=2,1,0),IF($X30&lt;30,1,0))</formula>
    </cfRule>
    <cfRule type="expression" dxfId="7245" priority="274">
      <formula>AND(IF($Q30=3,1,0),IF($X30&lt;30,1,0))</formula>
    </cfRule>
    <cfRule type="expression" dxfId="7244" priority="275">
      <formula>AND(IF($Q30=3,1,IF($Q30=4,1,0)),IF($F30&lt;=85,1,0))</formula>
    </cfRule>
  </conditionalFormatting>
  <conditionalFormatting sqref="AV31">
    <cfRule type="expression" dxfId="7243" priority="270">
      <formula>AV31="X"</formula>
    </cfRule>
    <cfRule type="expression" dxfId="7242" priority="271">
      <formula>AV31="후보"</formula>
    </cfRule>
  </conditionalFormatting>
  <conditionalFormatting sqref="AC31">
    <cfRule type="cellIs" dxfId="7241" priority="267" operator="greaterThan">
      <formula>0.9</formula>
    </cfRule>
    <cfRule type="cellIs" dxfId="7240" priority="268" operator="greaterThan">
      <formula>0.85</formula>
    </cfRule>
  </conditionalFormatting>
  <conditionalFormatting sqref="N31">
    <cfRule type="cellIs" dxfId="7239" priority="265" operator="greaterThan">
      <formula>0.9</formula>
    </cfRule>
    <cfRule type="cellIs" dxfId="7238" priority="266" operator="greaterThan">
      <formula>0.85</formula>
    </cfRule>
  </conditionalFormatting>
  <conditionalFormatting sqref="E31">
    <cfRule type="expression" dxfId="7237" priority="261">
      <formula>AND(IF(OR($Q31=1,$Q31=2),1,0),IF($X31&lt;=20,1,0))</formula>
    </cfRule>
    <cfRule type="expression" dxfId="7236" priority="262">
      <formula>AND(IF($Q31=2,1,0),IF($X31&lt;30,1,0))</formula>
    </cfRule>
    <cfRule type="expression" dxfId="7235" priority="263">
      <formula>AND(IF($Q31=3,1,0),IF($X31&lt;30,1,0))</formula>
    </cfRule>
    <cfRule type="expression" dxfId="7234" priority="264">
      <formula>AND(IF($Q31=3,1,IF($Q31=4,1,0)),IF($F31&lt;=85,1,0))</formula>
    </cfRule>
  </conditionalFormatting>
  <conditionalFormatting sqref="X31">
    <cfRule type="expression" dxfId="7233" priority="257">
      <formula>AND(IF(OR($Q31=1,$Q31=2),1,0),IF($X31&lt;=20,1,0))</formula>
    </cfRule>
    <cfRule type="expression" dxfId="7232" priority="258">
      <formula>AND(IF($Q31=2,1,0),IF($X31&lt;30,1,0))</formula>
    </cfRule>
    <cfRule type="expression" dxfId="7231" priority="259">
      <formula>AND(IF($Q31=3,1,0),IF($X31&lt;30,1,0))</formula>
    </cfRule>
    <cfRule type="expression" dxfId="7230" priority="260">
      <formula>AND(IF($Q31=3,1,IF($Q31=4,1,0)),IF($F31&lt;=85,1,0))</formula>
    </cfRule>
  </conditionalFormatting>
  <conditionalFormatting sqref="AI31">
    <cfRule type="expression" dxfId="7229" priority="253">
      <formula>AND(IF(OR($Q31=1,$Q31=2),1,0),IF($X31&lt;=20,1,0))</formula>
    </cfRule>
    <cfRule type="expression" dxfId="7228" priority="254">
      <formula>AND(IF($Q31=2,1,0),IF($X31&lt;30,1,0))</formula>
    </cfRule>
    <cfRule type="expression" dxfId="7227" priority="255">
      <formula>AND(IF($Q31=3,1,0),IF($X31&lt;30,1,0))</formula>
    </cfRule>
    <cfRule type="expression" dxfId="7226" priority="256">
      <formula>AND(IF($Q31=3,1,IF($Q31=4,1,0)),IF($F31&lt;=85,1,0))</formula>
    </cfRule>
  </conditionalFormatting>
  <conditionalFormatting sqref="AV32">
    <cfRule type="expression" dxfId="7225" priority="251">
      <formula>AV32="X"</formula>
    </cfRule>
    <cfRule type="expression" dxfId="7224" priority="252">
      <formula>AV32="후보"</formula>
    </cfRule>
  </conditionalFormatting>
  <conditionalFormatting sqref="AC32">
    <cfRule type="cellIs" dxfId="7223" priority="248" operator="greaterThan">
      <formula>0.9</formula>
    </cfRule>
    <cfRule type="cellIs" dxfId="7222" priority="249" operator="greaterThan">
      <formula>0.85</formula>
    </cfRule>
  </conditionalFormatting>
  <conditionalFormatting sqref="N32">
    <cfRule type="cellIs" dxfId="7221" priority="246" operator="greaterThan">
      <formula>0.9</formula>
    </cfRule>
    <cfRule type="cellIs" dxfId="7220" priority="247" operator="greaterThan">
      <formula>0.85</formula>
    </cfRule>
  </conditionalFormatting>
  <conditionalFormatting sqref="E32">
    <cfRule type="expression" dxfId="7219" priority="242">
      <formula>AND(IF(OR($Q32=1,$Q32=2),1,0),IF($X32&lt;=20,1,0))</formula>
    </cfRule>
    <cfRule type="expression" dxfId="7218" priority="243">
      <formula>AND(IF($Q32=2,1,0),IF($X32&lt;30,1,0))</formula>
    </cfRule>
    <cfRule type="expression" dxfId="7217" priority="244">
      <formula>AND(IF($Q32=3,1,0),IF($X32&lt;30,1,0))</formula>
    </cfRule>
    <cfRule type="expression" dxfId="7216" priority="245">
      <formula>AND(IF($Q32=3,1,IF($Q32=4,1,0)),IF($F32&lt;=85,1,0))</formula>
    </cfRule>
  </conditionalFormatting>
  <conditionalFormatting sqref="X32">
    <cfRule type="expression" dxfId="7215" priority="238">
      <formula>AND(IF(OR($Q32=1,$Q32=2),1,0),IF($X32&lt;=20,1,0))</formula>
    </cfRule>
    <cfRule type="expression" dxfId="7214" priority="239">
      <formula>AND(IF($Q32=2,1,0),IF($X32&lt;30,1,0))</formula>
    </cfRule>
    <cfRule type="expression" dxfId="7213" priority="240">
      <formula>AND(IF($Q32=3,1,0),IF($X32&lt;30,1,0))</formula>
    </cfRule>
    <cfRule type="expression" dxfId="7212" priority="241">
      <formula>AND(IF($Q32=3,1,IF($Q32=4,1,0)),IF($F32&lt;=85,1,0))</formula>
    </cfRule>
  </conditionalFormatting>
  <conditionalFormatting sqref="AI32">
    <cfRule type="expression" dxfId="7211" priority="234">
      <formula>AND(IF(OR($Q32=1,$Q32=2),1,0),IF($X32&lt;=20,1,0))</formula>
    </cfRule>
    <cfRule type="expression" dxfId="7210" priority="235">
      <formula>AND(IF($Q32=2,1,0),IF($X32&lt;30,1,0))</formula>
    </cfRule>
    <cfRule type="expression" dxfId="7209" priority="236">
      <formula>AND(IF($Q32=3,1,0),IF($X32&lt;30,1,0))</formula>
    </cfRule>
    <cfRule type="expression" dxfId="7208" priority="237">
      <formula>AND(IF($Q32=3,1,IF($Q32=4,1,0)),IF($F32&lt;=85,1,0))</formula>
    </cfRule>
  </conditionalFormatting>
  <conditionalFormatting sqref="AV33">
    <cfRule type="expression" dxfId="7207" priority="232">
      <formula>AV33="X"</formula>
    </cfRule>
    <cfRule type="expression" dxfId="7206" priority="233">
      <formula>AV33="후보"</formula>
    </cfRule>
  </conditionalFormatting>
  <conditionalFormatting sqref="AC33">
    <cfRule type="cellIs" dxfId="7205" priority="229" operator="greaterThan">
      <formula>0.9</formula>
    </cfRule>
    <cfRule type="cellIs" dxfId="7204" priority="230" operator="greaterThan">
      <formula>0.85</formula>
    </cfRule>
  </conditionalFormatting>
  <conditionalFormatting sqref="N33">
    <cfRule type="cellIs" dxfId="7203" priority="227" operator="greaterThan">
      <formula>0.9</formula>
    </cfRule>
    <cfRule type="cellIs" dxfId="7202" priority="228" operator="greaterThan">
      <formula>0.85</formula>
    </cfRule>
  </conditionalFormatting>
  <conditionalFormatting sqref="E33">
    <cfRule type="expression" dxfId="7201" priority="223">
      <formula>AND(IF(OR($Q33=1,$Q33=2),1,0),IF($X33&lt;=20,1,0))</formula>
    </cfRule>
    <cfRule type="expression" dxfId="7200" priority="224">
      <formula>AND(IF($Q33=2,1,0),IF($X33&lt;30,1,0))</formula>
    </cfRule>
    <cfRule type="expression" dxfId="7199" priority="225">
      <formula>AND(IF($Q33=3,1,0),IF($X33&lt;30,1,0))</formula>
    </cfRule>
    <cfRule type="expression" dxfId="7198" priority="226">
      <formula>AND(IF($Q33=3,1,IF($Q33=4,1,0)),IF($F33&lt;=85,1,0))</formula>
    </cfRule>
  </conditionalFormatting>
  <conditionalFormatting sqref="X33">
    <cfRule type="expression" dxfId="7197" priority="219">
      <formula>AND(IF(OR($Q33=1,$Q33=2),1,0),IF($X33&lt;=20,1,0))</formula>
    </cfRule>
    <cfRule type="expression" dxfId="7196" priority="220">
      <formula>AND(IF($Q33=2,1,0),IF($X33&lt;30,1,0))</formula>
    </cfRule>
    <cfRule type="expression" dxfId="7195" priority="221">
      <formula>AND(IF($Q33=3,1,0),IF($X33&lt;30,1,0))</formula>
    </cfRule>
    <cfRule type="expression" dxfId="7194" priority="222">
      <formula>AND(IF($Q33=3,1,IF($Q33=4,1,0)),IF($F33&lt;=85,1,0))</formula>
    </cfRule>
  </conditionalFormatting>
  <conditionalFormatting sqref="AI33">
    <cfRule type="expression" dxfId="7193" priority="215">
      <formula>AND(IF(OR($Q33=1,$Q33=2),1,0),IF($X33&lt;=20,1,0))</formula>
    </cfRule>
    <cfRule type="expression" dxfId="7192" priority="216">
      <formula>AND(IF($Q33=2,1,0),IF($X33&lt;30,1,0))</formula>
    </cfRule>
    <cfRule type="expression" dxfId="7191" priority="217">
      <formula>AND(IF($Q33=3,1,0),IF($X33&lt;30,1,0))</formula>
    </cfRule>
    <cfRule type="expression" dxfId="7190" priority="218">
      <formula>AND(IF($Q33=3,1,IF($Q33=4,1,0)),IF($F33&lt;=85,1,0))</formula>
    </cfRule>
  </conditionalFormatting>
  <conditionalFormatting sqref="AV34">
    <cfRule type="expression" dxfId="7189" priority="213">
      <formula>AV34="X"</formula>
    </cfRule>
    <cfRule type="expression" dxfId="7188" priority="214">
      <formula>AV34="후보"</formula>
    </cfRule>
  </conditionalFormatting>
  <conditionalFormatting sqref="AC34">
    <cfRule type="cellIs" dxfId="7187" priority="210" operator="greaterThan">
      <formula>0.9</formula>
    </cfRule>
    <cfRule type="cellIs" dxfId="7186" priority="211" operator="greaterThan">
      <formula>0.85</formula>
    </cfRule>
  </conditionalFormatting>
  <conditionalFormatting sqref="N34">
    <cfRule type="cellIs" dxfId="7185" priority="208" operator="greaterThan">
      <formula>0.9</formula>
    </cfRule>
    <cfRule type="cellIs" dxfId="7184" priority="209" operator="greaterThan">
      <formula>0.85</formula>
    </cfRule>
  </conditionalFormatting>
  <conditionalFormatting sqref="E34">
    <cfRule type="expression" dxfId="7183" priority="204">
      <formula>AND(IF(OR($Q34=1,$Q34=2),1,0),IF($X34&lt;=20,1,0))</formula>
    </cfRule>
    <cfRule type="expression" dxfId="7182" priority="205">
      <formula>AND(IF($Q34=2,1,0),IF($X34&lt;30,1,0))</formula>
    </cfRule>
    <cfRule type="expression" dxfId="7181" priority="206">
      <formula>AND(IF($Q34=3,1,0),IF($X34&lt;30,1,0))</formula>
    </cfRule>
    <cfRule type="expression" dxfId="7180" priority="207">
      <formula>AND(IF($Q34=3,1,IF($Q34=4,1,0)),IF($F34&lt;=85,1,0))</formula>
    </cfRule>
  </conditionalFormatting>
  <conditionalFormatting sqref="X34">
    <cfRule type="expression" dxfId="7179" priority="200">
      <formula>AND(IF(OR($Q34=1,$Q34=2),1,0),IF($X34&lt;=20,1,0))</formula>
    </cfRule>
    <cfRule type="expression" dxfId="7178" priority="201">
      <formula>AND(IF($Q34=2,1,0),IF($X34&lt;30,1,0))</formula>
    </cfRule>
    <cfRule type="expression" dxfId="7177" priority="202">
      <formula>AND(IF($Q34=3,1,0),IF($X34&lt;30,1,0))</formula>
    </cfRule>
    <cfRule type="expression" dxfId="7176" priority="203">
      <formula>AND(IF($Q34=3,1,IF($Q34=4,1,0)),IF($F34&lt;=85,1,0))</formula>
    </cfRule>
  </conditionalFormatting>
  <conditionalFormatting sqref="AI34">
    <cfRule type="expression" dxfId="7175" priority="196">
      <formula>AND(IF(OR($Q34=1,$Q34=2),1,0),IF($X34&lt;=20,1,0))</formula>
    </cfRule>
    <cfRule type="expression" dxfId="7174" priority="197">
      <formula>AND(IF($Q34=2,1,0),IF($X34&lt;30,1,0))</formula>
    </cfRule>
    <cfRule type="expression" dxfId="7173" priority="198">
      <formula>AND(IF($Q34=3,1,0),IF($X34&lt;30,1,0))</formula>
    </cfRule>
    <cfRule type="expression" dxfId="7172" priority="199">
      <formula>AND(IF($Q34=3,1,IF($Q34=4,1,0)),IF($F34&lt;=85,1,0))</formula>
    </cfRule>
  </conditionalFormatting>
  <conditionalFormatting sqref="AV35">
    <cfRule type="expression" dxfId="7171" priority="194">
      <formula>AV35="X"</formula>
    </cfRule>
    <cfRule type="expression" dxfId="7170" priority="195">
      <formula>AV35="후보"</formula>
    </cfRule>
  </conditionalFormatting>
  <conditionalFormatting sqref="AC35">
    <cfRule type="cellIs" dxfId="7169" priority="191" operator="greaterThan">
      <formula>0.9</formula>
    </cfRule>
    <cfRule type="cellIs" dxfId="7168" priority="192" operator="greaterThan">
      <formula>0.85</formula>
    </cfRule>
  </conditionalFormatting>
  <conditionalFormatting sqref="N35">
    <cfRule type="cellIs" dxfId="7167" priority="189" operator="greaterThan">
      <formula>0.9</formula>
    </cfRule>
    <cfRule type="cellIs" dxfId="7166" priority="190" operator="greaterThan">
      <formula>0.85</formula>
    </cfRule>
  </conditionalFormatting>
  <conditionalFormatting sqref="E35">
    <cfRule type="expression" dxfId="7165" priority="185">
      <formula>AND(IF(OR($Q35=1,$Q35=2),1,0),IF($X35&lt;=20,1,0))</formula>
    </cfRule>
    <cfRule type="expression" dxfId="7164" priority="186">
      <formula>AND(IF($Q35=2,1,0),IF($X35&lt;30,1,0))</formula>
    </cfRule>
    <cfRule type="expression" dxfId="7163" priority="187">
      <formula>AND(IF($Q35=3,1,0),IF($X35&lt;30,1,0))</formula>
    </cfRule>
    <cfRule type="expression" dxfId="7162" priority="188">
      <formula>AND(IF($Q35=3,1,IF($Q35=4,1,0)),IF($F35&lt;=85,1,0))</formula>
    </cfRule>
  </conditionalFormatting>
  <conditionalFormatting sqref="X35">
    <cfRule type="expression" dxfId="7161" priority="181">
      <formula>AND(IF(OR($Q35=1,$Q35=2),1,0),IF($X35&lt;=20,1,0))</formula>
    </cfRule>
    <cfRule type="expression" dxfId="7160" priority="182">
      <formula>AND(IF($Q35=2,1,0),IF($X35&lt;30,1,0))</formula>
    </cfRule>
    <cfRule type="expression" dxfId="7159" priority="183">
      <formula>AND(IF($Q35=3,1,0),IF($X35&lt;30,1,0))</formula>
    </cfRule>
    <cfRule type="expression" dxfId="7158" priority="184">
      <formula>AND(IF($Q35=3,1,IF($Q35=4,1,0)),IF($F35&lt;=85,1,0))</formula>
    </cfRule>
  </conditionalFormatting>
  <conditionalFormatting sqref="AI35">
    <cfRule type="expression" dxfId="7157" priority="177">
      <formula>AND(IF(OR($Q35=1,$Q35=2),1,0),IF($X35&lt;=20,1,0))</formula>
    </cfRule>
    <cfRule type="expression" dxfId="7156" priority="178">
      <formula>AND(IF($Q35=2,1,0),IF($X35&lt;30,1,0))</formula>
    </cfRule>
    <cfRule type="expression" dxfId="7155" priority="179">
      <formula>AND(IF($Q35=3,1,0),IF($X35&lt;30,1,0))</formula>
    </cfRule>
    <cfRule type="expression" dxfId="7154" priority="180">
      <formula>AND(IF($Q35=3,1,IF($Q35=4,1,0)),IF($F35&lt;=85,1,0))</formula>
    </cfRule>
  </conditionalFormatting>
  <conditionalFormatting sqref="AV36">
    <cfRule type="expression" dxfId="7153" priority="175">
      <formula>AV36="X"</formula>
    </cfRule>
    <cfRule type="expression" dxfId="7152" priority="176">
      <formula>AV36="후보"</formula>
    </cfRule>
  </conditionalFormatting>
  <conditionalFormatting sqref="AC36">
    <cfRule type="cellIs" dxfId="7151" priority="172" operator="greaterThan">
      <formula>0.9</formula>
    </cfRule>
    <cfRule type="cellIs" dxfId="7150" priority="173" operator="greaterThan">
      <formula>0.85</formula>
    </cfRule>
  </conditionalFormatting>
  <conditionalFormatting sqref="N36">
    <cfRule type="cellIs" dxfId="7149" priority="170" operator="greaterThan">
      <formula>0.9</formula>
    </cfRule>
    <cfRule type="cellIs" dxfId="7148" priority="171" operator="greaterThan">
      <formula>0.85</formula>
    </cfRule>
  </conditionalFormatting>
  <conditionalFormatting sqref="E36">
    <cfRule type="expression" dxfId="7147" priority="166">
      <formula>AND(IF(OR($Q36=1,$Q36=2),1,0),IF($X36&lt;=20,1,0))</formula>
    </cfRule>
    <cfRule type="expression" dxfId="7146" priority="167">
      <formula>AND(IF($Q36=2,1,0),IF($X36&lt;30,1,0))</formula>
    </cfRule>
    <cfRule type="expression" dxfId="7145" priority="168">
      <formula>AND(IF($Q36=3,1,0),IF($X36&lt;30,1,0))</formula>
    </cfRule>
    <cfRule type="expression" dxfId="7144" priority="169">
      <formula>AND(IF($Q36=3,1,IF($Q36=4,1,0)),IF($F36&lt;=85,1,0))</formula>
    </cfRule>
  </conditionalFormatting>
  <conditionalFormatting sqref="X36">
    <cfRule type="expression" dxfId="7143" priority="162">
      <formula>AND(IF(OR($Q36=1,$Q36=2),1,0),IF($X36&lt;=20,1,0))</formula>
    </cfRule>
    <cfRule type="expression" dxfId="7142" priority="163">
      <formula>AND(IF($Q36=2,1,0),IF($X36&lt;30,1,0))</formula>
    </cfRule>
    <cfRule type="expression" dxfId="7141" priority="164">
      <formula>AND(IF($Q36=3,1,0),IF($X36&lt;30,1,0))</formula>
    </cfRule>
    <cfRule type="expression" dxfId="7140" priority="165">
      <formula>AND(IF($Q36=3,1,IF($Q36=4,1,0)),IF($F36&lt;=85,1,0))</formula>
    </cfRule>
  </conditionalFormatting>
  <conditionalFormatting sqref="AI36">
    <cfRule type="expression" dxfId="7139" priority="158">
      <formula>AND(IF(OR($Q36=1,$Q36=2),1,0),IF($X36&lt;=20,1,0))</formula>
    </cfRule>
    <cfRule type="expression" dxfId="7138" priority="159">
      <formula>AND(IF($Q36=2,1,0),IF($X36&lt;30,1,0))</formula>
    </cfRule>
    <cfRule type="expression" dxfId="7137" priority="160">
      <formula>AND(IF($Q36=3,1,0),IF($X36&lt;30,1,0))</formula>
    </cfRule>
    <cfRule type="expression" dxfId="7136" priority="161">
      <formula>AND(IF($Q36=3,1,IF($Q36=4,1,0)),IF($F36&lt;=85,1,0))</formula>
    </cfRule>
  </conditionalFormatting>
  <conditionalFormatting sqref="AV37">
    <cfRule type="expression" dxfId="7135" priority="156">
      <formula>AV37="X"</formula>
    </cfRule>
    <cfRule type="expression" dxfId="7134" priority="157">
      <formula>AV37="후보"</formula>
    </cfRule>
  </conditionalFormatting>
  <conditionalFormatting sqref="AC37">
    <cfRule type="cellIs" dxfId="7133" priority="153" operator="greaterThan">
      <formula>0.9</formula>
    </cfRule>
    <cfRule type="cellIs" dxfId="7132" priority="154" operator="greaterThan">
      <formula>0.85</formula>
    </cfRule>
  </conditionalFormatting>
  <conditionalFormatting sqref="N37">
    <cfRule type="cellIs" dxfId="7131" priority="151" operator="greaterThan">
      <formula>0.9</formula>
    </cfRule>
    <cfRule type="cellIs" dxfId="7130" priority="152" operator="greaterThan">
      <formula>0.85</formula>
    </cfRule>
  </conditionalFormatting>
  <conditionalFormatting sqref="E37">
    <cfRule type="expression" dxfId="7129" priority="147">
      <formula>AND(IF(OR($Q37=1,$Q37=2),1,0),IF($X37&lt;=20,1,0))</formula>
    </cfRule>
    <cfRule type="expression" dxfId="7128" priority="148">
      <formula>AND(IF($Q37=2,1,0),IF($X37&lt;30,1,0))</formula>
    </cfRule>
    <cfRule type="expression" dxfId="7127" priority="149">
      <formula>AND(IF($Q37=3,1,0),IF($X37&lt;30,1,0))</formula>
    </cfRule>
    <cfRule type="expression" dxfId="7126" priority="150">
      <formula>AND(IF($Q37=3,1,IF($Q37=4,1,0)),IF($F37&lt;=85,1,0))</formula>
    </cfRule>
  </conditionalFormatting>
  <conditionalFormatting sqref="X37">
    <cfRule type="expression" dxfId="7125" priority="143">
      <formula>AND(IF(OR($Q37=1,$Q37=2),1,0),IF($X37&lt;=20,1,0))</formula>
    </cfRule>
    <cfRule type="expression" dxfId="7124" priority="144">
      <formula>AND(IF($Q37=2,1,0),IF($X37&lt;30,1,0))</formula>
    </cfRule>
    <cfRule type="expression" dxfId="7123" priority="145">
      <formula>AND(IF($Q37=3,1,0),IF($X37&lt;30,1,0))</formula>
    </cfRule>
    <cfRule type="expression" dxfId="7122" priority="146">
      <formula>AND(IF($Q37=3,1,IF($Q37=4,1,0)),IF($F37&lt;=85,1,0))</formula>
    </cfRule>
  </conditionalFormatting>
  <conditionalFormatting sqref="AI37">
    <cfRule type="expression" dxfId="7121" priority="139">
      <formula>AND(IF(OR($Q37=1,$Q37=2),1,0),IF($X37&lt;=20,1,0))</formula>
    </cfRule>
    <cfRule type="expression" dxfId="7120" priority="140">
      <formula>AND(IF($Q37=2,1,0),IF($X37&lt;30,1,0))</formula>
    </cfRule>
    <cfRule type="expression" dxfId="7119" priority="141">
      <formula>AND(IF($Q37=3,1,0),IF($X37&lt;30,1,0))</formula>
    </cfRule>
    <cfRule type="expression" dxfId="7118" priority="142">
      <formula>AND(IF($Q37=3,1,IF($Q37=4,1,0)),IF($F37&lt;=85,1,0))</formula>
    </cfRule>
  </conditionalFormatting>
  <conditionalFormatting sqref="AV38">
    <cfRule type="expression" dxfId="7117" priority="137">
      <formula>AV38="X"</formula>
    </cfRule>
    <cfRule type="expression" dxfId="7116" priority="138">
      <formula>AV38="후보"</formula>
    </cfRule>
  </conditionalFormatting>
  <conditionalFormatting sqref="AC38">
    <cfRule type="cellIs" dxfId="7115" priority="134" operator="greaterThan">
      <formula>0.9</formula>
    </cfRule>
    <cfRule type="cellIs" dxfId="7114" priority="135" operator="greaterThan">
      <formula>0.85</formula>
    </cfRule>
  </conditionalFormatting>
  <conditionalFormatting sqref="N38">
    <cfRule type="cellIs" dxfId="7113" priority="132" operator="greaterThan">
      <formula>0.9</formula>
    </cfRule>
    <cfRule type="cellIs" dxfId="7112" priority="133" operator="greaterThan">
      <formula>0.85</formula>
    </cfRule>
  </conditionalFormatting>
  <conditionalFormatting sqref="E38">
    <cfRule type="expression" dxfId="7111" priority="128">
      <formula>AND(IF(OR($Q38=1,$Q38=2),1,0),IF($X38&lt;=20,1,0))</formula>
    </cfRule>
    <cfRule type="expression" dxfId="7110" priority="129">
      <formula>AND(IF($Q38=2,1,0),IF($X38&lt;30,1,0))</formula>
    </cfRule>
    <cfRule type="expression" dxfId="7109" priority="130">
      <formula>AND(IF($Q38=3,1,0),IF($X38&lt;30,1,0))</formula>
    </cfRule>
    <cfRule type="expression" dxfId="7108" priority="131">
      <formula>AND(IF($Q38=3,1,IF($Q38=4,1,0)),IF($F38&lt;=85,1,0))</formula>
    </cfRule>
  </conditionalFormatting>
  <conditionalFormatting sqref="X38">
    <cfRule type="expression" dxfId="7107" priority="124">
      <formula>AND(IF(OR($Q38=1,$Q38=2),1,0),IF($X38&lt;=20,1,0))</formula>
    </cfRule>
    <cfRule type="expression" dxfId="7106" priority="125">
      <formula>AND(IF($Q38=2,1,0),IF($X38&lt;30,1,0))</formula>
    </cfRule>
    <cfRule type="expression" dxfId="7105" priority="126">
      <formula>AND(IF($Q38=3,1,0),IF($X38&lt;30,1,0))</formula>
    </cfRule>
    <cfRule type="expression" dxfId="7104" priority="127">
      <formula>AND(IF($Q38=3,1,IF($Q38=4,1,0)),IF($F38&lt;=85,1,0))</formula>
    </cfRule>
  </conditionalFormatting>
  <conditionalFormatting sqref="AI38">
    <cfRule type="expression" dxfId="7103" priority="120">
      <formula>AND(IF(OR($Q38=1,$Q38=2),1,0),IF($X38&lt;=20,1,0))</formula>
    </cfRule>
    <cfRule type="expression" dxfId="7102" priority="121">
      <formula>AND(IF($Q38=2,1,0),IF($X38&lt;30,1,0))</formula>
    </cfRule>
    <cfRule type="expression" dxfId="7101" priority="122">
      <formula>AND(IF($Q38=3,1,0),IF($X38&lt;30,1,0))</formula>
    </cfRule>
    <cfRule type="expression" dxfId="7100" priority="123">
      <formula>AND(IF($Q38=3,1,IF($Q38=4,1,0)),IF($F38&lt;=85,1,0))</formula>
    </cfRule>
  </conditionalFormatting>
  <conditionalFormatting sqref="AV39">
    <cfRule type="expression" dxfId="7099" priority="118">
      <formula>AV39="X"</formula>
    </cfRule>
    <cfRule type="expression" dxfId="7098" priority="119">
      <formula>AV39="후보"</formula>
    </cfRule>
  </conditionalFormatting>
  <conditionalFormatting sqref="AC39 N39">
    <cfRule type="cellIs" dxfId="7097" priority="115" operator="greaterThan">
      <formula>0.9</formula>
    </cfRule>
    <cfRule type="cellIs" dxfId="7096" priority="116" operator="greaterThan">
      <formula>0.85</formula>
    </cfRule>
  </conditionalFormatting>
  <conditionalFormatting sqref="AV40">
    <cfRule type="expression" dxfId="7095" priority="113">
      <formula>AV40="X"</formula>
    </cfRule>
    <cfRule type="expression" dxfId="7094" priority="114">
      <formula>AV40="후보"</formula>
    </cfRule>
  </conditionalFormatting>
  <conditionalFormatting sqref="AC40">
    <cfRule type="cellIs" dxfId="7093" priority="110" operator="greaterThan">
      <formula>0.9</formula>
    </cfRule>
    <cfRule type="cellIs" dxfId="7092" priority="111" operator="greaterThan">
      <formula>0.85</formula>
    </cfRule>
  </conditionalFormatting>
  <conditionalFormatting sqref="N40">
    <cfRule type="cellIs" dxfId="7091" priority="108" operator="greaterThan">
      <formula>0.9</formula>
    </cfRule>
    <cfRule type="cellIs" dxfId="7090" priority="109" operator="greaterThan">
      <formula>0.85</formula>
    </cfRule>
  </conditionalFormatting>
  <conditionalFormatting sqref="E40">
    <cfRule type="expression" dxfId="7089" priority="104">
      <formula>AND(IF(OR($Q40=1,$Q40=2),1,0),IF($X40&lt;=20,1,0))</formula>
    </cfRule>
    <cfRule type="expression" dxfId="7088" priority="105">
      <formula>AND(IF($Q40=2,1,0),IF($X40&lt;30,1,0))</formula>
    </cfRule>
    <cfRule type="expression" dxfId="7087" priority="106">
      <formula>AND(IF($Q40=3,1,0),IF($X40&lt;30,1,0))</formula>
    </cfRule>
    <cfRule type="expression" dxfId="7086" priority="107">
      <formula>AND(IF($Q40=3,1,IF($Q40=4,1,0)),IF($F40&lt;=85,1,0))</formula>
    </cfRule>
  </conditionalFormatting>
  <conditionalFormatting sqref="X40">
    <cfRule type="expression" dxfId="7085" priority="100">
      <formula>AND(IF(OR($Q40=1,$Q40=2),1,0),IF($X40&lt;=20,1,0))</formula>
    </cfRule>
    <cfRule type="expression" dxfId="7084" priority="101">
      <formula>AND(IF($Q40=2,1,0),IF($X40&lt;30,1,0))</formula>
    </cfRule>
    <cfRule type="expression" dxfId="7083" priority="102">
      <formula>AND(IF($Q40=3,1,0),IF($X40&lt;30,1,0))</formula>
    </cfRule>
    <cfRule type="expression" dxfId="7082" priority="103">
      <formula>AND(IF($Q40=3,1,IF($Q40=4,1,0)),IF($F40&lt;=85,1,0))</formula>
    </cfRule>
  </conditionalFormatting>
  <conditionalFormatting sqref="AI40">
    <cfRule type="expression" dxfId="7081" priority="96">
      <formula>AND(IF(OR($Q40=1,$Q40=2),1,0),IF($X40&lt;=20,1,0))</formula>
    </cfRule>
    <cfRule type="expression" dxfId="7080" priority="97">
      <formula>AND(IF($Q40=2,1,0),IF($X40&lt;30,1,0))</formula>
    </cfRule>
    <cfRule type="expression" dxfId="7079" priority="98">
      <formula>AND(IF($Q40=3,1,0),IF($X40&lt;30,1,0))</formula>
    </cfRule>
    <cfRule type="expression" dxfId="7078" priority="99">
      <formula>AND(IF($Q40=3,1,IF($Q40=4,1,0)),IF($F40&lt;=85,1,0))</formula>
    </cfRule>
  </conditionalFormatting>
  <conditionalFormatting sqref="AV41">
    <cfRule type="expression" dxfId="7077" priority="94">
      <formula>AV41="X"</formula>
    </cfRule>
    <cfRule type="expression" dxfId="7076" priority="95">
      <formula>AV41="후보"</formula>
    </cfRule>
  </conditionalFormatting>
  <conditionalFormatting sqref="AC41">
    <cfRule type="cellIs" dxfId="7075" priority="91" operator="greaterThan">
      <formula>0.9</formula>
    </cfRule>
    <cfRule type="cellIs" dxfId="7074" priority="92" operator="greaterThan">
      <formula>0.85</formula>
    </cfRule>
  </conditionalFormatting>
  <conditionalFormatting sqref="N41">
    <cfRule type="cellIs" dxfId="7073" priority="89" operator="greaterThan">
      <formula>0.9</formula>
    </cfRule>
    <cfRule type="cellIs" dxfId="7072" priority="90" operator="greaterThan">
      <formula>0.85</formula>
    </cfRule>
  </conditionalFormatting>
  <conditionalFormatting sqref="E41">
    <cfRule type="expression" dxfId="7071" priority="85">
      <formula>AND(IF(OR($Q41=1,$Q41=2),1,0),IF($X41&lt;=20,1,0))</formula>
    </cfRule>
    <cfRule type="expression" dxfId="7070" priority="86">
      <formula>AND(IF($Q41=2,1,0),IF($X41&lt;30,1,0))</formula>
    </cfRule>
    <cfRule type="expression" dxfId="7069" priority="87">
      <formula>AND(IF($Q41=3,1,0),IF($X41&lt;30,1,0))</formula>
    </cfRule>
    <cfRule type="expression" dxfId="7068" priority="88">
      <formula>AND(IF($Q41=3,1,IF($Q41=4,1,0)),IF($F41&lt;=85,1,0))</formula>
    </cfRule>
  </conditionalFormatting>
  <conditionalFormatting sqref="X41">
    <cfRule type="expression" dxfId="7067" priority="81">
      <formula>AND(IF(OR($Q41=1,$Q41=2),1,0),IF($X41&lt;=20,1,0))</formula>
    </cfRule>
    <cfRule type="expression" dxfId="7066" priority="82">
      <formula>AND(IF($Q41=2,1,0),IF($X41&lt;30,1,0))</formula>
    </cfRule>
    <cfRule type="expression" dxfId="7065" priority="83">
      <formula>AND(IF($Q41=3,1,0),IF($X41&lt;30,1,0))</formula>
    </cfRule>
    <cfRule type="expression" dxfId="7064" priority="84">
      <formula>AND(IF($Q41=3,1,IF($Q41=4,1,0)),IF($F41&lt;=85,1,0))</formula>
    </cfRule>
  </conditionalFormatting>
  <conditionalFormatting sqref="AI41">
    <cfRule type="expression" dxfId="7063" priority="77">
      <formula>AND(IF(OR($Q41=1,$Q41=2),1,0),IF($X41&lt;=20,1,0))</formula>
    </cfRule>
    <cfRule type="expression" dxfId="7062" priority="78">
      <formula>AND(IF($Q41=2,1,0),IF($X41&lt;30,1,0))</formula>
    </cfRule>
    <cfRule type="expression" dxfId="7061" priority="79">
      <formula>AND(IF($Q41=3,1,0),IF($X41&lt;30,1,0))</formula>
    </cfRule>
    <cfRule type="expression" dxfId="7060" priority="80">
      <formula>AND(IF($Q41=3,1,IF($Q41=4,1,0)),IF($F41&lt;=85,1,0))</formula>
    </cfRule>
  </conditionalFormatting>
  <conditionalFormatting sqref="AV42">
    <cfRule type="expression" dxfId="7059" priority="75">
      <formula>AV42="X"</formula>
    </cfRule>
    <cfRule type="expression" dxfId="7058" priority="76">
      <formula>AV42="후보"</formula>
    </cfRule>
  </conditionalFormatting>
  <conditionalFormatting sqref="AC42">
    <cfRule type="cellIs" dxfId="7057" priority="72" operator="greaterThan">
      <formula>0.9</formula>
    </cfRule>
    <cfRule type="cellIs" dxfId="7056" priority="73" operator="greaterThan">
      <formula>0.85</formula>
    </cfRule>
  </conditionalFormatting>
  <conditionalFormatting sqref="N42">
    <cfRule type="cellIs" dxfId="7055" priority="70" operator="greaterThan">
      <formula>0.9</formula>
    </cfRule>
    <cfRule type="cellIs" dxfId="7054" priority="71" operator="greaterThan">
      <formula>0.85</formula>
    </cfRule>
  </conditionalFormatting>
  <conditionalFormatting sqref="E42">
    <cfRule type="expression" dxfId="7053" priority="66">
      <formula>AND(IF(OR($Q42=1,$Q42=2),1,0),IF($X42&lt;=20,1,0))</formula>
    </cfRule>
    <cfRule type="expression" dxfId="7052" priority="67">
      <formula>AND(IF($Q42=2,1,0),IF($X42&lt;30,1,0))</formula>
    </cfRule>
    <cfRule type="expression" dxfId="7051" priority="68">
      <formula>AND(IF($Q42=3,1,0),IF($X42&lt;30,1,0))</formula>
    </cfRule>
    <cfRule type="expression" dxfId="7050" priority="69">
      <formula>AND(IF($Q42=3,1,IF($Q42=4,1,0)),IF($F42&lt;=85,1,0))</formula>
    </cfRule>
  </conditionalFormatting>
  <conditionalFormatting sqref="X42">
    <cfRule type="expression" dxfId="7049" priority="62">
      <formula>AND(IF(OR($Q42=1,$Q42=2),1,0),IF($X42&lt;=20,1,0))</formula>
    </cfRule>
    <cfRule type="expression" dxfId="7048" priority="63">
      <formula>AND(IF($Q42=2,1,0),IF($X42&lt;30,1,0))</formula>
    </cfRule>
    <cfRule type="expression" dxfId="7047" priority="64">
      <formula>AND(IF($Q42=3,1,0),IF($X42&lt;30,1,0))</formula>
    </cfRule>
    <cfRule type="expression" dxfId="7046" priority="65">
      <formula>AND(IF($Q42=3,1,IF($Q42=4,1,0)),IF($F42&lt;=85,1,0))</formula>
    </cfRule>
  </conditionalFormatting>
  <conditionalFormatting sqref="AI42">
    <cfRule type="expression" dxfId="7045" priority="58">
      <formula>AND(IF(OR($Q42=1,$Q42=2),1,0),IF($X42&lt;=20,1,0))</formula>
    </cfRule>
    <cfRule type="expression" dxfId="7044" priority="59">
      <formula>AND(IF($Q42=2,1,0),IF($X42&lt;30,1,0))</formula>
    </cfRule>
    <cfRule type="expression" dxfId="7043" priority="60">
      <formula>AND(IF($Q42=3,1,0),IF($X42&lt;30,1,0))</formula>
    </cfRule>
    <cfRule type="expression" dxfId="7042" priority="61">
      <formula>AND(IF($Q42=3,1,IF($Q42=4,1,0)),IF($F42&lt;=85,1,0))</formula>
    </cfRule>
  </conditionalFormatting>
  <conditionalFormatting sqref="AV43">
    <cfRule type="expression" dxfId="7041" priority="56">
      <formula>AV43="X"</formula>
    </cfRule>
    <cfRule type="expression" dxfId="7040" priority="57">
      <formula>AV43="후보"</formula>
    </cfRule>
  </conditionalFormatting>
  <conditionalFormatting sqref="AC43">
    <cfRule type="cellIs" dxfId="7039" priority="53" operator="greaterThan">
      <formula>0.9</formula>
    </cfRule>
    <cfRule type="cellIs" dxfId="7038" priority="54" operator="greaterThan">
      <formula>0.85</formula>
    </cfRule>
  </conditionalFormatting>
  <conditionalFormatting sqref="N43">
    <cfRule type="cellIs" dxfId="7037" priority="51" operator="greaterThan">
      <formula>0.9</formula>
    </cfRule>
    <cfRule type="cellIs" dxfId="7036" priority="52" operator="greaterThan">
      <formula>0.85</formula>
    </cfRule>
  </conditionalFormatting>
  <conditionalFormatting sqref="E43">
    <cfRule type="expression" dxfId="7035" priority="47">
      <formula>AND(IF(OR($Q43=1,$Q43=2),1,0),IF($X43&lt;=20,1,0))</formula>
    </cfRule>
    <cfRule type="expression" dxfId="7034" priority="48">
      <formula>AND(IF($Q43=2,1,0),IF($X43&lt;30,1,0))</formula>
    </cfRule>
    <cfRule type="expression" dxfId="7033" priority="49">
      <formula>AND(IF($Q43=3,1,0),IF($X43&lt;30,1,0))</formula>
    </cfRule>
    <cfRule type="expression" dxfId="7032" priority="50">
      <formula>AND(IF($Q43=3,1,IF($Q43=4,1,0)),IF($F43&lt;=85,1,0))</formula>
    </cfRule>
  </conditionalFormatting>
  <conditionalFormatting sqref="X43">
    <cfRule type="expression" dxfId="7031" priority="43">
      <formula>AND(IF(OR($Q43=1,$Q43=2),1,0),IF($X43&lt;=20,1,0))</formula>
    </cfRule>
    <cfRule type="expression" dxfId="7030" priority="44">
      <formula>AND(IF($Q43=2,1,0),IF($X43&lt;30,1,0))</formula>
    </cfRule>
    <cfRule type="expression" dxfId="7029" priority="45">
      <formula>AND(IF($Q43=3,1,0),IF($X43&lt;30,1,0))</formula>
    </cfRule>
    <cfRule type="expression" dxfId="7028" priority="46">
      <formula>AND(IF($Q43=3,1,IF($Q43=4,1,0)),IF($F43&lt;=85,1,0))</formula>
    </cfRule>
  </conditionalFormatting>
  <conditionalFormatting sqref="AI43">
    <cfRule type="expression" dxfId="7027" priority="39">
      <formula>AND(IF(OR($Q43=1,$Q43=2),1,0),IF($X43&lt;=20,1,0))</formula>
    </cfRule>
    <cfRule type="expression" dxfId="7026" priority="40">
      <formula>AND(IF($Q43=2,1,0),IF($X43&lt;30,1,0))</formula>
    </cfRule>
    <cfRule type="expression" dxfId="7025" priority="41">
      <formula>AND(IF($Q43=3,1,0),IF($X43&lt;30,1,0))</formula>
    </cfRule>
    <cfRule type="expression" dxfId="7024" priority="42">
      <formula>AND(IF($Q43=3,1,IF($Q43=4,1,0)),IF($F43&lt;=85,1,0))</formula>
    </cfRule>
  </conditionalFormatting>
  <conditionalFormatting sqref="AV44">
    <cfRule type="expression" dxfId="7023" priority="37">
      <formula>AV44="X"</formula>
    </cfRule>
    <cfRule type="expression" dxfId="7022" priority="38">
      <formula>AV44="후보"</formula>
    </cfRule>
  </conditionalFormatting>
  <conditionalFormatting sqref="AC44">
    <cfRule type="cellIs" dxfId="7021" priority="34" operator="greaterThan">
      <formula>0.9</formula>
    </cfRule>
    <cfRule type="cellIs" dxfId="7020" priority="35" operator="greaterThan">
      <formula>0.85</formula>
    </cfRule>
  </conditionalFormatting>
  <conditionalFormatting sqref="N44">
    <cfRule type="cellIs" dxfId="7019" priority="32" operator="greaterThan">
      <formula>0.9</formula>
    </cfRule>
    <cfRule type="cellIs" dxfId="7018" priority="33" operator="greaterThan">
      <formula>0.85</formula>
    </cfRule>
  </conditionalFormatting>
  <conditionalFormatting sqref="E44">
    <cfRule type="expression" dxfId="7017" priority="28">
      <formula>AND(IF(OR($Q44=1,$Q44=2),1,0),IF($X44&lt;=20,1,0))</formula>
    </cfRule>
    <cfRule type="expression" dxfId="7016" priority="29">
      <formula>AND(IF($Q44=2,1,0),IF($X44&lt;30,1,0))</formula>
    </cfRule>
    <cfRule type="expression" dxfId="7015" priority="30">
      <formula>AND(IF($Q44=3,1,0),IF($X44&lt;30,1,0))</formula>
    </cfRule>
    <cfRule type="expression" dxfId="7014" priority="31">
      <formula>AND(IF($Q44=3,1,IF($Q44=4,1,0)),IF($F44&lt;=85,1,0))</formula>
    </cfRule>
  </conditionalFormatting>
  <conditionalFormatting sqref="X44">
    <cfRule type="expression" dxfId="7013" priority="24">
      <formula>AND(IF(OR($Q44=1,$Q44=2),1,0),IF($X44&lt;=20,1,0))</formula>
    </cfRule>
    <cfRule type="expression" dxfId="7012" priority="25">
      <formula>AND(IF($Q44=2,1,0),IF($X44&lt;30,1,0))</formula>
    </cfRule>
    <cfRule type="expression" dxfId="7011" priority="26">
      <formula>AND(IF($Q44=3,1,0),IF($X44&lt;30,1,0))</formula>
    </cfRule>
    <cfRule type="expression" dxfId="7010" priority="27">
      <formula>AND(IF($Q44=3,1,IF($Q44=4,1,0)),IF($F44&lt;=85,1,0))</formula>
    </cfRule>
  </conditionalFormatting>
  <conditionalFormatting sqref="AI44">
    <cfRule type="expression" dxfId="7009" priority="20">
      <formula>AND(IF(OR($Q44=1,$Q44=2),1,0),IF($X44&lt;=20,1,0))</formula>
    </cfRule>
    <cfRule type="expression" dxfId="7008" priority="21">
      <formula>AND(IF($Q44=2,1,0),IF($X44&lt;30,1,0))</formula>
    </cfRule>
    <cfRule type="expression" dxfId="7007" priority="22">
      <formula>AND(IF($Q44=3,1,0),IF($X44&lt;30,1,0))</formula>
    </cfRule>
    <cfRule type="expression" dxfId="7006" priority="23">
      <formula>AND(IF($Q44=3,1,IF($Q44=4,1,0)),IF($F44&lt;=85,1,0))</formula>
    </cfRule>
  </conditionalFormatting>
  <conditionalFormatting sqref="AV45">
    <cfRule type="expression" dxfId="7005" priority="18">
      <formula>AV45="X"</formula>
    </cfRule>
    <cfRule type="expression" dxfId="7004" priority="19">
      <formula>AV45="후보"</formula>
    </cfRule>
  </conditionalFormatting>
  <conditionalFormatting sqref="AC45">
    <cfRule type="cellIs" dxfId="7003" priority="15" operator="greaterThan">
      <formula>0.9</formula>
    </cfRule>
    <cfRule type="cellIs" dxfId="7002" priority="16" operator="greaterThan">
      <formula>0.85</formula>
    </cfRule>
  </conditionalFormatting>
  <conditionalFormatting sqref="N45">
    <cfRule type="cellIs" dxfId="7001" priority="13" operator="greaterThan">
      <formula>0.9</formula>
    </cfRule>
    <cfRule type="cellIs" dxfId="7000" priority="14" operator="greaterThan">
      <formula>0.85</formula>
    </cfRule>
  </conditionalFormatting>
  <conditionalFormatting sqref="E45">
    <cfRule type="expression" dxfId="6999" priority="9">
      <formula>AND(IF(OR($Q45=1,$Q45=2),1,0),IF($X45&lt;=20,1,0))</formula>
    </cfRule>
    <cfRule type="expression" dxfId="6998" priority="10">
      <formula>AND(IF($Q45=2,1,0),IF($X45&lt;30,1,0))</formula>
    </cfRule>
    <cfRule type="expression" dxfId="6997" priority="11">
      <formula>AND(IF($Q45=3,1,0),IF($X45&lt;30,1,0))</formula>
    </cfRule>
    <cfRule type="expression" dxfId="6996" priority="12">
      <formula>AND(IF($Q45=3,1,IF($Q45=4,1,0)),IF($F45&lt;=85,1,0))</formula>
    </cfRule>
  </conditionalFormatting>
  <conditionalFormatting sqref="X45">
    <cfRule type="expression" dxfId="6995" priority="5">
      <formula>AND(IF(OR($Q45=1,$Q45=2),1,0),IF($X45&lt;=20,1,0))</formula>
    </cfRule>
    <cfRule type="expression" dxfId="6994" priority="6">
      <formula>AND(IF($Q45=2,1,0),IF($X45&lt;30,1,0))</formula>
    </cfRule>
    <cfRule type="expression" dxfId="6993" priority="7">
      <formula>AND(IF($Q45=3,1,0),IF($X45&lt;30,1,0))</formula>
    </cfRule>
    <cfRule type="expression" dxfId="6992" priority="8">
      <formula>AND(IF($Q45=3,1,IF($Q45=4,1,0)),IF($F45&lt;=85,1,0))</formula>
    </cfRule>
  </conditionalFormatting>
  <conditionalFormatting sqref="AI45">
    <cfRule type="expression" dxfId="6991" priority="1">
      <formula>AND(IF(OR($Q45=1,$Q45=2),1,0),IF($X45&lt;=20,1,0))</formula>
    </cfRule>
    <cfRule type="expression" dxfId="6990" priority="2">
      <formula>AND(IF($Q45=2,1,0),IF($X45&lt;30,1,0))</formula>
    </cfRule>
    <cfRule type="expression" dxfId="6989" priority="3">
      <formula>AND(IF($Q45=3,1,0),IF($X45&lt;30,1,0))</formula>
    </cfRule>
    <cfRule type="expression" dxfId="6988" priority="4">
      <formula>AND(IF($Q45=3,1,IF($Q45=4,1,0)),IF($F45&lt;=85,1,0))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마포동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667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마포동 마포쌍용황금('00.08.,339^)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694</v>
      </c>
      <c r="B6" s="10" t="s">
        <v>2315</v>
      </c>
      <c r="C6" s="88">
        <v>339</v>
      </c>
      <c r="D6" s="86">
        <v>85.9</v>
      </c>
      <c r="E6" s="87">
        <v>26</v>
      </c>
      <c r="F6" s="86">
        <v>59.9</v>
      </c>
      <c r="G6" s="17">
        <v>18</v>
      </c>
      <c r="H6" s="88">
        <v>158</v>
      </c>
      <c r="I6" s="89">
        <v>112000</v>
      </c>
      <c r="J6" s="89" t="s">
        <v>116</v>
      </c>
      <c r="K6" s="89">
        <v>55000</v>
      </c>
      <c r="L6" s="89" t="s">
        <v>74</v>
      </c>
      <c r="M6" s="90">
        <f>I6-K6</f>
        <v>57000</v>
      </c>
      <c r="N6" s="4">
        <f>IF(ISERROR(K6/I6),"",K6/I6)</f>
        <v>0.49107142857142855</v>
      </c>
      <c r="O6" s="91">
        <f>I6/E6</f>
        <v>4307.6923076923076</v>
      </c>
      <c r="P6" s="91">
        <f>K6/E6</f>
        <v>2115.3846153846152</v>
      </c>
      <c r="Q6" s="77">
        <v>3</v>
      </c>
      <c r="R6" s="77">
        <v>1</v>
      </c>
      <c r="S6" s="77" t="s">
        <v>78</v>
      </c>
      <c r="T6" s="5">
        <v>85</v>
      </c>
      <c r="U6" s="9"/>
      <c r="W6" s="86">
        <f t="shared" ref="W6:X8" si="1">D6</f>
        <v>85.9</v>
      </c>
      <c r="X6" s="87">
        <f t="shared" si="1"/>
        <v>26</v>
      </c>
      <c r="Y6" s="92">
        <f t="shared" ref="Y6:Z8" si="2">H6</f>
        <v>158</v>
      </c>
      <c r="Z6" s="90">
        <f t="shared" si="2"/>
        <v>112000</v>
      </c>
      <c r="AA6" s="90">
        <f>K6</f>
        <v>55000</v>
      </c>
      <c r="AB6" s="90">
        <f t="shared" ref="AB6:AD8" si="3">M6</f>
        <v>57000</v>
      </c>
      <c r="AC6" s="4">
        <f t="shared" si="3"/>
        <v>0.49107142857142855</v>
      </c>
      <c r="AD6" s="91">
        <f t="shared" si="3"/>
        <v>4307.6923076923076</v>
      </c>
      <c r="AE6" s="77" t="str">
        <f>S6</f>
        <v>복</v>
      </c>
      <c r="AF6" s="77" t="str">
        <f>Q6&amp;"/"&amp;R6</f>
        <v>3/1</v>
      </c>
      <c r="AH6" s="20" t="str">
        <f>IF(A6="","",A6)</f>
        <v>마포쌍용황금</v>
      </c>
      <c r="AI6" s="87">
        <f t="shared" si="0"/>
        <v>26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694</v>
      </c>
      <c r="B7" s="10" t="s">
        <v>2315</v>
      </c>
      <c r="C7" s="88">
        <v>339</v>
      </c>
      <c r="D7" s="86">
        <v>111.2</v>
      </c>
      <c r="E7" s="87">
        <v>34</v>
      </c>
      <c r="F7" s="86">
        <v>84.9</v>
      </c>
      <c r="G7" s="17">
        <v>26</v>
      </c>
      <c r="H7" s="88">
        <v>98</v>
      </c>
      <c r="I7" s="89">
        <v>130000</v>
      </c>
      <c r="J7" s="89" t="s">
        <v>60</v>
      </c>
      <c r="K7" s="89">
        <v>70000</v>
      </c>
      <c r="L7" s="89" t="s">
        <v>68</v>
      </c>
      <c r="M7" s="90">
        <f>I7-K7</f>
        <v>60000</v>
      </c>
      <c r="N7" s="4">
        <f>IF(ISERROR(K7/I7),"",K7/I7)</f>
        <v>0.53846153846153844</v>
      </c>
      <c r="O7" s="91">
        <f>I7/E7</f>
        <v>3823.5294117647059</v>
      </c>
      <c r="P7" s="91">
        <f>K7/E7</f>
        <v>2058.8235294117649</v>
      </c>
      <c r="Q7" s="77">
        <v>3</v>
      </c>
      <c r="R7" s="77">
        <v>2</v>
      </c>
      <c r="S7" s="77" t="s">
        <v>61</v>
      </c>
      <c r="T7" s="5">
        <v>111</v>
      </c>
      <c r="U7" s="9"/>
      <c r="W7" s="86">
        <f t="shared" si="1"/>
        <v>111.2</v>
      </c>
      <c r="X7" s="87">
        <f t="shared" si="1"/>
        <v>34</v>
      </c>
      <c r="Y7" s="92">
        <f t="shared" si="2"/>
        <v>98</v>
      </c>
      <c r="Z7" s="90">
        <f t="shared" si="2"/>
        <v>130000</v>
      </c>
      <c r="AA7" s="90">
        <f>K7</f>
        <v>70000</v>
      </c>
      <c r="AB7" s="90">
        <f t="shared" si="3"/>
        <v>60000</v>
      </c>
      <c r="AC7" s="4">
        <f t="shared" si="3"/>
        <v>0.53846153846153844</v>
      </c>
      <c r="AD7" s="91">
        <f t="shared" si="3"/>
        <v>3823.5294117647059</v>
      </c>
      <c r="AE7" s="77" t="str">
        <f>S7</f>
        <v>계</v>
      </c>
      <c r="AF7" s="77" t="str">
        <f>Q7&amp;"/"&amp;R7</f>
        <v>3/2</v>
      </c>
      <c r="AH7" s="20" t="str">
        <f>IF(A7="","",A7)</f>
        <v>마포쌍용황금</v>
      </c>
      <c r="AI7" s="87">
        <f t="shared" si="0"/>
        <v>34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694</v>
      </c>
      <c r="B8" s="10" t="s">
        <v>2315</v>
      </c>
      <c r="C8" s="88">
        <v>339</v>
      </c>
      <c r="D8" s="86">
        <v>144.30000000000001</v>
      </c>
      <c r="E8" s="87">
        <v>44</v>
      </c>
      <c r="F8" s="86">
        <v>114.8</v>
      </c>
      <c r="G8" s="17">
        <v>35</v>
      </c>
      <c r="H8" s="88">
        <v>83</v>
      </c>
      <c r="I8" s="89">
        <v>160000</v>
      </c>
      <c r="J8" s="89" t="s">
        <v>74</v>
      </c>
      <c r="K8" s="89">
        <v>75000</v>
      </c>
      <c r="L8" s="89" t="s">
        <v>70</v>
      </c>
      <c r="M8" s="90">
        <f>I8-K8</f>
        <v>85000</v>
      </c>
      <c r="N8" s="4">
        <f>IF(ISERROR(K8/I8),"",K8/I8)</f>
        <v>0.46875</v>
      </c>
      <c r="O8" s="91">
        <f>I8/E8</f>
        <v>3636.3636363636365</v>
      </c>
      <c r="P8" s="91">
        <f>K8/E8</f>
        <v>1704.5454545454545</v>
      </c>
      <c r="Q8" s="77">
        <v>4</v>
      </c>
      <c r="R8" s="77">
        <v>2</v>
      </c>
      <c r="S8" s="77" t="s">
        <v>61</v>
      </c>
      <c r="T8" s="5">
        <v>144</v>
      </c>
      <c r="U8" s="9"/>
      <c r="W8" s="86">
        <f t="shared" si="1"/>
        <v>144.30000000000001</v>
      </c>
      <c r="X8" s="87">
        <f t="shared" si="1"/>
        <v>44</v>
      </c>
      <c r="Y8" s="92">
        <f t="shared" si="2"/>
        <v>83</v>
      </c>
      <c r="Z8" s="90">
        <f t="shared" si="2"/>
        <v>160000</v>
      </c>
      <c r="AA8" s="90">
        <f>K8</f>
        <v>75000</v>
      </c>
      <c r="AB8" s="90">
        <f t="shared" si="3"/>
        <v>85000</v>
      </c>
      <c r="AC8" s="4">
        <f t="shared" si="3"/>
        <v>0.46875</v>
      </c>
      <c r="AD8" s="91">
        <f t="shared" si="3"/>
        <v>3636.3636363636365</v>
      </c>
      <c r="AE8" s="77" t="str">
        <f>S8</f>
        <v>계</v>
      </c>
      <c r="AF8" s="77" t="str">
        <f>Q8&amp;"/"&amp;R8</f>
        <v>4/2</v>
      </c>
      <c r="AH8" s="20" t="str">
        <f>IF(A8="","",A8)</f>
        <v>마포쌍용황금</v>
      </c>
      <c r="AI8" s="87">
        <f t="shared" si="0"/>
        <v>44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6987" priority="58">
      <formula>AV4="X"</formula>
    </cfRule>
    <cfRule type="expression" dxfId="6986" priority="59">
      <formula>AV4="후보"</formula>
    </cfRule>
  </conditionalFormatting>
  <conditionalFormatting sqref="AC1:AC2 AC4:AC6 N4:N5">
    <cfRule type="cellIs" dxfId="6985" priority="55" operator="greaterThan">
      <formula>0.9</formula>
    </cfRule>
    <cfRule type="cellIs" dxfId="6984" priority="56" operator="greaterThan">
      <formula>0.85</formula>
    </cfRule>
  </conditionalFormatting>
  <conditionalFormatting sqref="N1:N2">
    <cfRule type="cellIs" dxfId="6983" priority="53" operator="greaterThan">
      <formula>0.9</formula>
    </cfRule>
    <cfRule type="cellIs" dxfId="6982" priority="54" operator="greaterThan">
      <formula>0.85</formula>
    </cfRule>
  </conditionalFormatting>
  <conditionalFormatting sqref="N6">
    <cfRule type="cellIs" dxfId="6981" priority="51" operator="greaterThan">
      <formula>0.9</formula>
    </cfRule>
    <cfRule type="cellIs" dxfId="6980" priority="52" operator="greaterThan">
      <formula>0.85</formula>
    </cfRule>
  </conditionalFormatting>
  <conditionalFormatting sqref="E6">
    <cfRule type="expression" dxfId="6979" priority="47">
      <formula>AND(IF(OR($Q6=1,$Q6=2),1,0),IF($X6&lt;=20,1,0))</formula>
    </cfRule>
    <cfRule type="expression" dxfId="6978" priority="48">
      <formula>AND(IF($Q6=2,1,0),IF($X6&lt;30,1,0))</formula>
    </cfRule>
    <cfRule type="expression" dxfId="6977" priority="49">
      <formula>AND(IF($Q6=3,1,0),IF($X6&lt;30,1,0))</formula>
    </cfRule>
    <cfRule type="expression" dxfId="6976" priority="50">
      <formula>AND(IF($Q6=3,1,IF($Q6=4,1,0)),IF($F6&lt;=85,1,0))</formula>
    </cfRule>
  </conditionalFormatting>
  <conditionalFormatting sqref="X6">
    <cfRule type="expression" dxfId="6975" priority="43">
      <formula>AND(IF(OR($Q6=1,$Q6=2),1,0),IF($X6&lt;=20,1,0))</formula>
    </cfRule>
    <cfRule type="expression" dxfId="6974" priority="44">
      <formula>AND(IF($Q6=2,1,0),IF($X6&lt;30,1,0))</formula>
    </cfRule>
    <cfRule type="expression" dxfId="6973" priority="45">
      <formula>AND(IF($Q6=3,1,0),IF($X6&lt;30,1,0))</formula>
    </cfRule>
    <cfRule type="expression" dxfId="6972" priority="46">
      <formula>AND(IF($Q6=3,1,IF($Q6=4,1,0)),IF($F6&lt;=85,1,0))</formula>
    </cfRule>
  </conditionalFormatting>
  <conditionalFormatting sqref="AI6">
    <cfRule type="expression" dxfId="6971" priority="39">
      <formula>AND(IF(OR($Q6=1,$Q6=2),1,0),IF($X6&lt;=20,1,0))</formula>
    </cfRule>
    <cfRule type="expression" dxfId="6970" priority="40">
      <formula>AND(IF($Q6=2,1,0),IF($X6&lt;30,1,0))</formula>
    </cfRule>
    <cfRule type="expression" dxfId="6969" priority="41">
      <formula>AND(IF($Q6=3,1,0),IF($X6&lt;30,1,0))</formula>
    </cfRule>
    <cfRule type="expression" dxfId="6968" priority="42">
      <formula>AND(IF($Q6=3,1,IF($Q6=4,1,0)),IF($F6&lt;=85,1,0))</formula>
    </cfRule>
  </conditionalFormatting>
  <conditionalFormatting sqref="AV7">
    <cfRule type="expression" dxfId="6967" priority="37">
      <formula>AV7="X"</formula>
    </cfRule>
    <cfRule type="expression" dxfId="6966" priority="38">
      <formula>AV7="후보"</formula>
    </cfRule>
  </conditionalFormatting>
  <conditionalFormatting sqref="AC7">
    <cfRule type="cellIs" dxfId="6965" priority="34" operator="greaterThan">
      <formula>0.9</formula>
    </cfRule>
    <cfRule type="cellIs" dxfId="6964" priority="35" operator="greaterThan">
      <formula>0.85</formula>
    </cfRule>
  </conditionalFormatting>
  <conditionalFormatting sqref="N7">
    <cfRule type="cellIs" dxfId="6963" priority="32" operator="greaterThan">
      <formula>0.9</formula>
    </cfRule>
    <cfRule type="cellIs" dxfId="6962" priority="33" operator="greaterThan">
      <formula>0.85</formula>
    </cfRule>
  </conditionalFormatting>
  <conditionalFormatting sqref="E7">
    <cfRule type="expression" dxfId="6961" priority="28">
      <formula>AND(IF(OR($Q7=1,$Q7=2),1,0),IF($X7&lt;=20,1,0))</formula>
    </cfRule>
    <cfRule type="expression" dxfId="6960" priority="29">
      <formula>AND(IF($Q7=2,1,0),IF($X7&lt;30,1,0))</formula>
    </cfRule>
    <cfRule type="expression" dxfId="6959" priority="30">
      <formula>AND(IF($Q7=3,1,0),IF($X7&lt;30,1,0))</formula>
    </cfRule>
    <cfRule type="expression" dxfId="6958" priority="31">
      <formula>AND(IF($Q7=3,1,IF($Q7=4,1,0)),IF($F7&lt;=85,1,0))</formula>
    </cfRule>
  </conditionalFormatting>
  <conditionalFormatting sqref="X7">
    <cfRule type="expression" dxfId="6957" priority="24">
      <formula>AND(IF(OR($Q7=1,$Q7=2),1,0),IF($X7&lt;=20,1,0))</formula>
    </cfRule>
    <cfRule type="expression" dxfId="6956" priority="25">
      <formula>AND(IF($Q7=2,1,0),IF($X7&lt;30,1,0))</formula>
    </cfRule>
    <cfRule type="expression" dxfId="6955" priority="26">
      <formula>AND(IF($Q7=3,1,0),IF($X7&lt;30,1,0))</formula>
    </cfRule>
    <cfRule type="expression" dxfId="6954" priority="27">
      <formula>AND(IF($Q7=3,1,IF($Q7=4,1,0)),IF($F7&lt;=85,1,0))</formula>
    </cfRule>
  </conditionalFormatting>
  <conditionalFormatting sqref="AI7">
    <cfRule type="expression" dxfId="6953" priority="20">
      <formula>AND(IF(OR($Q7=1,$Q7=2),1,0),IF($X7&lt;=20,1,0))</formula>
    </cfRule>
    <cfRule type="expression" dxfId="6952" priority="21">
      <formula>AND(IF($Q7=2,1,0),IF($X7&lt;30,1,0))</formula>
    </cfRule>
    <cfRule type="expression" dxfId="6951" priority="22">
      <formula>AND(IF($Q7=3,1,0),IF($X7&lt;30,1,0))</formula>
    </cfRule>
    <cfRule type="expression" dxfId="6950" priority="23">
      <formula>AND(IF($Q7=3,1,IF($Q7=4,1,0)),IF($F7&lt;=85,1,0))</formula>
    </cfRule>
  </conditionalFormatting>
  <conditionalFormatting sqref="AV8">
    <cfRule type="expression" dxfId="6949" priority="18">
      <formula>AV8="X"</formula>
    </cfRule>
    <cfRule type="expression" dxfId="6948" priority="19">
      <formula>AV8="후보"</formula>
    </cfRule>
  </conditionalFormatting>
  <conditionalFormatting sqref="AC8">
    <cfRule type="cellIs" dxfId="6947" priority="15" operator="greaterThan">
      <formula>0.9</formula>
    </cfRule>
    <cfRule type="cellIs" dxfId="6946" priority="16" operator="greaterThan">
      <formula>0.85</formula>
    </cfRule>
  </conditionalFormatting>
  <conditionalFormatting sqref="N8">
    <cfRule type="cellIs" dxfId="6945" priority="13" operator="greaterThan">
      <formula>0.9</formula>
    </cfRule>
    <cfRule type="cellIs" dxfId="6944" priority="14" operator="greaterThan">
      <formula>0.85</formula>
    </cfRule>
  </conditionalFormatting>
  <conditionalFormatting sqref="E8">
    <cfRule type="expression" dxfId="6943" priority="9">
      <formula>AND(IF(OR($Q8=1,$Q8=2),1,0),IF($X8&lt;=20,1,0))</formula>
    </cfRule>
    <cfRule type="expression" dxfId="6942" priority="10">
      <formula>AND(IF($Q8=2,1,0),IF($X8&lt;30,1,0))</formula>
    </cfRule>
    <cfRule type="expression" dxfId="6941" priority="11">
      <formula>AND(IF($Q8=3,1,0),IF($X8&lt;30,1,0))</formula>
    </cfRule>
    <cfRule type="expression" dxfId="6940" priority="12">
      <formula>AND(IF($Q8=3,1,IF($Q8=4,1,0)),IF($F8&lt;=85,1,0))</formula>
    </cfRule>
  </conditionalFormatting>
  <conditionalFormatting sqref="X8">
    <cfRule type="expression" dxfId="6939" priority="5">
      <formula>AND(IF(OR($Q8=1,$Q8=2),1,0),IF($X8&lt;=20,1,0))</formula>
    </cfRule>
    <cfRule type="expression" dxfId="6938" priority="6">
      <formula>AND(IF($Q8=2,1,0),IF($X8&lt;30,1,0))</formula>
    </cfRule>
    <cfRule type="expression" dxfId="6937" priority="7">
      <formula>AND(IF($Q8=3,1,0),IF($X8&lt;30,1,0))</formula>
    </cfRule>
    <cfRule type="expression" dxfId="6936" priority="8">
      <formula>AND(IF($Q8=3,1,IF($Q8=4,1,0)),IF($F8&lt;=85,1,0))</formula>
    </cfRule>
  </conditionalFormatting>
  <conditionalFormatting sqref="AI8">
    <cfRule type="expression" dxfId="6935" priority="1">
      <formula>AND(IF(OR($Q8=1,$Q8=2),1,0),IF($X8&lt;=20,1,0))</formula>
    </cfRule>
    <cfRule type="expression" dxfId="6934" priority="2">
      <formula>AND(IF($Q8=2,1,0),IF($X8&lt;30,1,0))</formula>
    </cfRule>
    <cfRule type="expression" dxfId="6933" priority="3">
      <formula>AND(IF($Q8=3,1,0),IF($X8&lt;30,1,0))</formula>
    </cfRule>
    <cfRule type="expression" dxfId="6932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망원동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704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망원동 망원대림2차('02.12.,240^)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2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904</v>
      </c>
      <c r="B6" s="10" t="s">
        <v>2305</v>
      </c>
      <c r="C6" s="88">
        <v>240</v>
      </c>
      <c r="D6" s="86">
        <v>79</v>
      </c>
      <c r="E6" s="87">
        <v>24</v>
      </c>
      <c r="F6" s="86">
        <v>60</v>
      </c>
      <c r="G6" s="17">
        <v>18</v>
      </c>
      <c r="H6" s="88">
        <v>52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61</v>
      </c>
      <c r="T6" s="5">
        <v>78</v>
      </c>
      <c r="U6" s="9"/>
      <c r="W6" s="86">
        <f t="shared" ref="W6:X10" si="2">D6</f>
        <v>79</v>
      </c>
      <c r="X6" s="87">
        <f t="shared" si="2"/>
        <v>24</v>
      </c>
      <c r="Y6" s="92">
        <f t="shared" ref="Y6:Z10" si="3">H6</f>
        <v>52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3/2</v>
      </c>
      <c r="AH6" s="20" t="str">
        <f t="shared" si="1"/>
        <v>망원대림2차</v>
      </c>
      <c r="AI6" s="87">
        <f t="shared" si="0"/>
        <v>24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904</v>
      </c>
      <c r="B7" s="10" t="s">
        <v>2305</v>
      </c>
      <c r="C7" s="88">
        <v>240</v>
      </c>
      <c r="D7" s="86">
        <v>109.7</v>
      </c>
      <c r="E7" s="87">
        <v>33</v>
      </c>
      <c r="F7" s="86">
        <v>84.7</v>
      </c>
      <c r="G7" s="17">
        <v>26</v>
      </c>
      <c r="H7" s="88">
        <v>110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61</v>
      </c>
      <c r="T7" s="5" t="s">
        <v>146</v>
      </c>
      <c r="U7" s="9"/>
      <c r="W7" s="86">
        <f t="shared" si="2"/>
        <v>109.7</v>
      </c>
      <c r="X7" s="87">
        <f t="shared" si="2"/>
        <v>33</v>
      </c>
      <c r="Y7" s="92">
        <f t="shared" si="3"/>
        <v>110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망원대림2차</v>
      </c>
      <c r="AI7" s="87">
        <f t="shared" si="0"/>
        <v>33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 t="s">
        <v>904</v>
      </c>
      <c r="B8" s="10" t="s">
        <v>2305</v>
      </c>
      <c r="C8" s="88">
        <v>240</v>
      </c>
      <c r="D8" s="86">
        <v>109.6</v>
      </c>
      <c r="E8" s="87">
        <v>33</v>
      </c>
      <c r="F8" s="86">
        <v>84.8</v>
      </c>
      <c r="G8" s="17">
        <v>26</v>
      </c>
      <c r="H8" s="88">
        <v>32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61</v>
      </c>
      <c r="T8" s="5" t="s">
        <v>147</v>
      </c>
      <c r="U8" s="9"/>
      <c r="W8" s="86">
        <f t="shared" si="2"/>
        <v>109.6</v>
      </c>
      <c r="X8" s="87">
        <f t="shared" si="2"/>
        <v>33</v>
      </c>
      <c r="Y8" s="92">
        <f t="shared" si="3"/>
        <v>32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망원대림2차</v>
      </c>
      <c r="AI8" s="87">
        <f t="shared" si="0"/>
        <v>33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48" x14ac:dyDescent="0.3">
      <c r="A9" s="9" t="s">
        <v>904</v>
      </c>
      <c r="B9" s="10" t="s">
        <v>2305</v>
      </c>
      <c r="C9" s="88">
        <v>240</v>
      </c>
      <c r="D9" s="86">
        <v>110</v>
      </c>
      <c r="E9" s="87">
        <v>33</v>
      </c>
      <c r="F9" s="86">
        <v>85</v>
      </c>
      <c r="G9" s="17">
        <v>26</v>
      </c>
      <c r="H9" s="88">
        <v>15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61</v>
      </c>
      <c r="T9" s="5" t="s">
        <v>148</v>
      </c>
      <c r="U9" s="9"/>
      <c r="W9" s="86">
        <f t="shared" si="2"/>
        <v>110</v>
      </c>
      <c r="X9" s="87">
        <f t="shared" si="2"/>
        <v>33</v>
      </c>
      <c r="Y9" s="92">
        <f t="shared" si="3"/>
        <v>15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망원대림2차</v>
      </c>
      <c r="AI9" s="87">
        <f t="shared" si="0"/>
        <v>33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  <row r="10" spans="1:48" x14ac:dyDescent="0.3">
      <c r="A10" s="9" t="s">
        <v>904</v>
      </c>
      <c r="B10" s="10" t="s">
        <v>2305</v>
      </c>
      <c r="C10" s="88">
        <v>240</v>
      </c>
      <c r="D10" s="86">
        <v>136.80000000000001</v>
      </c>
      <c r="E10" s="87">
        <v>41</v>
      </c>
      <c r="F10" s="86">
        <v>106.7</v>
      </c>
      <c r="G10" s="17">
        <v>32</v>
      </c>
      <c r="H10" s="88">
        <v>31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4</v>
      </c>
      <c r="R10" s="77">
        <v>2</v>
      </c>
      <c r="S10" s="77" t="s">
        <v>61</v>
      </c>
      <c r="T10" s="5">
        <v>136</v>
      </c>
      <c r="U10" s="9"/>
      <c r="W10" s="86">
        <f t="shared" si="2"/>
        <v>136.80000000000001</v>
      </c>
      <c r="X10" s="87">
        <f t="shared" si="2"/>
        <v>41</v>
      </c>
      <c r="Y10" s="92">
        <f t="shared" si="3"/>
        <v>31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7" t="str">
        <f>S10</f>
        <v>계</v>
      </c>
      <c r="AF10" s="77" t="str">
        <f>Q10&amp;"/"&amp;R10</f>
        <v>4/2</v>
      </c>
      <c r="AH10" s="20" t="str">
        <f t="shared" si="1"/>
        <v>망원대림2차</v>
      </c>
      <c r="AI10" s="87">
        <f t="shared" si="0"/>
        <v>41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X</v>
      </c>
      <c r="AU10" s="77" t="str">
        <f>IF(C10="","",IF(C10&gt;=$AU$1,"O","X"))</f>
        <v>X</v>
      </c>
      <c r="AV10" s="77" t="str">
        <f>IF(AO10="","",IF(AND(AO10="O",AP10="O",AR10="O",AT10="O",AU10="O"),"후보","X"))</f>
        <v/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망원동 마포한강아이파크('18.08.,385^)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9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1001</v>
      </c>
      <c r="B12" s="10" t="s">
        <v>2316</v>
      </c>
      <c r="C12" s="88">
        <v>385</v>
      </c>
      <c r="D12" s="86">
        <v>77</v>
      </c>
      <c r="E12" s="87">
        <v>23</v>
      </c>
      <c r="F12" s="86">
        <v>59.4</v>
      </c>
      <c r="G12" s="17">
        <v>18</v>
      </c>
      <c r="H12" s="88">
        <v>54</v>
      </c>
      <c r="I12" s="89">
        <v>130000</v>
      </c>
      <c r="J12" s="89" t="s">
        <v>75</v>
      </c>
      <c r="K12" s="89"/>
      <c r="L12" s="89"/>
      <c r="M12" s="90">
        <f t="shared" ref="M12:M18" si="5">I12-K12</f>
        <v>130000</v>
      </c>
      <c r="N12" s="4">
        <f t="shared" ref="N12:N18" si="6">IF(ISERROR(K12/I12),"",K12/I12)</f>
        <v>0</v>
      </c>
      <c r="O12" s="91">
        <f t="shared" ref="O12:O18" si="7">I12/E12</f>
        <v>5652.173913043478</v>
      </c>
      <c r="P12" s="91">
        <f t="shared" ref="P12:P18" si="8">K12/E12</f>
        <v>0</v>
      </c>
      <c r="Q12" s="77">
        <v>3</v>
      </c>
      <c r="R12" s="77">
        <v>2</v>
      </c>
      <c r="S12" s="77" t="s">
        <v>61</v>
      </c>
      <c r="T12" s="5" t="s">
        <v>149</v>
      </c>
      <c r="U12" s="9"/>
      <c r="W12" s="86">
        <f t="shared" ref="W12:X18" si="9">D12</f>
        <v>77</v>
      </c>
      <c r="X12" s="87">
        <f t="shared" si="9"/>
        <v>23</v>
      </c>
      <c r="Y12" s="92">
        <f t="shared" ref="Y12:Z18" si="10">H12</f>
        <v>54</v>
      </c>
      <c r="Z12" s="90">
        <f t="shared" si="10"/>
        <v>130000</v>
      </c>
      <c r="AA12" s="90">
        <f t="shared" ref="AA12:AA18" si="11">K12</f>
        <v>0</v>
      </c>
      <c r="AB12" s="90">
        <f t="shared" ref="AB12:AD18" si="12">M12</f>
        <v>130000</v>
      </c>
      <c r="AC12" s="4">
        <f t="shared" si="12"/>
        <v>0</v>
      </c>
      <c r="AD12" s="91">
        <f t="shared" si="12"/>
        <v>5652.173913043478</v>
      </c>
      <c r="AE12" s="77" t="str">
        <f t="shared" ref="AE12:AE18" si="13">S12</f>
        <v>계</v>
      </c>
      <c r="AF12" s="77" t="str">
        <f t="shared" ref="AF12:AF18" si="14">Q12&amp;"/"&amp;R12</f>
        <v>3/2</v>
      </c>
      <c r="AH12" s="20" t="str">
        <f t="shared" si="1"/>
        <v>마포한강아이파크</v>
      </c>
      <c r="AI12" s="87">
        <f t="shared" si="0"/>
        <v>23</v>
      </c>
      <c r="AJ12" s="77" t="str">
        <f t="shared" ref="AJ12:AJ18" si="15"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 t="shared" ref="AN12:AN18" si="16">IF(AI12="","",$AN$2)</f>
        <v>C</v>
      </c>
      <c r="AO12" s="77" t="str">
        <f t="shared" ref="AO12:AO18" si="17">IF(N12="","",IF(N12&gt;=$AO$1/100,"O","X"))</f>
        <v>X</v>
      </c>
      <c r="AP12" s="77" t="str">
        <f t="shared" ref="AP12:AP18" si="18">IF(I12="","",IF(I12&lt;=$AP$1,"O","X"))</f>
        <v>X</v>
      </c>
      <c r="AQ12" s="77" t="str">
        <f t="shared" ref="AQ12:AQ18" si="19">IF(O12="","",IF(O12&lt;=$AQ$1,"O","X"))</f>
        <v>X</v>
      </c>
      <c r="AR12" s="77" t="str">
        <f t="shared" ref="AR12:AR18" si="20">IF(M12="","",IF(M12&lt;=$AR$1,"O","X"))</f>
        <v>X</v>
      </c>
      <c r="AS12" s="77" t="s">
        <v>2</v>
      </c>
      <c r="AT12" s="77" t="str">
        <f t="shared" ref="AT12:AT18" si="21">IF(OR(F12="",AI12=""),"",IF(AND((F12&lt;=85),(AI12&gt;=15)),"O","X"))</f>
        <v>O</v>
      </c>
      <c r="AU12" s="77" t="str">
        <f t="shared" ref="AU12:AU18" si="22">IF(C12="","",IF(C12&gt;=$AU$1,"O","X"))</f>
        <v>O</v>
      </c>
      <c r="AV12" s="77" t="str">
        <f t="shared" ref="AV12:AV18" si="23">IF(AO12="","",IF(AND(AO12="O",AP12="O",AR12="O",AT12="O",AU12="O"),"후보","X"))</f>
        <v>X</v>
      </c>
    </row>
    <row r="13" spans="1:48" x14ac:dyDescent="0.3">
      <c r="A13" s="9" t="s">
        <v>1001</v>
      </c>
      <c r="B13" s="10" t="s">
        <v>2316</v>
      </c>
      <c r="C13" s="88">
        <v>385</v>
      </c>
      <c r="D13" s="86">
        <v>77.400000000000006</v>
      </c>
      <c r="E13" s="87">
        <v>23</v>
      </c>
      <c r="F13" s="86">
        <v>59.4</v>
      </c>
      <c r="G13" s="17">
        <v>18</v>
      </c>
      <c r="H13" s="88">
        <v>60</v>
      </c>
      <c r="I13" s="89">
        <v>138000</v>
      </c>
      <c r="J13" s="89" t="s">
        <v>75</v>
      </c>
      <c r="K13" s="89"/>
      <c r="L13" s="89"/>
      <c r="M13" s="90">
        <f t="shared" si="5"/>
        <v>138000</v>
      </c>
      <c r="N13" s="4">
        <f t="shared" si="6"/>
        <v>0</v>
      </c>
      <c r="O13" s="91">
        <f t="shared" si="7"/>
        <v>6000</v>
      </c>
      <c r="P13" s="91">
        <f t="shared" si="8"/>
        <v>0</v>
      </c>
      <c r="Q13" s="77">
        <v>3</v>
      </c>
      <c r="R13" s="77">
        <v>2</v>
      </c>
      <c r="S13" s="77" t="s">
        <v>61</v>
      </c>
      <c r="T13" s="5" t="s">
        <v>150</v>
      </c>
      <c r="U13" s="9"/>
      <c r="W13" s="86">
        <f t="shared" si="9"/>
        <v>77.400000000000006</v>
      </c>
      <c r="X13" s="87">
        <f t="shared" si="9"/>
        <v>23</v>
      </c>
      <c r="Y13" s="92">
        <f t="shared" si="10"/>
        <v>60</v>
      </c>
      <c r="Z13" s="90">
        <f t="shared" si="10"/>
        <v>138000</v>
      </c>
      <c r="AA13" s="90">
        <f t="shared" si="11"/>
        <v>0</v>
      </c>
      <c r="AB13" s="90">
        <f t="shared" si="12"/>
        <v>138000</v>
      </c>
      <c r="AC13" s="4">
        <f t="shared" si="12"/>
        <v>0</v>
      </c>
      <c r="AD13" s="91">
        <f t="shared" si="12"/>
        <v>6000</v>
      </c>
      <c r="AE13" s="77" t="str">
        <f t="shared" si="13"/>
        <v>계</v>
      </c>
      <c r="AF13" s="77" t="str">
        <f t="shared" si="14"/>
        <v>3/2</v>
      </c>
      <c r="AH13" s="20" t="str">
        <f t="shared" si="1"/>
        <v>마포한강아이파크</v>
      </c>
      <c r="AI13" s="87">
        <f t="shared" si="0"/>
        <v>23</v>
      </c>
      <c r="AJ13" s="77" t="str">
        <f t="shared" si="15"/>
        <v>A-</v>
      </c>
      <c r="AK13" s="77" t="s">
        <v>13</v>
      </c>
      <c r="AL13" s="77" t="s">
        <v>62</v>
      </c>
      <c r="AM13" s="77" t="s">
        <v>63</v>
      </c>
      <c r="AN13" s="77" t="str">
        <f t="shared" si="16"/>
        <v>C</v>
      </c>
      <c r="AO13" s="77" t="str">
        <f t="shared" si="17"/>
        <v>X</v>
      </c>
      <c r="AP13" s="77" t="str">
        <f t="shared" si="18"/>
        <v>X</v>
      </c>
      <c r="AQ13" s="77" t="str">
        <f t="shared" si="19"/>
        <v>X</v>
      </c>
      <c r="AR13" s="77" t="str">
        <f t="shared" si="20"/>
        <v>X</v>
      </c>
      <c r="AS13" s="77" t="s">
        <v>2</v>
      </c>
      <c r="AT13" s="77" t="str">
        <f t="shared" si="21"/>
        <v>O</v>
      </c>
      <c r="AU13" s="77" t="str">
        <f t="shared" si="22"/>
        <v>O</v>
      </c>
      <c r="AV13" s="77" t="str">
        <f t="shared" si="23"/>
        <v>X</v>
      </c>
    </row>
    <row r="14" spans="1:48" x14ac:dyDescent="0.3">
      <c r="A14" s="9" t="s">
        <v>1001</v>
      </c>
      <c r="B14" s="10" t="s">
        <v>2316</v>
      </c>
      <c r="C14" s="88">
        <v>385</v>
      </c>
      <c r="D14" s="86">
        <v>109</v>
      </c>
      <c r="E14" s="87">
        <v>33</v>
      </c>
      <c r="F14" s="86">
        <v>84.6</v>
      </c>
      <c r="G14" s="17">
        <v>26</v>
      </c>
      <c r="H14" s="88">
        <v>90</v>
      </c>
      <c r="I14" s="89">
        <v>170000</v>
      </c>
      <c r="J14" s="89" t="s">
        <v>74</v>
      </c>
      <c r="K14" s="89">
        <v>120000</v>
      </c>
      <c r="L14" s="89" t="s">
        <v>75</v>
      </c>
      <c r="M14" s="90">
        <f t="shared" si="5"/>
        <v>50000</v>
      </c>
      <c r="N14" s="4">
        <f t="shared" si="6"/>
        <v>0.70588235294117652</v>
      </c>
      <c r="O14" s="91">
        <f t="shared" si="7"/>
        <v>5151.515151515152</v>
      </c>
      <c r="P14" s="91">
        <f t="shared" si="8"/>
        <v>3636.3636363636365</v>
      </c>
      <c r="Q14" s="77">
        <v>3</v>
      </c>
      <c r="R14" s="77">
        <v>2</v>
      </c>
      <c r="S14" s="77" t="s">
        <v>61</v>
      </c>
      <c r="T14" s="5" t="s">
        <v>151</v>
      </c>
      <c r="U14" s="9"/>
      <c r="W14" s="86">
        <f t="shared" si="9"/>
        <v>109</v>
      </c>
      <c r="X14" s="87">
        <f t="shared" si="9"/>
        <v>33</v>
      </c>
      <c r="Y14" s="92">
        <f t="shared" si="10"/>
        <v>90</v>
      </c>
      <c r="Z14" s="90">
        <f t="shared" si="10"/>
        <v>170000</v>
      </c>
      <c r="AA14" s="90">
        <f t="shared" si="11"/>
        <v>120000</v>
      </c>
      <c r="AB14" s="90">
        <f t="shared" si="12"/>
        <v>50000</v>
      </c>
      <c r="AC14" s="4">
        <f t="shared" si="12"/>
        <v>0.70588235294117652</v>
      </c>
      <c r="AD14" s="91">
        <f t="shared" si="12"/>
        <v>5151.515151515152</v>
      </c>
      <c r="AE14" s="77" t="str">
        <f t="shared" si="13"/>
        <v>계</v>
      </c>
      <c r="AF14" s="77" t="str">
        <f t="shared" si="14"/>
        <v>3/2</v>
      </c>
      <c r="AH14" s="20" t="str">
        <f t="shared" si="1"/>
        <v>마포한강아이파크</v>
      </c>
      <c r="AI14" s="87">
        <f t="shared" si="0"/>
        <v>33</v>
      </c>
      <c r="AJ14" s="77" t="str">
        <f t="shared" si="15"/>
        <v>A-</v>
      </c>
      <c r="AK14" s="77" t="s">
        <v>13</v>
      </c>
      <c r="AL14" s="77" t="s">
        <v>62</v>
      </c>
      <c r="AM14" s="77" t="s">
        <v>63</v>
      </c>
      <c r="AN14" s="77" t="str">
        <f t="shared" si="16"/>
        <v>C</v>
      </c>
      <c r="AO14" s="77" t="str">
        <f t="shared" si="17"/>
        <v>X</v>
      </c>
      <c r="AP14" s="77" t="str">
        <f t="shared" si="18"/>
        <v>X</v>
      </c>
      <c r="AQ14" s="77" t="str">
        <f t="shared" si="19"/>
        <v>X</v>
      </c>
      <c r="AR14" s="77" t="str">
        <f t="shared" si="20"/>
        <v>X</v>
      </c>
      <c r="AS14" s="77" t="s">
        <v>2</v>
      </c>
      <c r="AT14" s="77" t="str">
        <f t="shared" si="21"/>
        <v>O</v>
      </c>
      <c r="AU14" s="77" t="str">
        <f t="shared" si="22"/>
        <v>O</v>
      </c>
      <c r="AV14" s="77" t="str">
        <f t="shared" si="23"/>
        <v>X</v>
      </c>
    </row>
    <row r="15" spans="1:48" x14ac:dyDescent="0.3">
      <c r="A15" s="9" t="s">
        <v>1001</v>
      </c>
      <c r="B15" s="10" t="s">
        <v>2316</v>
      </c>
      <c r="C15" s="88">
        <v>385</v>
      </c>
      <c r="D15" s="86">
        <v>108.6</v>
      </c>
      <c r="E15" s="87">
        <v>33</v>
      </c>
      <c r="F15" s="86">
        <v>84.6</v>
      </c>
      <c r="G15" s="17">
        <v>26</v>
      </c>
      <c r="H15" s="88">
        <v>66</v>
      </c>
      <c r="I15" s="89"/>
      <c r="J15" s="89"/>
      <c r="K15" s="89"/>
      <c r="L15" s="89"/>
      <c r="M15" s="90">
        <f t="shared" si="5"/>
        <v>0</v>
      </c>
      <c r="N15" s="4" t="str">
        <f t="shared" si="6"/>
        <v/>
      </c>
      <c r="O15" s="91">
        <f t="shared" si="7"/>
        <v>0</v>
      </c>
      <c r="P15" s="91">
        <f t="shared" si="8"/>
        <v>0</v>
      </c>
      <c r="Q15" s="77">
        <v>3</v>
      </c>
      <c r="R15" s="77">
        <v>2</v>
      </c>
      <c r="S15" s="77" t="s">
        <v>61</v>
      </c>
      <c r="T15" s="5" t="s">
        <v>152</v>
      </c>
      <c r="U15" s="9"/>
      <c r="W15" s="86">
        <f t="shared" si="9"/>
        <v>108.6</v>
      </c>
      <c r="X15" s="87">
        <f t="shared" si="9"/>
        <v>33</v>
      </c>
      <c r="Y15" s="92">
        <f t="shared" si="10"/>
        <v>66</v>
      </c>
      <c r="Z15" s="90">
        <f t="shared" si="10"/>
        <v>0</v>
      </c>
      <c r="AA15" s="90">
        <f t="shared" si="11"/>
        <v>0</v>
      </c>
      <c r="AB15" s="90">
        <f t="shared" si="12"/>
        <v>0</v>
      </c>
      <c r="AC15" s="4" t="str">
        <f t="shared" si="12"/>
        <v/>
      </c>
      <c r="AD15" s="91">
        <f t="shared" si="12"/>
        <v>0</v>
      </c>
      <c r="AE15" s="77" t="str">
        <f t="shared" si="13"/>
        <v>계</v>
      </c>
      <c r="AF15" s="77" t="str">
        <f t="shared" si="14"/>
        <v>3/2</v>
      </c>
      <c r="AH15" s="20" t="str">
        <f t="shared" si="1"/>
        <v>마포한강아이파크</v>
      </c>
      <c r="AI15" s="87">
        <f t="shared" si="0"/>
        <v>33</v>
      </c>
      <c r="AJ15" s="77" t="str">
        <f t="shared" si="15"/>
        <v>A-</v>
      </c>
      <c r="AK15" s="77" t="s">
        <v>13</v>
      </c>
      <c r="AL15" s="77" t="s">
        <v>62</v>
      </c>
      <c r="AM15" s="77" t="s">
        <v>63</v>
      </c>
      <c r="AN15" s="77" t="str">
        <f t="shared" si="16"/>
        <v>C</v>
      </c>
      <c r="AO15" s="77" t="str">
        <f t="shared" si="17"/>
        <v/>
      </c>
      <c r="AP15" s="77" t="str">
        <f t="shared" si="18"/>
        <v/>
      </c>
      <c r="AQ15" s="77" t="str">
        <f t="shared" si="19"/>
        <v>O</v>
      </c>
      <c r="AR15" s="77" t="str">
        <f t="shared" si="20"/>
        <v>O</v>
      </c>
      <c r="AS15" s="77" t="s">
        <v>2</v>
      </c>
      <c r="AT15" s="77" t="str">
        <f t="shared" si="21"/>
        <v>O</v>
      </c>
      <c r="AU15" s="77" t="str">
        <f t="shared" si="22"/>
        <v>O</v>
      </c>
      <c r="AV15" s="77" t="str">
        <f t="shared" si="23"/>
        <v/>
      </c>
    </row>
    <row r="16" spans="1:48" x14ac:dyDescent="0.3">
      <c r="A16" s="9" t="s">
        <v>1001</v>
      </c>
      <c r="B16" s="10" t="s">
        <v>2316</v>
      </c>
      <c r="C16" s="88">
        <v>385</v>
      </c>
      <c r="D16" s="86">
        <v>108.7</v>
      </c>
      <c r="E16" s="87">
        <v>33</v>
      </c>
      <c r="F16" s="86">
        <v>84.2</v>
      </c>
      <c r="G16" s="17">
        <v>25</v>
      </c>
      <c r="H16" s="88">
        <v>34</v>
      </c>
      <c r="I16" s="89">
        <v>175000</v>
      </c>
      <c r="J16" s="89" t="s">
        <v>74</v>
      </c>
      <c r="K16" s="89">
        <v>90000</v>
      </c>
      <c r="L16" s="89" t="s">
        <v>74</v>
      </c>
      <c r="M16" s="90">
        <f t="shared" si="5"/>
        <v>85000</v>
      </c>
      <c r="N16" s="4">
        <f t="shared" si="6"/>
        <v>0.51428571428571423</v>
      </c>
      <c r="O16" s="91">
        <f t="shared" si="7"/>
        <v>5303.030303030303</v>
      </c>
      <c r="P16" s="91">
        <f t="shared" si="8"/>
        <v>2727.2727272727275</v>
      </c>
      <c r="Q16" s="77">
        <v>3</v>
      </c>
      <c r="R16" s="77">
        <v>2</v>
      </c>
      <c r="S16" s="77" t="s">
        <v>61</v>
      </c>
      <c r="T16" s="5" t="s">
        <v>153</v>
      </c>
      <c r="U16" s="9"/>
      <c r="W16" s="86">
        <f t="shared" si="9"/>
        <v>108.7</v>
      </c>
      <c r="X16" s="87">
        <f t="shared" si="9"/>
        <v>33</v>
      </c>
      <c r="Y16" s="92">
        <f t="shared" si="10"/>
        <v>34</v>
      </c>
      <c r="Z16" s="90">
        <f t="shared" si="10"/>
        <v>175000</v>
      </c>
      <c r="AA16" s="90">
        <f t="shared" si="11"/>
        <v>90000</v>
      </c>
      <c r="AB16" s="90">
        <f t="shared" si="12"/>
        <v>85000</v>
      </c>
      <c r="AC16" s="4">
        <f t="shared" si="12"/>
        <v>0.51428571428571423</v>
      </c>
      <c r="AD16" s="91">
        <f t="shared" si="12"/>
        <v>5303.030303030303</v>
      </c>
      <c r="AE16" s="77" t="str">
        <f t="shared" si="13"/>
        <v>계</v>
      </c>
      <c r="AF16" s="77" t="str">
        <f t="shared" si="14"/>
        <v>3/2</v>
      </c>
      <c r="AH16" s="20" t="str">
        <f t="shared" si="1"/>
        <v>마포한강아이파크</v>
      </c>
      <c r="AI16" s="87">
        <f t="shared" si="0"/>
        <v>33</v>
      </c>
      <c r="AJ16" s="77" t="str">
        <f t="shared" si="15"/>
        <v>A-</v>
      </c>
      <c r="AK16" s="77" t="s">
        <v>13</v>
      </c>
      <c r="AL16" s="77" t="s">
        <v>62</v>
      </c>
      <c r="AM16" s="77" t="s">
        <v>63</v>
      </c>
      <c r="AN16" s="77" t="str">
        <f t="shared" si="16"/>
        <v>C</v>
      </c>
      <c r="AO16" s="77" t="str">
        <f t="shared" si="17"/>
        <v>X</v>
      </c>
      <c r="AP16" s="77" t="str">
        <f t="shared" si="18"/>
        <v>X</v>
      </c>
      <c r="AQ16" s="77" t="str">
        <f t="shared" si="19"/>
        <v>X</v>
      </c>
      <c r="AR16" s="77" t="str">
        <f t="shared" si="20"/>
        <v>X</v>
      </c>
      <c r="AS16" s="77" t="s">
        <v>2</v>
      </c>
      <c r="AT16" s="77" t="str">
        <f t="shared" si="21"/>
        <v>O</v>
      </c>
      <c r="AU16" s="77" t="str">
        <f t="shared" si="22"/>
        <v>O</v>
      </c>
      <c r="AV16" s="77" t="str">
        <f t="shared" si="23"/>
        <v>X</v>
      </c>
    </row>
    <row r="17" spans="1:48" x14ac:dyDescent="0.3">
      <c r="A17" s="9" t="s">
        <v>1001</v>
      </c>
      <c r="B17" s="10" t="s">
        <v>2316</v>
      </c>
      <c r="C17" s="88">
        <v>385</v>
      </c>
      <c r="D17" s="86">
        <v>141.9</v>
      </c>
      <c r="E17" s="87">
        <v>43</v>
      </c>
      <c r="F17" s="86">
        <v>111.3</v>
      </c>
      <c r="G17" s="17">
        <v>34</v>
      </c>
      <c r="H17" s="88">
        <v>39</v>
      </c>
      <c r="I17" s="89">
        <v>260000</v>
      </c>
      <c r="J17" s="89" t="s">
        <v>75</v>
      </c>
      <c r="K17" s="89"/>
      <c r="L17" s="89"/>
      <c r="M17" s="90">
        <f t="shared" si="5"/>
        <v>260000</v>
      </c>
      <c r="N17" s="4">
        <f t="shared" si="6"/>
        <v>0</v>
      </c>
      <c r="O17" s="91">
        <f t="shared" si="7"/>
        <v>6046.5116279069771</v>
      </c>
      <c r="P17" s="91">
        <f t="shared" si="8"/>
        <v>0</v>
      </c>
      <c r="Q17" s="77">
        <v>4</v>
      </c>
      <c r="R17" s="77">
        <v>2</v>
      </c>
      <c r="S17" s="77" t="s">
        <v>61</v>
      </c>
      <c r="T17" s="5" t="s">
        <v>154</v>
      </c>
      <c r="U17" s="9"/>
      <c r="W17" s="86">
        <f t="shared" si="9"/>
        <v>141.9</v>
      </c>
      <c r="X17" s="87">
        <f t="shared" si="9"/>
        <v>43</v>
      </c>
      <c r="Y17" s="92">
        <f t="shared" si="10"/>
        <v>39</v>
      </c>
      <c r="Z17" s="90">
        <f t="shared" si="10"/>
        <v>260000</v>
      </c>
      <c r="AA17" s="90">
        <f t="shared" si="11"/>
        <v>0</v>
      </c>
      <c r="AB17" s="90">
        <f t="shared" si="12"/>
        <v>260000</v>
      </c>
      <c r="AC17" s="4">
        <f t="shared" si="12"/>
        <v>0</v>
      </c>
      <c r="AD17" s="91">
        <f t="shared" si="12"/>
        <v>6046.5116279069771</v>
      </c>
      <c r="AE17" s="77" t="str">
        <f t="shared" si="13"/>
        <v>계</v>
      </c>
      <c r="AF17" s="77" t="str">
        <f t="shared" si="14"/>
        <v>4/2</v>
      </c>
      <c r="AH17" s="20" t="str">
        <f t="shared" si="1"/>
        <v>마포한강아이파크</v>
      </c>
      <c r="AI17" s="87">
        <f t="shared" si="0"/>
        <v>43</v>
      </c>
      <c r="AJ17" s="77" t="str">
        <f t="shared" si="15"/>
        <v>A-</v>
      </c>
      <c r="AK17" s="77" t="s">
        <v>13</v>
      </c>
      <c r="AL17" s="77" t="s">
        <v>62</v>
      </c>
      <c r="AM17" s="77" t="s">
        <v>63</v>
      </c>
      <c r="AN17" s="77" t="str">
        <f t="shared" si="16"/>
        <v>C</v>
      </c>
      <c r="AO17" s="77" t="str">
        <f t="shared" si="17"/>
        <v>X</v>
      </c>
      <c r="AP17" s="77" t="str">
        <f t="shared" si="18"/>
        <v>X</v>
      </c>
      <c r="AQ17" s="77" t="str">
        <f t="shared" si="19"/>
        <v>X</v>
      </c>
      <c r="AR17" s="77" t="str">
        <f t="shared" si="20"/>
        <v>X</v>
      </c>
      <c r="AS17" s="77" t="s">
        <v>2</v>
      </c>
      <c r="AT17" s="77" t="str">
        <f t="shared" si="21"/>
        <v>X</v>
      </c>
      <c r="AU17" s="77" t="str">
        <f t="shared" si="22"/>
        <v>O</v>
      </c>
      <c r="AV17" s="77" t="str">
        <f t="shared" si="23"/>
        <v>X</v>
      </c>
    </row>
    <row r="18" spans="1:48" x14ac:dyDescent="0.3">
      <c r="A18" s="9" t="s">
        <v>1001</v>
      </c>
      <c r="B18" s="10" t="s">
        <v>2316</v>
      </c>
      <c r="C18" s="88">
        <v>385</v>
      </c>
      <c r="D18" s="86">
        <v>142.19999999999999</v>
      </c>
      <c r="E18" s="87">
        <v>43</v>
      </c>
      <c r="F18" s="86">
        <v>111.4</v>
      </c>
      <c r="G18" s="17">
        <v>34</v>
      </c>
      <c r="H18" s="88">
        <v>42</v>
      </c>
      <c r="I18" s="89">
        <v>250000</v>
      </c>
      <c r="J18" s="89" t="s">
        <v>74</v>
      </c>
      <c r="K18" s="89">
        <v>125000</v>
      </c>
      <c r="L18" s="89" t="s">
        <v>74</v>
      </c>
      <c r="M18" s="90">
        <f t="shared" si="5"/>
        <v>125000</v>
      </c>
      <c r="N18" s="4">
        <f t="shared" si="6"/>
        <v>0.5</v>
      </c>
      <c r="O18" s="91">
        <f t="shared" si="7"/>
        <v>5813.9534883720926</v>
      </c>
      <c r="P18" s="91">
        <f t="shared" si="8"/>
        <v>2906.9767441860463</v>
      </c>
      <c r="Q18" s="77">
        <v>4</v>
      </c>
      <c r="R18" s="77">
        <v>2</v>
      </c>
      <c r="S18" s="77" t="s">
        <v>61</v>
      </c>
      <c r="T18" s="5" t="s">
        <v>155</v>
      </c>
      <c r="U18" s="9"/>
      <c r="W18" s="86">
        <f t="shared" si="9"/>
        <v>142.19999999999999</v>
      </c>
      <c r="X18" s="87">
        <f t="shared" si="9"/>
        <v>43</v>
      </c>
      <c r="Y18" s="92">
        <f t="shared" si="10"/>
        <v>42</v>
      </c>
      <c r="Z18" s="90">
        <f t="shared" si="10"/>
        <v>250000</v>
      </c>
      <c r="AA18" s="90">
        <f t="shared" si="11"/>
        <v>125000</v>
      </c>
      <c r="AB18" s="90">
        <f t="shared" si="12"/>
        <v>125000</v>
      </c>
      <c r="AC18" s="4">
        <f t="shared" si="12"/>
        <v>0.5</v>
      </c>
      <c r="AD18" s="91">
        <f t="shared" si="12"/>
        <v>5813.9534883720926</v>
      </c>
      <c r="AE18" s="77" t="str">
        <f t="shared" si="13"/>
        <v>계</v>
      </c>
      <c r="AF18" s="77" t="str">
        <f t="shared" si="14"/>
        <v>4/2</v>
      </c>
      <c r="AH18" s="20" t="str">
        <f t="shared" si="1"/>
        <v>마포한강아이파크</v>
      </c>
      <c r="AI18" s="87">
        <f t="shared" si="0"/>
        <v>43</v>
      </c>
      <c r="AJ18" s="77" t="str">
        <f t="shared" si="15"/>
        <v>A-</v>
      </c>
      <c r="AK18" s="77" t="s">
        <v>13</v>
      </c>
      <c r="AL18" s="77" t="s">
        <v>62</v>
      </c>
      <c r="AM18" s="77" t="s">
        <v>63</v>
      </c>
      <c r="AN18" s="77" t="str">
        <f t="shared" si="16"/>
        <v>C</v>
      </c>
      <c r="AO18" s="77" t="str">
        <f t="shared" si="17"/>
        <v>X</v>
      </c>
      <c r="AP18" s="77" t="str">
        <f t="shared" si="18"/>
        <v>X</v>
      </c>
      <c r="AQ18" s="77" t="str">
        <f t="shared" si="19"/>
        <v>X</v>
      </c>
      <c r="AR18" s="77" t="str">
        <f t="shared" si="20"/>
        <v>X</v>
      </c>
      <c r="AS18" s="77" t="s">
        <v>2</v>
      </c>
      <c r="AT18" s="77" t="str">
        <f t="shared" si="21"/>
        <v>X</v>
      </c>
      <c r="AU18" s="77" t="str">
        <f t="shared" si="22"/>
        <v>O</v>
      </c>
      <c r="AV18" s="77" t="str">
        <f t="shared" si="23"/>
        <v>X</v>
      </c>
    </row>
    <row r="19" spans="1:48" x14ac:dyDescent="0.3">
      <c r="A19" s="9"/>
      <c r="B19" s="77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망원동 망원휴먼빌('04.07.,210^)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9" t="str">
        <f t="shared" si="0"/>
        <v/>
      </c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</row>
    <row r="20" spans="1:48" x14ac:dyDescent="0.3">
      <c r="A20" s="9" t="s">
        <v>1044</v>
      </c>
      <c r="B20" s="10" t="s">
        <v>2304</v>
      </c>
      <c r="C20" s="88">
        <v>210</v>
      </c>
      <c r="D20" s="86">
        <v>77.900000000000006</v>
      </c>
      <c r="E20" s="87">
        <v>24</v>
      </c>
      <c r="F20" s="86">
        <v>59.9</v>
      </c>
      <c r="G20" s="17">
        <v>18</v>
      </c>
      <c r="H20" s="88">
        <v>60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3</v>
      </c>
      <c r="R20" s="77">
        <v>2</v>
      </c>
      <c r="S20" s="77" t="s">
        <v>61</v>
      </c>
      <c r="T20" s="5" t="s">
        <v>150</v>
      </c>
      <c r="U20" s="9"/>
      <c r="W20" s="86">
        <f t="shared" ref="W20:X22" si="24">D20</f>
        <v>77.900000000000006</v>
      </c>
      <c r="X20" s="87">
        <f t="shared" si="24"/>
        <v>24</v>
      </c>
      <c r="Y20" s="92">
        <f t="shared" ref="Y20:Z22" si="25">H20</f>
        <v>60</v>
      </c>
      <c r="Z20" s="90">
        <f t="shared" si="25"/>
        <v>0</v>
      </c>
      <c r="AA20" s="90">
        <f>K20</f>
        <v>0</v>
      </c>
      <c r="AB20" s="90">
        <f t="shared" ref="AB20:AD22" si="26">M20</f>
        <v>0</v>
      </c>
      <c r="AC20" s="4" t="str">
        <f t="shared" si="26"/>
        <v/>
      </c>
      <c r="AD20" s="91">
        <f t="shared" si="26"/>
        <v>0</v>
      </c>
      <c r="AE20" s="77" t="str">
        <f>S20</f>
        <v>계</v>
      </c>
      <c r="AF20" s="77" t="str">
        <f>Q20&amp;"/"&amp;R20</f>
        <v>3/2</v>
      </c>
      <c r="AH20" s="20" t="str">
        <f t="shared" si="1"/>
        <v>망원휴먼빌</v>
      </c>
      <c r="AI20" s="87">
        <f t="shared" si="0"/>
        <v>24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X</v>
      </c>
      <c r="AV20" s="77" t="str">
        <f>IF(AO20="","",IF(AND(AO20="O",AP20="O",AR20="O",AT20="O",AU20="O"),"후보","X"))</f>
        <v/>
      </c>
    </row>
    <row r="21" spans="1:48" x14ac:dyDescent="0.3">
      <c r="A21" s="9" t="s">
        <v>1044</v>
      </c>
      <c r="B21" s="10" t="s">
        <v>2304</v>
      </c>
      <c r="C21" s="88">
        <v>210</v>
      </c>
      <c r="D21" s="86">
        <v>80.5</v>
      </c>
      <c r="E21" s="87">
        <v>24</v>
      </c>
      <c r="F21" s="86">
        <v>60</v>
      </c>
      <c r="G21" s="17">
        <v>18</v>
      </c>
      <c r="H21" s="88">
        <v>90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7">
        <v>3</v>
      </c>
      <c r="R21" s="77">
        <v>2</v>
      </c>
      <c r="S21" s="77" t="s">
        <v>61</v>
      </c>
      <c r="T21" s="5" t="s">
        <v>97</v>
      </c>
      <c r="U21" s="9"/>
      <c r="W21" s="86">
        <f t="shared" si="24"/>
        <v>80.5</v>
      </c>
      <c r="X21" s="87">
        <f t="shared" si="24"/>
        <v>24</v>
      </c>
      <c r="Y21" s="92">
        <f t="shared" si="25"/>
        <v>90</v>
      </c>
      <c r="Z21" s="90">
        <f t="shared" si="25"/>
        <v>0</v>
      </c>
      <c r="AA21" s="90">
        <f>K21</f>
        <v>0</v>
      </c>
      <c r="AB21" s="90">
        <f t="shared" si="26"/>
        <v>0</v>
      </c>
      <c r="AC21" s="4" t="str">
        <f t="shared" si="26"/>
        <v/>
      </c>
      <c r="AD21" s="91">
        <f t="shared" si="26"/>
        <v>0</v>
      </c>
      <c r="AE21" s="77" t="str">
        <f>S21</f>
        <v>계</v>
      </c>
      <c r="AF21" s="77" t="str">
        <f>Q21&amp;"/"&amp;R21</f>
        <v>3/2</v>
      </c>
      <c r="AH21" s="20" t="str">
        <f t="shared" si="1"/>
        <v>망원휴먼빌</v>
      </c>
      <c r="AI21" s="87">
        <f t="shared" si="0"/>
        <v>24</v>
      </c>
      <c r="AJ21" s="77" t="str">
        <f>IF(AI21="","",$AJ$2)</f>
        <v>A-</v>
      </c>
      <c r="AK21" s="77" t="s">
        <v>13</v>
      </c>
      <c r="AL21" s="77" t="s">
        <v>62</v>
      </c>
      <c r="AM21" s="77" t="s">
        <v>63</v>
      </c>
      <c r="AN21" s="77" t="str">
        <f>IF(AI21="","",$AN$2)</f>
        <v>C</v>
      </c>
      <c r="AO21" s="77" t="str">
        <f>IF(N21="","",IF(N21&gt;=$AO$1/100,"O","X"))</f>
        <v/>
      </c>
      <c r="AP21" s="77" t="str">
        <f>IF(I21="","",IF(I21&lt;=$AP$1,"O","X"))</f>
        <v/>
      </c>
      <c r="AQ21" s="77" t="str">
        <f>IF(O21="","",IF(O21&lt;=$AQ$1,"O","X"))</f>
        <v>O</v>
      </c>
      <c r="AR21" s="77" t="str">
        <f>IF(M21="","",IF(M21&lt;=$AR$1,"O","X"))</f>
        <v>O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X</v>
      </c>
      <c r="AV21" s="77" t="str">
        <f>IF(AO21="","",IF(AND(AO21="O",AP21="O",AR21="O",AT21="O",AU21="O"),"후보","X"))</f>
        <v/>
      </c>
    </row>
    <row r="22" spans="1:48" x14ac:dyDescent="0.3">
      <c r="A22" s="9" t="s">
        <v>1044</v>
      </c>
      <c r="B22" s="10" t="s">
        <v>2304</v>
      </c>
      <c r="C22" s="88">
        <v>210</v>
      </c>
      <c r="D22" s="86">
        <v>106.3</v>
      </c>
      <c r="E22" s="87">
        <v>32</v>
      </c>
      <c r="F22" s="86">
        <v>85</v>
      </c>
      <c r="G22" s="17">
        <v>26</v>
      </c>
      <c r="H22" s="88">
        <v>60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7">
        <v>3</v>
      </c>
      <c r="R22" s="77">
        <v>2</v>
      </c>
      <c r="S22" s="77" t="s">
        <v>61</v>
      </c>
      <c r="T22" s="5">
        <v>106</v>
      </c>
      <c r="U22" s="9"/>
      <c r="W22" s="86">
        <f t="shared" si="24"/>
        <v>106.3</v>
      </c>
      <c r="X22" s="87">
        <f t="shared" si="24"/>
        <v>32</v>
      </c>
      <c r="Y22" s="92">
        <f t="shared" si="25"/>
        <v>60</v>
      </c>
      <c r="Z22" s="90">
        <f t="shared" si="25"/>
        <v>0</v>
      </c>
      <c r="AA22" s="90">
        <f>K22</f>
        <v>0</v>
      </c>
      <c r="AB22" s="90">
        <f t="shared" si="26"/>
        <v>0</v>
      </c>
      <c r="AC22" s="4" t="str">
        <f t="shared" si="26"/>
        <v/>
      </c>
      <c r="AD22" s="91">
        <f t="shared" si="26"/>
        <v>0</v>
      </c>
      <c r="AE22" s="77" t="str">
        <f>S22</f>
        <v>계</v>
      </c>
      <c r="AF22" s="77" t="str">
        <f>Q22&amp;"/"&amp;R22</f>
        <v>3/2</v>
      </c>
      <c r="AH22" s="20" t="str">
        <f t="shared" si="1"/>
        <v>망원휴먼빌</v>
      </c>
      <c r="AI22" s="87">
        <f t="shared" si="0"/>
        <v>32</v>
      </c>
      <c r="AJ22" s="77" t="str">
        <f>IF(AI22="","",$AJ$2)</f>
        <v>A-</v>
      </c>
      <c r="AK22" s="77" t="s">
        <v>13</v>
      </c>
      <c r="AL22" s="77" t="s">
        <v>62</v>
      </c>
      <c r="AM22" s="77" t="s">
        <v>63</v>
      </c>
      <c r="AN22" s="77" t="str">
        <f>IF(AI22="","",$AN$2)</f>
        <v>C</v>
      </c>
      <c r="AO22" s="77" t="str">
        <f>IF(N22="","",IF(N22&gt;=$AO$1/100,"O","X"))</f>
        <v/>
      </c>
      <c r="AP22" s="77" t="str">
        <f>IF(I22="","",IF(I22&lt;=$AP$1,"O","X"))</f>
        <v/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X</v>
      </c>
      <c r="AV22" s="77" t="str">
        <f>IF(AO22="","",IF(AND(AO22="O",AP22="O",AR22="O",AT22="O",AU22="O"),"후보","X"))</f>
        <v/>
      </c>
    </row>
  </sheetData>
  <mergeCells count="1">
    <mergeCell ref="AJ1:AN1"/>
  </mergeCells>
  <phoneticPr fontId="2" type="noConversion"/>
  <conditionalFormatting sqref="AV4:AV6">
    <cfRule type="expression" dxfId="6931" priority="296">
      <formula>AV4="X"</formula>
    </cfRule>
    <cfRule type="expression" dxfId="6930" priority="297">
      <formula>AV4="후보"</formula>
    </cfRule>
  </conditionalFormatting>
  <conditionalFormatting sqref="AC1:AC2 AC4:AC6 N4:N5">
    <cfRule type="cellIs" dxfId="6929" priority="293" operator="greaterThan">
      <formula>0.9</formula>
    </cfRule>
    <cfRule type="cellIs" dxfId="6928" priority="294" operator="greaterThan">
      <formula>0.85</formula>
    </cfRule>
  </conditionalFormatting>
  <conditionalFormatting sqref="N1:N2">
    <cfRule type="cellIs" dxfId="6927" priority="291" operator="greaterThan">
      <formula>0.9</formula>
    </cfRule>
    <cfRule type="cellIs" dxfId="6926" priority="292" operator="greaterThan">
      <formula>0.85</formula>
    </cfRule>
  </conditionalFormatting>
  <conditionalFormatting sqref="N6">
    <cfRule type="cellIs" dxfId="6925" priority="289" operator="greaterThan">
      <formula>0.9</formula>
    </cfRule>
    <cfRule type="cellIs" dxfId="6924" priority="290" operator="greaterThan">
      <formula>0.85</formula>
    </cfRule>
  </conditionalFormatting>
  <conditionalFormatting sqref="E6">
    <cfRule type="expression" dxfId="6923" priority="285">
      <formula>AND(IF(OR($Q6=1,$Q6=2),1,0),IF($X6&lt;=20,1,0))</formula>
    </cfRule>
    <cfRule type="expression" dxfId="6922" priority="286">
      <formula>AND(IF($Q6=2,1,0),IF($X6&lt;30,1,0))</formula>
    </cfRule>
    <cfRule type="expression" dxfId="6921" priority="287">
      <formula>AND(IF($Q6=3,1,0),IF($X6&lt;30,1,0))</formula>
    </cfRule>
    <cfRule type="expression" dxfId="6920" priority="288">
      <formula>AND(IF($Q6=3,1,IF($Q6=4,1,0)),IF($F6&lt;=85,1,0))</formula>
    </cfRule>
  </conditionalFormatting>
  <conditionalFormatting sqref="X6">
    <cfRule type="expression" dxfId="6919" priority="281">
      <formula>AND(IF(OR($Q6=1,$Q6=2),1,0),IF($X6&lt;=20,1,0))</formula>
    </cfRule>
    <cfRule type="expression" dxfId="6918" priority="282">
      <formula>AND(IF($Q6=2,1,0),IF($X6&lt;30,1,0))</formula>
    </cfRule>
    <cfRule type="expression" dxfId="6917" priority="283">
      <formula>AND(IF($Q6=3,1,0),IF($X6&lt;30,1,0))</formula>
    </cfRule>
    <cfRule type="expression" dxfId="6916" priority="284">
      <formula>AND(IF($Q6=3,1,IF($Q6=4,1,0)),IF($F6&lt;=85,1,0))</formula>
    </cfRule>
  </conditionalFormatting>
  <conditionalFormatting sqref="AI6">
    <cfRule type="expression" dxfId="6915" priority="277">
      <formula>AND(IF(OR($Q6=1,$Q6=2),1,0),IF($X6&lt;=20,1,0))</formula>
    </cfRule>
    <cfRule type="expression" dxfId="6914" priority="278">
      <formula>AND(IF($Q6=2,1,0),IF($X6&lt;30,1,0))</formula>
    </cfRule>
    <cfRule type="expression" dxfId="6913" priority="279">
      <formula>AND(IF($Q6=3,1,0),IF($X6&lt;30,1,0))</formula>
    </cfRule>
    <cfRule type="expression" dxfId="6912" priority="280">
      <formula>AND(IF($Q6=3,1,IF($Q6=4,1,0)),IF($F6&lt;=85,1,0))</formula>
    </cfRule>
  </conditionalFormatting>
  <conditionalFormatting sqref="AV7">
    <cfRule type="expression" dxfId="6911" priority="275">
      <formula>AV7="X"</formula>
    </cfRule>
    <cfRule type="expression" dxfId="6910" priority="276">
      <formula>AV7="후보"</formula>
    </cfRule>
  </conditionalFormatting>
  <conditionalFormatting sqref="AC7">
    <cfRule type="cellIs" dxfId="6909" priority="272" operator="greaterThan">
      <formula>0.9</formula>
    </cfRule>
    <cfRule type="cellIs" dxfId="6908" priority="273" operator="greaterThan">
      <formula>0.85</formula>
    </cfRule>
  </conditionalFormatting>
  <conditionalFormatting sqref="N7">
    <cfRule type="cellIs" dxfId="6907" priority="270" operator="greaterThan">
      <formula>0.9</formula>
    </cfRule>
    <cfRule type="cellIs" dxfId="6906" priority="271" operator="greaterThan">
      <formula>0.85</formula>
    </cfRule>
  </conditionalFormatting>
  <conditionalFormatting sqref="E7">
    <cfRule type="expression" dxfId="6905" priority="266">
      <formula>AND(IF(OR($Q7=1,$Q7=2),1,0),IF($X7&lt;=20,1,0))</formula>
    </cfRule>
    <cfRule type="expression" dxfId="6904" priority="267">
      <formula>AND(IF($Q7=2,1,0),IF($X7&lt;30,1,0))</formula>
    </cfRule>
    <cfRule type="expression" dxfId="6903" priority="268">
      <formula>AND(IF($Q7=3,1,0),IF($X7&lt;30,1,0))</formula>
    </cfRule>
    <cfRule type="expression" dxfId="6902" priority="269">
      <formula>AND(IF($Q7=3,1,IF($Q7=4,1,0)),IF($F7&lt;=85,1,0))</formula>
    </cfRule>
  </conditionalFormatting>
  <conditionalFormatting sqref="X7">
    <cfRule type="expression" dxfId="6901" priority="262">
      <formula>AND(IF(OR($Q7=1,$Q7=2),1,0),IF($X7&lt;=20,1,0))</formula>
    </cfRule>
    <cfRule type="expression" dxfId="6900" priority="263">
      <formula>AND(IF($Q7=2,1,0),IF($X7&lt;30,1,0))</formula>
    </cfRule>
    <cfRule type="expression" dxfId="6899" priority="264">
      <formula>AND(IF($Q7=3,1,0),IF($X7&lt;30,1,0))</formula>
    </cfRule>
    <cfRule type="expression" dxfId="6898" priority="265">
      <formula>AND(IF($Q7=3,1,IF($Q7=4,1,0)),IF($F7&lt;=85,1,0))</formula>
    </cfRule>
  </conditionalFormatting>
  <conditionalFormatting sqref="AI7">
    <cfRule type="expression" dxfId="6897" priority="258">
      <formula>AND(IF(OR($Q7=1,$Q7=2),1,0),IF($X7&lt;=20,1,0))</formula>
    </cfRule>
    <cfRule type="expression" dxfId="6896" priority="259">
      <formula>AND(IF($Q7=2,1,0),IF($X7&lt;30,1,0))</formula>
    </cfRule>
    <cfRule type="expression" dxfId="6895" priority="260">
      <formula>AND(IF($Q7=3,1,0),IF($X7&lt;30,1,0))</formula>
    </cfRule>
    <cfRule type="expression" dxfId="6894" priority="261">
      <formula>AND(IF($Q7=3,1,IF($Q7=4,1,0)),IF($F7&lt;=85,1,0))</formula>
    </cfRule>
  </conditionalFormatting>
  <conditionalFormatting sqref="AV8">
    <cfRule type="expression" dxfId="6893" priority="256">
      <formula>AV8="X"</formula>
    </cfRule>
    <cfRule type="expression" dxfId="6892" priority="257">
      <formula>AV8="후보"</formula>
    </cfRule>
  </conditionalFormatting>
  <conditionalFormatting sqref="AC8">
    <cfRule type="cellIs" dxfId="6891" priority="253" operator="greaterThan">
      <formula>0.9</formula>
    </cfRule>
    <cfRule type="cellIs" dxfId="6890" priority="254" operator="greaterThan">
      <formula>0.85</formula>
    </cfRule>
  </conditionalFormatting>
  <conditionalFormatting sqref="N8">
    <cfRule type="cellIs" dxfId="6889" priority="251" operator="greaterThan">
      <formula>0.9</formula>
    </cfRule>
    <cfRule type="cellIs" dxfId="6888" priority="252" operator="greaterThan">
      <formula>0.85</formula>
    </cfRule>
  </conditionalFormatting>
  <conditionalFormatting sqref="E8">
    <cfRule type="expression" dxfId="6887" priority="247">
      <formula>AND(IF(OR($Q8=1,$Q8=2),1,0),IF($X8&lt;=20,1,0))</formula>
    </cfRule>
    <cfRule type="expression" dxfId="6886" priority="248">
      <formula>AND(IF($Q8=2,1,0),IF($X8&lt;30,1,0))</formula>
    </cfRule>
    <cfRule type="expression" dxfId="6885" priority="249">
      <formula>AND(IF($Q8=3,1,0),IF($X8&lt;30,1,0))</formula>
    </cfRule>
    <cfRule type="expression" dxfId="6884" priority="250">
      <formula>AND(IF($Q8=3,1,IF($Q8=4,1,0)),IF($F8&lt;=85,1,0))</formula>
    </cfRule>
  </conditionalFormatting>
  <conditionalFormatting sqref="X8">
    <cfRule type="expression" dxfId="6883" priority="243">
      <formula>AND(IF(OR($Q8=1,$Q8=2),1,0),IF($X8&lt;=20,1,0))</formula>
    </cfRule>
    <cfRule type="expression" dxfId="6882" priority="244">
      <formula>AND(IF($Q8=2,1,0),IF($X8&lt;30,1,0))</formula>
    </cfRule>
    <cfRule type="expression" dxfId="6881" priority="245">
      <formula>AND(IF($Q8=3,1,0),IF($X8&lt;30,1,0))</formula>
    </cfRule>
    <cfRule type="expression" dxfId="6880" priority="246">
      <formula>AND(IF($Q8=3,1,IF($Q8=4,1,0)),IF($F8&lt;=85,1,0))</formula>
    </cfRule>
  </conditionalFormatting>
  <conditionalFormatting sqref="AI8">
    <cfRule type="expression" dxfId="6879" priority="239">
      <formula>AND(IF(OR($Q8=1,$Q8=2),1,0),IF($X8&lt;=20,1,0))</formula>
    </cfRule>
    <cfRule type="expression" dxfId="6878" priority="240">
      <formula>AND(IF($Q8=2,1,0),IF($X8&lt;30,1,0))</formula>
    </cfRule>
    <cfRule type="expression" dxfId="6877" priority="241">
      <formula>AND(IF($Q8=3,1,0),IF($X8&lt;30,1,0))</formula>
    </cfRule>
    <cfRule type="expression" dxfId="6876" priority="242">
      <formula>AND(IF($Q8=3,1,IF($Q8=4,1,0)),IF($F8&lt;=85,1,0))</formula>
    </cfRule>
  </conditionalFormatting>
  <conditionalFormatting sqref="AV9">
    <cfRule type="expression" dxfId="6875" priority="237">
      <formula>AV9="X"</formula>
    </cfRule>
    <cfRule type="expression" dxfId="6874" priority="238">
      <formula>AV9="후보"</formula>
    </cfRule>
  </conditionalFormatting>
  <conditionalFormatting sqref="AC9">
    <cfRule type="cellIs" dxfId="6873" priority="234" operator="greaterThan">
      <formula>0.9</formula>
    </cfRule>
    <cfRule type="cellIs" dxfId="6872" priority="235" operator="greaterThan">
      <formula>0.85</formula>
    </cfRule>
  </conditionalFormatting>
  <conditionalFormatting sqref="N9">
    <cfRule type="cellIs" dxfId="6871" priority="232" operator="greaterThan">
      <formula>0.9</formula>
    </cfRule>
    <cfRule type="cellIs" dxfId="6870" priority="233" operator="greaterThan">
      <formula>0.85</formula>
    </cfRule>
  </conditionalFormatting>
  <conditionalFormatting sqref="E9">
    <cfRule type="expression" dxfId="6869" priority="228">
      <formula>AND(IF(OR($Q9=1,$Q9=2),1,0),IF($X9&lt;=20,1,0))</formula>
    </cfRule>
    <cfRule type="expression" dxfId="6868" priority="229">
      <formula>AND(IF($Q9=2,1,0),IF($X9&lt;30,1,0))</formula>
    </cfRule>
    <cfRule type="expression" dxfId="6867" priority="230">
      <formula>AND(IF($Q9=3,1,0),IF($X9&lt;30,1,0))</formula>
    </cfRule>
    <cfRule type="expression" dxfId="6866" priority="231">
      <formula>AND(IF($Q9=3,1,IF($Q9=4,1,0)),IF($F9&lt;=85,1,0))</formula>
    </cfRule>
  </conditionalFormatting>
  <conditionalFormatting sqref="X9">
    <cfRule type="expression" dxfId="6865" priority="224">
      <formula>AND(IF(OR($Q9=1,$Q9=2),1,0),IF($X9&lt;=20,1,0))</formula>
    </cfRule>
    <cfRule type="expression" dxfId="6864" priority="225">
      <formula>AND(IF($Q9=2,1,0),IF($X9&lt;30,1,0))</formula>
    </cfRule>
    <cfRule type="expression" dxfId="6863" priority="226">
      <formula>AND(IF($Q9=3,1,0),IF($X9&lt;30,1,0))</formula>
    </cfRule>
    <cfRule type="expression" dxfId="6862" priority="227">
      <formula>AND(IF($Q9=3,1,IF($Q9=4,1,0)),IF($F9&lt;=85,1,0))</formula>
    </cfRule>
  </conditionalFormatting>
  <conditionalFormatting sqref="AI9">
    <cfRule type="expression" dxfId="6861" priority="220">
      <formula>AND(IF(OR($Q9=1,$Q9=2),1,0),IF($X9&lt;=20,1,0))</formula>
    </cfRule>
    <cfRule type="expression" dxfId="6860" priority="221">
      <formula>AND(IF($Q9=2,1,0),IF($X9&lt;30,1,0))</formula>
    </cfRule>
    <cfRule type="expression" dxfId="6859" priority="222">
      <formula>AND(IF($Q9=3,1,0),IF($X9&lt;30,1,0))</formula>
    </cfRule>
    <cfRule type="expression" dxfId="6858" priority="223">
      <formula>AND(IF($Q9=3,1,IF($Q9=4,1,0)),IF($F9&lt;=85,1,0))</formula>
    </cfRule>
  </conditionalFormatting>
  <conditionalFormatting sqref="AV10">
    <cfRule type="expression" dxfId="6857" priority="218">
      <formula>AV10="X"</formula>
    </cfRule>
    <cfRule type="expression" dxfId="6856" priority="219">
      <formula>AV10="후보"</formula>
    </cfRule>
  </conditionalFormatting>
  <conditionalFormatting sqref="AC10">
    <cfRule type="cellIs" dxfId="6855" priority="215" operator="greaterThan">
      <formula>0.9</formula>
    </cfRule>
    <cfRule type="cellIs" dxfId="6854" priority="216" operator="greaterThan">
      <formula>0.85</formula>
    </cfRule>
  </conditionalFormatting>
  <conditionalFormatting sqref="N10">
    <cfRule type="cellIs" dxfId="6853" priority="213" operator="greaterThan">
      <formula>0.9</formula>
    </cfRule>
    <cfRule type="cellIs" dxfId="6852" priority="214" operator="greaterThan">
      <formula>0.85</formula>
    </cfRule>
  </conditionalFormatting>
  <conditionalFormatting sqref="E10">
    <cfRule type="expression" dxfId="6851" priority="209">
      <formula>AND(IF(OR($Q10=1,$Q10=2),1,0),IF($X10&lt;=20,1,0))</formula>
    </cfRule>
    <cfRule type="expression" dxfId="6850" priority="210">
      <formula>AND(IF($Q10=2,1,0),IF($X10&lt;30,1,0))</formula>
    </cfRule>
    <cfRule type="expression" dxfId="6849" priority="211">
      <formula>AND(IF($Q10=3,1,0),IF($X10&lt;30,1,0))</formula>
    </cfRule>
    <cfRule type="expression" dxfId="6848" priority="212">
      <formula>AND(IF($Q10=3,1,IF($Q10=4,1,0)),IF($F10&lt;=85,1,0))</formula>
    </cfRule>
  </conditionalFormatting>
  <conditionalFormatting sqref="X10">
    <cfRule type="expression" dxfId="6847" priority="205">
      <formula>AND(IF(OR($Q10=1,$Q10=2),1,0),IF($X10&lt;=20,1,0))</formula>
    </cfRule>
    <cfRule type="expression" dxfId="6846" priority="206">
      <formula>AND(IF($Q10=2,1,0),IF($X10&lt;30,1,0))</formula>
    </cfRule>
    <cfRule type="expression" dxfId="6845" priority="207">
      <formula>AND(IF($Q10=3,1,0),IF($X10&lt;30,1,0))</formula>
    </cfRule>
    <cfRule type="expression" dxfId="6844" priority="208">
      <formula>AND(IF($Q10=3,1,IF($Q10=4,1,0)),IF($F10&lt;=85,1,0))</formula>
    </cfRule>
  </conditionalFormatting>
  <conditionalFormatting sqref="AI10">
    <cfRule type="expression" dxfId="6843" priority="201">
      <formula>AND(IF(OR($Q10=1,$Q10=2),1,0),IF($X10&lt;=20,1,0))</formula>
    </cfRule>
    <cfRule type="expression" dxfId="6842" priority="202">
      <formula>AND(IF($Q10=2,1,0),IF($X10&lt;30,1,0))</formula>
    </cfRule>
    <cfRule type="expression" dxfId="6841" priority="203">
      <formula>AND(IF($Q10=3,1,0),IF($X10&lt;30,1,0))</formula>
    </cfRule>
    <cfRule type="expression" dxfId="6840" priority="204">
      <formula>AND(IF($Q10=3,1,IF($Q10=4,1,0)),IF($F10&lt;=85,1,0))</formula>
    </cfRule>
  </conditionalFormatting>
  <conditionalFormatting sqref="AV11">
    <cfRule type="expression" dxfId="6839" priority="199">
      <formula>AV11="X"</formula>
    </cfRule>
    <cfRule type="expression" dxfId="6838" priority="200">
      <formula>AV11="후보"</formula>
    </cfRule>
  </conditionalFormatting>
  <conditionalFormatting sqref="AC11 N11">
    <cfRule type="cellIs" dxfId="6837" priority="196" operator="greaterThan">
      <formula>0.9</formula>
    </cfRule>
    <cfRule type="cellIs" dxfId="6836" priority="197" operator="greaterThan">
      <formula>0.85</formula>
    </cfRule>
  </conditionalFormatting>
  <conditionalFormatting sqref="AV12">
    <cfRule type="expression" dxfId="6835" priority="194">
      <formula>AV12="X"</formula>
    </cfRule>
    <cfRule type="expression" dxfId="6834" priority="195">
      <formula>AV12="후보"</formula>
    </cfRule>
  </conditionalFormatting>
  <conditionalFormatting sqref="AC12">
    <cfRule type="cellIs" dxfId="6833" priority="191" operator="greaterThan">
      <formula>0.9</formula>
    </cfRule>
    <cfRule type="cellIs" dxfId="6832" priority="192" operator="greaterThan">
      <formula>0.85</formula>
    </cfRule>
  </conditionalFormatting>
  <conditionalFormatting sqref="N12">
    <cfRule type="cellIs" dxfId="6831" priority="189" operator="greaterThan">
      <formula>0.9</formula>
    </cfRule>
    <cfRule type="cellIs" dxfId="6830" priority="190" operator="greaterThan">
      <formula>0.85</formula>
    </cfRule>
  </conditionalFormatting>
  <conditionalFormatting sqref="E12">
    <cfRule type="expression" dxfId="6829" priority="185">
      <formula>AND(IF(OR($Q12=1,$Q12=2),1,0),IF($X12&lt;=20,1,0))</formula>
    </cfRule>
    <cfRule type="expression" dxfId="6828" priority="186">
      <formula>AND(IF($Q12=2,1,0),IF($X12&lt;30,1,0))</formula>
    </cfRule>
    <cfRule type="expression" dxfId="6827" priority="187">
      <formula>AND(IF($Q12=3,1,0),IF($X12&lt;30,1,0))</formula>
    </cfRule>
    <cfRule type="expression" dxfId="6826" priority="188">
      <formula>AND(IF($Q12=3,1,IF($Q12=4,1,0)),IF($F12&lt;=85,1,0))</formula>
    </cfRule>
  </conditionalFormatting>
  <conditionalFormatting sqref="X12">
    <cfRule type="expression" dxfId="6825" priority="181">
      <formula>AND(IF(OR($Q12=1,$Q12=2),1,0),IF($X12&lt;=20,1,0))</formula>
    </cfRule>
    <cfRule type="expression" dxfId="6824" priority="182">
      <formula>AND(IF($Q12=2,1,0),IF($X12&lt;30,1,0))</formula>
    </cfRule>
    <cfRule type="expression" dxfId="6823" priority="183">
      <formula>AND(IF($Q12=3,1,0),IF($X12&lt;30,1,0))</formula>
    </cfRule>
    <cfRule type="expression" dxfId="6822" priority="184">
      <formula>AND(IF($Q12=3,1,IF($Q12=4,1,0)),IF($F12&lt;=85,1,0))</formula>
    </cfRule>
  </conditionalFormatting>
  <conditionalFormatting sqref="AI12">
    <cfRule type="expression" dxfId="6821" priority="177">
      <formula>AND(IF(OR($Q12=1,$Q12=2),1,0),IF($X12&lt;=20,1,0))</formula>
    </cfRule>
    <cfRule type="expression" dxfId="6820" priority="178">
      <formula>AND(IF($Q12=2,1,0),IF($X12&lt;30,1,0))</formula>
    </cfRule>
    <cfRule type="expression" dxfId="6819" priority="179">
      <formula>AND(IF($Q12=3,1,0),IF($X12&lt;30,1,0))</formula>
    </cfRule>
    <cfRule type="expression" dxfId="6818" priority="180">
      <formula>AND(IF($Q12=3,1,IF($Q12=4,1,0)),IF($F12&lt;=85,1,0))</formula>
    </cfRule>
  </conditionalFormatting>
  <conditionalFormatting sqref="AV13">
    <cfRule type="expression" dxfId="6817" priority="175">
      <formula>AV13="X"</formula>
    </cfRule>
    <cfRule type="expression" dxfId="6816" priority="176">
      <formula>AV13="후보"</formula>
    </cfRule>
  </conditionalFormatting>
  <conditionalFormatting sqref="AC13">
    <cfRule type="cellIs" dxfId="6815" priority="172" operator="greaterThan">
      <formula>0.9</formula>
    </cfRule>
    <cfRule type="cellIs" dxfId="6814" priority="173" operator="greaterThan">
      <formula>0.85</formula>
    </cfRule>
  </conditionalFormatting>
  <conditionalFormatting sqref="N13">
    <cfRule type="cellIs" dxfId="6813" priority="170" operator="greaterThan">
      <formula>0.9</formula>
    </cfRule>
    <cfRule type="cellIs" dxfId="6812" priority="171" operator="greaterThan">
      <formula>0.85</formula>
    </cfRule>
  </conditionalFormatting>
  <conditionalFormatting sqref="E13">
    <cfRule type="expression" dxfId="6811" priority="166">
      <formula>AND(IF(OR($Q13=1,$Q13=2),1,0),IF($X13&lt;=20,1,0))</formula>
    </cfRule>
    <cfRule type="expression" dxfId="6810" priority="167">
      <formula>AND(IF($Q13=2,1,0),IF($X13&lt;30,1,0))</formula>
    </cfRule>
    <cfRule type="expression" dxfId="6809" priority="168">
      <formula>AND(IF($Q13=3,1,0),IF($X13&lt;30,1,0))</formula>
    </cfRule>
    <cfRule type="expression" dxfId="6808" priority="169">
      <formula>AND(IF($Q13=3,1,IF($Q13=4,1,0)),IF($F13&lt;=85,1,0))</formula>
    </cfRule>
  </conditionalFormatting>
  <conditionalFormatting sqref="X13">
    <cfRule type="expression" dxfId="6807" priority="162">
      <formula>AND(IF(OR($Q13=1,$Q13=2),1,0),IF($X13&lt;=20,1,0))</formula>
    </cfRule>
    <cfRule type="expression" dxfId="6806" priority="163">
      <formula>AND(IF($Q13=2,1,0),IF($X13&lt;30,1,0))</formula>
    </cfRule>
    <cfRule type="expression" dxfId="6805" priority="164">
      <formula>AND(IF($Q13=3,1,0),IF($X13&lt;30,1,0))</formula>
    </cfRule>
    <cfRule type="expression" dxfId="6804" priority="165">
      <formula>AND(IF($Q13=3,1,IF($Q13=4,1,0)),IF($F13&lt;=85,1,0))</formula>
    </cfRule>
  </conditionalFormatting>
  <conditionalFormatting sqref="AI13">
    <cfRule type="expression" dxfId="6803" priority="158">
      <formula>AND(IF(OR($Q13=1,$Q13=2),1,0),IF($X13&lt;=20,1,0))</formula>
    </cfRule>
    <cfRule type="expression" dxfId="6802" priority="159">
      <formula>AND(IF($Q13=2,1,0),IF($X13&lt;30,1,0))</formula>
    </cfRule>
    <cfRule type="expression" dxfId="6801" priority="160">
      <formula>AND(IF($Q13=3,1,0),IF($X13&lt;30,1,0))</formula>
    </cfRule>
    <cfRule type="expression" dxfId="6800" priority="161">
      <formula>AND(IF($Q13=3,1,IF($Q13=4,1,0)),IF($F13&lt;=85,1,0))</formula>
    </cfRule>
  </conditionalFormatting>
  <conditionalFormatting sqref="AV14">
    <cfRule type="expression" dxfId="6799" priority="156">
      <formula>AV14="X"</formula>
    </cfRule>
    <cfRule type="expression" dxfId="6798" priority="157">
      <formula>AV14="후보"</formula>
    </cfRule>
  </conditionalFormatting>
  <conditionalFormatting sqref="AC14">
    <cfRule type="cellIs" dxfId="6797" priority="153" operator="greaterThan">
      <formula>0.9</formula>
    </cfRule>
    <cfRule type="cellIs" dxfId="6796" priority="154" operator="greaterThan">
      <formula>0.85</formula>
    </cfRule>
  </conditionalFormatting>
  <conditionalFormatting sqref="N14">
    <cfRule type="cellIs" dxfId="6795" priority="151" operator="greaterThan">
      <formula>0.9</formula>
    </cfRule>
    <cfRule type="cellIs" dxfId="6794" priority="152" operator="greaterThan">
      <formula>0.85</formula>
    </cfRule>
  </conditionalFormatting>
  <conditionalFormatting sqref="E14">
    <cfRule type="expression" dxfId="6793" priority="147">
      <formula>AND(IF(OR($Q14=1,$Q14=2),1,0),IF($X14&lt;=20,1,0))</formula>
    </cfRule>
    <cfRule type="expression" dxfId="6792" priority="148">
      <formula>AND(IF($Q14=2,1,0),IF($X14&lt;30,1,0))</formula>
    </cfRule>
    <cfRule type="expression" dxfId="6791" priority="149">
      <formula>AND(IF($Q14=3,1,0),IF($X14&lt;30,1,0))</formula>
    </cfRule>
    <cfRule type="expression" dxfId="6790" priority="150">
      <formula>AND(IF($Q14=3,1,IF($Q14=4,1,0)),IF($F14&lt;=85,1,0))</formula>
    </cfRule>
  </conditionalFormatting>
  <conditionalFormatting sqref="X14">
    <cfRule type="expression" dxfId="6789" priority="143">
      <formula>AND(IF(OR($Q14=1,$Q14=2),1,0),IF($X14&lt;=20,1,0))</formula>
    </cfRule>
    <cfRule type="expression" dxfId="6788" priority="144">
      <formula>AND(IF($Q14=2,1,0),IF($X14&lt;30,1,0))</formula>
    </cfRule>
    <cfRule type="expression" dxfId="6787" priority="145">
      <formula>AND(IF($Q14=3,1,0),IF($X14&lt;30,1,0))</formula>
    </cfRule>
    <cfRule type="expression" dxfId="6786" priority="146">
      <formula>AND(IF($Q14=3,1,IF($Q14=4,1,0)),IF($F14&lt;=85,1,0))</formula>
    </cfRule>
  </conditionalFormatting>
  <conditionalFormatting sqref="AI14">
    <cfRule type="expression" dxfId="6785" priority="139">
      <formula>AND(IF(OR($Q14=1,$Q14=2),1,0),IF($X14&lt;=20,1,0))</formula>
    </cfRule>
    <cfRule type="expression" dxfId="6784" priority="140">
      <formula>AND(IF($Q14=2,1,0),IF($X14&lt;30,1,0))</formula>
    </cfRule>
    <cfRule type="expression" dxfId="6783" priority="141">
      <formula>AND(IF($Q14=3,1,0),IF($X14&lt;30,1,0))</formula>
    </cfRule>
    <cfRule type="expression" dxfId="6782" priority="142">
      <formula>AND(IF($Q14=3,1,IF($Q14=4,1,0)),IF($F14&lt;=85,1,0))</formula>
    </cfRule>
  </conditionalFormatting>
  <conditionalFormatting sqref="AV15">
    <cfRule type="expression" dxfId="6781" priority="137">
      <formula>AV15="X"</formula>
    </cfRule>
    <cfRule type="expression" dxfId="6780" priority="138">
      <formula>AV15="후보"</formula>
    </cfRule>
  </conditionalFormatting>
  <conditionalFormatting sqref="AC15">
    <cfRule type="cellIs" dxfId="6779" priority="134" operator="greaterThan">
      <formula>0.9</formula>
    </cfRule>
    <cfRule type="cellIs" dxfId="6778" priority="135" operator="greaterThan">
      <formula>0.85</formula>
    </cfRule>
  </conditionalFormatting>
  <conditionalFormatting sqref="N15">
    <cfRule type="cellIs" dxfId="6777" priority="132" operator="greaterThan">
      <formula>0.9</formula>
    </cfRule>
    <cfRule type="cellIs" dxfId="6776" priority="133" operator="greaterThan">
      <formula>0.85</formula>
    </cfRule>
  </conditionalFormatting>
  <conditionalFormatting sqref="E15">
    <cfRule type="expression" dxfId="6775" priority="128">
      <formula>AND(IF(OR($Q15=1,$Q15=2),1,0),IF($X15&lt;=20,1,0))</formula>
    </cfRule>
    <cfRule type="expression" dxfId="6774" priority="129">
      <formula>AND(IF($Q15=2,1,0),IF($X15&lt;30,1,0))</formula>
    </cfRule>
    <cfRule type="expression" dxfId="6773" priority="130">
      <formula>AND(IF($Q15=3,1,0),IF($X15&lt;30,1,0))</formula>
    </cfRule>
    <cfRule type="expression" dxfId="6772" priority="131">
      <formula>AND(IF($Q15=3,1,IF($Q15=4,1,0)),IF($F15&lt;=85,1,0))</formula>
    </cfRule>
  </conditionalFormatting>
  <conditionalFormatting sqref="X15">
    <cfRule type="expression" dxfId="6771" priority="124">
      <formula>AND(IF(OR($Q15=1,$Q15=2),1,0),IF($X15&lt;=20,1,0))</formula>
    </cfRule>
    <cfRule type="expression" dxfId="6770" priority="125">
      <formula>AND(IF($Q15=2,1,0),IF($X15&lt;30,1,0))</formula>
    </cfRule>
    <cfRule type="expression" dxfId="6769" priority="126">
      <formula>AND(IF($Q15=3,1,0),IF($X15&lt;30,1,0))</formula>
    </cfRule>
    <cfRule type="expression" dxfId="6768" priority="127">
      <formula>AND(IF($Q15=3,1,IF($Q15=4,1,0)),IF($F15&lt;=85,1,0))</formula>
    </cfRule>
  </conditionalFormatting>
  <conditionalFormatting sqref="AI15">
    <cfRule type="expression" dxfId="6767" priority="120">
      <formula>AND(IF(OR($Q15=1,$Q15=2),1,0),IF($X15&lt;=20,1,0))</formula>
    </cfRule>
    <cfRule type="expression" dxfId="6766" priority="121">
      <formula>AND(IF($Q15=2,1,0),IF($X15&lt;30,1,0))</formula>
    </cfRule>
    <cfRule type="expression" dxfId="6765" priority="122">
      <formula>AND(IF($Q15=3,1,0),IF($X15&lt;30,1,0))</formula>
    </cfRule>
    <cfRule type="expression" dxfId="6764" priority="123">
      <formula>AND(IF($Q15=3,1,IF($Q15=4,1,0)),IF($F15&lt;=85,1,0))</formula>
    </cfRule>
  </conditionalFormatting>
  <conditionalFormatting sqref="AV16">
    <cfRule type="expression" dxfId="6763" priority="118">
      <formula>AV16="X"</formula>
    </cfRule>
    <cfRule type="expression" dxfId="6762" priority="119">
      <formula>AV16="후보"</formula>
    </cfRule>
  </conditionalFormatting>
  <conditionalFormatting sqref="AC16">
    <cfRule type="cellIs" dxfId="6761" priority="115" operator="greaterThan">
      <formula>0.9</formula>
    </cfRule>
    <cfRule type="cellIs" dxfId="6760" priority="116" operator="greaterThan">
      <formula>0.85</formula>
    </cfRule>
  </conditionalFormatting>
  <conditionalFormatting sqref="N16">
    <cfRule type="cellIs" dxfId="6759" priority="113" operator="greaterThan">
      <formula>0.9</formula>
    </cfRule>
    <cfRule type="cellIs" dxfId="6758" priority="114" operator="greaterThan">
      <formula>0.85</formula>
    </cfRule>
  </conditionalFormatting>
  <conditionalFormatting sqref="E16">
    <cfRule type="expression" dxfId="6757" priority="109">
      <formula>AND(IF(OR($Q16=1,$Q16=2),1,0),IF($X16&lt;=20,1,0))</formula>
    </cfRule>
    <cfRule type="expression" dxfId="6756" priority="110">
      <formula>AND(IF($Q16=2,1,0),IF($X16&lt;30,1,0))</formula>
    </cfRule>
    <cfRule type="expression" dxfId="6755" priority="111">
      <formula>AND(IF($Q16=3,1,0),IF($X16&lt;30,1,0))</formula>
    </cfRule>
    <cfRule type="expression" dxfId="6754" priority="112">
      <formula>AND(IF($Q16=3,1,IF($Q16=4,1,0)),IF($F16&lt;=85,1,0))</formula>
    </cfRule>
  </conditionalFormatting>
  <conditionalFormatting sqref="X16">
    <cfRule type="expression" dxfId="6753" priority="105">
      <formula>AND(IF(OR($Q16=1,$Q16=2),1,0),IF($X16&lt;=20,1,0))</formula>
    </cfRule>
    <cfRule type="expression" dxfId="6752" priority="106">
      <formula>AND(IF($Q16=2,1,0),IF($X16&lt;30,1,0))</formula>
    </cfRule>
    <cfRule type="expression" dxfId="6751" priority="107">
      <formula>AND(IF($Q16=3,1,0),IF($X16&lt;30,1,0))</formula>
    </cfRule>
    <cfRule type="expression" dxfId="6750" priority="108">
      <formula>AND(IF($Q16=3,1,IF($Q16=4,1,0)),IF($F16&lt;=85,1,0))</formula>
    </cfRule>
  </conditionalFormatting>
  <conditionalFormatting sqref="AI16">
    <cfRule type="expression" dxfId="6749" priority="101">
      <formula>AND(IF(OR($Q16=1,$Q16=2),1,0),IF($X16&lt;=20,1,0))</formula>
    </cfRule>
    <cfRule type="expression" dxfId="6748" priority="102">
      <formula>AND(IF($Q16=2,1,0),IF($X16&lt;30,1,0))</formula>
    </cfRule>
    <cfRule type="expression" dxfId="6747" priority="103">
      <formula>AND(IF($Q16=3,1,0),IF($X16&lt;30,1,0))</formula>
    </cfRule>
    <cfRule type="expression" dxfId="6746" priority="104">
      <formula>AND(IF($Q16=3,1,IF($Q16=4,1,0)),IF($F16&lt;=85,1,0))</formula>
    </cfRule>
  </conditionalFormatting>
  <conditionalFormatting sqref="AV17">
    <cfRule type="expression" dxfId="6745" priority="99">
      <formula>AV17="X"</formula>
    </cfRule>
    <cfRule type="expression" dxfId="6744" priority="100">
      <formula>AV17="후보"</formula>
    </cfRule>
  </conditionalFormatting>
  <conditionalFormatting sqref="AC17">
    <cfRule type="cellIs" dxfId="6743" priority="96" operator="greaterThan">
      <formula>0.9</formula>
    </cfRule>
    <cfRule type="cellIs" dxfId="6742" priority="97" operator="greaterThan">
      <formula>0.85</formula>
    </cfRule>
  </conditionalFormatting>
  <conditionalFormatting sqref="N17">
    <cfRule type="cellIs" dxfId="6741" priority="94" operator="greaterThan">
      <formula>0.9</formula>
    </cfRule>
    <cfRule type="cellIs" dxfId="6740" priority="95" operator="greaterThan">
      <formula>0.85</formula>
    </cfRule>
  </conditionalFormatting>
  <conditionalFormatting sqref="E17">
    <cfRule type="expression" dxfId="6739" priority="90">
      <formula>AND(IF(OR($Q17=1,$Q17=2),1,0),IF($X17&lt;=20,1,0))</formula>
    </cfRule>
    <cfRule type="expression" dxfId="6738" priority="91">
      <formula>AND(IF($Q17=2,1,0),IF($X17&lt;30,1,0))</formula>
    </cfRule>
    <cfRule type="expression" dxfId="6737" priority="92">
      <formula>AND(IF($Q17=3,1,0),IF($X17&lt;30,1,0))</formula>
    </cfRule>
    <cfRule type="expression" dxfId="6736" priority="93">
      <formula>AND(IF($Q17=3,1,IF($Q17=4,1,0)),IF($F17&lt;=85,1,0))</formula>
    </cfRule>
  </conditionalFormatting>
  <conditionalFormatting sqref="X17">
    <cfRule type="expression" dxfId="6735" priority="86">
      <formula>AND(IF(OR($Q17=1,$Q17=2),1,0),IF($X17&lt;=20,1,0))</formula>
    </cfRule>
    <cfRule type="expression" dxfId="6734" priority="87">
      <formula>AND(IF($Q17=2,1,0),IF($X17&lt;30,1,0))</formula>
    </cfRule>
    <cfRule type="expression" dxfId="6733" priority="88">
      <formula>AND(IF($Q17=3,1,0),IF($X17&lt;30,1,0))</formula>
    </cfRule>
    <cfRule type="expression" dxfId="6732" priority="89">
      <formula>AND(IF($Q17=3,1,IF($Q17=4,1,0)),IF($F17&lt;=85,1,0))</formula>
    </cfRule>
  </conditionalFormatting>
  <conditionalFormatting sqref="AI17">
    <cfRule type="expression" dxfId="6731" priority="82">
      <formula>AND(IF(OR($Q17=1,$Q17=2),1,0),IF($X17&lt;=20,1,0))</formula>
    </cfRule>
    <cfRule type="expression" dxfId="6730" priority="83">
      <formula>AND(IF($Q17=2,1,0),IF($X17&lt;30,1,0))</formula>
    </cfRule>
    <cfRule type="expression" dxfId="6729" priority="84">
      <formula>AND(IF($Q17=3,1,0),IF($X17&lt;30,1,0))</formula>
    </cfRule>
    <cfRule type="expression" dxfId="6728" priority="85">
      <formula>AND(IF($Q17=3,1,IF($Q17=4,1,0)),IF($F17&lt;=85,1,0))</formula>
    </cfRule>
  </conditionalFormatting>
  <conditionalFormatting sqref="AV18">
    <cfRule type="expression" dxfId="6727" priority="80">
      <formula>AV18="X"</formula>
    </cfRule>
    <cfRule type="expression" dxfId="6726" priority="81">
      <formula>AV18="후보"</formula>
    </cfRule>
  </conditionalFormatting>
  <conditionalFormatting sqref="AC18">
    <cfRule type="cellIs" dxfId="6725" priority="77" operator="greaterThan">
      <formula>0.9</formula>
    </cfRule>
    <cfRule type="cellIs" dxfId="6724" priority="78" operator="greaterThan">
      <formula>0.85</formula>
    </cfRule>
  </conditionalFormatting>
  <conditionalFormatting sqref="N18">
    <cfRule type="cellIs" dxfId="6723" priority="75" operator="greaterThan">
      <formula>0.9</formula>
    </cfRule>
    <cfRule type="cellIs" dxfId="6722" priority="76" operator="greaterThan">
      <formula>0.85</formula>
    </cfRule>
  </conditionalFormatting>
  <conditionalFormatting sqref="E18">
    <cfRule type="expression" dxfId="6721" priority="71">
      <formula>AND(IF(OR($Q18=1,$Q18=2),1,0),IF($X18&lt;=20,1,0))</formula>
    </cfRule>
    <cfRule type="expression" dxfId="6720" priority="72">
      <formula>AND(IF($Q18=2,1,0),IF($X18&lt;30,1,0))</formula>
    </cfRule>
    <cfRule type="expression" dxfId="6719" priority="73">
      <formula>AND(IF($Q18=3,1,0),IF($X18&lt;30,1,0))</formula>
    </cfRule>
    <cfRule type="expression" dxfId="6718" priority="74">
      <formula>AND(IF($Q18=3,1,IF($Q18=4,1,0)),IF($F18&lt;=85,1,0))</formula>
    </cfRule>
  </conditionalFormatting>
  <conditionalFormatting sqref="X18">
    <cfRule type="expression" dxfId="6717" priority="67">
      <formula>AND(IF(OR($Q18=1,$Q18=2),1,0),IF($X18&lt;=20,1,0))</formula>
    </cfRule>
    <cfRule type="expression" dxfId="6716" priority="68">
      <formula>AND(IF($Q18=2,1,0),IF($X18&lt;30,1,0))</formula>
    </cfRule>
    <cfRule type="expression" dxfId="6715" priority="69">
      <formula>AND(IF($Q18=3,1,0),IF($X18&lt;30,1,0))</formula>
    </cfRule>
    <cfRule type="expression" dxfId="6714" priority="70">
      <formula>AND(IF($Q18=3,1,IF($Q18=4,1,0)),IF($F18&lt;=85,1,0))</formula>
    </cfRule>
  </conditionalFormatting>
  <conditionalFormatting sqref="AI18">
    <cfRule type="expression" dxfId="6713" priority="63">
      <formula>AND(IF(OR($Q18=1,$Q18=2),1,0),IF($X18&lt;=20,1,0))</formula>
    </cfRule>
    <cfRule type="expression" dxfId="6712" priority="64">
      <formula>AND(IF($Q18=2,1,0),IF($X18&lt;30,1,0))</formula>
    </cfRule>
    <cfRule type="expression" dxfId="6711" priority="65">
      <formula>AND(IF($Q18=3,1,0),IF($X18&lt;30,1,0))</formula>
    </cfRule>
    <cfRule type="expression" dxfId="6710" priority="66">
      <formula>AND(IF($Q18=3,1,IF($Q18=4,1,0)),IF($F18&lt;=85,1,0))</formula>
    </cfRule>
  </conditionalFormatting>
  <conditionalFormatting sqref="AV19">
    <cfRule type="expression" dxfId="6709" priority="61">
      <formula>AV19="X"</formula>
    </cfRule>
    <cfRule type="expression" dxfId="6708" priority="62">
      <formula>AV19="후보"</formula>
    </cfRule>
  </conditionalFormatting>
  <conditionalFormatting sqref="AC19 N19">
    <cfRule type="cellIs" dxfId="6707" priority="58" operator="greaterThan">
      <formula>0.9</formula>
    </cfRule>
    <cfRule type="cellIs" dxfId="6706" priority="59" operator="greaterThan">
      <formula>0.85</formula>
    </cfRule>
  </conditionalFormatting>
  <conditionalFormatting sqref="AV20">
    <cfRule type="expression" dxfId="6705" priority="56">
      <formula>AV20="X"</formula>
    </cfRule>
    <cfRule type="expression" dxfId="6704" priority="57">
      <formula>AV20="후보"</formula>
    </cfRule>
  </conditionalFormatting>
  <conditionalFormatting sqref="AC20">
    <cfRule type="cellIs" dxfId="6703" priority="53" operator="greaterThan">
      <formula>0.9</formula>
    </cfRule>
    <cfRule type="cellIs" dxfId="6702" priority="54" operator="greaterThan">
      <formula>0.85</formula>
    </cfRule>
  </conditionalFormatting>
  <conditionalFormatting sqref="N20">
    <cfRule type="cellIs" dxfId="6701" priority="51" operator="greaterThan">
      <formula>0.9</formula>
    </cfRule>
    <cfRule type="cellIs" dxfId="6700" priority="52" operator="greaterThan">
      <formula>0.85</formula>
    </cfRule>
  </conditionalFormatting>
  <conditionalFormatting sqref="E20">
    <cfRule type="expression" dxfId="6699" priority="47">
      <formula>AND(IF(OR($Q20=1,$Q20=2),1,0),IF($X20&lt;=20,1,0))</formula>
    </cfRule>
    <cfRule type="expression" dxfId="6698" priority="48">
      <formula>AND(IF($Q20=2,1,0),IF($X20&lt;30,1,0))</formula>
    </cfRule>
    <cfRule type="expression" dxfId="6697" priority="49">
      <formula>AND(IF($Q20=3,1,0),IF($X20&lt;30,1,0))</formula>
    </cfRule>
    <cfRule type="expression" dxfId="6696" priority="50">
      <formula>AND(IF($Q20=3,1,IF($Q20=4,1,0)),IF($F20&lt;=85,1,0))</formula>
    </cfRule>
  </conditionalFormatting>
  <conditionalFormatting sqref="X20">
    <cfRule type="expression" dxfId="6695" priority="43">
      <formula>AND(IF(OR($Q20=1,$Q20=2),1,0),IF($X20&lt;=20,1,0))</formula>
    </cfRule>
    <cfRule type="expression" dxfId="6694" priority="44">
      <formula>AND(IF($Q20=2,1,0),IF($X20&lt;30,1,0))</formula>
    </cfRule>
    <cfRule type="expression" dxfId="6693" priority="45">
      <formula>AND(IF($Q20=3,1,0),IF($X20&lt;30,1,0))</formula>
    </cfRule>
    <cfRule type="expression" dxfId="6692" priority="46">
      <formula>AND(IF($Q20=3,1,IF($Q20=4,1,0)),IF($F20&lt;=85,1,0))</formula>
    </cfRule>
  </conditionalFormatting>
  <conditionalFormatting sqref="AI20">
    <cfRule type="expression" dxfId="6691" priority="39">
      <formula>AND(IF(OR($Q20=1,$Q20=2),1,0),IF($X20&lt;=20,1,0))</formula>
    </cfRule>
    <cfRule type="expression" dxfId="6690" priority="40">
      <formula>AND(IF($Q20=2,1,0),IF($X20&lt;30,1,0))</formula>
    </cfRule>
    <cfRule type="expression" dxfId="6689" priority="41">
      <formula>AND(IF($Q20=3,1,0),IF($X20&lt;30,1,0))</formula>
    </cfRule>
    <cfRule type="expression" dxfId="6688" priority="42">
      <formula>AND(IF($Q20=3,1,IF($Q20=4,1,0)),IF($F20&lt;=85,1,0))</formula>
    </cfRule>
  </conditionalFormatting>
  <conditionalFormatting sqref="AV21">
    <cfRule type="expression" dxfId="6687" priority="37">
      <formula>AV21="X"</formula>
    </cfRule>
    <cfRule type="expression" dxfId="6686" priority="38">
      <formula>AV21="후보"</formula>
    </cfRule>
  </conditionalFormatting>
  <conditionalFormatting sqref="AC21">
    <cfRule type="cellIs" dxfId="6685" priority="34" operator="greaterThan">
      <formula>0.9</formula>
    </cfRule>
    <cfRule type="cellIs" dxfId="6684" priority="35" operator="greaterThan">
      <formula>0.85</formula>
    </cfRule>
  </conditionalFormatting>
  <conditionalFormatting sqref="N21">
    <cfRule type="cellIs" dxfId="6683" priority="32" operator="greaterThan">
      <formula>0.9</formula>
    </cfRule>
    <cfRule type="cellIs" dxfId="6682" priority="33" operator="greaterThan">
      <formula>0.85</formula>
    </cfRule>
  </conditionalFormatting>
  <conditionalFormatting sqref="E21">
    <cfRule type="expression" dxfId="6681" priority="28">
      <formula>AND(IF(OR($Q21=1,$Q21=2),1,0),IF($X21&lt;=20,1,0))</formula>
    </cfRule>
    <cfRule type="expression" dxfId="6680" priority="29">
      <formula>AND(IF($Q21=2,1,0),IF($X21&lt;30,1,0))</formula>
    </cfRule>
    <cfRule type="expression" dxfId="6679" priority="30">
      <formula>AND(IF($Q21=3,1,0),IF($X21&lt;30,1,0))</formula>
    </cfRule>
    <cfRule type="expression" dxfId="6678" priority="31">
      <formula>AND(IF($Q21=3,1,IF($Q21=4,1,0)),IF($F21&lt;=85,1,0))</formula>
    </cfRule>
  </conditionalFormatting>
  <conditionalFormatting sqref="X21">
    <cfRule type="expression" dxfId="6677" priority="24">
      <formula>AND(IF(OR($Q21=1,$Q21=2),1,0),IF($X21&lt;=20,1,0))</formula>
    </cfRule>
    <cfRule type="expression" dxfId="6676" priority="25">
      <formula>AND(IF($Q21=2,1,0),IF($X21&lt;30,1,0))</formula>
    </cfRule>
    <cfRule type="expression" dxfId="6675" priority="26">
      <formula>AND(IF($Q21=3,1,0),IF($X21&lt;30,1,0))</formula>
    </cfRule>
    <cfRule type="expression" dxfId="6674" priority="27">
      <formula>AND(IF($Q21=3,1,IF($Q21=4,1,0)),IF($F21&lt;=85,1,0))</formula>
    </cfRule>
  </conditionalFormatting>
  <conditionalFormatting sqref="AI21">
    <cfRule type="expression" dxfId="6673" priority="20">
      <formula>AND(IF(OR($Q21=1,$Q21=2),1,0),IF($X21&lt;=20,1,0))</formula>
    </cfRule>
    <cfRule type="expression" dxfId="6672" priority="21">
      <formula>AND(IF($Q21=2,1,0),IF($X21&lt;30,1,0))</formula>
    </cfRule>
    <cfRule type="expression" dxfId="6671" priority="22">
      <formula>AND(IF($Q21=3,1,0),IF($X21&lt;30,1,0))</formula>
    </cfRule>
    <cfRule type="expression" dxfId="6670" priority="23">
      <formula>AND(IF($Q21=3,1,IF($Q21=4,1,0)),IF($F21&lt;=85,1,0))</formula>
    </cfRule>
  </conditionalFormatting>
  <conditionalFormatting sqref="AV22">
    <cfRule type="expression" dxfId="6669" priority="18">
      <formula>AV22="X"</formula>
    </cfRule>
    <cfRule type="expression" dxfId="6668" priority="19">
      <formula>AV22="후보"</formula>
    </cfRule>
  </conditionalFormatting>
  <conditionalFormatting sqref="AC22">
    <cfRule type="cellIs" dxfId="6667" priority="15" operator="greaterThan">
      <formula>0.9</formula>
    </cfRule>
    <cfRule type="cellIs" dxfId="6666" priority="16" operator="greaterThan">
      <formula>0.85</formula>
    </cfRule>
  </conditionalFormatting>
  <conditionalFormatting sqref="N22">
    <cfRule type="cellIs" dxfId="6665" priority="13" operator="greaterThan">
      <formula>0.9</formula>
    </cfRule>
    <cfRule type="cellIs" dxfId="6664" priority="14" operator="greaterThan">
      <formula>0.85</formula>
    </cfRule>
  </conditionalFormatting>
  <conditionalFormatting sqref="E22">
    <cfRule type="expression" dxfId="6663" priority="9">
      <formula>AND(IF(OR($Q22=1,$Q22=2),1,0),IF($X22&lt;=20,1,0))</formula>
    </cfRule>
    <cfRule type="expression" dxfId="6662" priority="10">
      <formula>AND(IF($Q22=2,1,0),IF($X22&lt;30,1,0))</formula>
    </cfRule>
    <cfRule type="expression" dxfId="6661" priority="11">
      <formula>AND(IF($Q22=3,1,0),IF($X22&lt;30,1,0))</formula>
    </cfRule>
    <cfRule type="expression" dxfId="6660" priority="12">
      <formula>AND(IF($Q22=3,1,IF($Q22=4,1,0)),IF($F22&lt;=85,1,0))</formula>
    </cfRule>
  </conditionalFormatting>
  <conditionalFormatting sqref="X22">
    <cfRule type="expression" dxfId="6659" priority="5">
      <formula>AND(IF(OR($Q22=1,$Q22=2),1,0),IF($X22&lt;=20,1,0))</formula>
    </cfRule>
    <cfRule type="expression" dxfId="6658" priority="6">
      <formula>AND(IF($Q22=2,1,0),IF($X22&lt;30,1,0))</formula>
    </cfRule>
    <cfRule type="expression" dxfId="6657" priority="7">
      <formula>AND(IF($Q22=3,1,0),IF($X22&lt;30,1,0))</formula>
    </cfRule>
    <cfRule type="expression" dxfId="6656" priority="8">
      <formula>AND(IF($Q22=3,1,IF($Q22=4,1,0)),IF($F22&lt;=85,1,0))</formula>
    </cfRule>
  </conditionalFormatting>
  <conditionalFormatting sqref="AI22">
    <cfRule type="expression" dxfId="6655" priority="1">
      <formula>AND(IF(OR($Q22=1,$Q22=2),1,0),IF($X22&lt;=20,1,0))</formula>
    </cfRule>
    <cfRule type="expression" dxfId="6654" priority="2">
      <formula>AND(IF($Q22=2,1,0),IF($X22&lt;30,1,0))</formula>
    </cfRule>
    <cfRule type="expression" dxfId="6653" priority="3">
      <formula>AND(IF($Q22=3,1,0),IF($X22&lt;30,1,0))</formula>
    </cfRule>
    <cfRule type="expression" dxfId="6652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상수동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1161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상수동 상수두산위브('04.12.,258^)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4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1179</v>
      </c>
      <c r="B6" s="10" t="s">
        <v>2317</v>
      </c>
      <c r="C6" s="88">
        <v>258</v>
      </c>
      <c r="D6" s="86">
        <v>104.9</v>
      </c>
      <c r="E6" s="87">
        <v>32</v>
      </c>
      <c r="F6" s="86">
        <v>84.8</v>
      </c>
      <c r="G6" s="17">
        <v>26</v>
      </c>
      <c r="H6" s="88">
        <v>176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61</v>
      </c>
      <c r="T6" s="5">
        <v>104</v>
      </c>
      <c r="U6" s="9"/>
      <c r="W6" s="86">
        <f>D6</f>
        <v>104.9</v>
      </c>
      <c r="X6" s="87">
        <f>E6</f>
        <v>32</v>
      </c>
      <c r="Y6" s="92">
        <f>H6</f>
        <v>176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7" t="str">
        <f>S6</f>
        <v>계</v>
      </c>
      <c r="AF6" s="77" t="str">
        <f>Q6&amp;"/"&amp;R6</f>
        <v>3/2</v>
      </c>
      <c r="AH6" s="20" t="str">
        <f t="shared" si="1"/>
        <v>상수두산위브</v>
      </c>
      <c r="AI6" s="87">
        <f t="shared" si="0"/>
        <v>32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1179</v>
      </c>
      <c r="B7" s="10" t="s">
        <v>2317</v>
      </c>
      <c r="C7" s="88">
        <v>258</v>
      </c>
      <c r="D7" s="86">
        <v>136.1</v>
      </c>
      <c r="E7" s="87">
        <v>41</v>
      </c>
      <c r="F7" s="86">
        <v>114.5</v>
      </c>
      <c r="G7" s="17">
        <v>35</v>
      </c>
      <c r="H7" s="88">
        <v>82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4</v>
      </c>
      <c r="R7" s="77">
        <v>2</v>
      </c>
      <c r="S7" s="77" t="s">
        <v>61</v>
      </c>
      <c r="T7" s="5">
        <v>136</v>
      </c>
      <c r="U7" s="9"/>
      <c r="W7" s="86">
        <f>D7</f>
        <v>136.1</v>
      </c>
      <c r="X7" s="87">
        <f>E7</f>
        <v>41</v>
      </c>
      <c r="Y7" s="92">
        <f>H7</f>
        <v>82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7" t="str">
        <f>S7</f>
        <v>계</v>
      </c>
      <c r="AF7" s="77" t="str">
        <f>Q7&amp;"/"&amp;R7</f>
        <v>4/2</v>
      </c>
      <c r="AH7" s="20" t="str">
        <f t="shared" si="1"/>
        <v>상수두산위브</v>
      </c>
      <c r="AI7" s="87">
        <f t="shared" si="0"/>
        <v>41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상수동 래미안밤섬리베뉴I('14.10.,429^)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9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1187</v>
      </c>
      <c r="B9" s="10" t="s">
        <v>2318</v>
      </c>
      <c r="C9" s="88">
        <v>429</v>
      </c>
      <c r="D9" s="86">
        <v>84.7</v>
      </c>
      <c r="E9" s="87">
        <v>26</v>
      </c>
      <c r="F9" s="86">
        <v>60</v>
      </c>
      <c r="G9" s="17">
        <v>18</v>
      </c>
      <c r="H9" s="88">
        <v>21</v>
      </c>
      <c r="I9" s="89">
        <v>139000</v>
      </c>
      <c r="J9" s="89" t="s">
        <v>75</v>
      </c>
      <c r="K9" s="89"/>
      <c r="L9" s="89"/>
      <c r="M9" s="90">
        <f t="shared" ref="M9:M15" si="3">I9-K9</f>
        <v>139000</v>
      </c>
      <c r="N9" s="4">
        <f t="shared" ref="N9:N15" si="4">IF(ISERROR(K9/I9),"",K9/I9)</f>
        <v>0</v>
      </c>
      <c r="O9" s="91">
        <f t="shared" ref="O9:O15" si="5">I9/E9</f>
        <v>5346.1538461538457</v>
      </c>
      <c r="P9" s="91">
        <f t="shared" ref="P9:P15" si="6">K9/E9</f>
        <v>0</v>
      </c>
      <c r="Q9" s="77">
        <v>3</v>
      </c>
      <c r="R9" s="77">
        <v>2</v>
      </c>
      <c r="S9" s="77" t="s">
        <v>61</v>
      </c>
      <c r="T9" s="5" t="s">
        <v>156</v>
      </c>
      <c r="U9" s="9"/>
      <c r="W9" s="86">
        <f t="shared" ref="W9:X15" si="7">D9</f>
        <v>84.7</v>
      </c>
      <c r="X9" s="87">
        <f t="shared" si="7"/>
        <v>26</v>
      </c>
      <c r="Y9" s="92">
        <f t="shared" ref="Y9:Z15" si="8">H9</f>
        <v>21</v>
      </c>
      <c r="Z9" s="90">
        <f t="shared" si="8"/>
        <v>139000</v>
      </c>
      <c r="AA9" s="90">
        <f t="shared" ref="AA9:AA15" si="9">K9</f>
        <v>0</v>
      </c>
      <c r="AB9" s="90">
        <f t="shared" ref="AB9:AD15" si="10">M9</f>
        <v>139000</v>
      </c>
      <c r="AC9" s="4">
        <f t="shared" si="10"/>
        <v>0</v>
      </c>
      <c r="AD9" s="91">
        <f t="shared" si="10"/>
        <v>5346.1538461538457</v>
      </c>
      <c r="AE9" s="77" t="str">
        <f t="shared" ref="AE9:AE15" si="11">S9</f>
        <v>계</v>
      </c>
      <c r="AF9" s="77" t="str">
        <f t="shared" ref="AF9:AF15" si="12">Q9&amp;"/"&amp;R9</f>
        <v>3/2</v>
      </c>
      <c r="AH9" s="20" t="str">
        <f t="shared" si="1"/>
        <v>래미안밤섬리베뉴I</v>
      </c>
      <c r="AI9" s="87">
        <f t="shared" si="0"/>
        <v>26</v>
      </c>
      <c r="AJ9" s="77" t="str">
        <f t="shared" ref="AJ9:AJ15" si="13">IF(AI9="","",$AJ$2)</f>
        <v>A-</v>
      </c>
      <c r="AK9" s="77" t="s">
        <v>13</v>
      </c>
      <c r="AL9" s="77" t="s">
        <v>62</v>
      </c>
      <c r="AM9" s="77" t="s">
        <v>63</v>
      </c>
      <c r="AN9" s="77" t="str">
        <f t="shared" ref="AN9:AN15" si="14">IF(AI9="","",$AN$2)</f>
        <v>C</v>
      </c>
      <c r="AO9" s="77" t="str">
        <f t="shared" ref="AO9:AO15" si="15">IF(N9="","",IF(N9&gt;=$AO$1/100,"O","X"))</f>
        <v>X</v>
      </c>
      <c r="AP9" s="77" t="str">
        <f t="shared" ref="AP9:AP15" si="16">IF(I9="","",IF(I9&lt;=$AP$1,"O","X"))</f>
        <v>X</v>
      </c>
      <c r="AQ9" s="77" t="str">
        <f t="shared" ref="AQ9:AQ15" si="17">IF(O9="","",IF(O9&lt;=$AQ$1,"O","X"))</f>
        <v>X</v>
      </c>
      <c r="AR9" s="77" t="str">
        <f t="shared" ref="AR9:AR15" si="18">IF(M9="","",IF(M9&lt;=$AR$1,"O","X"))</f>
        <v>X</v>
      </c>
      <c r="AS9" s="77" t="s">
        <v>2</v>
      </c>
      <c r="AT9" s="77" t="str">
        <f t="shared" ref="AT9:AT15" si="19">IF(OR(F9="",AI9=""),"",IF(AND((F9&lt;=85),(AI9&gt;=15)),"O","X"))</f>
        <v>O</v>
      </c>
      <c r="AU9" s="77" t="str">
        <f t="shared" ref="AU9:AU15" si="20">IF(C9="","",IF(C9&gt;=$AU$1,"O","X"))</f>
        <v>O</v>
      </c>
      <c r="AV9" s="77" t="str">
        <f t="shared" ref="AV9:AV15" si="21">IF(AO9="","",IF(AND(AO9="O",AP9="O",AR9="O",AT9="O",AU9="O"),"후보","X"))</f>
        <v>X</v>
      </c>
    </row>
    <row r="10" spans="1:48" x14ac:dyDescent="0.3">
      <c r="A10" s="9" t="s">
        <v>1187</v>
      </c>
      <c r="B10" s="10" t="s">
        <v>2318</v>
      </c>
      <c r="C10" s="88">
        <v>429</v>
      </c>
      <c r="D10" s="86">
        <v>85.8</v>
      </c>
      <c r="E10" s="87">
        <v>26</v>
      </c>
      <c r="F10" s="86">
        <v>60</v>
      </c>
      <c r="G10" s="17">
        <v>18</v>
      </c>
      <c r="H10" s="88">
        <v>21</v>
      </c>
      <c r="I10" s="89"/>
      <c r="J10" s="89"/>
      <c r="K10" s="89"/>
      <c r="L10" s="89"/>
      <c r="M10" s="90">
        <f t="shared" si="3"/>
        <v>0</v>
      </c>
      <c r="N10" s="4" t="str">
        <f t="shared" si="4"/>
        <v/>
      </c>
      <c r="O10" s="91">
        <f t="shared" si="5"/>
        <v>0</v>
      </c>
      <c r="P10" s="91">
        <f t="shared" si="6"/>
        <v>0</v>
      </c>
      <c r="Q10" s="77">
        <v>3</v>
      </c>
      <c r="R10" s="77">
        <v>2</v>
      </c>
      <c r="S10" s="77" t="s">
        <v>61</v>
      </c>
      <c r="T10" s="5" t="s">
        <v>157</v>
      </c>
      <c r="U10" s="9"/>
      <c r="W10" s="86">
        <f t="shared" si="7"/>
        <v>85.8</v>
      </c>
      <c r="X10" s="87">
        <f t="shared" si="7"/>
        <v>26</v>
      </c>
      <c r="Y10" s="92">
        <f t="shared" si="8"/>
        <v>21</v>
      </c>
      <c r="Z10" s="90">
        <f t="shared" si="8"/>
        <v>0</v>
      </c>
      <c r="AA10" s="90">
        <f t="shared" si="9"/>
        <v>0</v>
      </c>
      <c r="AB10" s="90">
        <f t="shared" si="10"/>
        <v>0</v>
      </c>
      <c r="AC10" s="4" t="str">
        <f t="shared" si="10"/>
        <v/>
      </c>
      <c r="AD10" s="91">
        <f t="shared" si="10"/>
        <v>0</v>
      </c>
      <c r="AE10" s="77" t="str">
        <f t="shared" si="11"/>
        <v>계</v>
      </c>
      <c r="AF10" s="77" t="str">
        <f t="shared" si="12"/>
        <v>3/2</v>
      </c>
      <c r="AH10" s="20" t="str">
        <f t="shared" si="1"/>
        <v>래미안밤섬리베뉴I</v>
      </c>
      <c r="AI10" s="87">
        <f t="shared" si="0"/>
        <v>26</v>
      </c>
      <c r="AJ10" s="77" t="str">
        <f t="shared" si="13"/>
        <v>A-</v>
      </c>
      <c r="AK10" s="77" t="s">
        <v>13</v>
      </c>
      <c r="AL10" s="77" t="s">
        <v>62</v>
      </c>
      <c r="AM10" s="77" t="s">
        <v>63</v>
      </c>
      <c r="AN10" s="77" t="str">
        <f t="shared" si="14"/>
        <v>C</v>
      </c>
      <c r="AO10" s="77" t="str">
        <f t="shared" si="15"/>
        <v/>
      </c>
      <c r="AP10" s="77" t="str">
        <f t="shared" si="16"/>
        <v/>
      </c>
      <c r="AQ10" s="77" t="str">
        <f t="shared" si="17"/>
        <v>O</v>
      </c>
      <c r="AR10" s="77" t="str">
        <f t="shared" si="18"/>
        <v>O</v>
      </c>
      <c r="AS10" s="77" t="s">
        <v>2</v>
      </c>
      <c r="AT10" s="77" t="str">
        <f t="shared" si="19"/>
        <v>O</v>
      </c>
      <c r="AU10" s="77" t="str">
        <f t="shared" si="20"/>
        <v>O</v>
      </c>
      <c r="AV10" s="77" t="str">
        <f t="shared" si="21"/>
        <v/>
      </c>
    </row>
    <row r="11" spans="1:48" x14ac:dyDescent="0.3">
      <c r="A11" s="9" t="s">
        <v>1187</v>
      </c>
      <c r="B11" s="10" t="s">
        <v>2318</v>
      </c>
      <c r="C11" s="88">
        <v>429</v>
      </c>
      <c r="D11" s="86">
        <v>112.9</v>
      </c>
      <c r="E11" s="87">
        <v>34</v>
      </c>
      <c r="F11" s="86">
        <v>85</v>
      </c>
      <c r="G11" s="17">
        <v>26</v>
      </c>
      <c r="H11" s="88">
        <v>122</v>
      </c>
      <c r="I11" s="89">
        <v>189000</v>
      </c>
      <c r="J11" s="89" t="s">
        <v>75</v>
      </c>
      <c r="K11" s="89"/>
      <c r="L11" s="89"/>
      <c r="M11" s="90">
        <f t="shared" si="3"/>
        <v>189000</v>
      </c>
      <c r="N11" s="4">
        <f t="shared" si="4"/>
        <v>0</v>
      </c>
      <c r="O11" s="91">
        <f t="shared" si="5"/>
        <v>5558.8235294117649</v>
      </c>
      <c r="P11" s="91">
        <f t="shared" si="6"/>
        <v>0</v>
      </c>
      <c r="Q11" s="77">
        <v>3</v>
      </c>
      <c r="R11" s="77">
        <v>2</v>
      </c>
      <c r="S11" s="77" t="s">
        <v>61</v>
      </c>
      <c r="T11" s="5" t="s">
        <v>102</v>
      </c>
      <c r="U11" s="9"/>
      <c r="W11" s="86">
        <f t="shared" si="7"/>
        <v>112.9</v>
      </c>
      <c r="X11" s="87">
        <f t="shared" si="7"/>
        <v>34</v>
      </c>
      <c r="Y11" s="92">
        <f t="shared" si="8"/>
        <v>122</v>
      </c>
      <c r="Z11" s="90">
        <f t="shared" si="8"/>
        <v>189000</v>
      </c>
      <c r="AA11" s="90">
        <f t="shared" si="9"/>
        <v>0</v>
      </c>
      <c r="AB11" s="90">
        <f t="shared" si="10"/>
        <v>189000</v>
      </c>
      <c r="AC11" s="4">
        <f t="shared" si="10"/>
        <v>0</v>
      </c>
      <c r="AD11" s="91">
        <f t="shared" si="10"/>
        <v>5558.8235294117649</v>
      </c>
      <c r="AE11" s="77" t="str">
        <f t="shared" si="11"/>
        <v>계</v>
      </c>
      <c r="AF11" s="77" t="str">
        <f t="shared" si="12"/>
        <v>3/2</v>
      </c>
      <c r="AH11" s="20" t="str">
        <f t="shared" si="1"/>
        <v>래미안밤섬리베뉴I</v>
      </c>
      <c r="AI11" s="87">
        <f t="shared" si="0"/>
        <v>34</v>
      </c>
      <c r="AJ11" s="77" t="str">
        <f t="shared" si="13"/>
        <v>A-</v>
      </c>
      <c r="AK11" s="77" t="s">
        <v>13</v>
      </c>
      <c r="AL11" s="77" t="s">
        <v>62</v>
      </c>
      <c r="AM11" s="77" t="s">
        <v>63</v>
      </c>
      <c r="AN11" s="77" t="str">
        <f t="shared" si="14"/>
        <v>C</v>
      </c>
      <c r="AO11" s="77" t="str">
        <f t="shared" si="15"/>
        <v>X</v>
      </c>
      <c r="AP11" s="77" t="str">
        <f t="shared" si="16"/>
        <v>X</v>
      </c>
      <c r="AQ11" s="77" t="str">
        <f t="shared" si="17"/>
        <v>X</v>
      </c>
      <c r="AR11" s="77" t="str">
        <f t="shared" si="18"/>
        <v>X</v>
      </c>
      <c r="AS11" s="77" t="s">
        <v>2</v>
      </c>
      <c r="AT11" s="77" t="str">
        <f t="shared" si="19"/>
        <v>O</v>
      </c>
      <c r="AU11" s="77" t="str">
        <f t="shared" si="20"/>
        <v>O</v>
      </c>
      <c r="AV11" s="77" t="str">
        <f t="shared" si="21"/>
        <v>X</v>
      </c>
    </row>
    <row r="12" spans="1:48" x14ac:dyDescent="0.3">
      <c r="A12" s="9" t="s">
        <v>1187</v>
      </c>
      <c r="B12" s="10" t="s">
        <v>2318</v>
      </c>
      <c r="C12" s="88">
        <v>429</v>
      </c>
      <c r="D12" s="86">
        <v>112.5</v>
      </c>
      <c r="E12" s="87">
        <v>34</v>
      </c>
      <c r="F12" s="86">
        <v>85</v>
      </c>
      <c r="G12" s="17">
        <v>26</v>
      </c>
      <c r="H12" s="88">
        <v>57</v>
      </c>
      <c r="I12" s="89">
        <v>190000</v>
      </c>
      <c r="J12" s="89" t="s">
        <v>74</v>
      </c>
      <c r="K12" s="89"/>
      <c r="L12" s="89"/>
      <c r="M12" s="90">
        <f t="shared" si="3"/>
        <v>190000</v>
      </c>
      <c r="N12" s="4">
        <f t="shared" si="4"/>
        <v>0</v>
      </c>
      <c r="O12" s="91">
        <f t="shared" si="5"/>
        <v>5588.2352941176468</v>
      </c>
      <c r="P12" s="91">
        <f t="shared" si="6"/>
        <v>0</v>
      </c>
      <c r="Q12" s="77">
        <v>3</v>
      </c>
      <c r="R12" s="77">
        <v>2</v>
      </c>
      <c r="S12" s="77" t="s">
        <v>61</v>
      </c>
      <c r="T12" s="5" t="s">
        <v>101</v>
      </c>
      <c r="U12" s="9"/>
      <c r="W12" s="86">
        <f t="shared" si="7"/>
        <v>112.5</v>
      </c>
      <c r="X12" s="87">
        <f t="shared" si="7"/>
        <v>34</v>
      </c>
      <c r="Y12" s="92">
        <f t="shared" si="8"/>
        <v>57</v>
      </c>
      <c r="Z12" s="90">
        <f t="shared" si="8"/>
        <v>190000</v>
      </c>
      <c r="AA12" s="90">
        <f t="shared" si="9"/>
        <v>0</v>
      </c>
      <c r="AB12" s="90">
        <f t="shared" si="10"/>
        <v>190000</v>
      </c>
      <c r="AC12" s="4">
        <f t="shared" si="10"/>
        <v>0</v>
      </c>
      <c r="AD12" s="91">
        <f t="shared" si="10"/>
        <v>5588.2352941176468</v>
      </c>
      <c r="AE12" s="77" t="str">
        <f t="shared" si="11"/>
        <v>계</v>
      </c>
      <c r="AF12" s="77" t="str">
        <f t="shared" si="12"/>
        <v>3/2</v>
      </c>
      <c r="AH12" s="20" t="str">
        <f t="shared" si="1"/>
        <v>래미안밤섬리베뉴I</v>
      </c>
      <c r="AI12" s="87">
        <f t="shared" si="0"/>
        <v>34</v>
      </c>
      <c r="AJ12" s="77" t="str">
        <f t="shared" si="13"/>
        <v>A-</v>
      </c>
      <c r="AK12" s="77" t="s">
        <v>13</v>
      </c>
      <c r="AL12" s="77" t="s">
        <v>62</v>
      </c>
      <c r="AM12" s="77" t="s">
        <v>63</v>
      </c>
      <c r="AN12" s="77" t="str">
        <f t="shared" si="14"/>
        <v>C</v>
      </c>
      <c r="AO12" s="77" t="str">
        <f t="shared" si="15"/>
        <v>X</v>
      </c>
      <c r="AP12" s="77" t="str">
        <f t="shared" si="16"/>
        <v>X</v>
      </c>
      <c r="AQ12" s="77" t="str">
        <f t="shared" si="17"/>
        <v>X</v>
      </c>
      <c r="AR12" s="77" t="str">
        <f t="shared" si="18"/>
        <v>X</v>
      </c>
      <c r="AS12" s="77" t="s">
        <v>2</v>
      </c>
      <c r="AT12" s="77" t="str">
        <f t="shared" si="19"/>
        <v>O</v>
      </c>
      <c r="AU12" s="77" t="str">
        <f t="shared" si="20"/>
        <v>O</v>
      </c>
      <c r="AV12" s="77" t="str">
        <f t="shared" si="21"/>
        <v>X</v>
      </c>
    </row>
    <row r="13" spans="1:48" x14ac:dyDescent="0.3">
      <c r="A13" s="9" t="s">
        <v>1187</v>
      </c>
      <c r="B13" s="10" t="s">
        <v>2318</v>
      </c>
      <c r="C13" s="88">
        <v>429</v>
      </c>
      <c r="D13" s="86">
        <v>115.6</v>
      </c>
      <c r="E13" s="87">
        <v>35</v>
      </c>
      <c r="F13" s="86">
        <v>85</v>
      </c>
      <c r="G13" s="17">
        <v>26</v>
      </c>
      <c r="H13" s="88">
        <v>75</v>
      </c>
      <c r="I13" s="89">
        <v>189000</v>
      </c>
      <c r="J13" s="89" t="s">
        <v>74</v>
      </c>
      <c r="K13" s="89"/>
      <c r="L13" s="89"/>
      <c r="M13" s="90">
        <f t="shared" si="3"/>
        <v>189000</v>
      </c>
      <c r="N13" s="4">
        <f t="shared" si="4"/>
        <v>0</v>
      </c>
      <c r="O13" s="91">
        <f t="shared" si="5"/>
        <v>5400</v>
      </c>
      <c r="P13" s="91">
        <f t="shared" si="6"/>
        <v>0</v>
      </c>
      <c r="Q13" s="77">
        <v>3</v>
      </c>
      <c r="R13" s="77">
        <v>2</v>
      </c>
      <c r="S13" s="77" t="s">
        <v>61</v>
      </c>
      <c r="T13" s="5" t="s">
        <v>158</v>
      </c>
      <c r="U13" s="9"/>
      <c r="W13" s="86">
        <f t="shared" si="7"/>
        <v>115.6</v>
      </c>
      <c r="X13" s="87">
        <f t="shared" si="7"/>
        <v>35</v>
      </c>
      <c r="Y13" s="92">
        <f t="shared" si="8"/>
        <v>75</v>
      </c>
      <c r="Z13" s="90">
        <f t="shared" si="8"/>
        <v>189000</v>
      </c>
      <c r="AA13" s="90">
        <f t="shared" si="9"/>
        <v>0</v>
      </c>
      <c r="AB13" s="90">
        <f t="shared" si="10"/>
        <v>189000</v>
      </c>
      <c r="AC13" s="4">
        <f t="shared" si="10"/>
        <v>0</v>
      </c>
      <c r="AD13" s="91">
        <f t="shared" si="10"/>
        <v>5400</v>
      </c>
      <c r="AE13" s="77" t="str">
        <f t="shared" si="11"/>
        <v>계</v>
      </c>
      <c r="AF13" s="77" t="str">
        <f t="shared" si="12"/>
        <v>3/2</v>
      </c>
      <c r="AH13" s="20" t="str">
        <f t="shared" si="1"/>
        <v>래미안밤섬리베뉴I</v>
      </c>
      <c r="AI13" s="87">
        <f t="shared" si="0"/>
        <v>35</v>
      </c>
      <c r="AJ13" s="77" t="str">
        <f t="shared" si="13"/>
        <v>A-</v>
      </c>
      <c r="AK13" s="77" t="s">
        <v>13</v>
      </c>
      <c r="AL13" s="77" t="s">
        <v>62</v>
      </c>
      <c r="AM13" s="77" t="s">
        <v>63</v>
      </c>
      <c r="AN13" s="77" t="str">
        <f t="shared" si="14"/>
        <v>C</v>
      </c>
      <c r="AO13" s="77" t="str">
        <f t="shared" si="15"/>
        <v>X</v>
      </c>
      <c r="AP13" s="77" t="str">
        <f t="shared" si="16"/>
        <v>X</v>
      </c>
      <c r="AQ13" s="77" t="str">
        <f t="shared" si="17"/>
        <v>X</v>
      </c>
      <c r="AR13" s="77" t="str">
        <f t="shared" si="18"/>
        <v>X</v>
      </c>
      <c r="AS13" s="77" t="s">
        <v>2</v>
      </c>
      <c r="AT13" s="77" t="str">
        <f t="shared" si="19"/>
        <v>O</v>
      </c>
      <c r="AU13" s="77" t="str">
        <f t="shared" si="20"/>
        <v>O</v>
      </c>
      <c r="AV13" s="77" t="str">
        <f t="shared" si="21"/>
        <v>X</v>
      </c>
    </row>
    <row r="14" spans="1:48" x14ac:dyDescent="0.3">
      <c r="A14" s="9" t="s">
        <v>1187</v>
      </c>
      <c r="B14" s="10" t="s">
        <v>2318</v>
      </c>
      <c r="C14" s="88">
        <v>429</v>
      </c>
      <c r="D14" s="86">
        <v>149.9</v>
      </c>
      <c r="E14" s="87">
        <v>45</v>
      </c>
      <c r="F14" s="86">
        <v>121.4</v>
      </c>
      <c r="G14" s="17">
        <v>37</v>
      </c>
      <c r="H14" s="88">
        <v>40</v>
      </c>
      <c r="I14" s="89">
        <v>230000</v>
      </c>
      <c r="J14" s="89" t="s">
        <v>74</v>
      </c>
      <c r="K14" s="89"/>
      <c r="L14" s="89"/>
      <c r="M14" s="90">
        <f t="shared" si="3"/>
        <v>230000</v>
      </c>
      <c r="N14" s="4">
        <f t="shared" si="4"/>
        <v>0</v>
      </c>
      <c r="O14" s="91">
        <f t="shared" si="5"/>
        <v>5111.1111111111113</v>
      </c>
      <c r="P14" s="91">
        <f t="shared" si="6"/>
        <v>0</v>
      </c>
      <c r="Q14" s="77">
        <v>4</v>
      </c>
      <c r="R14" s="77">
        <v>2</v>
      </c>
      <c r="S14" s="77" t="s">
        <v>61</v>
      </c>
      <c r="T14" s="5">
        <v>149</v>
      </c>
      <c r="U14" s="9"/>
      <c r="W14" s="86">
        <f t="shared" si="7"/>
        <v>149.9</v>
      </c>
      <c r="X14" s="87">
        <f t="shared" si="7"/>
        <v>45</v>
      </c>
      <c r="Y14" s="92">
        <f t="shared" si="8"/>
        <v>40</v>
      </c>
      <c r="Z14" s="90">
        <f t="shared" si="8"/>
        <v>230000</v>
      </c>
      <c r="AA14" s="90">
        <f t="shared" si="9"/>
        <v>0</v>
      </c>
      <c r="AB14" s="90">
        <f t="shared" si="10"/>
        <v>230000</v>
      </c>
      <c r="AC14" s="4">
        <f t="shared" si="10"/>
        <v>0</v>
      </c>
      <c r="AD14" s="91">
        <f t="shared" si="10"/>
        <v>5111.1111111111113</v>
      </c>
      <c r="AE14" s="77" t="str">
        <f t="shared" si="11"/>
        <v>계</v>
      </c>
      <c r="AF14" s="77" t="str">
        <f t="shared" si="12"/>
        <v>4/2</v>
      </c>
      <c r="AH14" s="20" t="str">
        <f t="shared" si="1"/>
        <v>래미안밤섬리베뉴I</v>
      </c>
      <c r="AI14" s="87">
        <f t="shared" si="0"/>
        <v>45</v>
      </c>
      <c r="AJ14" s="77" t="str">
        <f t="shared" si="13"/>
        <v>A-</v>
      </c>
      <c r="AK14" s="77" t="s">
        <v>13</v>
      </c>
      <c r="AL14" s="77" t="s">
        <v>62</v>
      </c>
      <c r="AM14" s="77" t="s">
        <v>63</v>
      </c>
      <c r="AN14" s="77" t="str">
        <f t="shared" si="14"/>
        <v>C</v>
      </c>
      <c r="AO14" s="77" t="str">
        <f t="shared" si="15"/>
        <v>X</v>
      </c>
      <c r="AP14" s="77" t="str">
        <f t="shared" si="16"/>
        <v>X</v>
      </c>
      <c r="AQ14" s="77" t="str">
        <f t="shared" si="17"/>
        <v>X</v>
      </c>
      <c r="AR14" s="77" t="str">
        <f t="shared" si="18"/>
        <v>X</v>
      </c>
      <c r="AS14" s="77" t="s">
        <v>2</v>
      </c>
      <c r="AT14" s="77" t="str">
        <f t="shared" si="19"/>
        <v>X</v>
      </c>
      <c r="AU14" s="77" t="str">
        <f t="shared" si="20"/>
        <v>O</v>
      </c>
      <c r="AV14" s="77" t="str">
        <f t="shared" si="21"/>
        <v>X</v>
      </c>
    </row>
    <row r="15" spans="1:48" x14ac:dyDescent="0.3">
      <c r="A15" s="9" t="s">
        <v>1187</v>
      </c>
      <c r="B15" s="10" t="s">
        <v>2318</v>
      </c>
      <c r="C15" s="88">
        <v>429</v>
      </c>
      <c r="D15" s="86">
        <v>159.1</v>
      </c>
      <c r="E15" s="87">
        <v>48</v>
      </c>
      <c r="F15" s="86">
        <v>125.3</v>
      </c>
      <c r="G15" s="17">
        <v>38</v>
      </c>
      <c r="H15" s="88">
        <v>20</v>
      </c>
      <c r="I15" s="89">
        <v>250000</v>
      </c>
      <c r="J15" s="89" t="s">
        <v>75</v>
      </c>
      <c r="K15" s="89"/>
      <c r="L15" s="89"/>
      <c r="M15" s="90">
        <f t="shared" si="3"/>
        <v>250000</v>
      </c>
      <c r="N15" s="4">
        <f t="shared" si="4"/>
        <v>0</v>
      </c>
      <c r="O15" s="91">
        <f t="shared" si="5"/>
        <v>5208.333333333333</v>
      </c>
      <c r="P15" s="91">
        <f t="shared" si="6"/>
        <v>0</v>
      </c>
      <c r="Q15" s="77">
        <v>4</v>
      </c>
      <c r="R15" s="77">
        <v>2</v>
      </c>
      <c r="S15" s="77" t="s">
        <v>61</v>
      </c>
      <c r="T15" s="5">
        <v>159</v>
      </c>
      <c r="U15" s="9"/>
      <c r="W15" s="86">
        <f t="shared" si="7"/>
        <v>159.1</v>
      </c>
      <c r="X15" s="87">
        <f t="shared" si="7"/>
        <v>48</v>
      </c>
      <c r="Y15" s="92">
        <f t="shared" si="8"/>
        <v>20</v>
      </c>
      <c r="Z15" s="90">
        <f t="shared" si="8"/>
        <v>250000</v>
      </c>
      <c r="AA15" s="90">
        <f t="shared" si="9"/>
        <v>0</v>
      </c>
      <c r="AB15" s="90">
        <f t="shared" si="10"/>
        <v>250000</v>
      </c>
      <c r="AC15" s="4">
        <f t="shared" si="10"/>
        <v>0</v>
      </c>
      <c r="AD15" s="91">
        <f t="shared" si="10"/>
        <v>5208.333333333333</v>
      </c>
      <c r="AE15" s="77" t="str">
        <f t="shared" si="11"/>
        <v>계</v>
      </c>
      <c r="AF15" s="77" t="str">
        <f t="shared" si="12"/>
        <v>4/2</v>
      </c>
      <c r="AH15" s="20" t="str">
        <f t="shared" si="1"/>
        <v>래미안밤섬리베뉴I</v>
      </c>
      <c r="AI15" s="87">
        <f t="shared" si="0"/>
        <v>48</v>
      </c>
      <c r="AJ15" s="77" t="str">
        <f t="shared" si="13"/>
        <v>A-</v>
      </c>
      <c r="AK15" s="77" t="s">
        <v>13</v>
      </c>
      <c r="AL15" s="77" t="s">
        <v>62</v>
      </c>
      <c r="AM15" s="77" t="s">
        <v>63</v>
      </c>
      <c r="AN15" s="77" t="str">
        <f t="shared" si="14"/>
        <v>C</v>
      </c>
      <c r="AO15" s="77" t="str">
        <f t="shared" si="15"/>
        <v>X</v>
      </c>
      <c r="AP15" s="77" t="str">
        <f t="shared" si="16"/>
        <v>X</v>
      </c>
      <c r="AQ15" s="77" t="str">
        <f t="shared" si="17"/>
        <v>X</v>
      </c>
      <c r="AR15" s="77" t="str">
        <f t="shared" si="18"/>
        <v>X</v>
      </c>
      <c r="AS15" s="77" t="s">
        <v>2</v>
      </c>
      <c r="AT15" s="77" t="str">
        <f t="shared" si="19"/>
        <v>X</v>
      </c>
      <c r="AU15" s="77" t="str">
        <f t="shared" si="20"/>
        <v>O</v>
      </c>
      <c r="AV15" s="77" t="str">
        <f t="shared" si="21"/>
        <v>X</v>
      </c>
    </row>
    <row r="16" spans="1:48" x14ac:dyDescent="0.3">
      <c r="A16" s="9"/>
      <c r="B16" s="77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상수동 래미안밤섬리베뉴II('14.10.,530^)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9" t="str">
        <f t="shared" si="0"/>
        <v/>
      </c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</row>
    <row r="17" spans="1:48" x14ac:dyDescent="0.3">
      <c r="A17" s="9" t="s">
        <v>1192</v>
      </c>
      <c r="B17" s="10" t="s">
        <v>2318</v>
      </c>
      <c r="C17" s="88">
        <v>530</v>
      </c>
      <c r="D17" s="86">
        <v>85.3</v>
      </c>
      <c r="E17" s="87">
        <v>26</v>
      </c>
      <c r="F17" s="86">
        <v>60</v>
      </c>
      <c r="G17" s="17">
        <v>18</v>
      </c>
      <c r="H17" s="88">
        <v>31</v>
      </c>
      <c r="I17" s="89"/>
      <c r="J17" s="89"/>
      <c r="K17" s="89"/>
      <c r="L17" s="89"/>
      <c r="M17" s="90">
        <f t="shared" ref="M17:M24" si="22">I17-K17</f>
        <v>0</v>
      </c>
      <c r="N17" s="4" t="str">
        <f t="shared" ref="N17:N24" si="23">IF(ISERROR(K17/I17),"",K17/I17)</f>
        <v/>
      </c>
      <c r="O17" s="91">
        <f t="shared" ref="O17:O24" si="24">I17/E17</f>
        <v>0</v>
      </c>
      <c r="P17" s="91">
        <f t="shared" ref="P17:P24" si="25">K17/E17</f>
        <v>0</v>
      </c>
      <c r="Q17" s="77">
        <v>3</v>
      </c>
      <c r="R17" s="77">
        <v>2</v>
      </c>
      <c r="S17" s="77" t="s">
        <v>61</v>
      </c>
      <c r="T17" s="5" t="s">
        <v>159</v>
      </c>
      <c r="U17" s="9"/>
      <c r="W17" s="86">
        <f t="shared" ref="W17:X24" si="26">D17</f>
        <v>85.3</v>
      </c>
      <c r="X17" s="87">
        <f t="shared" si="26"/>
        <v>26</v>
      </c>
      <c r="Y17" s="92">
        <f t="shared" ref="Y17:Z24" si="27">H17</f>
        <v>31</v>
      </c>
      <c r="Z17" s="90">
        <f t="shared" si="27"/>
        <v>0</v>
      </c>
      <c r="AA17" s="90">
        <f t="shared" ref="AA17:AA24" si="28">K17</f>
        <v>0</v>
      </c>
      <c r="AB17" s="90">
        <f t="shared" ref="AB17:AD24" si="29">M17</f>
        <v>0</v>
      </c>
      <c r="AC17" s="4" t="str">
        <f t="shared" si="29"/>
        <v/>
      </c>
      <c r="AD17" s="91">
        <f t="shared" si="29"/>
        <v>0</v>
      </c>
      <c r="AE17" s="77" t="str">
        <f t="shared" ref="AE17:AE24" si="30">S17</f>
        <v>계</v>
      </c>
      <c r="AF17" s="77" t="str">
        <f t="shared" ref="AF17:AF24" si="31">Q17&amp;"/"&amp;R17</f>
        <v>3/2</v>
      </c>
      <c r="AH17" s="20" t="str">
        <f t="shared" si="1"/>
        <v>래미안밤섬리베뉴II</v>
      </c>
      <c r="AI17" s="87">
        <f t="shared" si="0"/>
        <v>26</v>
      </c>
      <c r="AJ17" s="77" t="str">
        <f t="shared" ref="AJ17:AJ24" si="32">IF(AI17="","",$AJ$2)</f>
        <v>A-</v>
      </c>
      <c r="AK17" s="77" t="s">
        <v>13</v>
      </c>
      <c r="AL17" s="77" t="s">
        <v>62</v>
      </c>
      <c r="AM17" s="77" t="s">
        <v>63</v>
      </c>
      <c r="AN17" s="77" t="str">
        <f t="shared" ref="AN17:AN24" si="33">IF(AI17="","",$AN$2)</f>
        <v>C</v>
      </c>
      <c r="AO17" s="77" t="str">
        <f t="shared" ref="AO17:AO24" si="34">IF(N17="","",IF(N17&gt;=$AO$1/100,"O","X"))</f>
        <v/>
      </c>
      <c r="AP17" s="77" t="str">
        <f t="shared" ref="AP17:AP24" si="35">IF(I17="","",IF(I17&lt;=$AP$1,"O","X"))</f>
        <v/>
      </c>
      <c r="AQ17" s="77" t="str">
        <f t="shared" ref="AQ17:AQ24" si="36">IF(O17="","",IF(O17&lt;=$AQ$1,"O","X"))</f>
        <v>O</v>
      </c>
      <c r="AR17" s="77" t="str">
        <f t="shared" ref="AR17:AR24" si="37">IF(M17="","",IF(M17&lt;=$AR$1,"O","X"))</f>
        <v>O</v>
      </c>
      <c r="AS17" s="77" t="s">
        <v>2</v>
      </c>
      <c r="AT17" s="77" t="str">
        <f t="shared" ref="AT17:AT24" si="38">IF(OR(F17="",AI17=""),"",IF(AND((F17&lt;=85),(AI17&gt;=15)),"O","X"))</f>
        <v>O</v>
      </c>
      <c r="AU17" s="77" t="str">
        <f t="shared" ref="AU17:AU24" si="39">IF(C17="","",IF(C17&gt;=$AU$1,"O","X"))</f>
        <v>O</v>
      </c>
      <c r="AV17" s="77" t="str">
        <f t="shared" ref="AV17:AV24" si="40">IF(AO17="","",IF(AND(AO17="O",AP17="O",AR17="O",AT17="O",AU17="O"),"후보","X"))</f>
        <v/>
      </c>
    </row>
    <row r="18" spans="1:48" x14ac:dyDescent="0.3">
      <c r="A18" s="9" t="s">
        <v>1192</v>
      </c>
      <c r="B18" s="10" t="s">
        <v>2318</v>
      </c>
      <c r="C18" s="88">
        <v>530</v>
      </c>
      <c r="D18" s="86">
        <v>85.9</v>
      </c>
      <c r="E18" s="87">
        <v>26</v>
      </c>
      <c r="F18" s="86">
        <v>59.9</v>
      </c>
      <c r="G18" s="17">
        <v>18</v>
      </c>
      <c r="H18" s="88">
        <v>10</v>
      </c>
      <c r="I18" s="89">
        <v>155000</v>
      </c>
      <c r="J18" s="89" t="s">
        <v>74</v>
      </c>
      <c r="K18" s="89"/>
      <c r="L18" s="89"/>
      <c r="M18" s="90">
        <f t="shared" si="22"/>
        <v>155000</v>
      </c>
      <c r="N18" s="4">
        <f t="shared" si="23"/>
        <v>0</v>
      </c>
      <c r="O18" s="91">
        <f t="shared" si="24"/>
        <v>5961.5384615384619</v>
      </c>
      <c r="P18" s="91">
        <f t="shared" si="25"/>
        <v>0</v>
      </c>
      <c r="Q18" s="77">
        <v>3</v>
      </c>
      <c r="R18" s="77">
        <v>2</v>
      </c>
      <c r="S18" s="77" t="s">
        <v>61</v>
      </c>
      <c r="T18" s="5" t="s">
        <v>157</v>
      </c>
      <c r="U18" s="9"/>
      <c r="W18" s="86">
        <f t="shared" si="26"/>
        <v>85.9</v>
      </c>
      <c r="X18" s="87">
        <f t="shared" si="26"/>
        <v>26</v>
      </c>
      <c r="Y18" s="92">
        <f t="shared" si="27"/>
        <v>10</v>
      </c>
      <c r="Z18" s="90">
        <f t="shared" si="27"/>
        <v>155000</v>
      </c>
      <c r="AA18" s="90">
        <f t="shared" si="28"/>
        <v>0</v>
      </c>
      <c r="AB18" s="90">
        <f t="shared" si="29"/>
        <v>155000</v>
      </c>
      <c r="AC18" s="4">
        <f t="shared" si="29"/>
        <v>0</v>
      </c>
      <c r="AD18" s="91">
        <f t="shared" si="29"/>
        <v>5961.5384615384619</v>
      </c>
      <c r="AE18" s="77" t="str">
        <f t="shared" si="30"/>
        <v>계</v>
      </c>
      <c r="AF18" s="77" t="str">
        <f t="shared" si="31"/>
        <v>3/2</v>
      </c>
      <c r="AH18" s="20" t="str">
        <f t="shared" si="1"/>
        <v>래미안밤섬리베뉴II</v>
      </c>
      <c r="AI18" s="87">
        <f t="shared" si="0"/>
        <v>26</v>
      </c>
      <c r="AJ18" s="77" t="str">
        <f t="shared" si="32"/>
        <v>A-</v>
      </c>
      <c r="AK18" s="77" t="s">
        <v>13</v>
      </c>
      <c r="AL18" s="77" t="s">
        <v>62</v>
      </c>
      <c r="AM18" s="77" t="s">
        <v>63</v>
      </c>
      <c r="AN18" s="77" t="str">
        <f t="shared" si="33"/>
        <v>C</v>
      </c>
      <c r="AO18" s="77" t="str">
        <f t="shared" si="34"/>
        <v>X</v>
      </c>
      <c r="AP18" s="77" t="str">
        <f t="shared" si="35"/>
        <v>X</v>
      </c>
      <c r="AQ18" s="77" t="str">
        <f t="shared" si="36"/>
        <v>X</v>
      </c>
      <c r="AR18" s="77" t="str">
        <f t="shared" si="37"/>
        <v>X</v>
      </c>
      <c r="AS18" s="77" t="s">
        <v>2</v>
      </c>
      <c r="AT18" s="77" t="str">
        <f t="shared" si="38"/>
        <v>O</v>
      </c>
      <c r="AU18" s="77" t="str">
        <f t="shared" si="39"/>
        <v>O</v>
      </c>
      <c r="AV18" s="77" t="str">
        <f t="shared" si="40"/>
        <v>X</v>
      </c>
    </row>
    <row r="19" spans="1:48" x14ac:dyDescent="0.3">
      <c r="A19" s="9" t="s">
        <v>1192</v>
      </c>
      <c r="B19" s="10" t="s">
        <v>2318</v>
      </c>
      <c r="C19" s="88">
        <v>530</v>
      </c>
      <c r="D19" s="86">
        <v>107.7</v>
      </c>
      <c r="E19" s="87">
        <v>33</v>
      </c>
      <c r="F19" s="86">
        <v>84.9</v>
      </c>
      <c r="G19" s="17">
        <v>26</v>
      </c>
      <c r="H19" s="88">
        <v>157</v>
      </c>
      <c r="I19" s="89">
        <v>190000</v>
      </c>
      <c r="J19" s="89" t="s">
        <v>75</v>
      </c>
      <c r="K19" s="89">
        <v>107000</v>
      </c>
      <c r="L19" s="89" t="s">
        <v>75</v>
      </c>
      <c r="M19" s="90">
        <f t="shared" si="22"/>
        <v>83000</v>
      </c>
      <c r="N19" s="4">
        <f t="shared" si="23"/>
        <v>0.56315789473684208</v>
      </c>
      <c r="O19" s="91">
        <f t="shared" si="24"/>
        <v>5757.575757575758</v>
      </c>
      <c r="P19" s="91">
        <f t="shared" si="25"/>
        <v>3242.4242424242425</v>
      </c>
      <c r="Q19" s="77">
        <v>3</v>
      </c>
      <c r="R19" s="77">
        <v>2</v>
      </c>
      <c r="S19" s="77" t="s">
        <v>61</v>
      </c>
      <c r="T19" s="5" t="s">
        <v>160</v>
      </c>
      <c r="U19" s="9"/>
      <c r="W19" s="86">
        <f t="shared" si="26"/>
        <v>107.7</v>
      </c>
      <c r="X19" s="87">
        <f t="shared" si="26"/>
        <v>33</v>
      </c>
      <c r="Y19" s="92">
        <f t="shared" si="27"/>
        <v>157</v>
      </c>
      <c r="Z19" s="90">
        <f t="shared" si="27"/>
        <v>190000</v>
      </c>
      <c r="AA19" s="90">
        <f t="shared" si="28"/>
        <v>107000</v>
      </c>
      <c r="AB19" s="90">
        <f t="shared" si="29"/>
        <v>83000</v>
      </c>
      <c r="AC19" s="4">
        <f t="shared" si="29"/>
        <v>0.56315789473684208</v>
      </c>
      <c r="AD19" s="91">
        <f t="shared" si="29"/>
        <v>5757.575757575758</v>
      </c>
      <c r="AE19" s="77" t="str">
        <f t="shared" si="30"/>
        <v>계</v>
      </c>
      <c r="AF19" s="77" t="str">
        <f t="shared" si="31"/>
        <v>3/2</v>
      </c>
      <c r="AH19" s="20" t="str">
        <f t="shared" si="1"/>
        <v>래미안밤섬리베뉴II</v>
      </c>
      <c r="AI19" s="87">
        <f t="shared" si="0"/>
        <v>33</v>
      </c>
      <c r="AJ19" s="77" t="str">
        <f t="shared" si="32"/>
        <v>A-</v>
      </c>
      <c r="AK19" s="77" t="s">
        <v>13</v>
      </c>
      <c r="AL19" s="77" t="s">
        <v>62</v>
      </c>
      <c r="AM19" s="77" t="s">
        <v>63</v>
      </c>
      <c r="AN19" s="77" t="str">
        <f t="shared" si="33"/>
        <v>C</v>
      </c>
      <c r="AO19" s="77" t="str">
        <f t="shared" si="34"/>
        <v>X</v>
      </c>
      <c r="AP19" s="77" t="str">
        <f t="shared" si="35"/>
        <v>X</v>
      </c>
      <c r="AQ19" s="77" t="str">
        <f t="shared" si="36"/>
        <v>X</v>
      </c>
      <c r="AR19" s="77" t="str">
        <f t="shared" si="37"/>
        <v>X</v>
      </c>
      <c r="AS19" s="77" t="s">
        <v>2</v>
      </c>
      <c r="AT19" s="77" t="str">
        <f t="shared" si="38"/>
        <v>O</v>
      </c>
      <c r="AU19" s="77" t="str">
        <f t="shared" si="39"/>
        <v>O</v>
      </c>
      <c r="AV19" s="77" t="str">
        <f t="shared" si="40"/>
        <v>X</v>
      </c>
    </row>
    <row r="20" spans="1:48" x14ac:dyDescent="0.3">
      <c r="A20" s="9" t="s">
        <v>1192</v>
      </c>
      <c r="B20" s="10" t="s">
        <v>2318</v>
      </c>
      <c r="C20" s="88">
        <v>530</v>
      </c>
      <c r="D20" s="86">
        <v>107.7</v>
      </c>
      <c r="E20" s="87">
        <v>33</v>
      </c>
      <c r="F20" s="86">
        <v>85</v>
      </c>
      <c r="G20" s="17">
        <v>26</v>
      </c>
      <c r="H20" s="88">
        <v>13</v>
      </c>
      <c r="I20" s="89"/>
      <c r="J20" s="89"/>
      <c r="K20" s="89"/>
      <c r="L20" s="89"/>
      <c r="M20" s="90">
        <f t="shared" si="22"/>
        <v>0</v>
      </c>
      <c r="N20" s="4" t="str">
        <f t="shared" si="23"/>
        <v/>
      </c>
      <c r="O20" s="91">
        <f t="shared" si="24"/>
        <v>0</v>
      </c>
      <c r="P20" s="91">
        <f t="shared" si="25"/>
        <v>0</v>
      </c>
      <c r="Q20" s="77">
        <v>3</v>
      </c>
      <c r="R20" s="77">
        <v>2</v>
      </c>
      <c r="S20" s="77" t="s">
        <v>61</v>
      </c>
      <c r="T20" s="5" t="s">
        <v>161</v>
      </c>
      <c r="U20" s="9"/>
      <c r="W20" s="86">
        <f t="shared" si="26"/>
        <v>107.7</v>
      </c>
      <c r="X20" s="87">
        <f t="shared" si="26"/>
        <v>33</v>
      </c>
      <c r="Y20" s="92">
        <f t="shared" si="27"/>
        <v>13</v>
      </c>
      <c r="Z20" s="90">
        <f t="shared" si="27"/>
        <v>0</v>
      </c>
      <c r="AA20" s="90">
        <f t="shared" si="28"/>
        <v>0</v>
      </c>
      <c r="AB20" s="90">
        <f t="shared" si="29"/>
        <v>0</v>
      </c>
      <c r="AC20" s="4" t="str">
        <f t="shared" si="29"/>
        <v/>
      </c>
      <c r="AD20" s="91">
        <f t="shared" si="29"/>
        <v>0</v>
      </c>
      <c r="AE20" s="77" t="str">
        <f t="shared" si="30"/>
        <v>계</v>
      </c>
      <c r="AF20" s="77" t="str">
        <f t="shared" si="31"/>
        <v>3/2</v>
      </c>
      <c r="AH20" s="20" t="str">
        <f t="shared" si="1"/>
        <v>래미안밤섬리베뉴II</v>
      </c>
      <c r="AI20" s="87">
        <f t="shared" si="0"/>
        <v>33</v>
      </c>
      <c r="AJ20" s="77" t="str">
        <f t="shared" si="32"/>
        <v>A-</v>
      </c>
      <c r="AK20" s="77" t="s">
        <v>13</v>
      </c>
      <c r="AL20" s="77" t="s">
        <v>62</v>
      </c>
      <c r="AM20" s="77" t="s">
        <v>63</v>
      </c>
      <c r="AN20" s="77" t="str">
        <f t="shared" si="33"/>
        <v>C</v>
      </c>
      <c r="AO20" s="77" t="str">
        <f t="shared" si="34"/>
        <v/>
      </c>
      <c r="AP20" s="77" t="str">
        <f t="shared" si="35"/>
        <v/>
      </c>
      <c r="AQ20" s="77" t="str">
        <f t="shared" si="36"/>
        <v>O</v>
      </c>
      <c r="AR20" s="77" t="str">
        <f t="shared" si="37"/>
        <v>O</v>
      </c>
      <c r="AS20" s="77" t="s">
        <v>2</v>
      </c>
      <c r="AT20" s="77" t="str">
        <f t="shared" si="38"/>
        <v>O</v>
      </c>
      <c r="AU20" s="77" t="str">
        <f t="shared" si="39"/>
        <v>O</v>
      </c>
      <c r="AV20" s="77" t="str">
        <f t="shared" si="40"/>
        <v/>
      </c>
    </row>
    <row r="21" spans="1:48" x14ac:dyDescent="0.3">
      <c r="A21" s="9" t="s">
        <v>1192</v>
      </c>
      <c r="B21" s="10" t="s">
        <v>2318</v>
      </c>
      <c r="C21" s="88">
        <v>530</v>
      </c>
      <c r="D21" s="86">
        <v>108.3</v>
      </c>
      <c r="E21" s="87">
        <v>33</v>
      </c>
      <c r="F21" s="86">
        <v>84.8</v>
      </c>
      <c r="G21" s="17">
        <v>26</v>
      </c>
      <c r="H21" s="88">
        <v>158</v>
      </c>
      <c r="I21" s="89">
        <v>185000</v>
      </c>
      <c r="J21" s="89" t="s">
        <v>75</v>
      </c>
      <c r="K21" s="89"/>
      <c r="L21" s="89"/>
      <c r="M21" s="90">
        <f t="shared" si="22"/>
        <v>185000</v>
      </c>
      <c r="N21" s="4">
        <f t="shared" si="23"/>
        <v>0</v>
      </c>
      <c r="O21" s="91">
        <f t="shared" si="24"/>
        <v>5606.060606060606</v>
      </c>
      <c r="P21" s="91">
        <f t="shared" si="25"/>
        <v>0</v>
      </c>
      <c r="Q21" s="77">
        <v>3</v>
      </c>
      <c r="R21" s="77">
        <v>2</v>
      </c>
      <c r="S21" s="77" t="s">
        <v>61</v>
      </c>
      <c r="T21" s="5" t="s">
        <v>151</v>
      </c>
      <c r="U21" s="9"/>
      <c r="W21" s="86">
        <f t="shared" si="26"/>
        <v>108.3</v>
      </c>
      <c r="X21" s="87">
        <f t="shared" si="26"/>
        <v>33</v>
      </c>
      <c r="Y21" s="92">
        <f t="shared" si="27"/>
        <v>158</v>
      </c>
      <c r="Z21" s="90">
        <f t="shared" si="27"/>
        <v>185000</v>
      </c>
      <c r="AA21" s="90">
        <f t="shared" si="28"/>
        <v>0</v>
      </c>
      <c r="AB21" s="90">
        <f t="shared" si="29"/>
        <v>185000</v>
      </c>
      <c r="AC21" s="4">
        <f t="shared" si="29"/>
        <v>0</v>
      </c>
      <c r="AD21" s="91">
        <f t="shared" si="29"/>
        <v>5606.060606060606</v>
      </c>
      <c r="AE21" s="77" t="str">
        <f t="shared" si="30"/>
        <v>계</v>
      </c>
      <c r="AF21" s="77" t="str">
        <f t="shared" si="31"/>
        <v>3/2</v>
      </c>
      <c r="AH21" s="20" t="str">
        <f t="shared" si="1"/>
        <v>래미안밤섬리베뉴II</v>
      </c>
      <c r="AI21" s="87">
        <f t="shared" si="0"/>
        <v>33</v>
      </c>
      <c r="AJ21" s="77" t="str">
        <f t="shared" si="32"/>
        <v>A-</v>
      </c>
      <c r="AK21" s="77" t="s">
        <v>13</v>
      </c>
      <c r="AL21" s="77" t="s">
        <v>62</v>
      </c>
      <c r="AM21" s="77" t="s">
        <v>63</v>
      </c>
      <c r="AN21" s="77" t="str">
        <f t="shared" si="33"/>
        <v>C</v>
      </c>
      <c r="AO21" s="77" t="str">
        <f t="shared" si="34"/>
        <v>X</v>
      </c>
      <c r="AP21" s="77" t="str">
        <f t="shared" si="35"/>
        <v>X</v>
      </c>
      <c r="AQ21" s="77" t="str">
        <f t="shared" si="36"/>
        <v>X</v>
      </c>
      <c r="AR21" s="77" t="str">
        <f t="shared" si="37"/>
        <v>X</v>
      </c>
      <c r="AS21" s="77" t="s">
        <v>2</v>
      </c>
      <c r="AT21" s="77" t="str">
        <f t="shared" si="38"/>
        <v>O</v>
      </c>
      <c r="AU21" s="77" t="str">
        <f t="shared" si="39"/>
        <v>O</v>
      </c>
      <c r="AV21" s="77" t="str">
        <f t="shared" si="40"/>
        <v>X</v>
      </c>
    </row>
    <row r="22" spans="1:48" x14ac:dyDescent="0.3">
      <c r="A22" s="9" t="s">
        <v>1192</v>
      </c>
      <c r="B22" s="10" t="s">
        <v>2318</v>
      </c>
      <c r="C22" s="88">
        <v>530</v>
      </c>
      <c r="D22" s="86">
        <v>147.1</v>
      </c>
      <c r="E22" s="87">
        <v>45</v>
      </c>
      <c r="F22" s="86">
        <v>122.9</v>
      </c>
      <c r="G22" s="17">
        <v>37</v>
      </c>
      <c r="H22" s="88">
        <v>34</v>
      </c>
      <c r="I22" s="89">
        <v>250000</v>
      </c>
      <c r="J22" s="89" t="s">
        <v>74</v>
      </c>
      <c r="K22" s="89"/>
      <c r="L22" s="89"/>
      <c r="M22" s="90">
        <f t="shared" si="22"/>
        <v>250000</v>
      </c>
      <c r="N22" s="4">
        <f t="shared" si="23"/>
        <v>0</v>
      </c>
      <c r="O22" s="91">
        <f t="shared" si="24"/>
        <v>5555.5555555555557</v>
      </c>
      <c r="P22" s="91">
        <f t="shared" si="25"/>
        <v>0</v>
      </c>
      <c r="Q22" s="77">
        <v>4</v>
      </c>
      <c r="R22" s="77">
        <v>2</v>
      </c>
      <c r="S22" s="77" t="s">
        <v>61</v>
      </c>
      <c r="T22" s="5">
        <v>147</v>
      </c>
      <c r="U22" s="9"/>
      <c r="W22" s="86">
        <f t="shared" si="26"/>
        <v>147.1</v>
      </c>
      <c r="X22" s="87">
        <f t="shared" si="26"/>
        <v>45</v>
      </c>
      <c r="Y22" s="92">
        <f t="shared" si="27"/>
        <v>34</v>
      </c>
      <c r="Z22" s="90">
        <f t="shared" si="27"/>
        <v>250000</v>
      </c>
      <c r="AA22" s="90">
        <f t="shared" si="28"/>
        <v>0</v>
      </c>
      <c r="AB22" s="90">
        <f t="shared" si="29"/>
        <v>250000</v>
      </c>
      <c r="AC22" s="4">
        <f t="shared" si="29"/>
        <v>0</v>
      </c>
      <c r="AD22" s="91">
        <f t="shared" si="29"/>
        <v>5555.5555555555557</v>
      </c>
      <c r="AE22" s="77" t="str">
        <f t="shared" si="30"/>
        <v>계</v>
      </c>
      <c r="AF22" s="77" t="str">
        <f t="shared" si="31"/>
        <v>4/2</v>
      </c>
      <c r="AH22" s="20" t="str">
        <f t="shared" si="1"/>
        <v>래미안밤섬리베뉴II</v>
      </c>
      <c r="AI22" s="87">
        <f t="shared" si="0"/>
        <v>45</v>
      </c>
      <c r="AJ22" s="77" t="str">
        <f t="shared" si="32"/>
        <v>A-</v>
      </c>
      <c r="AK22" s="77" t="s">
        <v>13</v>
      </c>
      <c r="AL22" s="77" t="s">
        <v>62</v>
      </c>
      <c r="AM22" s="77" t="s">
        <v>63</v>
      </c>
      <c r="AN22" s="77" t="str">
        <f t="shared" si="33"/>
        <v>C</v>
      </c>
      <c r="AO22" s="77" t="str">
        <f t="shared" si="34"/>
        <v>X</v>
      </c>
      <c r="AP22" s="77" t="str">
        <f t="shared" si="35"/>
        <v>X</v>
      </c>
      <c r="AQ22" s="77" t="str">
        <f t="shared" si="36"/>
        <v>X</v>
      </c>
      <c r="AR22" s="77" t="str">
        <f t="shared" si="37"/>
        <v>X</v>
      </c>
      <c r="AS22" s="77" t="s">
        <v>2</v>
      </c>
      <c r="AT22" s="77" t="str">
        <f t="shared" si="38"/>
        <v>X</v>
      </c>
      <c r="AU22" s="77" t="str">
        <f t="shared" si="39"/>
        <v>O</v>
      </c>
      <c r="AV22" s="77" t="str">
        <f t="shared" si="40"/>
        <v>X</v>
      </c>
    </row>
    <row r="23" spans="1:48" x14ac:dyDescent="0.3">
      <c r="A23" s="9" t="s">
        <v>1192</v>
      </c>
      <c r="B23" s="10" t="s">
        <v>2318</v>
      </c>
      <c r="C23" s="88">
        <v>530</v>
      </c>
      <c r="D23" s="86">
        <v>176.1</v>
      </c>
      <c r="E23" s="87">
        <v>53</v>
      </c>
      <c r="F23" s="86">
        <v>147.5</v>
      </c>
      <c r="G23" s="17">
        <v>45</v>
      </c>
      <c r="H23" s="88">
        <v>18</v>
      </c>
      <c r="I23" s="89"/>
      <c r="J23" s="89"/>
      <c r="K23" s="89"/>
      <c r="L23" s="89"/>
      <c r="M23" s="90">
        <f t="shared" si="22"/>
        <v>0</v>
      </c>
      <c r="N23" s="4" t="str">
        <f t="shared" si="23"/>
        <v/>
      </c>
      <c r="O23" s="91">
        <f t="shared" si="24"/>
        <v>0</v>
      </c>
      <c r="P23" s="91">
        <f t="shared" si="25"/>
        <v>0</v>
      </c>
      <c r="Q23" s="77">
        <v>4</v>
      </c>
      <c r="R23" s="77">
        <v>2</v>
      </c>
      <c r="S23" s="77" t="s">
        <v>61</v>
      </c>
      <c r="T23" s="5" t="s">
        <v>162</v>
      </c>
      <c r="U23" s="9"/>
      <c r="W23" s="86">
        <f t="shared" si="26"/>
        <v>176.1</v>
      </c>
      <c r="X23" s="87">
        <f t="shared" si="26"/>
        <v>53</v>
      </c>
      <c r="Y23" s="92">
        <f t="shared" si="27"/>
        <v>18</v>
      </c>
      <c r="Z23" s="90">
        <f t="shared" si="27"/>
        <v>0</v>
      </c>
      <c r="AA23" s="90">
        <f t="shared" si="28"/>
        <v>0</v>
      </c>
      <c r="AB23" s="90">
        <f t="shared" si="29"/>
        <v>0</v>
      </c>
      <c r="AC23" s="4" t="str">
        <f t="shared" si="29"/>
        <v/>
      </c>
      <c r="AD23" s="91">
        <f t="shared" si="29"/>
        <v>0</v>
      </c>
      <c r="AE23" s="77" t="str">
        <f t="shared" si="30"/>
        <v>계</v>
      </c>
      <c r="AF23" s="77" t="str">
        <f t="shared" si="31"/>
        <v>4/2</v>
      </c>
      <c r="AH23" s="20" t="str">
        <f t="shared" si="1"/>
        <v>래미안밤섬리베뉴II</v>
      </c>
      <c r="AI23" s="87">
        <f t="shared" si="0"/>
        <v>53</v>
      </c>
      <c r="AJ23" s="77" t="str">
        <f t="shared" si="32"/>
        <v>A-</v>
      </c>
      <c r="AK23" s="77" t="s">
        <v>13</v>
      </c>
      <c r="AL23" s="77" t="s">
        <v>62</v>
      </c>
      <c r="AM23" s="77" t="s">
        <v>63</v>
      </c>
      <c r="AN23" s="77" t="str">
        <f t="shared" si="33"/>
        <v>C</v>
      </c>
      <c r="AO23" s="77" t="str">
        <f t="shared" si="34"/>
        <v/>
      </c>
      <c r="AP23" s="77" t="str">
        <f t="shared" si="35"/>
        <v/>
      </c>
      <c r="AQ23" s="77" t="str">
        <f t="shared" si="36"/>
        <v>O</v>
      </c>
      <c r="AR23" s="77" t="str">
        <f t="shared" si="37"/>
        <v>O</v>
      </c>
      <c r="AS23" s="77" t="s">
        <v>2</v>
      </c>
      <c r="AT23" s="77" t="str">
        <f t="shared" si="38"/>
        <v>X</v>
      </c>
      <c r="AU23" s="77" t="str">
        <f t="shared" si="39"/>
        <v>O</v>
      </c>
      <c r="AV23" s="77" t="str">
        <f t="shared" si="40"/>
        <v/>
      </c>
    </row>
    <row r="24" spans="1:48" x14ac:dyDescent="0.3">
      <c r="A24" s="9" t="s">
        <v>1192</v>
      </c>
      <c r="B24" s="10" t="s">
        <v>2318</v>
      </c>
      <c r="C24" s="88">
        <v>530</v>
      </c>
      <c r="D24" s="86">
        <v>176.1</v>
      </c>
      <c r="E24" s="87">
        <v>53</v>
      </c>
      <c r="F24" s="86">
        <v>147.6</v>
      </c>
      <c r="G24" s="17">
        <v>45</v>
      </c>
      <c r="H24" s="88">
        <v>18</v>
      </c>
      <c r="I24" s="89"/>
      <c r="J24" s="89"/>
      <c r="K24" s="89"/>
      <c r="L24" s="89"/>
      <c r="M24" s="90">
        <f t="shared" si="22"/>
        <v>0</v>
      </c>
      <c r="N24" s="4" t="str">
        <f t="shared" si="23"/>
        <v/>
      </c>
      <c r="O24" s="91">
        <f t="shared" si="24"/>
        <v>0</v>
      </c>
      <c r="P24" s="91">
        <f t="shared" si="25"/>
        <v>0</v>
      </c>
      <c r="Q24" s="77">
        <v>4</v>
      </c>
      <c r="R24" s="77">
        <v>2</v>
      </c>
      <c r="S24" s="77" t="s">
        <v>61</v>
      </c>
      <c r="T24" s="5" t="s">
        <v>163</v>
      </c>
      <c r="U24" s="9"/>
      <c r="W24" s="86">
        <f t="shared" si="26"/>
        <v>176.1</v>
      </c>
      <c r="X24" s="87">
        <f t="shared" si="26"/>
        <v>53</v>
      </c>
      <c r="Y24" s="92">
        <f t="shared" si="27"/>
        <v>18</v>
      </c>
      <c r="Z24" s="90">
        <f t="shared" si="27"/>
        <v>0</v>
      </c>
      <c r="AA24" s="90">
        <f t="shared" si="28"/>
        <v>0</v>
      </c>
      <c r="AB24" s="90">
        <f t="shared" si="29"/>
        <v>0</v>
      </c>
      <c r="AC24" s="4" t="str">
        <f t="shared" si="29"/>
        <v/>
      </c>
      <c r="AD24" s="91">
        <f t="shared" si="29"/>
        <v>0</v>
      </c>
      <c r="AE24" s="77" t="str">
        <f t="shared" si="30"/>
        <v>계</v>
      </c>
      <c r="AF24" s="77" t="str">
        <f t="shared" si="31"/>
        <v>4/2</v>
      </c>
      <c r="AH24" s="20" t="str">
        <f t="shared" si="1"/>
        <v>래미안밤섬리베뉴II</v>
      </c>
      <c r="AI24" s="87">
        <f t="shared" si="0"/>
        <v>53</v>
      </c>
      <c r="AJ24" s="77" t="str">
        <f t="shared" si="32"/>
        <v>A-</v>
      </c>
      <c r="AK24" s="77" t="s">
        <v>13</v>
      </c>
      <c r="AL24" s="77" t="s">
        <v>62</v>
      </c>
      <c r="AM24" s="77" t="s">
        <v>63</v>
      </c>
      <c r="AN24" s="77" t="str">
        <f t="shared" si="33"/>
        <v>C</v>
      </c>
      <c r="AO24" s="77" t="str">
        <f t="shared" si="34"/>
        <v/>
      </c>
      <c r="AP24" s="77" t="str">
        <f t="shared" si="35"/>
        <v/>
      </c>
      <c r="AQ24" s="77" t="str">
        <f t="shared" si="36"/>
        <v>O</v>
      </c>
      <c r="AR24" s="77" t="str">
        <f t="shared" si="37"/>
        <v>O</v>
      </c>
      <c r="AS24" s="77" t="s">
        <v>2</v>
      </c>
      <c r="AT24" s="77" t="str">
        <f t="shared" si="38"/>
        <v>X</v>
      </c>
      <c r="AU24" s="77" t="str">
        <f t="shared" si="39"/>
        <v>O</v>
      </c>
      <c r="AV24" s="77" t="str">
        <f t="shared" si="40"/>
        <v/>
      </c>
    </row>
  </sheetData>
  <mergeCells count="1">
    <mergeCell ref="AJ1:AN1"/>
  </mergeCells>
  <phoneticPr fontId="2" type="noConversion"/>
  <conditionalFormatting sqref="AV4:AV6">
    <cfRule type="expression" dxfId="6651" priority="334">
      <formula>AV4="X"</formula>
    </cfRule>
    <cfRule type="expression" dxfId="6650" priority="335">
      <formula>AV4="후보"</formula>
    </cfRule>
  </conditionalFormatting>
  <conditionalFormatting sqref="AC1:AC2 AC4:AC6 N4:N5">
    <cfRule type="cellIs" dxfId="6649" priority="331" operator="greaterThan">
      <formula>0.9</formula>
    </cfRule>
    <cfRule type="cellIs" dxfId="6648" priority="332" operator="greaterThan">
      <formula>0.85</formula>
    </cfRule>
  </conditionalFormatting>
  <conditionalFormatting sqref="N1:N2">
    <cfRule type="cellIs" dxfId="6647" priority="329" operator="greaterThan">
      <formula>0.9</formula>
    </cfRule>
    <cfRule type="cellIs" dxfId="6646" priority="330" operator="greaterThan">
      <formula>0.85</formula>
    </cfRule>
  </conditionalFormatting>
  <conditionalFormatting sqref="N6">
    <cfRule type="cellIs" dxfId="6645" priority="327" operator="greaterThan">
      <formula>0.9</formula>
    </cfRule>
    <cfRule type="cellIs" dxfId="6644" priority="328" operator="greaterThan">
      <formula>0.85</formula>
    </cfRule>
  </conditionalFormatting>
  <conditionalFormatting sqref="E6">
    <cfRule type="expression" dxfId="6643" priority="323">
      <formula>AND(IF(OR($Q6=1,$Q6=2),1,0),IF($X6&lt;=20,1,0))</formula>
    </cfRule>
    <cfRule type="expression" dxfId="6642" priority="324">
      <formula>AND(IF($Q6=2,1,0),IF($X6&lt;30,1,0))</formula>
    </cfRule>
    <cfRule type="expression" dxfId="6641" priority="325">
      <formula>AND(IF($Q6=3,1,0),IF($X6&lt;30,1,0))</formula>
    </cfRule>
    <cfRule type="expression" dxfId="6640" priority="326">
      <formula>AND(IF($Q6=3,1,IF($Q6=4,1,0)),IF($F6&lt;=85,1,0))</formula>
    </cfRule>
  </conditionalFormatting>
  <conditionalFormatting sqref="X6">
    <cfRule type="expression" dxfId="6639" priority="319">
      <formula>AND(IF(OR($Q6=1,$Q6=2),1,0),IF($X6&lt;=20,1,0))</formula>
    </cfRule>
    <cfRule type="expression" dxfId="6638" priority="320">
      <formula>AND(IF($Q6=2,1,0),IF($X6&lt;30,1,0))</formula>
    </cfRule>
    <cfRule type="expression" dxfId="6637" priority="321">
      <formula>AND(IF($Q6=3,1,0),IF($X6&lt;30,1,0))</formula>
    </cfRule>
    <cfRule type="expression" dxfId="6636" priority="322">
      <formula>AND(IF($Q6=3,1,IF($Q6=4,1,0)),IF($F6&lt;=85,1,0))</formula>
    </cfRule>
  </conditionalFormatting>
  <conditionalFormatting sqref="AI6">
    <cfRule type="expression" dxfId="6635" priority="315">
      <formula>AND(IF(OR($Q6=1,$Q6=2),1,0),IF($X6&lt;=20,1,0))</formula>
    </cfRule>
    <cfRule type="expression" dxfId="6634" priority="316">
      <formula>AND(IF($Q6=2,1,0),IF($X6&lt;30,1,0))</formula>
    </cfRule>
    <cfRule type="expression" dxfId="6633" priority="317">
      <formula>AND(IF($Q6=3,1,0),IF($X6&lt;30,1,0))</formula>
    </cfRule>
    <cfRule type="expression" dxfId="6632" priority="318">
      <formula>AND(IF($Q6=3,1,IF($Q6=4,1,0)),IF($F6&lt;=85,1,0))</formula>
    </cfRule>
  </conditionalFormatting>
  <conditionalFormatting sqref="AV7">
    <cfRule type="expression" dxfId="6631" priority="313">
      <formula>AV7="X"</formula>
    </cfRule>
    <cfRule type="expression" dxfId="6630" priority="314">
      <formula>AV7="후보"</formula>
    </cfRule>
  </conditionalFormatting>
  <conditionalFormatting sqref="AC7">
    <cfRule type="cellIs" dxfId="6629" priority="310" operator="greaterThan">
      <formula>0.9</formula>
    </cfRule>
    <cfRule type="cellIs" dxfId="6628" priority="311" operator="greaterThan">
      <formula>0.85</formula>
    </cfRule>
  </conditionalFormatting>
  <conditionalFormatting sqref="N7">
    <cfRule type="cellIs" dxfId="6627" priority="308" operator="greaterThan">
      <formula>0.9</formula>
    </cfRule>
    <cfRule type="cellIs" dxfId="6626" priority="309" operator="greaterThan">
      <formula>0.85</formula>
    </cfRule>
  </conditionalFormatting>
  <conditionalFormatting sqref="E7">
    <cfRule type="expression" dxfId="6625" priority="304">
      <formula>AND(IF(OR($Q7=1,$Q7=2),1,0),IF($X7&lt;=20,1,0))</formula>
    </cfRule>
    <cfRule type="expression" dxfId="6624" priority="305">
      <formula>AND(IF($Q7=2,1,0),IF($X7&lt;30,1,0))</formula>
    </cfRule>
    <cfRule type="expression" dxfId="6623" priority="306">
      <formula>AND(IF($Q7=3,1,0),IF($X7&lt;30,1,0))</formula>
    </cfRule>
    <cfRule type="expression" dxfId="6622" priority="307">
      <formula>AND(IF($Q7=3,1,IF($Q7=4,1,0)),IF($F7&lt;=85,1,0))</formula>
    </cfRule>
  </conditionalFormatting>
  <conditionalFormatting sqref="X7">
    <cfRule type="expression" dxfId="6621" priority="300">
      <formula>AND(IF(OR($Q7=1,$Q7=2),1,0),IF($X7&lt;=20,1,0))</formula>
    </cfRule>
    <cfRule type="expression" dxfId="6620" priority="301">
      <formula>AND(IF($Q7=2,1,0),IF($X7&lt;30,1,0))</formula>
    </cfRule>
    <cfRule type="expression" dxfId="6619" priority="302">
      <formula>AND(IF($Q7=3,1,0),IF($X7&lt;30,1,0))</formula>
    </cfRule>
    <cfRule type="expression" dxfId="6618" priority="303">
      <formula>AND(IF($Q7=3,1,IF($Q7=4,1,0)),IF($F7&lt;=85,1,0))</formula>
    </cfRule>
  </conditionalFormatting>
  <conditionalFormatting sqref="AI7">
    <cfRule type="expression" dxfId="6617" priority="296">
      <formula>AND(IF(OR($Q7=1,$Q7=2),1,0),IF($X7&lt;=20,1,0))</formula>
    </cfRule>
    <cfRule type="expression" dxfId="6616" priority="297">
      <formula>AND(IF($Q7=2,1,0),IF($X7&lt;30,1,0))</formula>
    </cfRule>
    <cfRule type="expression" dxfId="6615" priority="298">
      <formula>AND(IF($Q7=3,1,0),IF($X7&lt;30,1,0))</formula>
    </cfRule>
    <cfRule type="expression" dxfId="6614" priority="299">
      <formula>AND(IF($Q7=3,1,IF($Q7=4,1,0)),IF($F7&lt;=85,1,0))</formula>
    </cfRule>
  </conditionalFormatting>
  <conditionalFormatting sqref="AV8">
    <cfRule type="expression" dxfId="6613" priority="294">
      <formula>AV8="X"</formula>
    </cfRule>
    <cfRule type="expression" dxfId="6612" priority="295">
      <formula>AV8="후보"</formula>
    </cfRule>
  </conditionalFormatting>
  <conditionalFormatting sqref="AC8 N8">
    <cfRule type="cellIs" dxfId="6611" priority="291" operator="greaterThan">
      <formula>0.9</formula>
    </cfRule>
    <cfRule type="cellIs" dxfId="6610" priority="292" operator="greaterThan">
      <formula>0.85</formula>
    </cfRule>
  </conditionalFormatting>
  <conditionalFormatting sqref="AV9">
    <cfRule type="expression" dxfId="6609" priority="289">
      <formula>AV9="X"</formula>
    </cfRule>
    <cfRule type="expression" dxfId="6608" priority="290">
      <formula>AV9="후보"</formula>
    </cfRule>
  </conditionalFormatting>
  <conditionalFormatting sqref="AC9">
    <cfRule type="cellIs" dxfId="6607" priority="286" operator="greaterThan">
      <formula>0.9</formula>
    </cfRule>
    <cfRule type="cellIs" dxfId="6606" priority="287" operator="greaterThan">
      <formula>0.85</formula>
    </cfRule>
  </conditionalFormatting>
  <conditionalFormatting sqref="N9">
    <cfRule type="cellIs" dxfId="6605" priority="284" operator="greaterThan">
      <formula>0.9</formula>
    </cfRule>
    <cfRule type="cellIs" dxfId="6604" priority="285" operator="greaterThan">
      <formula>0.85</formula>
    </cfRule>
  </conditionalFormatting>
  <conditionalFormatting sqref="E9">
    <cfRule type="expression" dxfId="6603" priority="280">
      <formula>AND(IF(OR($Q9=1,$Q9=2),1,0),IF($X9&lt;=20,1,0))</formula>
    </cfRule>
    <cfRule type="expression" dxfId="6602" priority="281">
      <formula>AND(IF($Q9=2,1,0),IF($X9&lt;30,1,0))</formula>
    </cfRule>
    <cfRule type="expression" dxfId="6601" priority="282">
      <formula>AND(IF($Q9=3,1,0),IF($X9&lt;30,1,0))</formula>
    </cfRule>
    <cfRule type="expression" dxfId="6600" priority="283">
      <formula>AND(IF($Q9=3,1,IF($Q9=4,1,0)),IF($F9&lt;=85,1,0))</formula>
    </cfRule>
  </conditionalFormatting>
  <conditionalFormatting sqref="X9">
    <cfRule type="expression" dxfId="6599" priority="276">
      <formula>AND(IF(OR($Q9=1,$Q9=2),1,0),IF($X9&lt;=20,1,0))</formula>
    </cfRule>
    <cfRule type="expression" dxfId="6598" priority="277">
      <formula>AND(IF($Q9=2,1,0),IF($X9&lt;30,1,0))</formula>
    </cfRule>
    <cfRule type="expression" dxfId="6597" priority="278">
      <formula>AND(IF($Q9=3,1,0),IF($X9&lt;30,1,0))</formula>
    </cfRule>
    <cfRule type="expression" dxfId="6596" priority="279">
      <formula>AND(IF($Q9=3,1,IF($Q9=4,1,0)),IF($F9&lt;=85,1,0))</formula>
    </cfRule>
  </conditionalFormatting>
  <conditionalFormatting sqref="AI9">
    <cfRule type="expression" dxfId="6595" priority="272">
      <formula>AND(IF(OR($Q9=1,$Q9=2),1,0),IF($X9&lt;=20,1,0))</formula>
    </cfRule>
    <cfRule type="expression" dxfId="6594" priority="273">
      <formula>AND(IF($Q9=2,1,0),IF($X9&lt;30,1,0))</formula>
    </cfRule>
    <cfRule type="expression" dxfId="6593" priority="274">
      <formula>AND(IF($Q9=3,1,0),IF($X9&lt;30,1,0))</formula>
    </cfRule>
    <cfRule type="expression" dxfId="6592" priority="275">
      <formula>AND(IF($Q9=3,1,IF($Q9=4,1,0)),IF($F9&lt;=85,1,0))</formula>
    </cfRule>
  </conditionalFormatting>
  <conditionalFormatting sqref="AV10">
    <cfRule type="expression" dxfId="6591" priority="270">
      <formula>AV10="X"</formula>
    </cfRule>
    <cfRule type="expression" dxfId="6590" priority="271">
      <formula>AV10="후보"</formula>
    </cfRule>
  </conditionalFormatting>
  <conditionalFormatting sqref="AC10">
    <cfRule type="cellIs" dxfId="6589" priority="267" operator="greaterThan">
      <formula>0.9</formula>
    </cfRule>
    <cfRule type="cellIs" dxfId="6588" priority="268" operator="greaterThan">
      <formula>0.85</formula>
    </cfRule>
  </conditionalFormatting>
  <conditionalFormatting sqref="N10">
    <cfRule type="cellIs" dxfId="6587" priority="265" operator="greaterThan">
      <formula>0.9</formula>
    </cfRule>
    <cfRule type="cellIs" dxfId="6586" priority="266" operator="greaterThan">
      <formula>0.85</formula>
    </cfRule>
  </conditionalFormatting>
  <conditionalFormatting sqref="E10">
    <cfRule type="expression" dxfId="6585" priority="261">
      <formula>AND(IF(OR($Q10=1,$Q10=2),1,0),IF($X10&lt;=20,1,0))</formula>
    </cfRule>
    <cfRule type="expression" dxfId="6584" priority="262">
      <formula>AND(IF($Q10=2,1,0),IF($X10&lt;30,1,0))</formula>
    </cfRule>
    <cfRule type="expression" dxfId="6583" priority="263">
      <formula>AND(IF($Q10=3,1,0),IF($X10&lt;30,1,0))</formula>
    </cfRule>
    <cfRule type="expression" dxfId="6582" priority="264">
      <formula>AND(IF($Q10=3,1,IF($Q10=4,1,0)),IF($F10&lt;=85,1,0))</formula>
    </cfRule>
  </conditionalFormatting>
  <conditionalFormatting sqref="X10">
    <cfRule type="expression" dxfId="6581" priority="257">
      <formula>AND(IF(OR($Q10=1,$Q10=2),1,0),IF($X10&lt;=20,1,0))</formula>
    </cfRule>
    <cfRule type="expression" dxfId="6580" priority="258">
      <formula>AND(IF($Q10=2,1,0),IF($X10&lt;30,1,0))</formula>
    </cfRule>
    <cfRule type="expression" dxfId="6579" priority="259">
      <formula>AND(IF($Q10=3,1,0),IF($X10&lt;30,1,0))</formula>
    </cfRule>
    <cfRule type="expression" dxfId="6578" priority="260">
      <formula>AND(IF($Q10=3,1,IF($Q10=4,1,0)),IF($F10&lt;=85,1,0))</formula>
    </cfRule>
  </conditionalFormatting>
  <conditionalFormatting sqref="AI10">
    <cfRule type="expression" dxfId="6577" priority="253">
      <formula>AND(IF(OR($Q10=1,$Q10=2),1,0),IF($X10&lt;=20,1,0))</formula>
    </cfRule>
    <cfRule type="expression" dxfId="6576" priority="254">
      <formula>AND(IF($Q10=2,1,0),IF($X10&lt;30,1,0))</formula>
    </cfRule>
    <cfRule type="expression" dxfId="6575" priority="255">
      <formula>AND(IF($Q10=3,1,0),IF($X10&lt;30,1,0))</formula>
    </cfRule>
    <cfRule type="expression" dxfId="6574" priority="256">
      <formula>AND(IF($Q10=3,1,IF($Q10=4,1,0)),IF($F10&lt;=85,1,0))</formula>
    </cfRule>
  </conditionalFormatting>
  <conditionalFormatting sqref="AV11">
    <cfRule type="expression" dxfId="6573" priority="251">
      <formula>AV11="X"</formula>
    </cfRule>
    <cfRule type="expression" dxfId="6572" priority="252">
      <formula>AV11="후보"</formula>
    </cfRule>
  </conditionalFormatting>
  <conditionalFormatting sqref="AC11">
    <cfRule type="cellIs" dxfId="6571" priority="248" operator="greaterThan">
      <formula>0.9</formula>
    </cfRule>
    <cfRule type="cellIs" dxfId="6570" priority="249" operator="greaterThan">
      <formula>0.85</formula>
    </cfRule>
  </conditionalFormatting>
  <conditionalFormatting sqref="N11">
    <cfRule type="cellIs" dxfId="6569" priority="246" operator="greaterThan">
      <formula>0.9</formula>
    </cfRule>
    <cfRule type="cellIs" dxfId="6568" priority="247" operator="greaterThan">
      <formula>0.85</formula>
    </cfRule>
  </conditionalFormatting>
  <conditionalFormatting sqref="E11">
    <cfRule type="expression" dxfId="6567" priority="242">
      <formula>AND(IF(OR($Q11=1,$Q11=2),1,0),IF($X11&lt;=20,1,0))</formula>
    </cfRule>
    <cfRule type="expression" dxfId="6566" priority="243">
      <formula>AND(IF($Q11=2,1,0),IF($X11&lt;30,1,0))</formula>
    </cfRule>
    <cfRule type="expression" dxfId="6565" priority="244">
      <formula>AND(IF($Q11=3,1,0),IF($X11&lt;30,1,0))</formula>
    </cfRule>
    <cfRule type="expression" dxfId="6564" priority="245">
      <formula>AND(IF($Q11=3,1,IF($Q11=4,1,0)),IF($F11&lt;=85,1,0))</formula>
    </cfRule>
  </conditionalFormatting>
  <conditionalFormatting sqref="X11">
    <cfRule type="expression" dxfId="6563" priority="238">
      <formula>AND(IF(OR($Q11=1,$Q11=2),1,0),IF($X11&lt;=20,1,0))</formula>
    </cfRule>
    <cfRule type="expression" dxfId="6562" priority="239">
      <formula>AND(IF($Q11=2,1,0),IF($X11&lt;30,1,0))</formula>
    </cfRule>
    <cfRule type="expression" dxfId="6561" priority="240">
      <formula>AND(IF($Q11=3,1,0),IF($X11&lt;30,1,0))</formula>
    </cfRule>
    <cfRule type="expression" dxfId="6560" priority="241">
      <formula>AND(IF($Q11=3,1,IF($Q11=4,1,0)),IF($F11&lt;=85,1,0))</formula>
    </cfRule>
  </conditionalFormatting>
  <conditionalFormatting sqref="AI11">
    <cfRule type="expression" dxfId="6559" priority="234">
      <formula>AND(IF(OR($Q11=1,$Q11=2),1,0),IF($X11&lt;=20,1,0))</formula>
    </cfRule>
    <cfRule type="expression" dxfId="6558" priority="235">
      <formula>AND(IF($Q11=2,1,0),IF($X11&lt;30,1,0))</formula>
    </cfRule>
    <cfRule type="expression" dxfId="6557" priority="236">
      <formula>AND(IF($Q11=3,1,0),IF($X11&lt;30,1,0))</formula>
    </cfRule>
    <cfRule type="expression" dxfId="6556" priority="237">
      <formula>AND(IF($Q11=3,1,IF($Q11=4,1,0)),IF($F11&lt;=85,1,0))</formula>
    </cfRule>
  </conditionalFormatting>
  <conditionalFormatting sqref="AV12">
    <cfRule type="expression" dxfId="6555" priority="232">
      <formula>AV12="X"</formula>
    </cfRule>
    <cfRule type="expression" dxfId="6554" priority="233">
      <formula>AV12="후보"</formula>
    </cfRule>
  </conditionalFormatting>
  <conditionalFormatting sqref="AC12">
    <cfRule type="cellIs" dxfId="6553" priority="229" operator="greaterThan">
      <formula>0.9</formula>
    </cfRule>
    <cfRule type="cellIs" dxfId="6552" priority="230" operator="greaterThan">
      <formula>0.85</formula>
    </cfRule>
  </conditionalFormatting>
  <conditionalFormatting sqref="N12">
    <cfRule type="cellIs" dxfId="6551" priority="227" operator="greaterThan">
      <formula>0.9</formula>
    </cfRule>
    <cfRule type="cellIs" dxfId="6550" priority="228" operator="greaterThan">
      <formula>0.85</formula>
    </cfRule>
  </conditionalFormatting>
  <conditionalFormatting sqref="E12">
    <cfRule type="expression" dxfId="6549" priority="223">
      <formula>AND(IF(OR($Q12=1,$Q12=2),1,0),IF($X12&lt;=20,1,0))</formula>
    </cfRule>
    <cfRule type="expression" dxfId="6548" priority="224">
      <formula>AND(IF($Q12=2,1,0),IF($X12&lt;30,1,0))</formula>
    </cfRule>
    <cfRule type="expression" dxfId="6547" priority="225">
      <formula>AND(IF($Q12=3,1,0),IF($X12&lt;30,1,0))</formula>
    </cfRule>
    <cfRule type="expression" dxfId="6546" priority="226">
      <formula>AND(IF($Q12=3,1,IF($Q12=4,1,0)),IF($F12&lt;=85,1,0))</formula>
    </cfRule>
  </conditionalFormatting>
  <conditionalFormatting sqref="X12">
    <cfRule type="expression" dxfId="6545" priority="219">
      <formula>AND(IF(OR($Q12=1,$Q12=2),1,0),IF($X12&lt;=20,1,0))</formula>
    </cfRule>
    <cfRule type="expression" dxfId="6544" priority="220">
      <formula>AND(IF($Q12=2,1,0),IF($X12&lt;30,1,0))</formula>
    </cfRule>
    <cfRule type="expression" dxfId="6543" priority="221">
      <formula>AND(IF($Q12=3,1,0),IF($X12&lt;30,1,0))</formula>
    </cfRule>
    <cfRule type="expression" dxfId="6542" priority="222">
      <formula>AND(IF($Q12=3,1,IF($Q12=4,1,0)),IF($F12&lt;=85,1,0))</formula>
    </cfRule>
  </conditionalFormatting>
  <conditionalFormatting sqref="AI12">
    <cfRule type="expression" dxfId="6541" priority="215">
      <formula>AND(IF(OR($Q12=1,$Q12=2),1,0),IF($X12&lt;=20,1,0))</formula>
    </cfRule>
    <cfRule type="expression" dxfId="6540" priority="216">
      <formula>AND(IF($Q12=2,1,0),IF($X12&lt;30,1,0))</formula>
    </cfRule>
    <cfRule type="expression" dxfId="6539" priority="217">
      <formula>AND(IF($Q12=3,1,0),IF($X12&lt;30,1,0))</formula>
    </cfRule>
    <cfRule type="expression" dxfId="6538" priority="218">
      <formula>AND(IF($Q12=3,1,IF($Q12=4,1,0)),IF($F12&lt;=85,1,0))</formula>
    </cfRule>
  </conditionalFormatting>
  <conditionalFormatting sqref="AV13">
    <cfRule type="expression" dxfId="6537" priority="213">
      <formula>AV13="X"</formula>
    </cfRule>
    <cfRule type="expression" dxfId="6536" priority="214">
      <formula>AV13="후보"</formula>
    </cfRule>
  </conditionalFormatting>
  <conditionalFormatting sqref="AC13">
    <cfRule type="cellIs" dxfId="6535" priority="210" operator="greaterThan">
      <formula>0.9</formula>
    </cfRule>
    <cfRule type="cellIs" dxfId="6534" priority="211" operator="greaterThan">
      <formula>0.85</formula>
    </cfRule>
  </conditionalFormatting>
  <conditionalFormatting sqref="N13">
    <cfRule type="cellIs" dxfId="6533" priority="208" operator="greaterThan">
      <formula>0.9</formula>
    </cfRule>
    <cfRule type="cellIs" dxfId="6532" priority="209" operator="greaterThan">
      <formula>0.85</formula>
    </cfRule>
  </conditionalFormatting>
  <conditionalFormatting sqref="E13">
    <cfRule type="expression" dxfId="6531" priority="204">
      <formula>AND(IF(OR($Q13=1,$Q13=2),1,0),IF($X13&lt;=20,1,0))</formula>
    </cfRule>
    <cfRule type="expression" dxfId="6530" priority="205">
      <formula>AND(IF($Q13=2,1,0),IF($X13&lt;30,1,0))</formula>
    </cfRule>
    <cfRule type="expression" dxfId="6529" priority="206">
      <formula>AND(IF($Q13=3,1,0),IF($X13&lt;30,1,0))</formula>
    </cfRule>
    <cfRule type="expression" dxfId="6528" priority="207">
      <formula>AND(IF($Q13=3,1,IF($Q13=4,1,0)),IF($F13&lt;=85,1,0))</formula>
    </cfRule>
  </conditionalFormatting>
  <conditionalFormatting sqref="X13">
    <cfRule type="expression" dxfId="6527" priority="200">
      <formula>AND(IF(OR($Q13=1,$Q13=2),1,0),IF($X13&lt;=20,1,0))</formula>
    </cfRule>
    <cfRule type="expression" dxfId="6526" priority="201">
      <formula>AND(IF($Q13=2,1,0),IF($X13&lt;30,1,0))</formula>
    </cfRule>
    <cfRule type="expression" dxfId="6525" priority="202">
      <formula>AND(IF($Q13=3,1,0),IF($X13&lt;30,1,0))</formula>
    </cfRule>
    <cfRule type="expression" dxfId="6524" priority="203">
      <formula>AND(IF($Q13=3,1,IF($Q13=4,1,0)),IF($F13&lt;=85,1,0))</formula>
    </cfRule>
  </conditionalFormatting>
  <conditionalFormatting sqref="AI13">
    <cfRule type="expression" dxfId="6523" priority="196">
      <formula>AND(IF(OR($Q13=1,$Q13=2),1,0),IF($X13&lt;=20,1,0))</formula>
    </cfRule>
    <cfRule type="expression" dxfId="6522" priority="197">
      <formula>AND(IF($Q13=2,1,0),IF($X13&lt;30,1,0))</formula>
    </cfRule>
    <cfRule type="expression" dxfId="6521" priority="198">
      <formula>AND(IF($Q13=3,1,0),IF($X13&lt;30,1,0))</formula>
    </cfRule>
    <cfRule type="expression" dxfId="6520" priority="199">
      <formula>AND(IF($Q13=3,1,IF($Q13=4,1,0)),IF($F13&lt;=85,1,0))</formula>
    </cfRule>
  </conditionalFormatting>
  <conditionalFormatting sqref="AV14">
    <cfRule type="expression" dxfId="6519" priority="194">
      <formula>AV14="X"</formula>
    </cfRule>
    <cfRule type="expression" dxfId="6518" priority="195">
      <formula>AV14="후보"</formula>
    </cfRule>
  </conditionalFormatting>
  <conditionalFormatting sqref="AC14">
    <cfRule type="cellIs" dxfId="6517" priority="191" operator="greaterThan">
      <formula>0.9</formula>
    </cfRule>
    <cfRule type="cellIs" dxfId="6516" priority="192" operator="greaterThan">
      <formula>0.85</formula>
    </cfRule>
  </conditionalFormatting>
  <conditionalFormatting sqref="N14">
    <cfRule type="cellIs" dxfId="6515" priority="189" operator="greaterThan">
      <formula>0.9</formula>
    </cfRule>
    <cfRule type="cellIs" dxfId="6514" priority="190" operator="greaterThan">
      <formula>0.85</formula>
    </cfRule>
  </conditionalFormatting>
  <conditionalFormatting sqref="E14">
    <cfRule type="expression" dxfId="6513" priority="185">
      <formula>AND(IF(OR($Q14=1,$Q14=2),1,0),IF($X14&lt;=20,1,0))</formula>
    </cfRule>
    <cfRule type="expression" dxfId="6512" priority="186">
      <formula>AND(IF($Q14=2,1,0),IF($X14&lt;30,1,0))</formula>
    </cfRule>
    <cfRule type="expression" dxfId="6511" priority="187">
      <formula>AND(IF($Q14=3,1,0),IF($X14&lt;30,1,0))</formula>
    </cfRule>
    <cfRule type="expression" dxfId="6510" priority="188">
      <formula>AND(IF($Q14=3,1,IF($Q14=4,1,0)),IF($F14&lt;=85,1,0))</formula>
    </cfRule>
  </conditionalFormatting>
  <conditionalFormatting sqref="X14">
    <cfRule type="expression" dxfId="6509" priority="181">
      <formula>AND(IF(OR($Q14=1,$Q14=2),1,0),IF($X14&lt;=20,1,0))</formula>
    </cfRule>
    <cfRule type="expression" dxfId="6508" priority="182">
      <formula>AND(IF($Q14=2,1,0),IF($X14&lt;30,1,0))</formula>
    </cfRule>
    <cfRule type="expression" dxfId="6507" priority="183">
      <formula>AND(IF($Q14=3,1,0),IF($X14&lt;30,1,0))</formula>
    </cfRule>
    <cfRule type="expression" dxfId="6506" priority="184">
      <formula>AND(IF($Q14=3,1,IF($Q14=4,1,0)),IF($F14&lt;=85,1,0))</formula>
    </cfRule>
  </conditionalFormatting>
  <conditionalFormatting sqref="AI14">
    <cfRule type="expression" dxfId="6505" priority="177">
      <formula>AND(IF(OR($Q14=1,$Q14=2),1,0),IF($X14&lt;=20,1,0))</formula>
    </cfRule>
    <cfRule type="expression" dxfId="6504" priority="178">
      <formula>AND(IF($Q14=2,1,0),IF($X14&lt;30,1,0))</formula>
    </cfRule>
    <cfRule type="expression" dxfId="6503" priority="179">
      <formula>AND(IF($Q14=3,1,0),IF($X14&lt;30,1,0))</formula>
    </cfRule>
    <cfRule type="expression" dxfId="6502" priority="180">
      <formula>AND(IF($Q14=3,1,IF($Q14=4,1,0)),IF($F14&lt;=85,1,0))</formula>
    </cfRule>
  </conditionalFormatting>
  <conditionalFormatting sqref="AV15">
    <cfRule type="expression" dxfId="6501" priority="175">
      <formula>AV15="X"</formula>
    </cfRule>
    <cfRule type="expression" dxfId="6500" priority="176">
      <formula>AV15="후보"</formula>
    </cfRule>
  </conditionalFormatting>
  <conditionalFormatting sqref="AC15">
    <cfRule type="cellIs" dxfId="6499" priority="172" operator="greaterThan">
      <formula>0.9</formula>
    </cfRule>
    <cfRule type="cellIs" dxfId="6498" priority="173" operator="greaterThan">
      <formula>0.85</formula>
    </cfRule>
  </conditionalFormatting>
  <conditionalFormatting sqref="N15">
    <cfRule type="cellIs" dxfId="6497" priority="170" operator="greaterThan">
      <formula>0.9</formula>
    </cfRule>
    <cfRule type="cellIs" dxfId="6496" priority="171" operator="greaterThan">
      <formula>0.85</formula>
    </cfRule>
  </conditionalFormatting>
  <conditionalFormatting sqref="E15">
    <cfRule type="expression" dxfId="6495" priority="166">
      <formula>AND(IF(OR($Q15=1,$Q15=2),1,0),IF($X15&lt;=20,1,0))</formula>
    </cfRule>
    <cfRule type="expression" dxfId="6494" priority="167">
      <formula>AND(IF($Q15=2,1,0),IF($X15&lt;30,1,0))</formula>
    </cfRule>
    <cfRule type="expression" dxfId="6493" priority="168">
      <formula>AND(IF($Q15=3,1,0),IF($X15&lt;30,1,0))</formula>
    </cfRule>
    <cfRule type="expression" dxfId="6492" priority="169">
      <formula>AND(IF($Q15=3,1,IF($Q15=4,1,0)),IF($F15&lt;=85,1,0))</formula>
    </cfRule>
  </conditionalFormatting>
  <conditionalFormatting sqref="X15">
    <cfRule type="expression" dxfId="6491" priority="162">
      <formula>AND(IF(OR($Q15=1,$Q15=2),1,0),IF($X15&lt;=20,1,0))</formula>
    </cfRule>
    <cfRule type="expression" dxfId="6490" priority="163">
      <formula>AND(IF($Q15=2,1,0),IF($X15&lt;30,1,0))</formula>
    </cfRule>
    <cfRule type="expression" dxfId="6489" priority="164">
      <formula>AND(IF($Q15=3,1,0),IF($X15&lt;30,1,0))</formula>
    </cfRule>
    <cfRule type="expression" dxfId="6488" priority="165">
      <formula>AND(IF($Q15=3,1,IF($Q15=4,1,0)),IF($F15&lt;=85,1,0))</formula>
    </cfRule>
  </conditionalFormatting>
  <conditionalFormatting sqref="AI15">
    <cfRule type="expression" dxfId="6487" priority="158">
      <formula>AND(IF(OR($Q15=1,$Q15=2),1,0),IF($X15&lt;=20,1,0))</formula>
    </cfRule>
    <cfRule type="expression" dxfId="6486" priority="159">
      <formula>AND(IF($Q15=2,1,0),IF($X15&lt;30,1,0))</formula>
    </cfRule>
    <cfRule type="expression" dxfId="6485" priority="160">
      <formula>AND(IF($Q15=3,1,0),IF($X15&lt;30,1,0))</formula>
    </cfRule>
    <cfRule type="expression" dxfId="6484" priority="161">
      <formula>AND(IF($Q15=3,1,IF($Q15=4,1,0)),IF($F15&lt;=85,1,0))</formula>
    </cfRule>
  </conditionalFormatting>
  <conditionalFormatting sqref="AV16">
    <cfRule type="expression" dxfId="6483" priority="156">
      <formula>AV16="X"</formula>
    </cfRule>
    <cfRule type="expression" dxfId="6482" priority="157">
      <formula>AV16="후보"</formula>
    </cfRule>
  </conditionalFormatting>
  <conditionalFormatting sqref="AC16 N16">
    <cfRule type="cellIs" dxfId="6481" priority="153" operator="greaterThan">
      <formula>0.9</formula>
    </cfRule>
    <cfRule type="cellIs" dxfId="6480" priority="154" operator="greaterThan">
      <formula>0.85</formula>
    </cfRule>
  </conditionalFormatting>
  <conditionalFormatting sqref="AV17">
    <cfRule type="expression" dxfId="6479" priority="151">
      <formula>AV17="X"</formula>
    </cfRule>
    <cfRule type="expression" dxfId="6478" priority="152">
      <formula>AV17="후보"</formula>
    </cfRule>
  </conditionalFormatting>
  <conditionalFormatting sqref="AC17">
    <cfRule type="cellIs" dxfId="6477" priority="148" operator="greaterThan">
      <formula>0.9</formula>
    </cfRule>
    <cfRule type="cellIs" dxfId="6476" priority="149" operator="greaterThan">
      <formula>0.85</formula>
    </cfRule>
  </conditionalFormatting>
  <conditionalFormatting sqref="N17">
    <cfRule type="cellIs" dxfId="6475" priority="146" operator="greaterThan">
      <formula>0.9</formula>
    </cfRule>
    <cfRule type="cellIs" dxfId="6474" priority="147" operator="greaterThan">
      <formula>0.85</formula>
    </cfRule>
  </conditionalFormatting>
  <conditionalFormatting sqref="E17">
    <cfRule type="expression" dxfId="6473" priority="142">
      <formula>AND(IF(OR($Q17=1,$Q17=2),1,0),IF($X17&lt;=20,1,0))</formula>
    </cfRule>
    <cfRule type="expression" dxfId="6472" priority="143">
      <formula>AND(IF($Q17=2,1,0),IF($X17&lt;30,1,0))</formula>
    </cfRule>
    <cfRule type="expression" dxfId="6471" priority="144">
      <formula>AND(IF($Q17=3,1,0),IF($X17&lt;30,1,0))</formula>
    </cfRule>
    <cfRule type="expression" dxfId="6470" priority="145">
      <formula>AND(IF($Q17=3,1,IF($Q17=4,1,0)),IF($F17&lt;=85,1,0))</formula>
    </cfRule>
  </conditionalFormatting>
  <conditionalFormatting sqref="X17">
    <cfRule type="expression" dxfId="6469" priority="138">
      <formula>AND(IF(OR($Q17=1,$Q17=2),1,0),IF($X17&lt;=20,1,0))</formula>
    </cfRule>
    <cfRule type="expression" dxfId="6468" priority="139">
      <formula>AND(IF($Q17=2,1,0),IF($X17&lt;30,1,0))</formula>
    </cfRule>
    <cfRule type="expression" dxfId="6467" priority="140">
      <formula>AND(IF($Q17=3,1,0),IF($X17&lt;30,1,0))</formula>
    </cfRule>
    <cfRule type="expression" dxfId="6466" priority="141">
      <formula>AND(IF($Q17=3,1,IF($Q17=4,1,0)),IF($F17&lt;=85,1,0))</formula>
    </cfRule>
  </conditionalFormatting>
  <conditionalFormatting sqref="AI17">
    <cfRule type="expression" dxfId="6465" priority="134">
      <formula>AND(IF(OR($Q17=1,$Q17=2),1,0),IF($X17&lt;=20,1,0))</formula>
    </cfRule>
    <cfRule type="expression" dxfId="6464" priority="135">
      <formula>AND(IF($Q17=2,1,0),IF($X17&lt;30,1,0))</formula>
    </cfRule>
    <cfRule type="expression" dxfId="6463" priority="136">
      <formula>AND(IF($Q17=3,1,0),IF($X17&lt;30,1,0))</formula>
    </cfRule>
    <cfRule type="expression" dxfId="6462" priority="137">
      <formula>AND(IF($Q17=3,1,IF($Q17=4,1,0)),IF($F17&lt;=85,1,0))</formula>
    </cfRule>
  </conditionalFormatting>
  <conditionalFormatting sqref="AV18">
    <cfRule type="expression" dxfId="6461" priority="132">
      <formula>AV18="X"</formula>
    </cfRule>
    <cfRule type="expression" dxfId="6460" priority="133">
      <formula>AV18="후보"</formula>
    </cfRule>
  </conditionalFormatting>
  <conditionalFormatting sqref="AC18">
    <cfRule type="cellIs" dxfId="6459" priority="129" operator="greaterThan">
      <formula>0.9</formula>
    </cfRule>
    <cfRule type="cellIs" dxfId="6458" priority="130" operator="greaterThan">
      <formula>0.85</formula>
    </cfRule>
  </conditionalFormatting>
  <conditionalFormatting sqref="N18">
    <cfRule type="cellIs" dxfId="6457" priority="127" operator="greaterThan">
      <formula>0.9</formula>
    </cfRule>
    <cfRule type="cellIs" dxfId="6456" priority="128" operator="greaterThan">
      <formula>0.85</formula>
    </cfRule>
  </conditionalFormatting>
  <conditionalFormatting sqref="E18">
    <cfRule type="expression" dxfId="6455" priority="123">
      <formula>AND(IF(OR($Q18=1,$Q18=2),1,0),IF($X18&lt;=20,1,0))</formula>
    </cfRule>
    <cfRule type="expression" dxfId="6454" priority="124">
      <formula>AND(IF($Q18=2,1,0),IF($X18&lt;30,1,0))</formula>
    </cfRule>
    <cfRule type="expression" dxfId="6453" priority="125">
      <formula>AND(IF($Q18=3,1,0),IF($X18&lt;30,1,0))</formula>
    </cfRule>
    <cfRule type="expression" dxfId="6452" priority="126">
      <formula>AND(IF($Q18=3,1,IF($Q18=4,1,0)),IF($F18&lt;=85,1,0))</formula>
    </cfRule>
  </conditionalFormatting>
  <conditionalFormatting sqref="X18">
    <cfRule type="expression" dxfId="6451" priority="119">
      <formula>AND(IF(OR($Q18=1,$Q18=2),1,0),IF($X18&lt;=20,1,0))</formula>
    </cfRule>
    <cfRule type="expression" dxfId="6450" priority="120">
      <formula>AND(IF($Q18=2,1,0),IF($X18&lt;30,1,0))</formula>
    </cfRule>
    <cfRule type="expression" dxfId="6449" priority="121">
      <formula>AND(IF($Q18=3,1,0),IF($X18&lt;30,1,0))</formula>
    </cfRule>
    <cfRule type="expression" dxfId="6448" priority="122">
      <formula>AND(IF($Q18=3,1,IF($Q18=4,1,0)),IF($F18&lt;=85,1,0))</formula>
    </cfRule>
  </conditionalFormatting>
  <conditionalFormatting sqref="AI18">
    <cfRule type="expression" dxfId="6447" priority="115">
      <formula>AND(IF(OR($Q18=1,$Q18=2),1,0),IF($X18&lt;=20,1,0))</formula>
    </cfRule>
    <cfRule type="expression" dxfId="6446" priority="116">
      <formula>AND(IF($Q18=2,1,0),IF($X18&lt;30,1,0))</formula>
    </cfRule>
    <cfRule type="expression" dxfId="6445" priority="117">
      <formula>AND(IF($Q18=3,1,0),IF($X18&lt;30,1,0))</formula>
    </cfRule>
    <cfRule type="expression" dxfId="6444" priority="118">
      <formula>AND(IF($Q18=3,1,IF($Q18=4,1,0)),IF($F18&lt;=85,1,0))</formula>
    </cfRule>
  </conditionalFormatting>
  <conditionalFormatting sqref="AV19">
    <cfRule type="expression" dxfId="6443" priority="113">
      <formula>AV19="X"</formula>
    </cfRule>
    <cfRule type="expression" dxfId="6442" priority="114">
      <formula>AV19="후보"</formula>
    </cfRule>
  </conditionalFormatting>
  <conditionalFormatting sqref="AC19">
    <cfRule type="cellIs" dxfId="6441" priority="110" operator="greaterThan">
      <formula>0.9</formula>
    </cfRule>
    <cfRule type="cellIs" dxfId="6440" priority="111" operator="greaterThan">
      <formula>0.85</formula>
    </cfRule>
  </conditionalFormatting>
  <conditionalFormatting sqref="N19">
    <cfRule type="cellIs" dxfId="6439" priority="108" operator="greaterThan">
      <formula>0.9</formula>
    </cfRule>
    <cfRule type="cellIs" dxfId="6438" priority="109" operator="greaterThan">
      <formula>0.85</formula>
    </cfRule>
  </conditionalFormatting>
  <conditionalFormatting sqref="E19">
    <cfRule type="expression" dxfId="6437" priority="104">
      <formula>AND(IF(OR($Q19=1,$Q19=2),1,0),IF($X19&lt;=20,1,0))</formula>
    </cfRule>
    <cfRule type="expression" dxfId="6436" priority="105">
      <formula>AND(IF($Q19=2,1,0),IF($X19&lt;30,1,0))</formula>
    </cfRule>
    <cfRule type="expression" dxfId="6435" priority="106">
      <formula>AND(IF($Q19=3,1,0),IF($X19&lt;30,1,0))</formula>
    </cfRule>
    <cfRule type="expression" dxfId="6434" priority="107">
      <formula>AND(IF($Q19=3,1,IF($Q19=4,1,0)),IF($F19&lt;=85,1,0))</formula>
    </cfRule>
  </conditionalFormatting>
  <conditionalFormatting sqref="X19">
    <cfRule type="expression" dxfId="6433" priority="100">
      <formula>AND(IF(OR($Q19=1,$Q19=2),1,0),IF($X19&lt;=20,1,0))</formula>
    </cfRule>
    <cfRule type="expression" dxfId="6432" priority="101">
      <formula>AND(IF($Q19=2,1,0),IF($X19&lt;30,1,0))</formula>
    </cfRule>
    <cfRule type="expression" dxfId="6431" priority="102">
      <formula>AND(IF($Q19=3,1,0),IF($X19&lt;30,1,0))</formula>
    </cfRule>
    <cfRule type="expression" dxfId="6430" priority="103">
      <formula>AND(IF($Q19=3,1,IF($Q19=4,1,0)),IF($F19&lt;=85,1,0))</formula>
    </cfRule>
  </conditionalFormatting>
  <conditionalFormatting sqref="AI19">
    <cfRule type="expression" dxfId="6429" priority="96">
      <formula>AND(IF(OR($Q19=1,$Q19=2),1,0),IF($X19&lt;=20,1,0))</formula>
    </cfRule>
    <cfRule type="expression" dxfId="6428" priority="97">
      <formula>AND(IF($Q19=2,1,0),IF($X19&lt;30,1,0))</formula>
    </cfRule>
    <cfRule type="expression" dxfId="6427" priority="98">
      <formula>AND(IF($Q19=3,1,0),IF($X19&lt;30,1,0))</formula>
    </cfRule>
    <cfRule type="expression" dxfId="6426" priority="99">
      <formula>AND(IF($Q19=3,1,IF($Q19=4,1,0)),IF($F19&lt;=85,1,0))</formula>
    </cfRule>
  </conditionalFormatting>
  <conditionalFormatting sqref="AV20">
    <cfRule type="expression" dxfId="6425" priority="94">
      <formula>AV20="X"</formula>
    </cfRule>
    <cfRule type="expression" dxfId="6424" priority="95">
      <formula>AV20="후보"</formula>
    </cfRule>
  </conditionalFormatting>
  <conditionalFormatting sqref="AC20">
    <cfRule type="cellIs" dxfId="6423" priority="91" operator="greaterThan">
      <formula>0.9</formula>
    </cfRule>
    <cfRule type="cellIs" dxfId="6422" priority="92" operator="greaterThan">
      <formula>0.85</formula>
    </cfRule>
  </conditionalFormatting>
  <conditionalFormatting sqref="N20">
    <cfRule type="cellIs" dxfId="6421" priority="89" operator="greaterThan">
      <formula>0.9</formula>
    </cfRule>
    <cfRule type="cellIs" dxfId="6420" priority="90" operator="greaterThan">
      <formula>0.85</formula>
    </cfRule>
  </conditionalFormatting>
  <conditionalFormatting sqref="E20">
    <cfRule type="expression" dxfId="6419" priority="85">
      <formula>AND(IF(OR($Q20=1,$Q20=2),1,0),IF($X20&lt;=20,1,0))</formula>
    </cfRule>
    <cfRule type="expression" dxfId="6418" priority="86">
      <formula>AND(IF($Q20=2,1,0),IF($X20&lt;30,1,0))</formula>
    </cfRule>
    <cfRule type="expression" dxfId="6417" priority="87">
      <formula>AND(IF($Q20=3,1,0),IF($X20&lt;30,1,0))</formula>
    </cfRule>
    <cfRule type="expression" dxfId="6416" priority="88">
      <formula>AND(IF($Q20=3,1,IF($Q20=4,1,0)),IF($F20&lt;=85,1,0))</formula>
    </cfRule>
  </conditionalFormatting>
  <conditionalFormatting sqref="X20">
    <cfRule type="expression" dxfId="6415" priority="81">
      <formula>AND(IF(OR($Q20=1,$Q20=2),1,0),IF($X20&lt;=20,1,0))</formula>
    </cfRule>
    <cfRule type="expression" dxfId="6414" priority="82">
      <formula>AND(IF($Q20=2,1,0),IF($X20&lt;30,1,0))</formula>
    </cfRule>
    <cfRule type="expression" dxfId="6413" priority="83">
      <formula>AND(IF($Q20=3,1,0),IF($X20&lt;30,1,0))</formula>
    </cfRule>
    <cfRule type="expression" dxfId="6412" priority="84">
      <formula>AND(IF($Q20=3,1,IF($Q20=4,1,0)),IF($F20&lt;=85,1,0))</formula>
    </cfRule>
  </conditionalFormatting>
  <conditionalFormatting sqref="AI20">
    <cfRule type="expression" dxfId="6411" priority="77">
      <formula>AND(IF(OR($Q20=1,$Q20=2),1,0),IF($X20&lt;=20,1,0))</formula>
    </cfRule>
    <cfRule type="expression" dxfId="6410" priority="78">
      <formula>AND(IF($Q20=2,1,0),IF($X20&lt;30,1,0))</formula>
    </cfRule>
    <cfRule type="expression" dxfId="6409" priority="79">
      <formula>AND(IF($Q20=3,1,0),IF($X20&lt;30,1,0))</formula>
    </cfRule>
    <cfRule type="expression" dxfId="6408" priority="80">
      <formula>AND(IF($Q20=3,1,IF($Q20=4,1,0)),IF($F20&lt;=85,1,0))</formula>
    </cfRule>
  </conditionalFormatting>
  <conditionalFormatting sqref="AV21">
    <cfRule type="expression" dxfId="6407" priority="75">
      <formula>AV21="X"</formula>
    </cfRule>
    <cfRule type="expression" dxfId="6406" priority="76">
      <formula>AV21="후보"</formula>
    </cfRule>
  </conditionalFormatting>
  <conditionalFormatting sqref="AC21">
    <cfRule type="cellIs" dxfId="6405" priority="72" operator="greaterThan">
      <formula>0.9</formula>
    </cfRule>
    <cfRule type="cellIs" dxfId="6404" priority="73" operator="greaterThan">
      <formula>0.85</formula>
    </cfRule>
  </conditionalFormatting>
  <conditionalFormatting sqref="N21">
    <cfRule type="cellIs" dxfId="6403" priority="70" operator="greaterThan">
      <formula>0.9</formula>
    </cfRule>
    <cfRule type="cellIs" dxfId="6402" priority="71" operator="greaterThan">
      <formula>0.85</formula>
    </cfRule>
  </conditionalFormatting>
  <conditionalFormatting sqref="E21">
    <cfRule type="expression" dxfId="6401" priority="66">
      <formula>AND(IF(OR($Q21=1,$Q21=2),1,0),IF($X21&lt;=20,1,0))</formula>
    </cfRule>
    <cfRule type="expression" dxfId="6400" priority="67">
      <formula>AND(IF($Q21=2,1,0),IF($X21&lt;30,1,0))</formula>
    </cfRule>
    <cfRule type="expression" dxfId="6399" priority="68">
      <formula>AND(IF($Q21=3,1,0),IF($X21&lt;30,1,0))</formula>
    </cfRule>
    <cfRule type="expression" dxfId="6398" priority="69">
      <formula>AND(IF($Q21=3,1,IF($Q21=4,1,0)),IF($F21&lt;=85,1,0))</formula>
    </cfRule>
  </conditionalFormatting>
  <conditionalFormatting sqref="X21">
    <cfRule type="expression" dxfId="6397" priority="62">
      <formula>AND(IF(OR($Q21=1,$Q21=2),1,0),IF($X21&lt;=20,1,0))</formula>
    </cfRule>
    <cfRule type="expression" dxfId="6396" priority="63">
      <formula>AND(IF($Q21=2,1,0),IF($X21&lt;30,1,0))</formula>
    </cfRule>
    <cfRule type="expression" dxfId="6395" priority="64">
      <formula>AND(IF($Q21=3,1,0),IF($X21&lt;30,1,0))</formula>
    </cfRule>
    <cfRule type="expression" dxfId="6394" priority="65">
      <formula>AND(IF($Q21=3,1,IF($Q21=4,1,0)),IF($F21&lt;=85,1,0))</formula>
    </cfRule>
  </conditionalFormatting>
  <conditionalFormatting sqref="AI21">
    <cfRule type="expression" dxfId="6393" priority="58">
      <formula>AND(IF(OR($Q21=1,$Q21=2),1,0),IF($X21&lt;=20,1,0))</formula>
    </cfRule>
    <cfRule type="expression" dxfId="6392" priority="59">
      <formula>AND(IF($Q21=2,1,0),IF($X21&lt;30,1,0))</formula>
    </cfRule>
    <cfRule type="expression" dxfId="6391" priority="60">
      <formula>AND(IF($Q21=3,1,0),IF($X21&lt;30,1,0))</formula>
    </cfRule>
    <cfRule type="expression" dxfId="6390" priority="61">
      <formula>AND(IF($Q21=3,1,IF($Q21=4,1,0)),IF($F21&lt;=85,1,0))</formula>
    </cfRule>
  </conditionalFormatting>
  <conditionalFormatting sqref="AV22">
    <cfRule type="expression" dxfId="6389" priority="56">
      <formula>AV22="X"</formula>
    </cfRule>
    <cfRule type="expression" dxfId="6388" priority="57">
      <formula>AV22="후보"</formula>
    </cfRule>
  </conditionalFormatting>
  <conditionalFormatting sqref="AC22">
    <cfRule type="cellIs" dxfId="6387" priority="53" operator="greaterThan">
      <formula>0.9</formula>
    </cfRule>
    <cfRule type="cellIs" dxfId="6386" priority="54" operator="greaterThan">
      <formula>0.85</formula>
    </cfRule>
  </conditionalFormatting>
  <conditionalFormatting sqref="N22">
    <cfRule type="cellIs" dxfId="6385" priority="51" operator="greaterThan">
      <formula>0.9</formula>
    </cfRule>
    <cfRule type="cellIs" dxfId="6384" priority="52" operator="greaterThan">
      <formula>0.85</formula>
    </cfRule>
  </conditionalFormatting>
  <conditionalFormatting sqref="E22">
    <cfRule type="expression" dxfId="6383" priority="47">
      <formula>AND(IF(OR($Q22=1,$Q22=2),1,0),IF($X22&lt;=20,1,0))</formula>
    </cfRule>
    <cfRule type="expression" dxfId="6382" priority="48">
      <formula>AND(IF($Q22=2,1,0),IF($X22&lt;30,1,0))</formula>
    </cfRule>
    <cfRule type="expression" dxfId="6381" priority="49">
      <formula>AND(IF($Q22=3,1,0),IF($X22&lt;30,1,0))</formula>
    </cfRule>
    <cfRule type="expression" dxfId="6380" priority="50">
      <formula>AND(IF($Q22=3,1,IF($Q22=4,1,0)),IF($F22&lt;=85,1,0))</formula>
    </cfRule>
  </conditionalFormatting>
  <conditionalFormatting sqref="X22">
    <cfRule type="expression" dxfId="6379" priority="43">
      <formula>AND(IF(OR($Q22=1,$Q22=2),1,0),IF($X22&lt;=20,1,0))</formula>
    </cfRule>
    <cfRule type="expression" dxfId="6378" priority="44">
      <formula>AND(IF($Q22=2,1,0),IF($X22&lt;30,1,0))</formula>
    </cfRule>
    <cfRule type="expression" dxfId="6377" priority="45">
      <formula>AND(IF($Q22=3,1,0),IF($X22&lt;30,1,0))</formula>
    </cfRule>
    <cfRule type="expression" dxfId="6376" priority="46">
      <formula>AND(IF($Q22=3,1,IF($Q22=4,1,0)),IF($F22&lt;=85,1,0))</formula>
    </cfRule>
  </conditionalFormatting>
  <conditionalFormatting sqref="AI22">
    <cfRule type="expression" dxfId="6375" priority="39">
      <formula>AND(IF(OR($Q22=1,$Q22=2),1,0),IF($X22&lt;=20,1,0))</formula>
    </cfRule>
    <cfRule type="expression" dxfId="6374" priority="40">
      <formula>AND(IF($Q22=2,1,0),IF($X22&lt;30,1,0))</formula>
    </cfRule>
    <cfRule type="expression" dxfId="6373" priority="41">
      <formula>AND(IF($Q22=3,1,0),IF($X22&lt;30,1,0))</formula>
    </cfRule>
    <cfRule type="expression" dxfId="6372" priority="42">
      <formula>AND(IF($Q22=3,1,IF($Q22=4,1,0)),IF($F22&lt;=85,1,0))</formula>
    </cfRule>
  </conditionalFormatting>
  <conditionalFormatting sqref="AV23">
    <cfRule type="expression" dxfId="6371" priority="37">
      <formula>AV23="X"</formula>
    </cfRule>
    <cfRule type="expression" dxfId="6370" priority="38">
      <formula>AV23="후보"</formula>
    </cfRule>
  </conditionalFormatting>
  <conditionalFormatting sqref="AC23">
    <cfRule type="cellIs" dxfId="6369" priority="34" operator="greaterThan">
      <formula>0.9</formula>
    </cfRule>
    <cfRule type="cellIs" dxfId="6368" priority="35" operator="greaterThan">
      <formula>0.85</formula>
    </cfRule>
  </conditionalFormatting>
  <conditionalFormatting sqref="N23">
    <cfRule type="cellIs" dxfId="6367" priority="32" operator="greaterThan">
      <formula>0.9</formula>
    </cfRule>
    <cfRule type="cellIs" dxfId="6366" priority="33" operator="greaterThan">
      <formula>0.85</formula>
    </cfRule>
  </conditionalFormatting>
  <conditionalFormatting sqref="E23">
    <cfRule type="expression" dxfId="6365" priority="28">
      <formula>AND(IF(OR($Q23=1,$Q23=2),1,0),IF($X23&lt;=20,1,0))</formula>
    </cfRule>
    <cfRule type="expression" dxfId="6364" priority="29">
      <formula>AND(IF($Q23=2,1,0),IF($X23&lt;30,1,0))</formula>
    </cfRule>
    <cfRule type="expression" dxfId="6363" priority="30">
      <formula>AND(IF($Q23=3,1,0),IF($X23&lt;30,1,0))</formula>
    </cfRule>
    <cfRule type="expression" dxfId="6362" priority="31">
      <formula>AND(IF($Q23=3,1,IF($Q23=4,1,0)),IF($F23&lt;=85,1,0))</formula>
    </cfRule>
  </conditionalFormatting>
  <conditionalFormatting sqref="X23">
    <cfRule type="expression" dxfId="6361" priority="24">
      <formula>AND(IF(OR($Q23=1,$Q23=2),1,0),IF($X23&lt;=20,1,0))</formula>
    </cfRule>
    <cfRule type="expression" dxfId="6360" priority="25">
      <formula>AND(IF($Q23=2,1,0),IF($X23&lt;30,1,0))</formula>
    </cfRule>
    <cfRule type="expression" dxfId="6359" priority="26">
      <formula>AND(IF($Q23=3,1,0),IF($X23&lt;30,1,0))</formula>
    </cfRule>
    <cfRule type="expression" dxfId="6358" priority="27">
      <formula>AND(IF($Q23=3,1,IF($Q23=4,1,0)),IF($F23&lt;=85,1,0))</formula>
    </cfRule>
  </conditionalFormatting>
  <conditionalFormatting sqref="AI23">
    <cfRule type="expression" dxfId="6357" priority="20">
      <formula>AND(IF(OR($Q23=1,$Q23=2),1,0),IF($X23&lt;=20,1,0))</formula>
    </cfRule>
    <cfRule type="expression" dxfId="6356" priority="21">
      <formula>AND(IF($Q23=2,1,0),IF($X23&lt;30,1,0))</formula>
    </cfRule>
    <cfRule type="expression" dxfId="6355" priority="22">
      <formula>AND(IF($Q23=3,1,0),IF($X23&lt;30,1,0))</formula>
    </cfRule>
    <cfRule type="expression" dxfId="6354" priority="23">
      <formula>AND(IF($Q23=3,1,IF($Q23=4,1,0)),IF($F23&lt;=85,1,0))</formula>
    </cfRule>
  </conditionalFormatting>
  <conditionalFormatting sqref="AV24">
    <cfRule type="expression" dxfId="6353" priority="18">
      <formula>AV24="X"</formula>
    </cfRule>
    <cfRule type="expression" dxfId="6352" priority="19">
      <formula>AV24="후보"</formula>
    </cfRule>
  </conditionalFormatting>
  <conditionalFormatting sqref="AC24">
    <cfRule type="cellIs" dxfId="6351" priority="15" operator="greaterThan">
      <formula>0.9</formula>
    </cfRule>
    <cfRule type="cellIs" dxfId="6350" priority="16" operator="greaterThan">
      <formula>0.85</formula>
    </cfRule>
  </conditionalFormatting>
  <conditionalFormatting sqref="N24">
    <cfRule type="cellIs" dxfId="6349" priority="13" operator="greaterThan">
      <formula>0.9</formula>
    </cfRule>
    <cfRule type="cellIs" dxfId="6348" priority="14" operator="greaterThan">
      <formula>0.85</formula>
    </cfRule>
  </conditionalFormatting>
  <conditionalFormatting sqref="E24">
    <cfRule type="expression" dxfId="6347" priority="9">
      <formula>AND(IF(OR($Q24=1,$Q24=2),1,0),IF($X24&lt;=20,1,0))</formula>
    </cfRule>
    <cfRule type="expression" dxfId="6346" priority="10">
      <formula>AND(IF($Q24=2,1,0),IF($X24&lt;30,1,0))</formula>
    </cfRule>
    <cfRule type="expression" dxfId="6345" priority="11">
      <formula>AND(IF($Q24=3,1,0),IF($X24&lt;30,1,0))</formula>
    </cfRule>
    <cfRule type="expression" dxfId="6344" priority="12">
      <formula>AND(IF($Q24=3,1,IF($Q24=4,1,0)),IF($F24&lt;=85,1,0))</formula>
    </cfRule>
  </conditionalFormatting>
  <conditionalFormatting sqref="X24">
    <cfRule type="expression" dxfId="6343" priority="5">
      <formula>AND(IF(OR($Q24=1,$Q24=2),1,0),IF($X24&lt;=20,1,0))</formula>
    </cfRule>
    <cfRule type="expression" dxfId="6342" priority="6">
      <formula>AND(IF($Q24=2,1,0),IF($X24&lt;30,1,0))</formula>
    </cfRule>
    <cfRule type="expression" dxfId="6341" priority="7">
      <formula>AND(IF($Q24=3,1,0),IF($X24&lt;30,1,0))</formula>
    </cfRule>
    <cfRule type="expression" dxfId="6340" priority="8">
      <formula>AND(IF($Q24=3,1,IF($Q24=4,1,0)),IF($F24&lt;=85,1,0))</formula>
    </cfRule>
  </conditionalFormatting>
  <conditionalFormatting sqref="AI24">
    <cfRule type="expression" dxfId="6339" priority="1">
      <formula>AND(IF(OR($Q24=1,$Q24=2),1,0),IF($X24&lt;=20,1,0))</formula>
    </cfRule>
    <cfRule type="expression" dxfId="6338" priority="2">
      <formula>AND(IF($Q24=2,1,0),IF($X24&lt;30,1,0))</formula>
    </cfRule>
    <cfRule type="expression" dxfId="6337" priority="3">
      <formula>AND(IF($Q24=3,1,0),IF($X24&lt;30,1,0))</formula>
    </cfRule>
    <cfRule type="expression" dxfId="6336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상암동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1204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상암동 상암월드컵파크2단지('03.11.,657^)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1201</v>
      </c>
      <c r="B6" s="10" t="s">
        <v>2319</v>
      </c>
      <c r="C6" s="88">
        <v>657</v>
      </c>
      <c r="D6" s="86">
        <v>69.8</v>
      </c>
      <c r="E6" s="87">
        <v>21</v>
      </c>
      <c r="F6" s="86">
        <v>49.8</v>
      </c>
      <c r="G6" s="17">
        <v>15</v>
      </c>
      <c r="H6" s="88">
        <v>38</v>
      </c>
      <c r="I6" s="89">
        <v>107000</v>
      </c>
      <c r="J6" s="89" t="s">
        <v>100</v>
      </c>
      <c r="K6" s="89">
        <v>50000</v>
      </c>
      <c r="L6" s="89" t="s">
        <v>72</v>
      </c>
      <c r="M6" s="90">
        <f t="shared" ref="M6:M11" si="2">I6-K6</f>
        <v>57000</v>
      </c>
      <c r="N6" s="4">
        <f t="shared" ref="N6:N11" si="3">IF(ISERROR(K6/I6),"",K6/I6)</f>
        <v>0.46728971962616822</v>
      </c>
      <c r="O6" s="91">
        <f t="shared" ref="O6:O11" si="4">I6/E6</f>
        <v>5095.2380952380954</v>
      </c>
      <c r="P6" s="91">
        <f t="shared" ref="P6:P11" si="5">K6/E6</f>
        <v>2380.9523809523807</v>
      </c>
      <c r="Q6" s="77">
        <v>2</v>
      </c>
      <c r="R6" s="77">
        <v>1</v>
      </c>
      <c r="S6" s="77" t="s">
        <v>61</v>
      </c>
      <c r="T6" s="5" t="s">
        <v>164</v>
      </c>
      <c r="U6" s="9"/>
      <c r="W6" s="86">
        <f t="shared" ref="W6:X11" si="6">D6</f>
        <v>69.8</v>
      </c>
      <c r="X6" s="87">
        <f t="shared" si="6"/>
        <v>21</v>
      </c>
      <c r="Y6" s="92">
        <f t="shared" ref="Y6:Z11" si="7">H6</f>
        <v>38</v>
      </c>
      <c r="Z6" s="90">
        <f t="shared" si="7"/>
        <v>107000</v>
      </c>
      <c r="AA6" s="90">
        <f t="shared" ref="AA6:AA11" si="8">K6</f>
        <v>50000</v>
      </c>
      <c r="AB6" s="90">
        <f t="shared" ref="AB6:AD11" si="9">M6</f>
        <v>57000</v>
      </c>
      <c r="AC6" s="4">
        <f t="shared" si="9"/>
        <v>0.46728971962616822</v>
      </c>
      <c r="AD6" s="91">
        <f t="shared" si="9"/>
        <v>5095.2380952380954</v>
      </c>
      <c r="AE6" s="77" t="str">
        <f t="shared" ref="AE6:AE11" si="10">S6</f>
        <v>계</v>
      </c>
      <c r="AF6" s="77" t="str">
        <f t="shared" ref="AF6:AF11" si="11">Q6&amp;"/"&amp;R6</f>
        <v>2/1</v>
      </c>
      <c r="AH6" s="20" t="str">
        <f t="shared" si="1"/>
        <v>상암월드컵파크2단지</v>
      </c>
      <c r="AI6" s="87">
        <f t="shared" si="0"/>
        <v>21</v>
      </c>
      <c r="AJ6" s="77" t="str">
        <f t="shared" ref="AJ6:AJ11" si="12">IF(AI6="","",$AJ$2)</f>
        <v>A-</v>
      </c>
      <c r="AK6" s="77" t="s">
        <v>13</v>
      </c>
      <c r="AL6" s="77" t="s">
        <v>62</v>
      </c>
      <c r="AM6" s="77" t="s">
        <v>63</v>
      </c>
      <c r="AN6" s="77" t="str">
        <f t="shared" ref="AN6:AN11" si="13">IF(AI6="","",$AN$2)</f>
        <v>C</v>
      </c>
      <c r="AO6" s="77" t="str">
        <f t="shared" ref="AO6:AO11" si="14">IF(N6="","",IF(N6&gt;=$AO$1/100,"O","X"))</f>
        <v>X</v>
      </c>
      <c r="AP6" s="77" t="str">
        <f t="shared" ref="AP6:AP11" si="15">IF(I6="","",IF(I6&lt;=$AP$1,"O","X"))</f>
        <v>X</v>
      </c>
      <c r="AQ6" s="77" t="str">
        <f t="shared" ref="AQ6:AQ11" si="16">IF(O6="","",IF(O6&lt;=$AQ$1,"O","X"))</f>
        <v>X</v>
      </c>
      <c r="AR6" s="77" t="str">
        <f t="shared" ref="AR6:AR11" si="17">IF(M6="","",IF(M6&lt;=$AR$1,"O","X"))</f>
        <v>X</v>
      </c>
      <c r="AS6" s="77" t="s">
        <v>2</v>
      </c>
      <c r="AT6" s="77" t="str">
        <f t="shared" ref="AT6:AT11" si="18">IF(OR(F6="",AI6=""),"",IF(AND((F6&lt;=85),(AI6&gt;=15)),"O","X"))</f>
        <v>O</v>
      </c>
      <c r="AU6" s="77" t="str">
        <f t="shared" ref="AU6:AU11" si="19">IF(C6="","",IF(C6&gt;=$AU$1,"O","X"))</f>
        <v>O</v>
      </c>
      <c r="AV6" s="77" t="str">
        <f t="shared" ref="AV6:AV11" si="20">IF(AO6="","",IF(AND(AO6="O",AP6="O",AR6="O",AT6="O",AU6="O"),"후보","X"))</f>
        <v>X</v>
      </c>
    </row>
    <row r="7" spans="1:48" x14ac:dyDescent="0.3">
      <c r="A7" s="9" t="s">
        <v>1201</v>
      </c>
      <c r="B7" s="10" t="s">
        <v>2319</v>
      </c>
      <c r="C7" s="88">
        <v>657</v>
      </c>
      <c r="D7" s="86">
        <v>69.900000000000006</v>
      </c>
      <c r="E7" s="87">
        <v>21</v>
      </c>
      <c r="F7" s="86">
        <v>49.9</v>
      </c>
      <c r="G7" s="17">
        <v>15</v>
      </c>
      <c r="H7" s="88">
        <v>37</v>
      </c>
      <c r="I7" s="89">
        <v>100000</v>
      </c>
      <c r="J7" s="89" t="s">
        <v>72</v>
      </c>
      <c r="K7" s="89"/>
      <c r="L7" s="89"/>
      <c r="M7" s="90">
        <f t="shared" si="2"/>
        <v>100000</v>
      </c>
      <c r="N7" s="4">
        <f t="shared" si="3"/>
        <v>0</v>
      </c>
      <c r="O7" s="91">
        <f t="shared" si="4"/>
        <v>4761.9047619047615</v>
      </c>
      <c r="P7" s="91">
        <f t="shared" si="5"/>
        <v>0</v>
      </c>
      <c r="Q7" s="77">
        <v>2</v>
      </c>
      <c r="R7" s="77">
        <v>1</v>
      </c>
      <c r="S7" s="77" t="s">
        <v>61</v>
      </c>
      <c r="T7" s="5" t="s">
        <v>165</v>
      </c>
      <c r="U7" s="9"/>
      <c r="W7" s="86">
        <f t="shared" si="6"/>
        <v>69.900000000000006</v>
      </c>
      <c r="X7" s="87">
        <f t="shared" si="6"/>
        <v>21</v>
      </c>
      <c r="Y7" s="92">
        <f t="shared" si="7"/>
        <v>37</v>
      </c>
      <c r="Z7" s="90">
        <f t="shared" si="7"/>
        <v>100000</v>
      </c>
      <c r="AA7" s="90">
        <f t="shared" si="8"/>
        <v>0</v>
      </c>
      <c r="AB7" s="90">
        <f t="shared" si="9"/>
        <v>100000</v>
      </c>
      <c r="AC7" s="4">
        <f t="shared" si="9"/>
        <v>0</v>
      </c>
      <c r="AD7" s="91">
        <f t="shared" si="9"/>
        <v>4761.9047619047615</v>
      </c>
      <c r="AE7" s="77" t="str">
        <f t="shared" si="10"/>
        <v>계</v>
      </c>
      <c r="AF7" s="77" t="str">
        <f t="shared" si="11"/>
        <v>2/1</v>
      </c>
      <c r="AH7" s="20" t="str">
        <f t="shared" si="1"/>
        <v>상암월드컵파크2단지</v>
      </c>
      <c r="AI7" s="87">
        <f t="shared" si="0"/>
        <v>21</v>
      </c>
      <c r="AJ7" s="77" t="str">
        <f t="shared" si="12"/>
        <v>A-</v>
      </c>
      <c r="AK7" s="77" t="s">
        <v>13</v>
      </c>
      <c r="AL7" s="77" t="s">
        <v>62</v>
      </c>
      <c r="AM7" s="77" t="s">
        <v>63</v>
      </c>
      <c r="AN7" s="77" t="str">
        <f t="shared" si="13"/>
        <v>C</v>
      </c>
      <c r="AO7" s="77" t="str">
        <f t="shared" si="14"/>
        <v>X</v>
      </c>
      <c r="AP7" s="77" t="str">
        <f t="shared" si="15"/>
        <v>X</v>
      </c>
      <c r="AQ7" s="77" t="str">
        <f t="shared" si="16"/>
        <v>X</v>
      </c>
      <c r="AR7" s="77" t="str">
        <f t="shared" si="17"/>
        <v>X</v>
      </c>
      <c r="AS7" s="77" t="s">
        <v>2</v>
      </c>
      <c r="AT7" s="77" t="str">
        <f t="shared" si="18"/>
        <v>O</v>
      </c>
      <c r="AU7" s="77" t="str">
        <f t="shared" si="19"/>
        <v>O</v>
      </c>
      <c r="AV7" s="77" t="str">
        <f t="shared" si="20"/>
        <v>X</v>
      </c>
    </row>
    <row r="8" spans="1:48" x14ac:dyDescent="0.3">
      <c r="A8" s="9" t="s">
        <v>1201</v>
      </c>
      <c r="B8" s="10" t="s">
        <v>2319</v>
      </c>
      <c r="C8" s="88">
        <v>657</v>
      </c>
      <c r="D8" s="86">
        <v>84</v>
      </c>
      <c r="E8" s="87">
        <v>25</v>
      </c>
      <c r="F8" s="86">
        <v>59.9</v>
      </c>
      <c r="G8" s="17">
        <v>18</v>
      </c>
      <c r="H8" s="88">
        <v>251</v>
      </c>
      <c r="I8" s="89">
        <v>107000</v>
      </c>
      <c r="J8" s="89" t="s">
        <v>100</v>
      </c>
      <c r="K8" s="89">
        <v>55000</v>
      </c>
      <c r="L8" s="89" t="s">
        <v>59</v>
      </c>
      <c r="M8" s="90">
        <f t="shared" si="2"/>
        <v>52000</v>
      </c>
      <c r="N8" s="4">
        <f t="shared" si="3"/>
        <v>0.51401869158878499</v>
      </c>
      <c r="O8" s="91">
        <f t="shared" si="4"/>
        <v>4280</v>
      </c>
      <c r="P8" s="91">
        <f t="shared" si="5"/>
        <v>2200</v>
      </c>
      <c r="Q8" s="77">
        <v>3</v>
      </c>
      <c r="R8" s="77">
        <v>2</v>
      </c>
      <c r="S8" s="77" t="s">
        <v>61</v>
      </c>
      <c r="T8" s="5" t="s">
        <v>166</v>
      </c>
      <c r="U8" s="9"/>
      <c r="W8" s="86">
        <f t="shared" si="6"/>
        <v>84</v>
      </c>
      <c r="X8" s="87">
        <f t="shared" si="6"/>
        <v>25</v>
      </c>
      <c r="Y8" s="92">
        <f t="shared" si="7"/>
        <v>251</v>
      </c>
      <c r="Z8" s="90">
        <f t="shared" si="7"/>
        <v>107000</v>
      </c>
      <c r="AA8" s="90">
        <f t="shared" si="8"/>
        <v>55000</v>
      </c>
      <c r="AB8" s="90">
        <f t="shared" si="9"/>
        <v>52000</v>
      </c>
      <c r="AC8" s="4">
        <f t="shared" si="9"/>
        <v>0.51401869158878499</v>
      </c>
      <c r="AD8" s="91">
        <f t="shared" si="9"/>
        <v>4280</v>
      </c>
      <c r="AE8" s="77" t="str">
        <f t="shared" si="10"/>
        <v>계</v>
      </c>
      <c r="AF8" s="77" t="str">
        <f t="shared" si="11"/>
        <v>3/2</v>
      </c>
      <c r="AH8" s="20" t="str">
        <f t="shared" si="1"/>
        <v>상암월드컵파크2단지</v>
      </c>
      <c r="AI8" s="87">
        <f t="shared" si="0"/>
        <v>25</v>
      </c>
      <c r="AJ8" s="77" t="str">
        <f t="shared" si="12"/>
        <v>A-</v>
      </c>
      <c r="AK8" s="77" t="s">
        <v>13</v>
      </c>
      <c r="AL8" s="77" t="s">
        <v>62</v>
      </c>
      <c r="AM8" s="77" t="s">
        <v>63</v>
      </c>
      <c r="AN8" s="77" t="str">
        <f t="shared" si="13"/>
        <v>C</v>
      </c>
      <c r="AO8" s="77" t="str">
        <f t="shared" si="14"/>
        <v>X</v>
      </c>
      <c r="AP8" s="77" t="str">
        <f t="shared" si="15"/>
        <v>X</v>
      </c>
      <c r="AQ8" s="77" t="str">
        <f t="shared" si="16"/>
        <v>X</v>
      </c>
      <c r="AR8" s="77" t="str">
        <f t="shared" si="17"/>
        <v>X</v>
      </c>
      <c r="AS8" s="77" t="s">
        <v>2</v>
      </c>
      <c r="AT8" s="77" t="str">
        <f t="shared" si="18"/>
        <v>O</v>
      </c>
      <c r="AU8" s="77" t="str">
        <f t="shared" si="19"/>
        <v>O</v>
      </c>
      <c r="AV8" s="77" t="str">
        <f t="shared" si="20"/>
        <v>X</v>
      </c>
    </row>
    <row r="9" spans="1:48" x14ac:dyDescent="0.3">
      <c r="A9" s="9" t="s">
        <v>1201</v>
      </c>
      <c r="B9" s="10" t="s">
        <v>2319</v>
      </c>
      <c r="C9" s="88">
        <v>657</v>
      </c>
      <c r="D9" s="86">
        <v>84</v>
      </c>
      <c r="E9" s="87">
        <v>25</v>
      </c>
      <c r="F9" s="86">
        <v>59.9</v>
      </c>
      <c r="G9" s="17">
        <v>18</v>
      </c>
      <c r="H9" s="88">
        <v>150</v>
      </c>
      <c r="I9" s="89">
        <v>107000</v>
      </c>
      <c r="J9" s="89" t="s">
        <v>100</v>
      </c>
      <c r="K9" s="89">
        <v>55000</v>
      </c>
      <c r="L9" s="89" t="s">
        <v>59</v>
      </c>
      <c r="M9" s="90">
        <f t="shared" si="2"/>
        <v>52000</v>
      </c>
      <c r="N9" s="4">
        <f t="shared" si="3"/>
        <v>0.51401869158878499</v>
      </c>
      <c r="O9" s="91">
        <f t="shared" si="4"/>
        <v>4280</v>
      </c>
      <c r="P9" s="91">
        <f t="shared" si="5"/>
        <v>2200</v>
      </c>
      <c r="Q9" s="77">
        <v>3</v>
      </c>
      <c r="R9" s="77">
        <v>2</v>
      </c>
      <c r="S9" s="77" t="s">
        <v>61</v>
      </c>
      <c r="T9" s="5" t="s">
        <v>167</v>
      </c>
      <c r="U9" s="9"/>
      <c r="W9" s="86">
        <f t="shared" si="6"/>
        <v>84</v>
      </c>
      <c r="X9" s="87">
        <f t="shared" si="6"/>
        <v>25</v>
      </c>
      <c r="Y9" s="92">
        <f t="shared" si="7"/>
        <v>150</v>
      </c>
      <c r="Z9" s="90">
        <f t="shared" si="7"/>
        <v>107000</v>
      </c>
      <c r="AA9" s="90">
        <f t="shared" si="8"/>
        <v>55000</v>
      </c>
      <c r="AB9" s="90">
        <f t="shared" si="9"/>
        <v>52000</v>
      </c>
      <c r="AC9" s="4">
        <f t="shared" si="9"/>
        <v>0.51401869158878499</v>
      </c>
      <c r="AD9" s="91">
        <f t="shared" si="9"/>
        <v>4280</v>
      </c>
      <c r="AE9" s="77" t="str">
        <f t="shared" si="10"/>
        <v>계</v>
      </c>
      <c r="AF9" s="77" t="str">
        <f t="shared" si="11"/>
        <v>3/2</v>
      </c>
      <c r="AH9" s="20" t="str">
        <f t="shared" si="1"/>
        <v>상암월드컵파크2단지</v>
      </c>
      <c r="AI9" s="87">
        <f t="shared" si="0"/>
        <v>25</v>
      </c>
      <c r="AJ9" s="77" t="str">
        <f t="shared" si="12"/>
        <v>A-</v>
      </c>
      <c r="AK9" s="77" t="s">
        <v>13</v>
      </c>
      <c r="AL9" s="77" t="s">
        <v>62</v>
      </c>
      <c r="AM9" s="77" t="s">
        <v>63</v>
      </c>
      <c r="AN9" s="77" t="str">
        <f t="shared" si="13"/>
        <v>C</v>
      </c>
      <c r="AO9" s="77" t="str">
        <f t="shared" si="14"/>
        <v>X</v>
      </c>
      <c r="AP9" s="77" t="str">
        <f t="shared" si="15"/>
        <v>X</v>
      </c>
      <c r="AQ9" s="77" t="str">
        <f t="shared" si="16"/>
        <v>X</v>
      </c>
      <c r="AR9" s="77" t="str">
        <f t="shared" si="17"/>
        <v>X</v>
      </c>
      <c r="AS9" s="77" t="s">
        <v>2</v>
      </c>
      <c r="AT9" s="77" t="str">
        <f t="shared" si="18"/>
        <v>O</v>
      </c>
      <c r="AU9" s="77" t="str">
        <f t="shared" si="19"/>
        <v>O</v>
      </c>
      <c r="AV9" s="77" t="str">
        <f t="shared" si="20"/>
        <v>X</v>
      </c>
    </row>
    <row r="10" spans="1:48" x14ac:dyDescent="0.3">
      <c r="A10" s="9" t="s">
        <v>1201</v>
      </c>
      <c r="B10" s="10" t="s">
        <v>2319</v>
      </c>
      <c r="C10" s="88">
        <v>657</v>
      </c>
      <c r="D10" s="86">
        <v>84</v>
      </c>
      <c r="E10" s="87">
        <v>25</v>
      </c>
      <c r="F10" s="86">
        <v>59.9</v>
      </c>
      <c r="G10" s="17">
        <v>18</v>
      </c>
      <c r="H10" s="88">
        <v>114</v>
      </c>
      <c r="I10" s="89">
        <v>107000</v>
      </c>
      <c r="J10" s="89" t="s">
        <v>100</v>
      </c>
      <c r="K10" s="89">
        <v>55000</v>
      </c>
      <c r="L10" s="89" t="s">
        <v>59</v>
      </c>
      <c r="M10" s="90">
        <f t="shared" si="2"/>
        <v>52000</v>
      </c>
      <c r="N10" s="4">
        <f t="shared" si="3"/>
        <v>0.51401869158878499</v>
      </c>
      <c r="O10" s="91">
        <f t="shared" si="4"/>
        <v>4280</v>
      </c>
      <c r="P10" s="91">
        <f t="shared" si="5"/>
        <v>2200</v>
      </c>
      <c r="Q10" s="77">
        <v>3</v>
      </c>
      <c r="R10" s="77">
        <v>2</v>
      </c>
      <c r="S10" s="77" t="s">
        <v>61</v>
      </c>
      <c r="T10" s="5" t="s">
        <v>168</v>
      </c>
      <c r="U10" s="9"/>
      <c r="W10" s="86">
        <f t="shared" si="6"/>
        <v>84</v>
      </c>
      <c r="X10" s="87">
        <f t="shared" si="6"/>
        <v>25</v>
      </c>
      <c r="Y10" s="92">
        <f t="shared" si="7"/>
        <v>114</v>
      </c>
      <c r="Z10" s="90">
        <f t="shared" si="7"/>
        <v>107000</v>
      </c>
      <c r="AA10" s="90">
        <f t="shared" si="8"/>
        <v>55000</v>
      </c>
      <c r="AB10" s="90">
        <f t="shared" si="9"/>
        <v>52000</v>
      </c>
      <c r="AC10" s="4">
        <f t="shared" si="9"/>
        <v>0.51401869158878499</v>
      </c>
      <c r="AD10" s="91">
        <f t="shared" si="9"/>
        <v>4280</v>
      </c>
      <c r="AE10" s="77" t="str">
        <f t="shared" si="10"/>
        <v>계</v>
      </c>
      <c r="AF10" s="77" t="str">
        <f t="shared" si="11"/>
        <v>3/2</v>
      </c>
      <c r="AH10" s="20" t="str">
        <f t="shared" si="1"/>
        <v>상암월드컵파크2단지</v>
      </c>
      <c r="AI10" s="87">
        <f t="shared" si="0"/>
        <v>25</v>
      </c>
      <c r="AJ10" s="77" t="str">
        <f t="shared" si="12"/>
        <v>A-</v>
      </c>
      <c r="AK10" s="77" t="s">
        <v>13</v>
      </c>
      <c r="AL10" s="77" t="s">
        <v>62</v>
      </c>
      <c r="AM10" s="77" t="s">
        <v>63</v>
      </c>
      <c r="AN10" s="77" t="str">
        <f t="shared" si="13"/>
        <v>C</v>
      </c>
      <c r="AO10" s="77" t="str">
        <f t="shared" si="14"/>
        <v>X</v>
      </c>
      <c r="AP10" s="77" t="str">
        <f t="shared" si="15"/>
        <v>X</v>
      </c>
      <c r="AQ10" s="77" t="str">
        <f t="shared" si="16"/>
        <v>X</v>
      </c>
      <c r="AR10" s="77" t="str">
        <f t="shared" si="17"/>
        <v>X</v>
      </c>
      <c r="AS10" s="77" t="s">
        <v>2</v>
      </c>
      <c r="AT10" s="77" t="str">
        <f t="shared" si="18"/>
        <v>O</v>
      </c>
      <c r="AU10" s="77" t="str">
        <f t="shared" si="19"/>
        <v>O</v>
      </c>
      <c r="AV10" s="77" t="str">
        <f t="shared" si="20"/>
        <v>X</v>
      </c>
    </row>
    <row r="11" spans="1:48" x14ac:dyDescent="0.3">
      <c r="A11" s="9" t="s">
        <v>1201</v>
      </c>
      <c r="B11" s="10" t="s">
        <v>2319</v>
      </c>
      <c r="C11" s="88">
        <v>657</v>
      </c>
      <c r="D11" s="86">
        <v>83.9</v>
      </c>
      <c r="E11" s="87">
        <v>25</v>
      </c>
      <c r="F11" s="86">
        <v>59.8</v>
      </c>
      <c r="G11" s="17">
        <v>18</v>
      </c>
      <c r="H11" s="88">
        <v>67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7">
        <v>3</v>
      </c>
      <c r="R11" s="77">
        <v>2</v>
      </c>
      <c r="S11" s="77" t="s">
        <v>61</v>
      </c>
      <c r="T11" s="5" t="s">
        <v>169</v>
      </c>
      <c r="U11" s="9"/>
      <c r="W11" s="86">
        <f t="shared" si="6"/>
        <v>83.9</v>
      </c>
      <c r="X11" s="87">
        <f t="shared" si="6"/>
        <v>25</v>
      </c>
      <c r="Y11" s="92">
        <f t="shared" si="7"/>
        <v>67</v>
      </c>
      <c r="Z11" s="90">
        <f t="shared" si="7"/>
        <v>0</v>
      </c>
      <c r="AA11" s="90">
        <f t="shared" si="8"/>
        <v>0</v>
      </c>
      <c r="AB11" s="90">
        <f t="shared" si="9"/>
        <v>0</v>
      </c>
      <c r="AC11" s="4" t="str">
        <f t="shared" si="9"/>
        <v/>
      </c>
      <c r="AD11" s="91">
        <f t="shared" si="9"/>
        <v>0</v>
      </c>
      <c r="AE11" s="77" t="str">
        <f t="shared" si="10"/>
        <v>계</v>
      </c>
      <c r="AF11" s="77" t="str">
        <f t="shared" si="11"/>
        <v>3/2</v>
      </c>
      <c r="AH11" s="20" t="str">
        <f t="shared" si="1"/>
        <v>상암월드컵파크2단지</v>
      </c>
      <c r="AI11" s="87">
        <f t="shared" si="0"/>
        <v>25</v>
      </c>
      <c r="AJ11" s="77" t="str">
        <f t="shared" si="12"/>
        <v>A-</v>
      </c>
      <c r="AK11" s="77" t="s">
        <v>13</v>
      </c>
      <c r="AL11" s="77" t="s">
        <v>62</v>
      </c>
      <c r="AM11" s="77" t="s">
        <v>63</v>
      </c>
      <c r="AN11" s="77" t="str">
        <f t="shared" si="13"/>
        <v>C</v>
      </c>
      <c r="AO11" s="77" t="str">
        <f t="shared" si="14"/>
        <v/>
      </c>
      <c r="AP11" s="77" t="str">
        <f t="shared" si="15"/>
        <v/>
      </c>
      <c r="AQ11" s="77" t="str">
        <f t="shared" si="16"/>
        <v>O</v>
      </c>
      <c r="AR11" s="77" t="str">
        <f t="shared" si="17"/>
        <v>O</v>
      </c>
      <c r="AS11" s="77" t="s">
        <v>2</v>
      </c>
      <c r="AT11" s="77" t="str">
        <f t="shared" si="18"/>
        <v>O</v>
      </c>
      <c r="AU11" s="77" t="str">
        <f t="shared" si="19"/>
        <v>O</v>
      </c>
      <c r="AV11" s="77" t="str">
        <f t="shared" si="20"/>
        <v/>
      </c>
    </row>
    <row r="12" spans="1:48" x14ac:dyDescent="0.3">
      <c r="A12" s="9"/>
      <c r="B12" s="77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상암동 상암월드컵파크7단지('05.06.,733^)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9" t="str">
        <f t="shared" si="0"/>
        <v/>
      </c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</row>
    <row r="13" spans="1:48" x14ac:dyDescent="0.3">
      <c r="A13" s="9" t="s">
        <v>1206</v>
      </c>
      <c r="B13" s="10" t="s">
        <v>2320</v>
      </c>
      <c r="C13" s="88">
        <v>733</v>
      </c>
      <c r="D13" s="86">
        <v>108.3</v>
      </c>
      <c r="E13" s="87">
        <v>33</v>
      </c>
      <c r="F13" s="86">
        <v>84.5</v>
      </c>
      <c r="G13" s="17">
        <v>26</v>
      </c>
      <c r="H13" s="88">
        <v>56</v>
      </c>
      <c r="I13" s="89"/>
      <c r="J13" s="89"/>
      <c r="K13" s="89"/>
      <c r="L13" s="89"/>
      <c r="M13" s="90">
        <f t="shared" ref="M13:M19" si="21">I13-K13</f>
        <v>0</v>
      </c>
      <c r="N13" s="4" t="str">
        <f t="shared" ref="N13:N19" si="22">IF(ISERROR(K13/I13),"",K13/I13)</f>
        <v/>
      </c>
      <c r="O13" s="91">
        <f t="shared" ref="O13:O19" si="23">I13/E13</f>
        <v>0</v>
      </c>
      <c r="P13" s="91">
        <f t="shared" ref="P13:P19" si="24">K13/E13</f>
        <v>0</v>
      </c>
      <c r="Q13" s="77">
        <v>3</v>
      </c>
      <c r="R13" s="77">
        <v>2</v>
      </c>
      <c r="S13" s="77" t="s">
        <v>61</v>
      </c>
      <c r="T13" s="5" t="s">
        <v>170</v>
      </c>
      <c r="U13" s="9"/>
      <c r="W13" s="86">
        <f t="shared" ref="W13:X19" si="25">D13</f>
        <v>108.3</v>
      </c>
      <c r="X13" s="87">
        <f t="shared" si="25"/>
        <v>33</v>
      </c>
      <c r="Y13" s="92">
        <f t="shared" ref="Y13:Z19" si="26">H13</f>
        <v>56</v>
      </c>
      <c r="Z13" s="90">
        <f t="shared" si="26"/>
        <v>0</v>
      </c>
      <c r="AA13" s="90">
        <f t="shared" ref="AA13:AA19" si="27">K13</f>
        <v>0</v>
      </c>
      <c r="AB13" s="90">
        <f t="shared" ref="AB13:AD19" si="28">M13</f>
        <v>0</v>
      </c>
      <c r="AC13" s="4" t="str">
        <f t="shared" si="28"/>
        <v/>
      </c>
      <c r="AD13" s="91">
        <f t="shared" si="28"/>
        <v>0</v>
      </c>
      <c r="AE13" s="77" t="str">
        <f t="shared" ref="AE13:AE19" si="29">S13</f>
        <v>계</v>
      </c>
      <c r="AF13" s="77" t="str">
        <f t="shared" ref="AF13:AF19" si="30">Q13&amp;"/"&amp;R13</f>
        <v>3/2</v>
      </c>
      <c r="AH13" s="20" t="str">
        <f t="shared" si="1"/>
        <v>상암월드컵파크7단지</v>
      </c>
      <c r="AI13" s="87">
        <f t="shared" si="0"/>
        <v>33</v>
      </c>
      <c r="AJ13" s="77" t="str">
        <f t="shared" ref="AJ13:AJ19" si="31">IF(AI13="","",$AJ$2)</f>
        <v>A-</v>
      </c>
      <c r="AK13" s="77" t="s">
        <v>13</v>
      </c>
      <c r="AL13" s="77" t="s">
        <v>62</v>
      </c>
      <c r="AM13" s="77" t="s">
        <v>63</v>
      </c>
      <c r="AN13" s="77" t="str">
        <f t="shared" ref="AN13:AN19" si="32">IF(AI13="","",$AN$2)</f>
        <v>C</v>
      </c>
      <c r="AO13" s="77" t="str">
        <f t="shared" ref="AO13:AO19" si="33">IF(N13="","",IF(N13&gt;=$AO$1/100,"O","X"))</f>
        <v/>
      </c>
      <c r="AP13" s="77" t="str">
        <f t="shared" ref="AP13:AP19" si="34">IF(I13="","",IF(I13&lt;=$AP$1,"O","X"))</f>
        <v/>
      </c>
      <c r="AQ13" s="77" t="str">
        <f t="shared" ref="AQ13:AQ19" si="35">IF(O13="","",IF(O13&lt;=$AQ$1,"O","X"))</f>
        <v>O</v>
      </c>
      <c r="AR13" s="77" t="str">
        <f t="shared" ref="AR13:AR19" si="36">IF(M13="","",IF(M13&lt;=$AR$1,"O","X"))</f>
        <v>O</v>
      </c>
      <c r="AS13" s="77" t="s">
        <v>2</v>
      </c>
      <c r="AT13" s="77" t="str">
        <f t="shared" ref="AT13:AT19" si="37">IF(OR(F13="",AI13=""),"",IF(AND((F13&lt;=85),(AI13&gt;=15)),"O","X"))</f>
        <v>O</v>
      </c>
      <c r="AU13" s="77" t="str">
        <f t="shared" ref="AU13:AU19" si="38">IF(C13="","",IF(C13&gt;=$AU$1,"O","X"))</f>
        <v>O</v>
      </c>
      <c r="AV13" s="77" t="str">
        <f t="shared" ref="AV13:AV19" si="39">IF(AO13="","",IF(AND(AO13="O",AP13="O",AR13="O",AT13="O",AU13="O"),"후보","X"))</f>
        <v/>
      </c>
    </row>
    <row r="14" spans="1:48" x14ac:dyDescent="0.3">
      <c r="A14" s="9" t="s">
        <v>1206</v>
      </c>
      <c r="B14" s="10" t="s">
        <v>2320</v>
      </c>
      <c r="C14" s="88">
        <v>733</v>
      </c>
      <c r="D14" s="86">
        <v>108.3</v>
      </c>
      <c r="E14" s="87">
        <v>33</v>
      </c>
      <c r="F14" s="86">
        <v>84.5</v>
      </c>
      <c r="G14" s="17">
        <v>26</v>
      </c>
      <c r="H14" s="88">
        <v>52</v>
      </c>
      <c r="I14" s="89"/>
      <c r="J14" s="89"/>
      <c r="K14" s="89"/>
      <c r="L14" s="89"/>
      <c r="M14" s="90">
        <f t="shared" si="21"/>
        <v>0</v>
      </c>
      <c r="N14" s="4" t="str">
        <f t="shared" si="22"/>
        <v/>
      </c>
      <c r="O14" s="91">
        <f t="shared" si="23"/>
        <v>0</v>
      </c>
      <c r="P14" s="91">
        <f t="shared" si="24"/>
        <v>0</v>
      </c>
      <c r="Q14" s="77">
        <v>3</v>
      </c>
      <c r="R14" s="77">
        <v>2</v>
      </c>
      <c r="S14" s="77" t="s">
        <v>61</v>
      </c>
      <c r="T14" s="5" t="s">
        <v>171</v>
      </c>
      <c r="U14" s="9"/>
      <c r="W14" s="86">
        <f t="shared" si="25"/>
        <v>108.3</v>
      </c>
      <c r="X14" s="87">
        <f t="shared" si="25"/>
        <v>33</v>
      </c>
      <c r="Y14" s="92">
        <f t="shared" si="26"/>
        <v>52</v>
      </c>
      <c r="Z14" s="90">
        <f t="shared" si="26"/>
        <v>0</v>
      </c>
      <c r="AA14" s="90">
        <f t="shared" si="27"/>
        <v>0</v>
      </c>
      <c r="AB14" s="90">
        <f t="shared" si="28"/>
        <v>0</v>
      </c>
      <c r="AC14" s="4" t="str">
        <f t="shared" si="28"/>
        <v/>
      </c>
      <c r="AD14" s="91">
        <f t="shared" si="28"/>
        <v>0</v>
      </c>
      <c r="AE14" s="77" t="str">
        <f t="shared" si="29"/>
        <v>계</v>
      </c>
      <c r="AF14" s="77" t="str">
        <f t="shared" si="30"/>
        <v>3/2</v>
      </c>
      <c r="AH14" s="20" t="str">
        <f t="shared" si="1"/>
        <v>상암월드컵파크7단지</v>
      </c>
      <c r="AI14" s="87">
        <f t="shared" si="0"/>
        <v>33</v>
      </c>
      <c r="AJ14" s="77" t="str">
        <f t="shared" si="31"/>
        <v>A-</v>
      </c>
      <c r="AK14" s="77" t="s">
        <v>13</v>
      </c>
      <c r="AL14" s="77" t="s">
        <v>62</v>
      </c>
      <c r="AM14" s="77" t="s">
        <v>63</v>
      </c>
      <c r="AN14" s="77" t="str">
        <f t="shared" si="32"/>
        <v>C</v>
      </c>
      <c r="AO14" s="77" t="str">
        <f t="shared" si="33"/>
        <v/>
      </c>
      <c r="AP14" s="77" t="str">
        <f t="shared" si="34"/>
        <v/>
      </c>
      <c r="AQ14" s="77" t="str">
        <f t="shared" si="35"/>
        <v>O</v>
      </c>
      <c r="AR14" s="77" t="str">
        <f t="shared" si="36"/>
        <v>O</v>
      </c>
      <c r="AS14" s="77" t="s">
        <v>2</v>
      </c>
      <c r="AT14" s="77" t="str">
        <f t="shared" si="37"/>
        <v>O</v>
      </c>
      <c r="AU14" s="77" t="str">
        <f t="shared" si="38"/>
        <v>O</v>
      </c>
      <c r="AV14" s="77" t="str">
        <f t="shared" si="39"/>
        <v/>
      </c>
    </row>
    <row r="15" spans="1:48" x14ac:dyDescent="0.3">
      <c r="A15" s="9" t="s">
        <v>1206</v>
      </c>
      <c r="B15" s="10" t="s">
        <v>2320</v>
      </c>
      <c r="C15" s="88">
        <v>733</v>
      </c>
      <c r="D15" s="86">
        <v>108.3</v>
      </c>
      <c r="E15" s="87">
        <v>33</v>
      </c>
      <c r="F15" s="86">
        <v>84.7</v>
      </c>
      <c r="G15" s="17">
        <v>26</v>
      </c>
      <c r="H15" s="88">
        <v>26</v>
      </c>
      <c r="I15" s="89">
        <v>145000</v>
      </c>
      <c r="J15" s="89" t="s">
        <v>75</v>
      </c>
      <c r="K15" s="89"/>
      <c r="L15" s="89"/>
      <c r="M15" s="90">
        <f t="shared" si="21"/>
        <v>145000</v>
      </c>
      <c r="N15" s="4">
        <f t="shared" si="22"/>
        <v>0</v>
      </c>
      <c r="O15" s="91">
        <f t="shared" si="23"/>
        <v>4393.939393939394</v>
      </c>
      <c r="P15" s="91">
        <f t="shared" si="24"/>
        <v>0</v>
      </c>
      <c r="Q15" s="77">
        <v>3</v>
      </c>
      <c r="R15" s="77">
        <v>2</v>
      </c>
      <c r="S15" s="77" t="s">
        <v>61</v>
      </c>
      <c r="T15" s="5" t="s">
        <v>172</v>
      </c>
      <c r="U15" s="9"/>
      <c r="W15" s="86">
        <f t="shared" si="25"/>
        <v>108.3</v>
      </c>
      <c r="X15" s="87">
        <f t="shared" si="25"/>
        <v>33</v>
      </c>
      <c r="Y15" s="92">
        <f t="shared" si="26"/>
        <v>26</v>
      </c>
      <c r="Z15" s="90">
        <f t="shared" si="26"/>
        <v>145000</v>
      </c>
      <c r="AA15" s="90">
        <f t="shared" si="27"/>
        <v>0</v>
      </c>
      <c r="AB15" s="90">
        <f t="shared" si="28"/>
        <v>145000</v>
      </c>
      <c r="AC15" s="4">
        <f t="shared" si="28"/>
        <v>0</v>
      </c>
      <c r="AD15" s="91">
        <f t="shared" si="28"/>
        <v>4393.939393939394</v>
      </c>
      <c r="AE15" s="77" t="str">
        <f t="shared" si="29"/>
        <v>계</v>
      </c>
      <c r="AF15" s="77" t="str">
        <f t="shared" si="30"/>
        <v>3/2</v>
      </c>
      <c r="AH15" s="20" t="str">
        <f t="shared" si="1"/>
        <v>상암월드컵파크7단지</v>
      </c>
      <c r="AI15" s="87">
        <f t="shared" si="0"/>
        <v>33</v>
      </c>
      <c r="AJ15" s="77" t="str">
        <f t="shared" si="31"/>
        <v>A-</v>
      </c>
      <c r="AK15" s="77" t="s">
        <v>13</v>
      </c>
      <c r="AL15" s="77" t="s">
        <v>62</v>
      </c>
      <c r="AM15" s="77" t="s">
        <v>63</v>
      </c>
      <c r="AN15" s="77" t="str">
        <f t="shared" si="32"/>
        <v>C</v>
      </c>
      <c r="AO15" s="77" t="str">
        <f t="shared" si="33"/>
        <v>X</v>
      </c>
      <c r="AP15" s="77" t="str">
        <f t="shared" si="34"/>
        <v>X</v>
      </c>
      <c r="AQ15" s="77" t="str">
        <f t="shared" si="35"/>
        <v>X</v>
      </c>
      <c r="AR15" s="77" t="str">
        <f t="shared" si="36"/>
        <v>X</v>
      </c>
      <c r="AS15" s="77" t="s">
        <v>2</v>
      </c>
      <c r="AT15" s="77" t="str">
        <f t="shared" si="37"/>
        <v>O</v>
      </c>
      <c r="AU15" s="77" t="str">
        <f t="shared" si="38"/>
        <v>O</v>
      </c>
      <c r="AV15" s="77" t="str">
        <f t="shared" si="39"/>
        <v>X</v>
      </c>
    </row>
    <row r="16" spans="1:48" x14ac:dyDescent="0.3">
      <c r="A16" s="9" t="s">
        <v>1206</v>
      </c>
      <c r="B16" s="10" t="s">
        <v>2320</v>
      </c>
      <c r="C16" s="88">
        <v>733</v>
      </c>
      <c r="D16" s="86">
        <v>109.3</v>
      </c>
      <c r="E16" s="87">
        <v>33</v>
      </c>
      <c r="F16" s="86">
        <v>84.9</v>
      </c>
      <c r="G16" s="17">
        <v>26</v>
      </c>
      <c r="H16" s="88">
        <v>285</v>
      </c>
      <c r="I16" s="89">
        <v>125000</v>
      </c>
      <c r="J16" s="89" t="s">
        <v>116</v>
      </c>
      <c r="K16" s="89">
        <v>70000</v>
      </c>
      <c r="L16" s="89" t="s">
        <v>64</v>
      </c>
      <c r="M16" s="90">
        <f t="shared" si="21"/>
        <v>55000</v>
      </c>
      <c r="N16" s="4">
        <f t="shared" si="22"/>
        <v>0.56000000000000005</v>
      </c>
      <c r="O16" s="91">
        <f t="shared" si="23"/>
        <v>3787.878787878788</v>
      </c>
      <c r="P16" s="91">
        <f t="shared" si="24"/>
        <v>2121.212121212121</v>
      </c>
      <c r="Q16" s="77">
        <v>3</v>
      </c>
      <c r="R16" s="77">
        <v>2</v>
      </c>
      <c r="S16" s="77" t="s">
        <v>61</v>
      </c>
      <c r="T16" s="5" t="s">
        <v>146</v>
      </c>
      <c r="U16" s="9"/>
      <c r="W16" s="86">
        <f t="shared" si="25"/>
        <v>109.3</v>
      </c>
      <c r="X16" s="87">
        <f t="shared" si="25"/>
        <v>33</v>
      </c>
      <c r="Y16" s="92">
        <f t="shared" si="26"/>
        <v>285</v>
      </c>
      <c r="Z16" s="90">
        <f t="shared" si="26"/>
        <v>125000</v>
      </c>
      <c r="AA16" s="90">
        <f t="shared" si="27"/>
        <v>70000</v>
      </c>
      <c r="AB16" s="90">
        <f t="shared" si="28"/>
        <v>55000</v>
      </c>
      <c r="AC16" s="4">
        <f t="shared" si="28"/>
        <v>0.56000000000000005</v>
      </c>
      <c r="AD16" s="91">
        <f t="shared" si="28"/>
        <v>3787.878787878788</v>
      </c>
      <c r="AE16" s="77" t="str">
        <f t="shared" si="29"/>
        <v>계</v>
      </c>
      <c r="AF16" s="77" t="str">
        <f t="shared" si="30"/>
        <v>3/2</v>
      </c>
      <c r="AH16" s="20" t="str">
        <f t="shared" si="1"/>
        <v>상암월드컵파크7단지</v>
      </c>
      <c r="AI16" s="87">
        <f t="shared" si="0"/>
        <v>33</v>
      </c>
      <c r="AJ16" s="77" t="str">
        <f t="shared" si="31"/>
        <v>A-</v>
      </c>
      <c r="AK16" s="77" t="s">
        <v>13</v>
      </c>
      <c r="AL16" s="77" t="s">
        <v>62</v>
      </c>
      <c r="AM16" s="77" t="s">
        <v>63</v>
      </c>
      <c r="AN16" s="77" t="str">
        <f t="shared" si="32"/>
        <v>C</v>
      </c>
      <c r="AO16" s="77" t="str">
        <f t="shared" si="33"/>
        <v>X</v>
      </c>
      <c r="AP16" s="77" t="str">
        <f t="shared" si="34"/>
        <v>X</v>
      </c>
      <c r="AQ16" s="77" t="str">
        <f t="shared" si="35"/>
        <v>X</v>
      </c>
      <c r="AR16" s="77" t="str">
        <f t="shared" si="36"/>
        <v>X</v>
      </c>
      <c r="AS16" s="77" t="s">
        <v>2</v>
      </c>
      <c r="AT16" s="77" t="str">
        <f t="shared" si="37"/>
        <v>O</v>
      </c>
      <c r="AU16" s="77" t="str">
        <f t="shared" si="38"/>
        <v>O</v>
      </c>
      <c r="AV16" s="77" t="str">
        <f t="shared" si="39"/>
        <v>X</v>
      </c>
    </row>
    <row r="17" spans="1:48" x14ac:dyDescent="0.3">
      <c r="A17" s="9" t="s">
        <v>1206</v>
      </c>
      <c r="B17" s="10" t="s">
        <v>2320</v>
      </c>
      <c r="C17" s="88">
        <v>733</v>
      </c>
      <c r="D17" s="86">
        <v>109.5</v>
      </c>
      <c r="E17" s="87">
        <v>33</v>
      </c>
      <c r="F17" s="86">
        <v>84.7</v>
      </c>
      <c r="G17" s="17">
        <v>26</v>
      </c>
      <c r="H17" s="88">
        <v>152</v>
      </c>
      <c r="I17" s="89">
        <v>120000</v>
      </c>
      <c r="J17" s="89" t="s">
        <v>74</v>
      </c>
      <c r="K17" s="89">
        <v>80000</v>
      </c>
      <c r="L17" s="89" t="s">
        <v>116</v>
      </c>
      <c r="M17" s="90">
        <f t="shared" si="21"/>
        <v>40000</v>
      </c>
      <c r="N17" s="4">
        <f t="shared" si="22"/>
        <v>0.66666666666666663</v>
      </c>
      <c r="O17" s="91">
        <f t="shared" si="23"/>
        <v>3636.3636363636365</v>
      </c>
      <c r="P17" s="91">
        <f t="shared" si="24"/>
        <v>2424.242424242424</v>
      </c>
      <c r="Q17" s="77">
        <v>3</v>
      </c>
      <c r="R17" s="77">
        <v>2</v>
      </c>
      <c r="S17" s="77" t="s">
        <v>61</v>
      </c>
      <c r="T17" s="5" t="s">
        <v>148</v>
      </c>
      <c r="U17" s="9"/>
      <c r="W17" s="86">
        <f t="shared" si="25"/>
        <v>109.5</v>
      </c>
      <c r="X17" s="87">
        <f t="shared" si="25"/>
        <v>33</v>
      </c>
      <c r="Y17" s="92">
        <f t="shared" si="26"/>
        <v>152</v>
      </c>
      <c r="Z17" s="90">
        <f t="shared" si="26"/>
        <v>120000</v>
      </c>
      <c r="AA17" s="90">
        <f t="shared" si="27"/>
        <v>80000</v>
      </c>
      <c r="AB17" s="90">
        <f t="shared" si="28"/>
        <v>40000</v>
      </c>
      <c r="AC17" s="4">
        <f t="shared" si="28"/>
        <v>0.66666666666666663</v>
      </c>
      <c r="AD17" s="91">
        <f t="shared" si="28"/>
        <v>3636.3636363636365</v>
      </c>
      <c r="AE17" s="77" t="str">
        <f t="shared" si="29"/>
        <v>계</v>
      </c>
      <c r="AF17" s="77" t="str">
        <f t="shared" si="30"/>
        <v>3/2</v>
      </c>
      <c r="AH17" s="20" t="str">
        <f t="shared" si="1"/>
        <v>상암월드컵파크7단지</v>
      </c>
      <c r="AI17" s="87">
        <f t="shared" si="0"/>
        <v>33</v>
      </c>
      <c r="AJ17" s="77" t="str">
        <f t="shared" si="31"/>
        <v>A-</v>
      </c>
      <c r="AK17" s="77" t="s">
        <v>13</v>
      </c>
      <c r="AL17" s="77" t="s">
        <v>62</v>
      </c>
      <c r="AM17" s="77" t="s">
        <v>63</v>
      </c>
      <c r="AN17" s="77" t="str">
        <f t="shared" si="32"/>
        <v>C</v>
      </c>
      <c r="AO17" s="77" t="str">
        <f t="shared" si="33"/>
        <v>X</v>
      </c>
      <c r="AP17" s="77" t="str">
        <f t="shared" si="34"/>
        <v>X</v>
      </c>
      <c r="AQ17" s="77" t="str">
        <f t="shared" si="35"/>
        <v>X</v>
      </c>
      <c r="AR17" s="77" t="str">
        <f t="shared" si="36"/>
        <v>X</v>
      </c>
      <c r="AS17" s="77" t="s">
        <v>2</v>
      </c>
      <c r="AT17" s="77" t="str">
        <f t="shared" si="37"/>
        <v>O</v>
      </c>
      <c r="AU17" s="77" t="str">
        <f t="shared" si="38"/>
        <v>O</v>
      </c>
      <c r="AV17" s="77" t="str">
        <f t="shared" si="39"/>
        <v>X</v>
      </c>
    </row>
    <row r="18" spans="1:48" x14ac:dyDescent="0.3">
      <c r="A18" s="9" t="s">
        <v>1206</v>
      </c>
      <c r="B18" s="10" t="s">
        <v>2320</v>
      </c>
      <c r="C18" s="88">
        <v>733</v>
      </c>
      <c r="D18" s="86">
        <v>133.5</v>
      </c>
      <c r="E18" s="87">
        <v>40</v>
      </c>
      <c r="F18" s="86">
        <v>104.8</v>
      </c>
      <c r="G18" s="17">
        <v>32</v>
      </c>
      <c r="H18" s="88">
        <v>112</v>
      </c>
      <c r="I18" s="89">
        <v>200000</v>
      </c>
      <c r="J18" s="89" t="s">
        <v>77</v>
      </c>
      <c r="K18" s="89">
        <v>90000</v>
      </c>
      <c r="L18" s="89" t="s">
        <v>74</v>
      </c>
      <c r="M18" s="90">
        <f t="shared" si="21"/>
        <v>110000</v>
      </c>
      <c r="N18" s="4">
        <f t="shared" si="22"/>
        <v>0.45</v>
      </c>
      <c r="O18" s="91">
        <f t="shared" si="23"/>
        <v>5000</v>
      </c>
      <c r="P18" s="91">
        <f t="shared" si="24"/>
        <v>2250</v>
      </c>
      <c r="Q18" s="77">
        <v>3</v>
      </c>
      <c r="R18" s="77">
        <v>2</v>
      </c>
      <c r="S18" s="77" t="s">
        <v>61</v>
      </c>
      <c r="T18" s="5" t="s">
        <v>173</v>
      </c>
      <c r="U18" s="9"/>
      <c r="W18" s="86">
        <f t="shared" si="25"/>
        <v>133.5</v>
      </c>
      <c r="X18" s="87">
        <f t="shared" si="25"/>
        <v>40</v>
      </c>
      <c r="Y18" s="92">
        <f t="shared" si="26"/>
        <v>112</v>
      </c>
      <c r="Z18" s="90">
        <f t="shared" si="26"/>
        <v>200000</v>
      </c>
      <c r="AA18" s="90">
        <f t="shared" si="27"/>
        <v>90000</v>
      </c>
      <c r="AB18" s="90">
        <f t="shared" si="28"/>
        <v>110000</v>
      </c>
      <c r="AC18" s="4">
        <f t="shared" si="28"/>
        <v>0.45</v>
      </c>
      <c r="AD18" s="91">
        <f t="shared" si="28"/>
        <v>5000</v>
      </c>
      <c r="AE18" s="77" t="str">
        <f t="shared" si="29"/>
        <v>계</v>
      </c>
      <c r="AF18" s="77" t="str">
        <f t="shared" si="30"/>
        <v>3/2</v>
      </c>
      <c r="AH18" s="20" t="str">
        <f t="shared" si="1"/>
        <v>상암월드컵파크7단지</v>
      </c>
      <c r="AI18" s="87">
        <f t="shared" si="0"/>
        <v>40</v>
      </c>
      <c r="AJ18" s="77" t="str">
        <f t="shared" si="31"/>
        <v>A-</v>
      </c>
      <c r="AK18" s="77" t="s">
        <v>13</v>
      </c>
      <c r="AL18" s="77" t="s">
        <v>62</v>
      </c>
      <c r="AM18" s="77" t="s">
        <v>63</v>
      </c>
      <c r="AN18" s="77" t="str">
        <f t="shared" si="32"/>
        <v>C</v>
      </c>
      <c r="AO18" s="77" t="str">
        <f t="shared" si="33"/>
        <v>X</v>
      </c>
      <c r="AP18" s="77" t="str">
        <f t="shared" si="34"/>
        <v>X</v>
      </c>
      <c r="AQ18" s="77" t="str">
        <f t="shared" si="35"/>
        <v>X</v>
      </c>
      <c r="AR18" s="77" t="str">
        <f t="shared" si="36"/>
        <v>X</v>
      </c>
      <c r="AS18" s="77" t="s">
        <v>2</v>
      </c>
      <c r="AT18" s="77" t="str">
        <f t="shared" si="37"/>
        <v>X</v>
      </c>
      <c r="AU18" s="77" t="str">
        <f t="shared" si="38"/>
        <v>O</v>
      </c>
      <c r="AV18" s="77" t="str">
        <f t="shared" si="39"/>
        <v>X</v>
      </c>
    </row>
    <row r="19" spans="1:48" x14ac:dyDescent="0.3">
      <c r="A19" s="9" t="s">
        <v>1206</v>
      </c>
      <c r="B19" s="10" t="s">
        <v>2320</v>
      </c>
      <c r="C19" s="88">
        <v>733</v>
      </c>
      <c r="D19" s="86">
        <v>133.80000000000001</v>
      </c>
      <c r="E19" s="87">
        <v>40</v>
      </c>
      <c r="F19" s="86">
        <v>104.7</v>
      </c>
      <c r="G19" s="17">
        <v>32</v>
      </c>
      <c r="H19" s="88">
        <v>50</v>
      </c>
      <c r="I19" s="89">
        <v>170000</v>
      </c>
      <c r="J19" s="89" t="s">
        <v>74</v>
      </c>
      <c r="K19" s="89"/>
      <c r="L19" s="89"/>
      <c r="M19" s="90">
        <f t="shared" si="21"/>
        <v>170000</v>
      </c>
      <c r="N19" s="4">
        <f t="shared" si="22"/>
        <v>0</v>
      </c>
      <c r="O19" s="91">
        <f t="shared" si="23"/>
        <v>4250</v>
      </c>
      <c r="P19" s="91">
        <f t="shared" si="24"/>
        <v>0</v>
      </c>
      <c r="Q19" s="77">
        <v>3</v>
      </c>
      <c r="R19" s="77">
        <v>2</v>
      </c>
      <c r="S19" s="77" t="s">
        <v>61</v>
      </c>
      <c r="T19" s="5" t="s">
        <v>174</v>
      </c>
      <c r="U19" s="9"/>
      <c r="W19" s="86">
        <f t="shared" si="25"/>
        <v>133.80000000000001</v>
      </c>
      <c r="X19" s="87">
        <f t="shared" si="25"/>
        <v>40</v>
      </c>
      <c r="Y19" s="92">
        <f t="shared" si="26"/>
        <v>50</v>
      </c>
      <c r="Z19" s="90">
        <f t="shared" si="26"/>
        <v>170000</v>
      </c>
      <c r="AA19" s="90">
        <f t="shared" si="27"/>
        <v>0</v>
      </c>
      <c r="AB19" s="90">
        <f t="shared" si="28"/>
        <v>170000</v>
      </c>
      <c r="AC19" s="4">
        <f t="shared" si="28"/>
        <v>0</v>
      </c>
      <c r="AD19" s="91">
        <f t="shared" si="28"/>
        <v>4250</v>
      </c>
      <c r="AE19" s="77" t="str">
        <f t="shared" si="29"/>
        <v>계</v>
      </c>
      <c r="AF19" s="77" t="str">
        <f t="shared" si="30"/>
        <v>3/2</v>
      </c>
      <c r="AH19" s="20" t="str">
        <f t="shared" si="1"/>
        <v>상암월드컵파크7단지</v>
      </c>
      <c r="AI19" s="87">
        <f t="shared" si="0"/>
        <v>40</v>
      </c>
      <c r="AJ19" s="77" t="str">
        <f t="shared" si="31"/>
        <v>A-</v>
      </c>
      <c r="AK19" s="77" t="s">
        <v>13</v>
      </c>
      <c r="AL19" s="77" t="s">
        <v>62</v>
      </c>
      <c r="AM19" s="77" t="s">
        <v>63</v>
      </c>
      <c r="AN19" s="77" t="str">
        <f t="shared" si="32"/>
        <v>C</v>
      </c>
      <c r="AO19" s="77" t="str">
        <f t="shared" si="33"/>
        <v>X</v>
      </c>
      <c r="AP19" s="77" t="str">
        <f t="shared" si="34"/>
        <v>X</v>
      </c>
      <c r="AQ19" s="77" t="str">
        <f t="shared" si="35"/>
        <v>X</v>
      </c>
      <c r="AR19" s="77" t="str">
        <f t="shared" si="36"/>
        <v>X</v>
      </c>
      <c r="AS19" s="77" t="s">
        <v>2</v>
      </c>
      <c r="AT19" s="77" t="str">
        <f t="shared" si="37"/>
        <v>X</v>
      </c>
      <c r="AU19" s="77" t="str">
        <f t="shared" si="38"/>
        <v>O</v>
      </c>
      <c r="AV19" s="77" t="str">
        <f t="shared" si="39"/>
        <v>X</v>
      </c>
    </row>
    <row r="20" spans="1:48" x14ac:dyDescent="0.3">
      <c r="A20" s="9"/>
      <c r="B20" s="77"/>
      <c r="C20" s="6"/>
      <c r="D20" s="9"/>
      <c r="E20" s="14"/>
      <c r="F20" s="86"/>
      <c r="G20" s="9"/>
      <c r="H20" s="9"/>
      <c r="I20" s="9"/>
      <c r="J20" s="9"/>
      <c r="K20" s="9"/>
      <c r="L20" s="9"/>
      <c r="M20" s="9"/>
      <c r="N20" s="9"/>
      <c r="O20" s="91"/>
      <c r="P20" s="91"/>
      <c r="Q20" s="87"/>
      <c r="R20" s="87"/>
      <c r="S20" s="9"/>
      <c r="T20" s="47"/>
      <c r="U20" s="9"/>
      <c r="W20" s="67" t="str">
        <f>$A$4&amp;" "&amp;A21&amp;"("&amp;B21&amp;","&amp;C21&amp;"^)"</f>
        <v>상암동 상암월드컵파크12단지('10.10.,380^)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9" t="str">
        <f t="shared" si="0"/>
        <v/>
      </c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</row>
    <row r="21" spans="1:48" x14ac:dyDescent="0.3">
      <c r="A21" s="9" t="s">
        <v>1210</v>
      </c>
      <c r="B21" s="10" t="s">
        <v>2321</v>
      </c>
      <c r="C21" s="88">
        <v>380</v>
      </c>
      <c r="D21" s="86">
        <v>81.2</v>
      </c>
      <c r="E21" s="87">
        <v>25</v>
      </c>
      <c r="F21" s="86">
        <v>59.7</v>
      </c>
      <c r="G21" s="17">
        <v>18</v>
      </c>
      <c r="H21" s="88">
        <v>68</v>
      </c>
      <c r="I21" s="89">
        <v>105000</v>
      </c>
      <c r="J21" s="89" t="s">
        <v>60</v>
      </c>
      <c r="K21" s="89"/>
      <c r="L21" s="89"/>
      <c r="M21" s="90">
        <f t="shared" ref="M21:M26" si="40">I21-K21</f>
        <v>105000</v>
      </c>
      <c r="N21" s="4">
        <f t="shared" ref="N21:N26" si="41">IF(ISERROR(K21/I21),"",K21/I21)</f>
        <v>0</v>
      </c>
      <c r="O21" s="91">
        <f t="shared" ref="O21:O26" si="42">I21/E21</f>
        <v>4200</v>
      </c>
      <c r="P21" s="91">
        <f t="shared" ref="P21:P26" si="43">K21/E21</f>
        <v>0</v>
      </c>
      <c r="Q21" s="77">
        <v>3</v>
      </c>
      <c r="R21" s="77">
        <v>2</v>
      </c>
      <c r="S21" s="77" t="s">
        <v>61</v>
      </c>
      <c r="T21" s="5" t="s">
        <v>175</v>
      </c>
      <c r="U21" s="9"/>
      <c r="W21" s="86">
        <f t="shared" ref="W21:X26" si="44">D21</f>
        <v>81.2</v>
      </c>
      <c r="X21" s="87">
        <f t="shared" si="44"/>
        <v>25</v>
      </c>
      <c r="Y21" s="92">
        <f t="shared" ref="Y21:Z26" si="45">H21</f>
        <v>68</v>
      </c>
      <c r="Z21" s="90">
        <f t="shared" si="45"/>
        <v>105000</v>
      </c>
      <c r="AA21" s="90">
        <f t="shared" ref="AA21:AA26" si="46">K21</f>
        <v>0</v>
      </c>
      <c r="AB21" s="90">
        <f t="shared" ref="AB21:AD26" si="47">M21</f>
        <v>105000</v>
      </c>
      <c r="AC21" s="4">
        <f t="shared" si="47"/>
        <v>0</v>
      </c>
      <c r="AD21" s="91">
        <f t="shared" si="47"/>
        <v>4200</v>
      </c>
      <c r="AE21" s="77" t="str">
        <f t="shared" ref="AE21:AE26" si="48">S21</f>
        <v>계</v>
      </c>
      <c r="AF21" s="77" t="str">
        <f t="shared" ref="AF21:AF26" si="49">Q21&amp;"/"&amp;R21</f>
        <v>3/2</v>
      </c>
      <c r="AH21" s="20" t="str">
        <f t="shared" si="1"/>
        <v>상암월드컵파크12단지</v>
      </c>
      <c r="AI21" s="87">
        <f t="shared" si="0"/>
        <v>25</v>
      </c>
      <c r="AJ21" s="77" t="str">
        <f t="shared" ref="AJ21:AJ26" si="50">IF(AI21="","",$AJ$2)</f>
        <v>A-</v>
      </c>
      <c r="AK21" s="77" t="s">
        <v>13</v>
      </c>
      <c r="AL21" s="77" t="s">
        <v>62</v>
      </c>
      <c r="AM21" s="77" t="s">
        <v>63</v>
      </c>
      <c r="AN21" s="77" t="str">
        <f t="shared" ref="AN21:AN26" si="51">IF(AI21="","",$AN$2)</f>
        <v>C</v>
      </c>
      <c r="AO21" s="77" t="str">
        <f t="shared" ref="AO21:AO26" si="52">IF(N21="","",IF(N21&gt;=$AO$1/100,"O","X"))</f>
        <v>X</v>
      </c>
      <c r="AP21" s="77" t="str">
        <f t="shared" ref="AP21:AP26" si="53">IF(I21="","",IF(I21&lt;=$AP$1,"O","X"))</f>
        <v>X</v>
      </c>
      <c r="AQ21" s="77" t="str">
        <f t="shared" ref="AQ21:AQ26" si="54">IF(O21="","",IF(O21&lt;=$AQ$1,"O","X"))</f>
        <v>X</v>
      </c>
      <c r="AR21" s="77" t="str">
        <f t="shared" ref="AR21:AR26" si="55">IF(M21="","",IF(M21&lt;=$AR$1,"O","X"))</f>
        <v>X</v>
      </c>
      <c r="AS21" s="77" t="s">
        <v>2</v>
      </c>
      <c r="AT21" s="77" t="str">
        <f t="shared" ref="AT21:AT26" si="56">IF(OR(F21="",AI21=""),"",IF(AND((F21&lt;=85),(AI21&gt;=15)),"O","X"))</f>
        <v>O</v>
      </c>
      <c r="AU21" s="77" t="str">
        <f t="shared" ref="AU21:AU26" si="57">IF(C21="","",IF(C21&gt;=$AU$1,"O","X"))</f>
        <v>O</v>
      </c>
      <c r="AV21" s="77" t="str">
        <f t="shared" ref="AV21:AV26" si="58">IF(AO21="","",IF(AND(AO21="O",AP21="O",AR21="O",AT21="O",AU21="O"),"후보","X"))</f>
        <v>X</v>
      </c>
    </row>
    <row r="22" spans="1:48" x14ac:dyDescent="0.3">
      <c r="A22" s="9" t="s">
        <v>1210</v>
      </c>
      <c r="B22" s="10" t="s">
        <v>2321</v>
      </c>
      <c r="C22" s="88">
        <v>380</v>
      </c>
      <c r="D22" s="86">
        <v>113.5</v>
      </c>
      <c r="E22" s="87">
        <v>34</v>
      </c>
      <c r="F22" s="86">
        <v>84.9</v>
      </c>
      <c r="G22" s="17">
        <v>26</v>
      </c>
      <c r="H22" s="88">
        <v>64</v>
      </c>
      <c r="I22" s="89">
        <v>120000</v>
      </c>
      <c r="J22" s="89" t="s">
        <v>75</v>
      </c>
      <c r="K22" s="89">
        <v>75000</v>
      </c>
      <c r="L22" s="89" t="s">
        <v>75</v>
      </c>
      <c r="M22" s="90">
        <f t="shared" si="40"/>
        <v>45000</v>
      </c>
      <c r="N22" s="4">
        <f t="shared" si="41"/>
        <v>0.625</v>
      </c>
      <c r="O22" s="91">
        <f t="shared" si="42"/>
        <v>3529.4117647058824</v>
      </c>
      <c r="P22" s="91">
        <f t="shared" si="43"/>
        <v>2205.8823529411766</v>
      </c>
      <c r="Q22" s="77">
        <v>3</v>
      </c>
      <c r="R22" s="77">
        <v>2</v>
      </c>
      <c r="S22" s="77" t="s">
        <v>61</v>
      </c>
      <c r="T22" s="5" t="s">
        <v>176</v>
      </c>
      <c r="U22" s="9"/>
      <c r="W22" s="86">
        <f t="shared" si="44"/>
        <v>113.5</v>
      </c>
      <c r="X22" s="87">
        <f t="shared" si="44"/>
        <v>34</v>
      </c>
      <c r="Y22" s="92">
        <f t="shared" si="45"/>
        <v>64</v>
      </c>
      <c r="Z22" s="90">
        <f t="shared" si="45"/>
        <v>120000</v>
      </c>
      <c r="AA22" s="90">
        <f t="shared" si="46"/>
        <v>75000</v>
      </c>
      <c r="AB22" s="90">
        <f t="shared" si="47"/>
        <v>45000</v>
      </c>
      <c r="AC22" s="4">
        <f t="shared" si="47"/>
        <v>0.625</v>
      </c>
      <c r="AD22" s="91">
        <f t="shared" si="47"/>
        <v>3529.4117647058824</v>
      </c>
      <c r="AE22" s="77" t="str">
        <f t="shared" si="48"/>
        <v>계</v>
      </c>
      <c r="AF22" s="77" t="str">
        <f t="shared" si="49"/>
        <v>3/2</v>
      </c>
      <c r="AH22" s="20" t="str">
        <f t="shared" si="1"/>
        <v>상암월드컵파크12단지</v>
      </c>
      <c r="AI22" s="87">
        <f t="shared" si="0"/>
        <v>34</v>
      </c>
      <c r="AJ22" s="77" t="str">
        <f t="shared" si="50"/>
        <v>A-</v>
      </c>
      <c r="AK22" s="77" t="s">
        <v>13</v>
      </c>
      <c r="AL22" s="77" t="s">
        <v>62</v>
      </c>
      <c r="AM22" s="77" t="s">
        <v>63</v>
      </c>
      <c r="AN22" s="77" t="str">
        <f t="shared" si="51"/>
        <v>C</v>
      </c>
      <c r="AO22" s="77" t="str">
        <f t="shared" si="52"/>
        <v>X</v>
      </c>
      <c r="AP22" s="77" t="str">
        <f t="shared" si="53"/>
        <v>X</v>
      </c>
      <c r="AQ22" s="77" t="str">
        <f t="shared" si="54"/>
        <v>X</v>
      </c>
      <c r="AR22" s="77" t="str">
        <f t="shared" si="55"/>
        <v>X</v>
      </c>
      <c r="AS22" s="77" t="s">
        <v>2</v>
      </c>
      <c r="AT22" s="77" t="str">
        <f t="shared" si="56"/>
        <v>O</v>
      </c>
      <c r="AU22" s="77" t="str">
        <f t="shared" si="57"/>
        <v>O</v>
      </c>
      <c r="AV22" s="77" t="str">
        <f t="shared" si="58"/>
        <v>X</v>
      </c>
    </row>
    <row r="23" spans="1:48" x14ac:dyDescent="0.3">
      <c r="A23" s="9" t="s">
        <v>1210</v>
      </c>
      <c r="B23" s="10" t="s">
        <v>2321</v>
      </c>
      <c r="C23" s="88">
        <v>380</v>
      </c>
      <c r="D23" s="86">
        <v>113.3</v>
      </c>
      <c r="E23" s="87">
        <v>34</v>
      </c>
      <c r="F23" s="86">
        <v>84.7</v>
      </c>
      <c r="G23" s="17">
        <v>26</v>
      </c>
      <c r="H23" s="88">
        <v>22</v>
      </c>
      <c r="I23" s="89"/>
      <c r="J23" s="89"/>
      <c r="K23" s="89"/>
      <c r="L23" s="89"/>
      <c r="M23" s="90">
        <f t="shared" si="40"/>
        <v>0</v>
      </c>
      <c r="N23" s="4" t="str">
        <f t="shared" si="41"/>
        <v/>
      </c>
      <c r="O23" s="91">
        <f t="shared" si="42"/>
        <v>0</v>
      </c>
      <c r="P23" s="91">
        <f t="shared" si="43"/>
        <v>0</v>
      </c>
      <c r="Q23" s="77">
        <v>3</v>
      </c>
      <c r="R23" s="77">
        <v>2</v>
      </c>
      <c r="S23" s="77" t="s">
        <v>61</v>
      </c>
      <c r="T23" s="5" t="s">
        <v>86</v>
      </c>
      <c r="U23" s="9"/>
      <c r="W23" s="86">
        <f t="shared" si="44"/>
        <v>113.3</v>
      </c>
      <c r="X23" s="87">
        <f t="shared" si="44"/>
        <v>34</v>
      </c>
      <c r="Y23" s="92">
        <f t="shared" si="45"/>
        <v>22</v>
      </c>
      <c r="Z23" s="90">
        <f t="shared" si="45"/>
        <v>0</v>
      </c>
      <c r="AA23" s="90">
        <f t="shared" si="46"/>
        <v>0</v>
      </c>
      <c r="AB23" s="90">
        <f t="shared" si="47"/>
        <v>0</v>
      </c>
      <c r="AC23" s="4" t="str">
        <f t="shared" si="47"/>
        <v/>
      </c>
      <c r="AD23" s="91">
        <f t="shared" si="47"/>
        <v>0</v>
      </c>
      <c r="AE23" s="77" t="str">
        <f t="shared" si="48"/>
        <v>계</v>
      </c>
      <c r="AF23" s="77" t="str">
        <f t="shared" si="49"/>
        <v>3/2</v>
      </c>
      <c r="AH23" s="20" t="str">
        <f t="shared" si="1"/>
        <v>상암월드컵파크12단지</v>
      </c>
      <c r="AI23" s="87">
        <f t="shared" si="0"/>
        <v>34</v>
      </c>
      <c r="AJ23" s="77" t="str">
        <f t="shared" si="50"/>
        <v>A-</v>
      </c>
      <c r="AK23" s="77" t="s">
        <v>13</v>
      </c>
      <c r="AL23" s="77" t="s">
        <v>62</v>
      </c>
      <c r="AM23" s="77" t="s">
        <v>63</v>
      </c>
      <c r="AN23" s="77" t="str">
        <f t="shared" si="51"/>
        <v>C</v>
      </c>
      <c r="AO23" s="77" t="str">
        <f t="shared" si="52"/>
        <v/>
      </c>
      <c r="AP23" s="77" t="str">
        <f t="shared" si="53"/>
        <v/>
      </c>
      <c r="AQ23" s="77" t="str">
        <f t="shared" si="54"/>
        <v>O</v>
      </c>
      <c r="AR23" s="77" t="str">
        <f t="shared" si="55"/>
        <v>O</v>
      </c>
      <c r="AS23" s="77" t="s">
        <v>2</v>
      </c>
      <c r="AT23" s="77" t="str">
        <f t="shared" si="56"/>
        <v>O</v>
      </c>
      <c r="AU23" s="77" t="str">
        <f t="shared" si="57"/>
        <v>O</v>
      </c>
      <c r="AV23" s="77" t="str">
        <f t="shared" si="58"/>
        <v/>
      </c>
    </row>
    <row r="24" spans="1:48" x14ac:dyDescent="0.3">
      <c r="A24" s="9" t="s">
        <v>1210</v>
      </c>
      <c r="B24" s="10" t="s">
        <v>2321</v>
      </c>
      <c r="C24" s="88">
        <v>380</v>
      </c>
      <c r="D24" s="86">
        <v>151.80000000000001</v>
      </c>
      <c r="E24" s="87">
        <v>46</v>
      </c>
      <c r="F24" s="86">
        <v>114.3</v>
      </c>
      <c r="G24" s="17">
        <v>35</v>
      </c>
      <c r="H24" s="88">
        <v>12</v>
      </c>
      <c r="I24" s="89"/>
      <c r="J24" s="89"/>
      <c r="K24" s="89"/>
      <c r="L24" s="89"/>
      <c r="M24" s="90">
        <f t="shared" si="40"/>
        <v>0</v>
      </c>
      <c r="N24" s="4" t="str">
        <f t="shared" si="41"/>
        <v/>
      </c>
      <c r="O24" s="91">
        <f t="shared" si="42"/>
        <v>0</v>
      </c>
      <c r="P24" s="91">
        <f t="shared" si="43"/>
        <v>0</v>
      </c>
      <c r="Q24" s="77">
        <v>4</v>
      </c>
      <c r="R24" s="77">
        <v>2</v>
      </c>
      <c r="S24" s="77" t="s">
        <v>61</v>
      </c>
      <c r="T24" s="5" t="s">
        <v>177</v>
      </c>
      <c r="U24" s="9"/>
      <c r="W24" s="86">
        <f t="shared" si="44"/>
        <v>151.80000000000001</v>
      </c>
      <c r="X24" s="87">
        <f t="shared" si="44"/>
        <v>46</v>
      </c>
      <c r="Y24" s="92">
        <f t="shared" si="45"/>
        <v>12</v>
      </c>
      <c r="Z24" s="90">
        <f t="shared" si="45"/>
        <v>0</v>
      </c>
      <c r="AA24" s="90">
        <f t="shared" si="46"/>
        <v>0</v>
      </c>
      <c r="AB24" s="90">
        <f t="shared" si="47"/>
        <v>0</v>
      </c>
      <c r="AC24" s="4" t="str">
        <f t="shared" si="47"/>
        <v/>
      </c>
      <c r="AD24" s="91">
        <f t="shared" si="47"/>
        <v>0</v>
      </c>
      <c r="AE24" s="77" t="str">
        <f t="shared" si="48"/>
        <v>계</v>
      </c>
      <c r="AF24" s="77" t="str">
        <f t="shared" si="49"/>
        <v>4/2</v>
      </c>
      <c r="AH24" s="20" t="str">
        <f t="shared" si="1"/>
        <v>상암월드컵파크12단지</v>
      </c>
      <c r="AI24" s="87">
        <f t="shared" si="0"/>
        <v>46</v>
      </c>
      <c r="AJ24" s="77" t="str">
        <f t="shared" si="50"/>
        <v>A-</v>
      </c>
      <c r="AK24" s="77" t="s">
        <v>13</v>
      </c>
      <c r="AL24" s="77" t="s">
        <v>62</v>
      </c>
      <c r="AM24" s="77" t="s">
        <v>63</v>
      </c>
      <c r="AN24" s="77" t="str">
        <f t="shared" si="51"/>
        <v>C</v>
      </c>
      <c r="AO24" s="77" t="str">
        <f t="shared" si="52"/>
        <v/>
      </c>
      <c r="AP24" s="77" t="str">
        <f t="shared" si="53"/>
        <v/>
      </c>
      <c r="AQ24" s="77" t="str">
        <f t="shared" si="54"/>
        <v>O</v>
      </c>
      <c r="AR24" s="77" t="str">
        <f t="shared" si="55"/>
        <v>O</v>
      </c>
      <c r="AS24" s="77" t="s">
        <v>2</v>
      </c>
      <c r="AT24" s="77" t="str">
        <f t="shared" si="56"/>
        <v>X</v>
      </c>
      <c r="AU24" s="77" t="str">
        <f t="shared" si="57"/>
        <v>O</v>
      </c>
      <c r="AV24" s="77" t="str">
        <f t="shared" si="58"/>
        <v/>
      </c>
    </row>
    <row r="25" spans="1:48" x14ac:dyDescent="0.3">
      <c r="A25" s="9" t="s">
        <v>1210</v>
      </c>
      <c r="B25" s="10" t="s">
        <v>2321</v>
      </c>
      <c r="C25" s="88">
        <v>380</v>
      </c>
      <c r="D25" s="86">
        <v>153</v>
      </c>
      <c r="E25" s="87">
        <v>46</v>
      </c>
      <c r="F25" s="86">
        <v>114.7</v>
      </c>
      <c r="G25" s="17">
        <v>35</v>
      </c>
      <c r="H25" s="88">
        <v>25</v>
      </c>
      <c r="I25" s="89"/>
      <c r="J25" s="89"/>
      <c r="K25" s="89"/>
      <c r="L25" s="89"/>
      <c r="M25" s="90">
        <f t="shared" si="40"/>
        <v>0</v>
      </c>
      <c r="N25" s="4" t="str">
        <f t="shared" si="41"/>
        <v/>
      </c>
      <c r="O25" s="91">
        <f t="shared" si="42"/>
        <v>0</v>
      </c>
      <c r="P25" s="91">
        <f t="shared" si="43"/>
        <v>0</v>
      </c>
      <c r="Q25" s="77">
        <v>4</v>
      </c>
      <c r="R25" s="77">
        <v>2</v>
      </c>
      <c r="S25" s="77" t="s">
        <v>61</v>
      </c>
      <c r="T25" s="5" t="s">
        <v>178</v>
      </c>
      <c r="U25" s="9"/>
      <c r="W25" s="86">
        <f t="shared" si="44"/>
        <v>153</v>
      </c>
      <c r="X25" s="87">
        <f t="shared" si="44"/>
        <v>46</v>
      </c>
      <c r="Y25" s="92">
        <f t="shared" si="45"/>
        <v>25</v>
      </c>
      <c r="Z25" s="90">
        <f t="shared" si="45"/>
        <v>0</v>
      </c>
      <c r="AA25" s="90">
        <f t="shared" si="46"/>
        <v>0</v>
      </c>
      <c r="AB25" s="90">
        <f t="shared" si="47"/>
        <v>0</v>
      </c>
      <c r="AC25" s="4" t="str">
        <f t="shared" si="47"/>
        <v/>
      </c>
      <c r="AD25" s="91">
        <f t="shared" si="47"/>
        <v>0</v>
      </c>
      <c r="AE25" s="77" t="str">
        <f t="shared" si="48"/>
        <v>계</v>
      </c>
      <c r="AF25" s="77" t="str">
        <f t="shared" si="49"/>
        <v>4/2</v>
      </c>
      <c r="AH25" s="20" t="str">
        <f t="shared" si="1"/>
        <v>상암월드컵파크12단지</v>
      </c>
      <c r="AI25" s="87">
        <f t="shared" si="0"/>
        <v>46</v>
      </c>
      <c r="AJ25" s="77" t="str">
        <f t="shared" si="50"/>
        <v>A-</v>
      </c>
      <c r="AK25" s="77" t="s">
        <v>13</v>
      </c>
      <c r="AL25" s="77" t="s">
        <v>62</v>
      </c>
      <c r="AM25" s="77" t="s">
        <v>63</v>
      </c>
      <c r="AN25" s="77" t="str">
        <f t="shared" si="51"/>
        <v>C</v>
      </c>
      <c r="AO25" s="77" t="str">
        <f t="shared" si="52"/>
        <v/>
      </c>
      <c r="AP25" s="77" t="str">
        <f t="shared" si="53"/>
        <v/>
      </c>
      <c r="AQ25" s="77" t="str">
        <f t="shared" si="54"/>
        <v>O</v>
      </c>
      <c r="AR25" s="77" t="str">
        <f t="shared" si="55"/>
        <v>O</v>
      </c>
      <c r="AS25" s="77" t="s">
        <v>2</v>
      </c>
      <c r="AT25" s="77" t="str">
        <f t="shared" si="56"/>
        <v>X</v>
      </c>
      <c r="AU25" s="77" t="str">
        <f t="shared" si="57"/>
        <v>O</v>
      </c>
      <c r="AV25" s="77" t="str">
        <f t="shared" si="58"/>
        <v/>
      </c>
    </row>
    <row r="26" spans="1:48" x14ac:dyDescent="0.3">
      <c r="A26" s="9" t="s">
        <v>1210</v>
      </c>
      <c r="B26" s="10" t="s">
        <v>2321</v>
      </c>
      <c r="C26" s="88">
        <v>380</v>
      </c>
      <c r="D26" s="86">
        <v>153.19999999999999</v>
      </c>
      <c r="E26" s="87">
        <v>46</v>
      </c>
      <c r="F26" s="86">
        <v>114.5</v>
      </c>
      <c r="G26" s="17">
        <v>35</v>
      </c>
      <c r="H26" s="88">
        <v>23</v>
      </c>
      <c r="I26" s="89">
        <v>160000</v>
      </c>
      <c r="J26" s="89" t="s">
        <v>68</v>
      </c>
      <c r="K26" s="89"/>
      <c r="L26" s="89"/>
      <c r="M26" s="90">
        <f t="shared" si="40"/>
        <v>160000</v>
      </c>
      <c r="N26" s="4">
        <f t="shared" si="41"/>
        <v>0</v>
      </c>
      <c r="O26" s="91">
        <f t="shared" si="42"/>
        <v>3478.2608695652175</v>
      </c>
      <c r="P26" s="91">
        <f t="shared" si="43"/>
        <v>0</v>
      </c>
      <c r="Q26" s="77">
        <v>4</v>
      </c>
      <c r="R26" s="77">
        <v>2</v>
      </c>
      <c r="S26" s="77" t="s">
        <v>61</v>
      </c>
      <c r="T26" s="5" t="s">
        <v>123</v>
      </c>
      <c r="U26" s="9"/>
      <c r="W26" s="86">
        <f t="shared" si="44"/>
        <v>153.19999999999999</v>
      </c>
      <c r="X26" s="87">
        <f t="shared" si="44"/>
        <v>46</v>
      </c>
      <c r="Y26" s="92">
        <f t="shared" si="45"/>
        <v>23</v>
      </c>
      <c r="Z26" s="90">
        <f t="shared" si="45"/>
        <v>160000</v>
      </c>
      <c r="AA26" s="90">
        <f t="shared" si="46"/>
        <v>0</v>
      </c>
      <c r="AB26" s="90">
        <f t="shared" si="47"/>
        <v>160000</v>
      </c>
      <c r="AC26" s="4">
        <f t="shared" si="47"/>
        <v>0</v>
      </c>
      <c r="AD26" s="91">
        <f t="shared" si="47"/>
        <v>3478.2608695652175</v>
      </c>
      <c r="AE26" s="77" t="str">
        <f t="shared" si="48"/>
        <v>계</v>
      </c>
      <c r="AF26" s="77" t="str">
        <f t="shared" si="49"/>
        <v>4/2</v>
      </c>
      <c r="AH26" s="20" t="str">
        <f t="shared" si="1"/>
        <v>상암월드컵파크12단지</v>
      </c>
      <c r="AI26" s="87">
        <f t="shared" si="0"/>
        <v>46</v>
      </c>
      <c r="AJ26" s="77" t="str">
        <f t="shared" si="50"/>
        <v>A-</v>
      </c>
      <c r="AK26" s="77" t="s">
        <v>13</v>
      </c>
      <c r="AL26" s="77" t="s">
        <v>62</v>
      </c>
      <c r="AM26" s="77" t="s">
        <v>63</v>
      </c>
      <c r="AN26" s="77" t="str">
        <f t="shared" si="51"/>
        <v>C</v>
      </c>
      <c r="AO26" s="77" t="str">
        <f t="shared" si="52"/>
        <v>X</v>
      </c>
      <c r="AP26" s="77" t="str">
        <f t="shared" si="53"/>
        <v>X</v>
      </c>
      <c r="AQ26" s="77" t="str">
        <f t="shared" si="54"/>
        <v>X</v>
      </c>
      <c r="AR26" s="77" t="str">
        <f t="shared" si="55"/>
        <v>X</v>
      </c>
      <c r="AS26" s="77" t="s">
        <v>2</v>
      </c>
      <c r="AT26" s="77" t="str">
        <f t="shared" si="56"/>
        <v>X</v>
      </c>
      <c r="AU26" s="77" t="str">
        <f t="shared" si="57"/>
        <v>O</v>
      </c>
      <c r="AV26" s="77" t="str">
        <f t="shared" si="58"/>
        <v>X</v>
      </c>
    </row>
    <row r="27" spans="1:48" x14ac:dyDescent="0.3">
      <c r="A27" s="9"/>
      <c r="B27" s="77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상암동 상암월드컵파크11단지('10.06.,588^)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9" t="str">
        <f t="shared" si="0"/>
        <v/>
      </c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</row>
    <row r="28" spans="1:48" x14ac:dyDescent="0.3">
      <c r="A28" s="9" t="s">
        <v>1220</v>
      </c>
      <c r="B28" s="10" t="s">
        <v>2322</v>
      </c>
      <c r="C28" s="88">
        <v>588</v>
      </c>
      <c r="D28" s="86">
        <v>114.3</v>
      </c>
      <c r="E28" s="87">
        <v>35</v>
      </c>
      <c r="F28" s="86">
        <v>84.9</v>
      </c>
      <c r="G28" s="17">
        <v>26</v>
      </c>
      <c r="H28" s="88">
        <v>50</v>
      </c>
      <c r="I28" s="89">
        <v>130000</v>
      </c>
      <c r="J28" s="89" t="s">
        <v>60</v>
      </c>
      <c r="K28" s="89"/>
      <c r="L28" s="89"/>
      <c r="M28" s="90">
        <f>I28-K28</f>
        <v>130000</v>
      </c>
      <c r="N28" s="4">
        <f>IF(ISERROR(K28/I28),"",K28/I28)</f>
        <v>0</v>
      </c>
      <c r="O28" s="91">
        <f>I28/E28</f>
        <v>3714.2857142857142</v>
      </c>
      <c r="P28" s="91">
        <f>K28/E28</f>
        <v>0</v>
      </c>
      <c r="Q28" s="77">
        <v>3</v>
      </c>
      <c r="R28" s="77">
        <v>2</v>
      </c>
      <c r="S28" s="77" t="s">
        <v>61</v>
      </c>
      <c r="T28" s="5" t="s">
        <v>91</v>
      </c>
      <c r="U28" s="9"/>
      <c r="W28" s="86">
        <f>D28</f>
        <v>114.3</v>
      </c>
      <c r="X28" s="87">
        <f>E28</f>
        <v>35</v>
      </c>
      <c r="Y28" s="92">
        <f>H28</f>
        <v>50</v>
      </c>
      <c r="Z28" s="90">
        <f>I28</f>
        <v>130000</v>
      </c>
      <c r="AA28" s="90">
        <f>K28</f>
        <v>0</v>
      </c>
      <c r="AB28" s="90">
        <f t="shared" ref="AB28:AD29" si="59">M28</f>
        <v>130000</v>
      </c>
      <c r="AC28" s="4">
        <f t="shared" si="59"/>
        <v>0</v>
      </c>
      <c r="AD28" s="91">
        <f t="shared" si="59"/>
        <v>3714.2857142857142</v>
      </c>
      <c r="AE28" s="77" t="str">
        <f>S28</f>
        <v>계</v>
      </c>
      <c r="AF28" s="77" t="str">
        <f>Q28&amp;"/"&amp;R28</f>
        <v>3/2</v>
      </c>
      <c r="AH28" s="20" t="str">
        <f t="shared" si="1"/>
        <v>상암월드컵파크11단지</v>
      </c>
      <c r="AI28" s="87">
        <f t="shared" si="0"/>
        <v>35</v>
      </c>
      <c r="AJ28" s="77" t="str">
        <f>IF(AI28="","",$AJ$2)</f>
        <v>A-</v>
      </c>
      <c r="AK28" s="77" t="s">
        <v>13</v>
      </c>
      <c r="AL28" s="77" t="s">
        <v>62</v>
      </c>
      <c r="AM28" s="77" t="s">
        <v>63</v>
      </c>
      <c r="AN28" s="77" t="str">
        <f>IF(AI28="","",$AN$2)</f>
        <v>C</v>
      </c>
      <c r="AO28" s="77" t="str">
        <f>IF(N28="","",IF(N28&gt;=$AO$1/100,"O","X"))</f>
        <v>X</v>
      </c>
      <c r="AP28" s="77" t="str">
        <f>IF(I28="","",IF(I28&lt;=$AP$1,"O","X"))</f>
        <v>X</v>
      </c>
      <c r="AQ28" s="77" t="str">
        <f>IF(O28="","",IF(O28&lt;=$AQ$1,"O","X"))</f>
        <v>X</v>
      </c>
      <c r="AR28" s="77" t="str">
        <f>IF(M28="","",IF(M28&lt;=$AR$1,"O","X"))</f>
        <v>X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O</v>
      </c>
      <c r="AV28" s="77" t="str">
        <f>IF(AO28="","",IF(AND(AO28="O",AP28="O",AR28="O",AT28="O",AU28="O"),"후보","X"))</f>
        <v>X</v>
      </c>
    </row>
    <row r="29" spans="1:48" x14ac:dyDescent="0.3">
      <c r="A29" s="9" t="s">
        <v>1220</v>
      </c>
      <c r="B29" s="10" t="s">
        <v>2322</v>
      </c>
      <c r="C29" s="88">
        <v>588</v>
      </c>
      <c r="D29" s="86">
        <v>114.1</v>
      </c>
      <c r="E29" s="87">
        <v>35</v>
      </c>
      <c r="F29" s="86">
        <v>84.7</v>
      </c>
      <c r="G29" s="17">
        <v>26</v>
      </c>
      <c r="H29" s="88">
        <v>8</v>
      </c>
      <c r="I29" s="89">
        <v>129000</v>
      </c>
      <c r="J29" s="89" t="s">
        <v>74</v>
      </c>
      <c r="K29" s="89"/>
      <c r="L29" s="89"/>
      <c r="M29" s="90">
        <f>I29-K29</f>
        <v>129000</v>
      </c>
      <c r="N29" s="4">
        <f>IF(ISERROR(K29/I29),"",K29/I29)</f>
        <v>0</v>
      </c>
      <c r="O29" s="91">
        <f>I29/E29</f>
        <v>3685.7142857142858</v>
      </c>
      <c r="P29" s="91">
        <f>K29/E29</f>
        <v>0</v>
      </c>
      <c r="Q29" s="77">
        <v>3</v>
      </c>
      <c r="R29" s="77">
        <v>2</v>
      </c>
      <c r="S29" s="77" t="s">
        <v>61</v>
      </c>
      <c r="T29" s="5" t="s">
        <v>179</v>
      </c>
      <c r="U29" s="9"/>
      <c r="W29" s="86">
        <f>D29</f>
        <v>114.1</v>
      </c>
      <c r="X29" s="87">
        <f>E29</f>
        <v>35</v>
      </c>
      <c r="Y29" s="92">
        <f>H29</f>
        <v>8</v>
      </c>
      <c r="Z29" s="90">
        <f>I29</f>
        <v>129000</v>
      </c>
      <c r="AA29" s="90">
        <f>K29</f>
        <v>0</v>
      </c>
      <c r="AB29" s="90">
        <f t="shared" si="59"/>
        <v>129000</v>
      </c>
      <c r="AC29" s="4">
        <f t="shared" si="59"/>
        <v>0</v>
      </c>
      <c r="AD29" s="91">
        <f t="shared" si="59"/>
        <v>3685.7142857142858</v>
      </c>
      <c r="AE29" s="77" t="str">
        <f>S29</f>
        <v>계</v>
      </c>
      <c r="AF29" s="77" t="str">
        <f>Q29&amp;"/"&amp;R29</f>
        <v>3/2</v>
      </c>
      <c r="AH29" s="20" t="str">
        <f t="shared" si="1"/>
        <v>상암월드컵파크11단지</v>
      </c>
      <c r="AI29" s="87">
        <f t="shared" si="0"/>
        <v>35</v>
      </c>
      <c r="AJ29" s="77" t="str">
        <f>IF(AI29="","",$AJ$2)</f>
        <v>A-</v>
      </c>
      <c r="AK29" s="77" t="s">
        <v>13</v>
      </c>
      <c r="AL29" s="77" t="s">
        <v>62</v>
      </c>
      <c r="AM29" s="77" t="s">
        <v>63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X</v>
      </c>
      <c r="AQ29" s="77" t="str">
        <f>IF(O29="","",IF(O29&lt;=$AQ$1,"O","X"))</f>
        <v>X</v>
      </c>
      <c r="AR29" s="77" t="str">
        <f>IF(M29="","",IF(M29&lt;=$AR$1,"O","X"))</f>
        <v>X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  <row r="30" spans="1:48" x14ac:dyDescent="0.3">
      <c r="A30" s="9"/>
      <c r="B30" s="77"/>
      <c r="C30" s="6"/>
      <c r="D30" s="9"/>
      <c r="E30" s="14"/>
      <c r="F30" s="86"/>
      <c r="G30" s="9"/>
      <c r="H30" s="9"/>
      <c r="I30" s="9"/>
      <c r="J30" s="9"/>
      <c r="K30" s="9"/>
      <c r="L30" s="9"/>
      <c r="M30" s="9"/>
      <c r="N30" s="9"/>
      <c r="O30" s="91"/>
      <c r="P30" s="91"/>
      <c r="Q30" s="87"/>
      <c r="R30" s="87"/>
      <c r="S30" s="9"/>
      <c r="T30" s="47"/>
      <c r="U30" s="9"/>
      <c r="W30" s="67" t="str">
        <f>$A$4&amp;" "&amp;A31&amp;"("&amp;B31&amp;","&amp;C31&amp;"^)"</f>
        <v>상암동 상암월드컵파크10단지('10.07.,861^)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9" t="str">
        <f t="shared" si="0"/>
        <v/>
      </c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</row>
    <row r="31" spans="1:48" x14ac:dyDescent="0.3">
      <c r="A31" s="9" t="s">
        <v>1225</v>
      </c>
      <c r="B31" s="10" t="s">
        <v>2323</v>
      </c>
      <c r="C31" s="88">
        <v>861</v>
      </c>
      <c r="D31" s="86">
        <v>80.8</v>
      </c>
      <c r="E31" s="87">
        <v>24</v>
      </c>
      <c r="F31" s="86">
        <v>59.7</v>
      </c>
      <c r="G31" s="17">
        <v>18</v>
      </c>
      <c r="H31" s="88">
        <v>24</v>
      </c>
      <c r="I31" s="89">
        <v>110000</v>
      </c>
      <c r="J31" s="89" t="s">
        <v>74</v>
      </c>
      <c r="K31" s="89">
        <v>60000</v>
      </c>
      <c r="L31" s="89" t="s">
        <v>75</v>
      </c>
      <c r="M31" s="90">
        <f>I31-K31</f>
        <v>50000</v>
      </c>
      <c r="N31" s="4">
        <f>IF(ISERROR(K31/I31),"",K31/I31)</f>
        <v>0.54545454545454541</v>
      </c>
      <c r="O31" s="91">
        <f>I31/E31</f>
        <v>4583.333333333333</v>
      </c>
      <c r="P31" s="91">
        <f>K31/E31</f>
        <v>2500</v>
      </c>
      <c r="Q31" s="77">
        <v>3</v>
      </c>
      <c r="R31" s="77">
        <v>2</v>
      </c>
      <c r="S31" s="77" t="s">
        <v>61</v>
      </c>
      <c r="T31" s="5" t="s">
        <v>96</v>
      </c>
      <c r="U31" s="9"/>
      <c r="W31" s="86">
        <f t="shared" ref="W31:X33" si="60">D31</f>
        <v>80.8</v>
      </c>
      <c r="X31" s="87">
        <f t="shared" si="60"/>
        <v>24</v>
      </c>
      <c r="Y31" s="92">
        <f t="shared" ref="Y31:Z33" si="61">H31</f>
        <v>24</v>
      </c>
      <c r="Z31" s="90">
        <f t="shared" si="61"/>
        <v>110000</v>
      </c>
      <c r="AA31" s="90">
        <f>K31</f>
        <v>60000</v>
      </c>
      <c r="AB31" s="90">
        <f t="shared" ref="AB31:AD33" si="62">M31</f>
        <v>50000</v>
      </c>
      <c r="AC31" s="4">
        <f t="shared" si="62"/>
        <v>0.54545454545454541</v>
      </c>
      <c r="AD31" s="91">
        <f t="shared" si="62"/>
        <v>4583.333333333333</v>
      </c>
      <c r="AE31" s="77" t="str">
        <f>S31</f>
        <v>계</v>
      </c>
      <c r="AF31" s="77" t="str">
        <f>Q31&amp;"/"&amp;R31</f>
        <v>3/2</v>
      </c>
      <c r="AH31" s="20" t="str">
        <f t="shared" si="1"/>
        <v>상암월드컵파크10단지</v>
      </c>
      <c r="AI31" s="87">
        <f t="shared" si="0"/>
        <v>24</v>
      </c>
      <c r="AJ31" s="77" t="str">
        <f>IF(AI31="","",$AJ$2)</f>
        <v>A-</v>
      </c>
      <c r="AK31" s="77" t="s">
        <v>13</v>
      </c>
      <c r="AL31" s="77" t="s">
        <v>62</v>
      </c>
      <c r="AM31" s="77" t="s">
        <v>63</v>
      </c>
      <c r="AN31" s="77" t="str">
        <f>IF(AI31="","",$AN$2)</f>
        <v>C</v>
      </c>
      <c r="AO31" s="77" t="str">
        <f>IF(N31="","",IF(N31&gt;=$AO$1/100,"O","X"))</f>
        <v>X</v>
      </c>
      <c r="AP31" s="77" t="str">
        <f>IF(I31="","",IF(I31&lt;=$AP$1,"O","X"))</f>
        <v>X</v>
      </c>
      <c r="AQ31" s="77" t="str">
        <f>IF(O31="","",IF(O31&lt;=$AQ$1,"O","X"))</f>
        <v>X</v>
      </c>
      <c r="AR31" s="77" t="str">
        <f>IF(M31="","",IF(M31&lt;=$AR$1,"O","X"))</f>
        <v>X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>X</v>
      </c>
    </row>
    <row r="32" spans="1:48" x14ac:dyDescent="0.3">
      <c r="A32" s="9" t="s">
        <v>1225</v>
      </c>
      <c r="B32" s="10" t="s">
        <v>2323</v>
      </c>
      <c r="C32" s="88">
        <v>861</v>
      </c>
      <c r="D32" s="86">
        <v>112.8</v>
      </c>
      <c r="E32" s="87">
        <v>34</v>
      </c>
      <c r="F32" s="86">
        <v>84.9</v>
      </c>
      <c r="G32" s="17">
        <v>26</v>
      </c>
      <c r="H32" s="88">
        <v>90</v>
      </c>
      <c r="I32" s="89">
        <v>130000</v>
      </c>
      <c r="J32" s="89" t="s">
        <v>74</v>
      </c>
      <c r="K32" s="89">
        <v>70000</v>
      </c>
      <c r="L32" s="89" t="s">
        <v>98</v>
      </c>
      <c r="M32" s="90">
        <f>I32-K32</f>
        <v>60000</v>
      </c>
      <c r="N32" s="4">
        <f>IF(ISERROR(K32/I32),"",K32/I32)</f>
        <v>0.53846153846153844</v>
      </c>
      <c r="O32" s="91">
        <f>I32/E32</f>
        <v>3823.5294117647059</v>
      </c>
      <c r="P32" s="91">
        <f>K32/E32</f>
        <v>2058.8235294117649</v>
      </c>
      <c r="Q32" s="77">
        <v>3</v>
      </c>
      <c r="R32" s="77">
        <v>2</v>
      </c>
      <c r="S32" s="77" t="s">
        <v>61</v>
      </c>
      <c r="T32" s="5" t="s">
        <v>102</v>
      </c>
      <c r="U32" s="9"/>
      <c r="W32" s="86">
        <f t="shared" si="60"/>
        <v>112.8</v>
      </c>
      <c r="X32" s="87">
        <f t="shared" si="60"/>
        <v>34</v>
      </c>
      <c r="Y32" s="92">
        <f t="shared" si="61"/>
        <v>90</v>
      </c>
      <c r="Z32" s="90">
        <f t="shared" si="61"/>
        <v>130000</v>
      </c>
      <c r="AA32" s="90">
        <f>K32</f>
        <v>70000</v>
      </c>
      <c r="AB32" s="90">
        <f t="shared" si="62"/>
        <v>60000</v>
      </c>
      <c r="AC32" s="4">
        <f t="shared" si="62"/>
        <v>0.53846153846153844</v>
      </c>
      <c r="AD32" s="91">
        <f t="shared" si="62"/>
        <v>3823.5294117647059</v>
      </c>
      <c r="AE32" s="77" t="str">
        <f>S32</f>
        <v>계</v>
      </c>
      <c r="AF32" s="77" t="str">
        <f>Q32&amp;"/"&amp;R32</f>
        <v>3/2</v>
      </c>
      <c r="AH32" s="20" t="str">
        <f t="shared" si="1"/>
        <v>상암월드컵파크10단지</v>
      </c>
      <c r="AI32" s="87">
        <f t="shared" si="0"/>
        <v>34</v>
      </c>
      <c r="AJ32" s="77" t="str">
        <f>IF(AI32="","",$AJ$2)</f>
        <v>A-</v>
      </c>
      <c r="AK32" s="77" t="s">
        <v>13</v>
      </c>
      <c r="AL32" s="77" t="s">
        <v>62</v>
      </c>
      <c r="AM32" s="77" t="s">
        <v>63</v>
      </c>
      <c r="AN32" s="77" t="str">
        <f>IF(AI32="","",$AN$2)</f>
        <v>C</v>
      </c>
      <c r="AO32" s="77" t="str">
        <f>IF(N32="","",IF(N32&gt;=$AO$1/100,"O","X"))</f>
        <v>X</v>
      </c>
      <c r="AP32" s="77" t="str">
        <f>IF(I32="","",IF(I32&lt;=$AP$1,"O","X"))</f>
        <v>X</v>
      </c>
      <c r="AQ32" s="77" t="str">
        <f>IF(O32="","",IF(O32&lt;=$AQ$1,"O","X"))</f>
        <v>X</v>
      </c>
      <c r="AR32" s="77" t="str">
        <f>IF(M32="","",IF(M32&lt;=$AR$1,"O","X"))</f>
        <v>X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>X</v>
      </c>
    </row>
    <row r="33" spans="1:48" x14ac:dyDescent="0.3">
      <c r="A33" s="9" t="s">
        <v>1225</v>
      </c>
      <c r="B33" s="10" t="s">
        <v>2323</v>
      </c>
      <c r="C33" s="88">
        <v>861</v>
      </c>
      <c r="D33" s="86">
        <v>112.6</v>
      </c>
      <c r="E33" s="87">
        <v>34</v>
      </c>
      <c r="F33" s="86">
        <v>84.7</v>
      </c>
      <c r="G33" s="17">
        <v>26</v>
      </c>
      <c r="H33" s="88">
        <v>28</v>
      </c>
      <c r="I33" s="89">
        <v>125000</v>
      </c>
      <c r="J33" s="89" t="s">
        <v>74</v>
      </c>
      <c r="K33" s="89">
        <v>65000</v>
      </c>
      <c r="L33" s="89" t="s">
        <v>74</v>
      </c>
      <c r="M33" s="90">
        <f>I33-K33</f>
        <v>60000</v>
      </c>
      <c r="N33" s="4">
        <f>IF(ISERROR(K33/I33),"",K33/I33)</f>
        <v>0.52</v>
      </c>
      <c r="O33" s="91">
        <f>I33/E33</f>
        <v>3676.4705882352941</v>
      </c>
      <c r="P33" s="91">
        <f>K33/E33</f>
        <v>1911.7647058823529</v>
      </c>
      <c r="Q33" s="77">
        <v>3</v>
      </c>
      <c r="R33" s="77">
        <v>2</v>
      </c>
      <c r="S33" s="77" t="s">
        <v>61</v>
      </c>
      <c r="T33" s="5" t="s">
        <v>93</v>
      </c>
      <c r="U33" s="9"/>
      <c r="W33" s="86">
        <f t="shared" si="60"/>
        <v>112.6</v>
      </c>
      <c r="X33" s="87">
        <f t="shared" si="60"/>
        <v>34</v>
      </c>
      <c r="Y33" s="92">
        <f t="shared" si="61"/>
        <v>28</v>
      </c>
      <c r="Z33" s="90">
        <f t="shared" si="61"/>
        <v>125000</v>
      </c>
      <c r="AA33" s="90">
        <f>K33</f>
        <v>65000</v>
      </c>
      <c r="AB33" s="90">
        <f t="shared" si="62"/>
        <v>60000</v>
      </c>
      <c r="AC33" s="4">
        <f t="shared" si="62"/>
        <v>0.52</v>
      </c>
      <c r="AD33" s="91">
        <f t="shared" si="62"/>
        <v>3676.4705882352941</v>
      </c>
      <c r="AE33" s="77" t="str">
        <f>S33</f>
        <v>계</v>
      </c>
      <c r="AF33" s="77" t="str">
        <f>Q33&amp;"/"&amp;R33</f>
        <v>3/2</v>
      </c>
      <c r="AH33" s="20" t="str">
        <f t="shared" si="1"/>
        <v>상암월드컵파크10단지</v>
      </c>
      <c r="AI33" s="87">
        <f t="shared" si="0"/>
        <v>34</v>
      </c>
      <c r="AJ33" s="77" t="str">
        <f>IF(AI33="","",$AJ$2)</f>
        <v>A-</v>
      </c>
      <c r="AK33" s="77" t="s">
        <v>13</v>
      </c>
      <c r="AL33" s="77" t="s">
        <v>62</v>
      </c>
      <c r="AM33" s="77" t="s">
        <v>63</v>
      </c>
      <c r="AN33" s="77" t="str">
        <f>IF(AI33="","",$AN$2)</f>
        <v>C</v>
      </c>
      <c r="AO33" s="77" t="str">
        <f>IF(N33="","",IF(N33&gt;=$AO$1/100,"O","X"))</f>
        <v>X</v>
      </c>
      <c r="AP33" s="77" t="str">
        <f>IF(I33="","",IF(I33&lt;=$AP$1,"O","X"))</f>
        <v>X</v>
      </c>
      <c r="AQ33" s="77" t="str">
        <f>IF(O33="","",IF(O33&lt;=$AQ$1,"O","X"))</f>
        <v>X</v>
      </c>
      <c r="AR33" s="77" t="str">
        <f>IF(M33="","",IF(M33&lt;=$AR$1,"O","X"))</f>
        <v>X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>X</v>
      </c>
    </row>
    <row r="34" spans="1:48" x14ac:dyDescent="0.3">
      <c r="A34" s="9"/>
      <c r="B34" s="77"/>
      <c r="C34" s="6"/>
      <c r="D34" s="9"/>
      <c r="E34" s="14"/>
      <c r="F34" s="86"/>
      <c r="G34" s="9"/>
      <c r="H34" s="9"/>
      <c r="I34" s="9"/>
      <c r="J34" s="9"/>
      <c r="K34" s="9"/>
      <c r="L34" s="9"/>
      <c r="M34" s="9"/>
      <c r="N34" s="9"/>
      <c r="O34" s="91"/>
      <c r="P34" s="91"/>
      <c r="Q34" s="87"/>
      <c r="R34" s="87"/>
      <c r="S34" s="9"/>
      <c r="T34" s="47"/>
      <c r="U34" s="9"/>
      <c r="W34" s="67" t="str">
        <f>$A$4&amp;" "&amp;A35&amp;"("&amp;B35&amp;","&amp;C35&amp;"^)"</f>
        <v>상암동 상암월드컵파크4단지('06.10.,761^)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9" t="str">
        <f t="shared" si="0"/>
        <v/>
      </c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</row>
    <row r="35" spans="1:48" x14ac:dyDescent="0.3">
      <c r="A35" s="9" t="s">
        <v>1230</v>
      </c>
      <c r="B35" s="10" t="s">
        <v>2324</v>
      </c>
      <c r="C35" s="88">
        <v>761</v>
      </c>
      <c r="D35" s="86">
        <v>109.7</v>
      </c>
      <c r="E35" s="87">
        <v>33</v>
      </c>
      <c r="F35" s="86">
        <v>84.7</v>
      </c>
      <c r="G35" s="17">
        <v>26</v>
      </c>
      <c r="H35" s="88">
        <v>196</v>
      </c>
      <c r="I35" s="89">
        <v>140000</v>
      </c>
      <c r="J35" s="89" t="s">
        <v>2325</v>
      </c>
      <c r="K35" s="89">
        <v>70000</v>
      </c>
      <c r="L35" s="89" t="s">
        <v>64</v>
      </c>
      <c r="M35" s="90">
        <f t="shared" ref="M35:M40" si="63">I35-K35</f>
        <v>70000</v>
      </c>
      <c r="N35" s="4">
        <f t="shared" ref="N35:N40" si="64">IF(ISERROR(K35/I35),"",K35/I35)</f>
        <v>0.5</v>
      </c>
      <c r="O35" s="91">
        <f t="shared" ref="O35:O40" si="65">I35/E35</f>
        <v>4242.424242424242</v>
      </c>
      <c r="P35" s="91">
        <f t="shared" ref="P35:P40" si="66">K35/E35</f>
        <v>2121.212121212121</v>
      </c>
      <c r="Q35" s="77">
        <v>3</v>
      </c>
      <c r="R35" s="77">
        <v>2</v>
      </c>
      <c r="S35" s="77" t="s">
        <v>61</v>
      </c>
      <c r="T35" s="5" t="s">
        <v>180</v>
      </c>
      <c r="U35" s="9"/>
      <c r="W35" s="86">
        <f t="shared" ref="W35:X40" si="67">D35</f>
        <v>109.7</v>
      </c>
      <c r="X35" s="87">
        <f t="shared" si="67"/>
        <v>33</v>
      </c>
      <c r="Y35" s="92">
        <f t="shared" ref="Y35:Z40" si="68">H35</f>
        <v>196</v>
      </c>
      <c r="Z35" s="90">
        <f t="shared" si="68"/>
        <v>140000</v>
      </c>
      <c r="AA35" s="90">
        <f t="shared" ref="AA35:AA40" si="69">K35</f>
        <v>70000</v>
      </c>
      <c r="AB35" s="90">
        <f t="shared" ref="AB35:AD40" si="70">M35</f>
        <v>70000</v>
      </c>
      <c r="AC35" s="4">
        <f t="shared" si="70"/>
        <v>0.5</v>
      </c>
      <c r="AD35" s="91">
        <f t="shared" si="70"/>
        <v>4242.424242424242</v>
      </c>
      <c r="AE35" s="77" t="str">
        <f t="shared" ref="AE35:AE40" si="71">S35</f>
        <v>계</v>
      </c>
      <c r="AF35" s="77" t="str">
        <f t="shared" ref="AF35:AF40" si="72">Q35&amp;"/"&amp;R35</f>
        <v>3/2</v>
      </c>
      <c r="AH35" s="20" t="str">
        <f t="shared" si="1"/>
        <v>상암월드컵파크4단지</v>
      </c>
      <c r="AI35" s="87">
        <f t="shared" ref="AI35:AI66" si="73">IF(E35="","",E35)</f>
        <v>33</v>
      </c>
      <c r="AJ35" s="77" t="str">
        <f t="shared" ref="AJ35:AJ40" si="74">IF(AI35="","",$AJ$2)</f>
        <v>A-</v>
      </c>
      <c r="AK35" s="77" t="s">
        <v>13</v>
      </c>
      <c r="AL35" s="77" t="s">
        <v>62</v>
      </c>
      <c r="AM35" s="77" t="s">
        <v>63</v>
      </c>
      <c r="AN35" s="77" t="str">
        <f t="shared" ref="AN35:AN40" si="75">IF(AI35="","",$AN$2)</f>
        <v>C</v>
      </c>
      <c r="AO35" s="77" t="str">
        <f t="shared" ref="AO35:AO40" si="76">IF(N35="","",IF(N35&gt;=$AO$1/100,"O","X"))</f>
        <v>X</v>
      </c>
      <c r="AP35" s="77" t="str">
        <f t="shared" ref="AP35:AP40" si="77">IF(I35="","",IF(I35&lt;=$AP$1,"O","X"))</f>
        <v>X</v>
      </c>
      <c r="AQ35" s="77" t="str">
        <f t="shared" ref="AQ35:AQ40" si="78">IF(O35="","",IF(O35&lt;=$AQ$1,"O","X"))</f>
        <v>X</v>
      </c>
      <c r="AR35" s="77" t="str">
        <f t="shared" ref="AR35:AR40" si="79">IF(M35="","",IF(M35&lt;=$AR$1,"O","X"))</f>
        <v>X</v>
      </c>
      <c r="AS35" s="77" t="s">
        <v>2</v>
      </c>
      <c r="AT35" s="77" t="str">
        <f t="shared" ref="AT35:AT40" si="80">IF(OR(F35="",AI35=""),"",IF(AND((F35&lt;=85),(AI35&gt;=15)),"O","X"))</f>
        <v>O</v>
      </c>
      <c r="AU35" s="77" t="str">
        <f t="shared" ref="AU35:AU40" si="81">IF(C35="","",IF(C35&gt;=$AU$1,"O","X"))</f>
        <v>O</v>
      </c>
      <c r="AV35" s="77" t="str">
        <f t="shared" ref="AV35:AV40" si="82">IF(AO35="","",IF(AND(AO35="O",AP35="O",AR35="O",AT35="O",AU35="O"),"후보","X"))</f>
        <v>X</v>
      </c>
    </row>
    <row r="36" spans="1:48" x14ac:dyDescent="0.3">
      <c r="A36" s="9" t="s">
        <v>1230</v>
      </c>
      <c r="B36" s="10" t="s">
        <v>2324</v>
      </c>
      <c r="C36" s="88">
        <v>761</v>
      </c>
      <c r="D36" s="86">
        <v>109.6</v>
      </c>
      <c r="E36" s="87">
        <v>33</v>
      </c>
      <c r="F36" s="86">
        <v>84.8</v>
      </c>
      <c r="G36" s="17">
        <v>26</v>
      </c>
      <c r="H36" s="88">
        <v>97</v>
      </c>
      <c r="I36" s="89">
        <v>147000</v>
      </c>
      <c r="J36" s="89" t="s">
        <v>74</v>
      </c>
      <c r="K36" s="89">
        <v>78000</v>
      </c>
      <c r="L36" s="89" t="s">
        <v>227</v>
      </c>
      <c r="M36" s="90">
        <f t="shared" si="63"/>
        <v>69000</v>
      </c>
      <c r="N36" s="4">
        <f t="shared" si="64"/>
        <v>0.53061224489795922</v>
      </c>
      <c r="O36" s="91">
        <f t="shared" si="65"/>
        <v>4454.545454545455</v>
      </c>
      <c r="P36" s="91">
        <f t="shared" si="66"/>
        <v>2363.6363636363635</v>
      </c>
      <c r="Q36" s="77">
        <v>3</v>
      </c>
      <c r="R36" s="77">
        <v>2</v>
      </c>
      <c r="S36" s="77" t="s">
        <v>61</v>
      </c>
      <c r="T36" s="5" t="s">
        <v>181</v>
      </c>
      <c r="U36" s="9"/>
      <c r="W36" s="86">
        <f t="shared" si="67"/>
        <v>109.6</v>
      </c>
      <c r="X36" s="87">
        <f t="shared" si="67"/>
        <v>33</v>
      </c>
      <c r="Y36" s="92">
        <f t="shared" si="68"/>
        <v>97</v>
      </c>
      <c r="Z36" s="90">
        <f t="shared" si="68"/>
        <v>147000</v>
      </c>
      <c r="AA36" s="90">
        <f t="shared" si="69"/>
        <v>78000</v>
      </c>
      <c r="AB36" s="90">
        <f t="shared" si="70"/>
        <v>69000</v>
      </c>
      <c r="AC36" s="4">
        <f t="shared" si="70"/>
        <v>0.53061224489795922</v>
      </c>
      <c r="AD36" s="91">
        <f t="shared" si="70"/>
        <v>4454.545454545455</v>
      </c>
      <c r="AE36" s="77" t="str">
        <f t="shared" si="71"/>
        <v>계</v>
      </c>
      <c r="AF36" s="77" t="str">
        <f t="shared" si="72"/>
        <v>3/2</v>
      </c>
      <c r="AH36" s="20" t="str">
        <f t="shared" si="1"/>
        <v>상암월드컵파크4단지</v>
      </c>
      <c r="AI36" s="87">
        <f t="shared" si="73"/>
        <v>33</v>
      </c>
      <c r="AJ36" s="77" t="str">
        <f t="shared" si="74"/>
        <v>A-</v>
      </c>
      <c r="AK36" s="77" t="s">
        <v>13</v>
      </c>
      <c r="AL36" s="77" t="s">
        <v>62</v>
      </c>
      <c r="AM36" s="77" t="s">
        <v>63</v>
      </c>
      <c r="AN36" s="77" t="str">
        <f t="shared" si="75"/>
        <v>C</v>
      </c>
      <c r="AO36" s="77" t="str">
        <f t="shared" si="76"/>
        <v>X</v>
      </c>
      <c r="AP36" s="77" t="str">
        <f t="shared" si="77"/>
        <v>X</v>
      </c>
      <c r="AQ36" s="77" t="str">
        <f t="shared" si="78"/>
        <v>X</v>
      </c>
      <c r="AR36" s="77" t="str">
        <f t="shared" si="79"/>
        <v>X</v>
      </c>
      <c r="AS36" s="77" t="s">
        <v>2</v>
      </c>
      <c r="AT36" s="77" t="str">
        <f t="shared" si="80"/>
        <v>O</v>
      </c>
      <c r="AU36" s="77" t="str">
        <f t="shared" si="81"/>
        <v>O</v>
      </c>
      <c r="AV36" s="77" t="str">
        <f t="shared" si="82"/>
        <v>X</v>
      </c>
    </row>
    <row r="37" spans="1:48" x14ac:dyDescent="0.3">
      <c r="A37" s="9" t="s">
        <v>1230</v>
      </c>
      <c r="B37" s="10" t="s">
        <v>2324</v>
      </c>
      <c r="C37" s="88">
        <v>761</v>
      </c>
      <c r="D37" s="86">
        <v>110.4</v>
      </c>
      <c r="E37" s="87">
        <v>33</v>
      </c>
      <c r="F37" s="86">
        <v>84.8</v>
      </c>
      <c r="G37" s="17">
        <v>26</v>
      </c>
      <c r="H37" s="88">
        <v>174</v>
      </c>
      <c r="I37" s="89">
        <v>140000</v>
      </c>
      <c r="J37" s="89" t="s">
        <v>116</v>
      </c>
      <c r="K37" s="89">
        <v>80000</v>
      </c>
      <c r="L37" s="89" t="s">
        <v>100</v>
      </c>
      <c r="M37" s="90">
        <f t="shared" si="63"/>
        <v>60000</v>
      </c>
      <c r="N37" s="4">
        <f t="shared" si="64"/>
        <v>0.5714285714285714</v>
      </c>
      <c r="O37" s="91">
        <f t="shared" si="65"/>
        <v>4242.424242424242</v>
      </c>
      <c r="P37" s="91">
        <f t="shared" si="66"/>
        <v>2424.242424242424</v>
      </c>
      <c r="Q37" s="77">
        <v>3</v>
      </c>
      <c r="R37" s="77">
        <v>2</v>
      </c>
      <c r="S37" s="77" t="s">
        <v>61</v>
      </c>
      <c r="T37" s="5" t="s">
        <v>115</v>
      </c>
      <c r="U37" s="9"/>
      <c r="W37" s="86">
        <f t="shared" si="67"/>
        <v>110.4</v>
      </c>
      <c r="X37" s="87">
        <f t="shared" si="67"/>
        <v>33</v>
      </c>
      <c r="Y37" s="92">
        <f t="shared" si="68"/>
        <v>174</v>
      </c>
      <c r="Z37" s="90">
        <f t="shared" si="68"/>
        <v>140000</v>
      </c>
      <c r="AA37" s="90">
        <f t="shared" si="69"/>
        <v>80000</v>
      </c>
      <c r="AB37" s="90">
        <f t="shared" si="70"/>
        <v>60000</v>
      </c>
      <c r="AC37" s="4">
        <f t="shared" si="70"/>
        <v>0.5714285714285714</v>
      </c>
      <c r="AD37" s="91">
        <f t="shared" si="70"/>
        <v>4242.424242424242</v>
      </c>
      <c r="AE37" s="77" t="str">
        <f t="shared" si="71"/>
        <v>계</v>
      </c>
      <c r="AF37" s="77" t="str">
        <f t="shared" si="72"/>
        <v>3/2</v>
      </c>
      <c r="AH37" s="20" t="str">
        <f t="shared" ref="AH37:AH66" si="83">IF(A37="","",A37)</f>
        <v>상암월드컵파크4단지</v>
      </c>
      <c r="AI37" s="87">
        <f t="shared" si="73"/>
        <v>33</v>
      </c>
      <c r="AJ37" s="77" t="str">
        <f t="shared" si="74"/>
        <v>A-</v>
      </c>
      <c r="AK37" s="77" t="s">
        <v>13</v>
      </c>
      <c r="AL37" s="77" t="s">
        <v>62</v>
      </c>
      <c r="AM37" s="77" t="s">
        <v>63</v>
      </c>
      <c r="AN37" s="77" t="str">
        <f t="shared" si="75"/>
        <v>C</v>
      </c>
      <c r="AO37" s="77" t="str">
        <f t="shared" si="76"/>
        <v>X</v>
      </c>
      <c r="AP37" s="77" t="str">
        <f t="shared" si="77"/>
        <v>X</v>
      </c>
      <c r="AQ37" s="77" t="str">
        <f t="shared" si="78"/>
        <v>X</v>
      </c>
      <c r="AR37" s="77" t="str">
        <f t="shared" si="79"/>
        <v>X</v>
      </c>
      <c r="AS37" s="77" t="s">
        <v>2</v>
      </c>
      <c r="AT37" s="77" t="str">
        <f t="shared" si="80"/>
        <v>O</v>
      </c>
      <c r="AU37" s="77" t="str">
        <f t="shared" si="81"/>
        <v>O</v>
      </c>
      <c r="AV37" s="77" t="str">
        <f t="shared" si="82"/>
        <v>X</v>
      </c>
    </row>
    <row r="38" spans="1:48" x14ac:dyDescent="0.3">
      <c r="A38" s="9" t="s">
        <v>1230</v>
      </c>
      <c r="B38" s="10" t="s">
        <v>2324</v>
      </c>
      <c r="C38" s="88">
        <v>761</v>
      </c>
      <c r="D38" s="86">
        <v>110</v>
      </c>
      <c r="E38" s="87">
        <v>33</v>
      </c>
      <c r="F38" s="86">
        <v>84.9</v>
      </c>
      <c r="G38" s="17">
        <v>26</v>
      </c>
      <c r="H38" s="88">
        <v>94</v>
      </c>
      <c r="I38" s="89">
        <v>140000</v>
      </c>
      <c r="J38" s="89" t="s">
        <v>116</v>
      </c>
      <c r="K38" s="89"/>
      <c r="L38" s="89"/>
      <c r="M38" s="90">
        <f t="shared" si="63"/>
        <v>140000</v>
      </c>
      <c r="N38" s="4">
        <f t="shared" si="64"/>
        <v>0</v>
      </c>
      <c r="O38" s="91">
        <f t="shared" si="65"/>
        <v>4242.424242424242</v>
      </c>
      <c r="P38" s="91">
        <f t="shared" si="66"/>
        <v>0</v>
      </c>
      <c r="Q38" s="77">
        <v>3</v>
      </c>
      <c r="R38" s="77">
        <v>2</v>
      </c>
      <c r="S38" s="77" t="s">
        <v>61</v>
      </c>
      <c r="T38" s="5" t="s">
        <v>182</v>
      </c>
      <c r="U38" s="9"/>
      <c r="W38" s="86">
        <f t="shared" si="67"/>
        <v>110</v>
      </c>
      <c r="X38" s="87">
        <f t="shared" si="67"/>
        <v>33</v>
      </c>
      <c r="Y38" s="92">
        <f t="shared" si="68"/>
        <v>94</v>
      </c>
      <c r="Z38" s="90">
        <f t="shared" si="68"/>
        <v>140000</v>
      </c>
      <c r="AA38" s="90">
        <f t="shared" si="69"/>
        <v>0</v>
      </c>
      <c r="AB38" s="90">
        <f t="shared" si="70"/>
        <v>140000</v>
      </c>
      <c r="AC38" s="4">
        <f t="shared" si="70"/>
        <v>0</v>
      </c>
      <c r="AD38" s="91">
        <f t="shared" si="70"/>
        <v>4242.424242424242</v>
      </c>
      <c r="AE38" s="77" t="str">
        <f t="shared" si="71"/>
        <v>계</v>
      </c>
      <c r="AF38" s="77" t="str">
        <f t="shared" si="72"/>
        <v>3/2</v>
      </c>
      <c r="AH38" s="20" t="str">
        <f t="shared" si="83"/>
        <v>상암월드컵파크4단지</v>
      </c>
      <c r="AI38" s="87">
        <f t="shared" si="73"/>
        <v>33</v>
      </c>
      <c r="AJ38" s="77" t="str">
        <f t="shared" si="74"/>
        <v>A-</v>
      </c>
      <c r="AK38" s="77" t="s">
        <v>13</v>
      </c>
      <c r="AL38" s="77" t="s">
        <v>62</v>
      </c>
      <c r="AM38" s="77" t="s">
        <v>63</v>
      </c>
      <c r="AN38" s="77" t="str">
        <f t="shared" si="75"/>
        <v>C</v>
      </c>
      <c r="AO38" s="77" t="str">
        <f t="shared" si="76"/>
        <v>X</v>
      </c>
      <c r="AP38" s="77" t="str">
        <f t="shared" si="77"/>
        <v>X</v>
      </c>
      <c r="AQ38" s="77" t="str">
        <f t="shared" si="78"/>
        <v>X</v>
      </c>
      <c r="AR38" s="77" t="str">
        <f t="shared" si="79"/>
        <v>X</v>
      </c>
      <c r="AS38" s="77" t="s">
        <v>2</v>
      </c>
      <c r="AT38" s="77" t="str">
        <f t="shared" si="80"/>
        <v>O</v>
      </c>
      <c r="AU38" s="77" t="str">
        <f t="shared" si="81"/>
        <v>O</v>
      </c>
      <c r="AV38" s="77" t="str">
        <f t="shared" si="82"/>
        <v>X</v>
      </c>
    </row>
    <row r="39" spans="1:48" x14ac:dyDescent="0.3">
      <c r="A39" s="9" t="s">
        <v>1230</v>
      </c>
      <c r="B39" s="10" t="s">
        <v>2324</v>
      </c>
      <c r="C39" s="88">
        <v>761</v>
      </c>
      <c r="D39" s="86">
        <v>110.1</v>
      </c>
      <c r="E39" s="87">
        <v>33</v>
      </c>
      <c r="F39" s="86">
        <v>84.7</v>
      </c>
      <c r="G39" s="17">
        <v>26</v>
      </c>
      <c r="H39" s="88">
        <v>44</v>
      </c>
      <c r="I39" s="89"/>
      <c r="J39" s="89"/>
      <c r="K39" s="89"/>
      <c r="L39" s="89"/>
      <c r="M39" s="90">
        <f t="shared" si="63"/>
        <v>0</v>
      </c>
      <c r="N39" s="4" t="str">
        <f t="shared" si="64"/>
        <v/>
      </c>
      <c r="O39" s="91">
        <f t="shared" si="65"/>
        <v>0</v>
      </c>
      <c r="P39" s="91">
        <f t="shared" si="66"/>
        <v>0</v>
      </c>
      <c r="Q39" s="77">
        <v>3</v>
      </c>
      <c r="R39" s="77">
        <v>2</v>
      </c>
      <c r="S39" s="77" t="s">
        <v>61</v>
      </c>
      <c r="T39" s="5" t="s">
        <v>183</v>
      </c>
      <c r="U39" s="9"/>
      <c r="W39" s="86">
        <f t="shared" si="67"/>
        <v>110.1</v>
      </c>
      <c r="X39" s="87">
        <f t="shared" si="67"/>
        <v>33</v>
      </c>
      <c r="Y39" s="92">
        <f t="shared" si="68"/>
        <v>44</v>
      </c>
      <c r="Z39" s="90">
        <f t="shared" si="68"/>
        <v>0</v>
      </c>
      <c r="AA39" s="90">
        <f t="shared" si="69"/>
        <v>0</v>
      </c>
      <c r="AB39" s="90">
        <f t="shared" si="70"/>
        <v>0</v>
      </c>
      <c r="AC39" s="4" t="str">
        <f t="shared" si="70"/>
        <v/>
      </c>
      <c r="AD39" s="91">
        <f t="shared" si="70"/>
        <v>0</v>
      </c>
      <c r="AE39" s="77" t="str">
        <f t="shared" si="71"/>
        <v>계</v>
      </c>
      <c r="AF39" s="77" t="str">
        <f t="shared" si="72"/>
        <v>3/2</v>
      </c>
      <c r="AH39" s="20" t="str">
        <f t="shared" si="83"/>
        <v>상암월드컵파크4단지</v>
      </c>
      <c r="AI39" s="87">
        <f t="shared" si="73"/>
        <v>33</v>
      </c>
      <c r="AJ39" s="77" t="str">
        <f t="shared" si="74"/>
        <v>A-</v>
      </c>
      <c r="AK39" s="77" t="s">
        <v>13</v>
      </c>
      <c r="AL39" s="77" t="s">
        <v>62</v>
      </c>
      <c r="AM39" s="77" t="s">
        <v>63</v>
      </c>
      <c r="AN39" s="77" t="str">
        <f t="shared" si="75"/>
        <v>C</v>
      </c>
      <c r="AO39" s="77" t="str">
        <f t="shared" si="76"/>
        <v/>
      </c>
      <c r="AP39" s="77" t="str">
        <f t="shared" si="77"/>
        <v/>
      </c>
      <c r="AQ39" s="77" t="str">
        <f t="shared" si="78"/>
        <v>O</v>
      </c>
      <c r="AR39" s="77" t="str">
        <f t="shared" si="79"/>
        <v>O</v>
      </c>
      <c r="AS39" s="77" t="s">
        <v>2</v>
      </c>
      <c r="AT39" s="77" t="str">
        <f t="shared" si="80"/>
        <v>O</v>
      </c>
      <c r="AU39" s="77" t="str">
        <f t="shared" si="81"/>
        <v>O</v>
      </c>
      <c r="AV39" s="77" t="str">
        <f t="shared" si="82"/>
        <v/>
      </c>
    </row>
    <row r="40" spans="1:48" x14ac:dyDescent="0.3">
      <c r="A40" s="9" t="s">
        <v>1230</v>
      </c>
      <c r="B40" s="10" t="s">
        <v>2324</v>
      </c>
      <c r="C40" s="88">
        <v>761</v>
      </c>
      <c r="D40" s="86">
        <v>134.9</v>
      </c>
      <c r="E40" s="87">
        <v>41</v>
      </c>
      <c r="F40" s="86">
        <v>104.8</v>
      </c>
      <c r="G40" s="17">
        <v>32</v>
      </c>
      <c r="H40" s="88">
        <v>156</v>
      </c>
      <c r="I40" s="89">
        <v>168000</v>
      </c>
      <c r="J40" s="89" t="s">
        <v>100</v>
      </c>
      <c r="K40" s="89">
        <v>100000</v>
      </c>
      <c r="L40" s="89" t="s">
        <v>116</v>
      </c>
      <c r="M40" s="90">
        <f t="shared" si="63"/>
        <v>68000</v>
      </c>
      <c r="N40" s="4">
        <f t="shared" si="64"/>
        <v>0.59523809523809523</v>
      </c>
      <c r="O40" s="91">
        <f t="shared" si="65"/>
        <v>4097.5609756097565</v>
      </c>
      <c r="P40" s="91">
        <f t="shared" si="66"/>
        <v>2439.0243902439024</v>
      </c>
      <c r="Q40" s="77">
        <v>3</v>
      </c>
      <c r="R40" s="77">
        <v>2</v>
      </c>
      <c r="S40" s="77" t="s">
        <v>61</v>
      </c>
      <c r="T40" s="5">
        <v>134</v>
      </c>
      <c r="U40" s="9"/>
      <c r="W40" s="86">
        <f t="shared" si="67"/>
        <v>134.9</v>
      </c>
      <c r="X40" s="87">
        <f t="shared" si="67"/>
        <v>41</v>
      </c>
      <c r="Y40" s="92">
        <f t="shared" si="68"/>
        <v>156</v>
      </c>
      <c r="Z40" s="90">
        <f t="shared" si="68"/>
        <v>168000</v>
      </c>
      <c r="AA40" s="90">
        <f t="shared" si="69"/>
        <v>100000</v>
      </c>
      <c r="AB40" s="90">
        <f t="shared" si="70"/>
        <v>68000</v>
      </c>
      <c r="AC40" s="4">
        <f t="shared" si="70"/>
        <v>0.59523809523809523</v>
      </c>
      <c r="AD40" s="91">
        <f t="shared" si="70"/>
        <v>4097.5609756097565</v>
      </c>
      <c r="AE40" s="77" t="str">
        <f t="shared" si="71"/>
        <v>계</v>
      </c>
      <c r="AF40" s="77" t="str">
        <f t="shared" si="72"/>
        <v>3/2</v>
      </c>
      <c r="AH40" s="20" t="str">
        <f t="shared" si="83"/>
        <v>상암월드컵파크4단지</v>
      </c>
      <c r="AI40" s="87">
        <f t="shared" si="73"/>
        <v>41</v>
      </c>
      <c r="AJ40" s="77" t="str">
        <f t="shared" si="74"/>
        <v>A-</v>
      </c>
      <c r="AK40" s="77" t="s">
        <v>13</v>
      </c>
      <c r="AL40" s="77" t="s">
        <v>62</v>
      </c>
      <c r="AM40" s="77" t="s">
        <v>63</v>
      </c>
      <c r="AN40" s="77" t="str">
        <f t="shared" si="75"/>
        <v>C</v>
      </c>
      <c r="AO40" s="77" t="str">
        <f t="shared" si="76"/>
        <v>X</v>
      </c>
      <c r="AP40" s="77" t="str">
        <f t="shared" si="77"/>
        <v>X</v>
      </c>
      <c r="AQ40" s="77" t="str">
        <f t="shared" si="78"/>
        <v>X</v>
      </c>
      <c r="AR40" s="77" t="str">
        <f t="shared" si="79"/>
        <v>X</v>
      </c>
      <c r="AS40" s="77" t="s">
        <v>2</v>
      </c>
      <c r="AT40" s="77" t="str">
        <f t="shared" si="80"/>
        <v>X</v>
      </c>
      <c r="AU40" s="77" t="str">
        <f t="shared" si="81"/>
        <v>O</v>
      </c>
      <c r="AV40" s="77" t="str">
        <f t="shared" si="82"/>
        <v>X</v>
      </c>
    </row>
    <row r="41" spans="1:48" x14ac:dyDescent="0.3">
      <c r="A41" s="9"/>
      <c r="B41" s="77"/>
      <c r="C41" s="6"/>
      <c r="D41" s="9"/>
      <c r="E41" s="14"/>
      <c r="F41" s="86"/>
      <c r="G41" s="9"/>
      <c r="H41" s="9"/>
      <c r="I41" s="9"/>
      <c r="J41" s="9"/>
      <c r="K41" s="9"/>
      <c r="L41" s="9"/>
      <c r="M41" s="9"/>
      <c r="N41" s="9"/>
      <c r="O41" s="91"/>
      <c r="P41" s="91"/>
      <c r="Q41" s="87"/>
      <c r="R41" s="87"/>
      <c r="S41" s="9"/>
      <c r="T41" s="47"/>
      <c r="U41" s="9"/>
      <c r="W41" s="67" t="str">
        <f>$A$4&amp;" "&amp;A42&amp;"("&amp;B42&amp;","&amp;C42&amp;"^)"</f>
        <v>상암동 상암카이저팰리스클래식('10.12.,240^)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83"/>
        <v/>
      </c>
      <c r="AI41" s="109" t="str">
        <f t="shared" si="73"/>
        <v/>
      </c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77"/>
    </row>
    <row r="42" spans="1:48" x14ac:dyDescent="0.3">
      <c r="A42" s="9" t="s">
        <v>1235</v>
      </c>
      <c r="B42" s="10" t="s">
        <v>2326</v>
      </c>
      <c r="C42" s="88">
        <v>240</v>
      </c>
      <c r="D42" s="86">
        <v>118.6</v>
      </c>
      <c r="E42" s="87">
        <v>36</v>
      </c>
      <c r="F42" s="86">
        <v>84.8</v>
      </c>
      <c r="G42" s="17">
        <v>26</v>
      </c>
      <c r="H42" s="88">
        <v>58</v>
      </c>
      <c r="I42" s="89"/>
      <c r="J42" s="89"/>
      <c r="K42" s="89"/>
      <c r="L42" s="89"/>
      <c r="M42" s="90">
        <f t="shared" ref="M42:M47" si="84">I42-K42</f>
        <v>0</v>
      </c>
      <c r="N42" s="4" t="str">
        <f t="shared" ref="N42:N47" si="85">IF(ISERROR(K42/I42),"",K42/I42)</f>
        <v/>
      </c>
      <c r="O42" s="91">
        <f t="shared" ref="O42:O47" si="86">I42/E42</f>
        <v>0</v>
      </c>
      <c r="P42" s="91">
        <f t="shared" ref="P42:P47" si="87">K42/E42</f>
        <v>0</v>
      </c>
      <c r="Q42" s="77">
        <v>2</v>
      </c>
      <c r="R42" s="77">
        <v>2</v>
      </c>
      <c r="S42" s="77" t="s">
        <v>61</v>
      </c>
      <c r="T42" s="5">
        <v>118</v>
      </c>
      <c r="U42" s="9"/>
      <c r="W42" s="86">
        <f t="shared" ref="W42:X47" si="88">D42</f>
        <v>118.6</v>
      </c>
      <c r="X42" s="87">
        <f t="shared" si="88"/>
        <v>36</v>
      </c>
      <c r="Y42" s="92">
        <f t="shared" ref="Y42:Z47" si="89">H42</f>
        <v>58</v>
      </c>
      <c r="Z42" s="90">
        <f t="shared" si="89"/>
        <v>0</v>
      </c>
      <c r="AA42" s="90">
        <f t="shared" ref="AA42:AA47" si="90">K42</f>
        <v>0</v>
      </c>
      <c r="AB42" s="90">
        <f t="shared" ref="AB42:AD47" si="91">M42</f>
        <v>0</v>
      </c>
      <c r="AC42" s="4" t="str">
        <f t="shared" si="91"/>
        <v/>
      </c>
      <c r="AD42" s="91">
        <f t="shared" si="91"/>
        <v>0</v>
      </c>
      <c r="AE42" s="77" t="str">
        <f t="shared" ref="AE42:AE47" si="92">S42</f>
        <v>계</v>
      </c>
      <c r="AF42" s="77" t="str">
        <f t="shared" ref="AF42:AF47" si="93">Q42&amp;"/"&amp;R42</f>
        <v>2/2</v>
      </c>
      <c r="AH42" s="20" t="str">
        <f t="shared" si="83"/>
        <v>상암카이저팰리스클래식</v>
      </c>
      <c r="AI42" s="87">
        <f t="shared" si="73"/>
        <v>36</v>
      </c>
      <c r="AJ42" s="77" t="str">
        <f t="shared" ref="AJ42:AJ47" si="94">IF(AI42="","",$AJ$2)</f>
        <v>A-</v>
      </c>
      <c r="AK42" s="77" t="s">
        <v>13</v>
      </c>
      <c r="AL42" s="77" t="s">
        <v>62</v>
      </c>
      <c r="AM42" s="77" t="s">
        <v>63</v>
      </c>
      <c r="AN42" s="77" t="str">
        <f t="shared" ref="AN42:AN47" si="95">IF(AI42="","",$AN$2)</f>
        <v>C</v>
      </c>
      <c r="AO42" s="77" t="str">
        <f t="shared" ref="AO42:AO47" si="96">IF(N42="","",IF(N42&gt;=$AO$1/100,"O","X"))</f>
        <v/>
      </c>
      <c r="AP42" s="77" t="str">
        <f t="shared" ref="AP42:AP47" si="97">IF(I42="","",IF(I42&lt;=$AP$1,"O","X"))</f>
        <v/>
      </c>
      <c r="AQ42" s="77" t="str">
        <f t="shared" ref="AQ42:AQ47" si="98">IF(O42="","",IF(O42&lt;=$AQ$1,"O","X"))</f>
        <v>O</v>
      </c>
      <c r="AR42" s="77" t="str">
        <f t="shared" ref="AR42:AR47" si="99">IF(M42="","",IF(M42&lt;=$AR$1,"O","X"))</f>
        <v>O</v>
      </c>
      <c r="AS42" s="77" t="s">
        <v>2</v>
      </c>
      <c r="AT42" s="77" t="str">
        <f t="shared" ref="AT42:AT47" si="100">IF(OR(F42="",AI42=""),"",IF(AND((F42&lt;=85),(AI42&gt;=15)),"O","X"))</f>
        <v>O</v>
      </c>
      <c r="AU42" s="77" t="str">
        <f t="shared" ref="AU42:AU47" si="101">IF(C42="","",IF(C42&gt;=$AU$1,"O","X"))</f>
        <v>X</v>
      </c>
      <c r="AV42" s="77" t="str">
        <f t="shared" ref="AV42:AV47" si="102">IF(AO42="","",IF(AND(AO42="O",AP42="O",AR42="O",AT42="O",AU42="O"),"후보","X"))</f>
        <v/>
      </c>
    </row>
    <row r="43" spans="1:48" x14ac:dyDescent="0.3">
      <c r="A43" s="9" t="s">
        <v>1235</v>
      </c>
      <c r="B43" s="10" t="s">
        <v>2326</v>
      </c>
      <c r="C43" s="88">
        <v>240</v>
      </c>
      <c r="D43" s="86">
        <v>162.69999999999999</v>
      </c>
      <c r="E43" s="87">
        <v>49</v>
      </c>
      <c r="F43" s="86">
        <v>118.6</v>
      </c>
      <c r="G43" s="17">
        <v>36</v>
      </c>
      <c r="H43" s="88">
        <v>58</v>
      </c>
      <c r="I43" s="89"/>
      <c r="J43" s="89"/>
      <c r="K43" s="89"/>
      <c r="L43" s="89"/>
      <c r="M43" s="90">
        <f t="shared" si="84"/>
        <v>0</v>
      </c>
      <c r="N43" s="4" t="str">
        <f t="shared" si="85"/>
        <v/>
      </c>
      <c r="O43" s="91">
        <f t="shared" si="86"/>
        <v>0</v>
      </c>
      <c r="P43" s="91">
        <f t="shared" si="87"/>
        <v>0</v>
      </c>
      <c r="Q43" s="77">
        <v>3</v>
      </c>
      <c r="R43" s="77">
        <v>2</v>
      </c>
      <c r="S43" s="77" t="s">
        <v>61</v>
      </c>
      <c r="T43" s="5">
        <v>162</v>
      </c>
      <c r="U43" s="9"/>
      <c r="W43" s="86">
        <f t="shared" si="88"/>
        <v>162.69999999999999</v>
      </c>
      <c r="X43" s="87">
        <f t="shared" si="88"/>
        <v>49</v>
      </c>
      <c r="Y43" s="92">
        <f t="shared" si="89"/>
        <v>58</v>
      </c>
      <c r="Z43" s="90">
        <f t="shared" si="89"/>
        <v>0</v>
      </c>
      <c r="AA43" s="90">
        <f t="shared" si="90"/>
        <v>0</v>
      </c>
      <c r="AB43" s="90">
        <f t="shared" si="91"/>
        <v>0</v>
      </c>
      <c r="AC43" s="4" t="str">
        <f t="shared" si="91"/>
        <v/>
      </c>
      <c r="AD43" s="91">
        <f t="shared" si="91"/>
        <v>0</v>
      </c>
      <c r="AE43" s="77" t="str">
        <f t="shared" si="92"/>
        <v>계</v>
      </c>
      <c r="AF43" s="77" t="str">
        <f t="shared" si="93"/>
        <v>3/2</v>
      </c>
      <c r="AH43" s="20" t="str">
        <f t="shared" si="83"/>
        <v>상암카이저팰리스클래식</v>
      </c>
      <c r="AI43" s="87">
        <f t="shared" si="73"/>
        <v>49</v>
      </c>
      <c r="AJ43" s="77" t="str">
        <f t="shared" si="94"/>
        <v>A-</v>
      </c>
      <c r="AK43" s="77" t="s">
        <v>13</v>
      </c>
      <c r="AL43" s="77" t="s">
        <v>62</v>
      </c>
      <c r="AM43" s="77" t="s">
        <v>63</v>
      </c>
      <c r="AN43" s="77" t="str">
        <f t="shared" si="95"/>
        <v>C</v>
      </c>
      <c r="AO43" s="77" t="str">
        <f t="shared" si="96"/>
        <v/>
      </c>
      <c r="AP43" s="77" t="str">
        <f t="shared" si="97"/>
        <v/>
      </c>
      <c r="AQ43" s="77" t="str">
        <f t="shared" si="98"/>
        <v>O</v>
      </c>
      <c r="AR43" s="77" t="str">
        <f t="shared" si="99"/>
        <v>O</v>
      </c>
      <c r="AS43" s="77" t="s">
        <v>2</v>
      </c>
      <c r="AT43" s="77" t="str">
        <f t="shared" si="100"/>
        <v>X</v>
      </c>
      <c r="AU43" s="77" t="str">
        <f t="shared" si="101"/>
        <v>X</v>
      </c>
      <c r="AV43" s="77" t="str">
        <f t="shared" si="102"/>
        <v/>
      </c>
    </row>
    <row r="44" spans="1:48" x14ac:dyDescent="0.3">
      <c r="A44" s="9" t="s">
        <v>1235</v>
      </c>
      <c r="B44" s="10" t="s">
        <v>2326</v>
      </c>
      <c r="C44" s="88">
        <v>240</v>
      </c>
      <c r="D44" s="86">
        <v>163.80000000000001</v>
      </c>
      <c r="E44" s="87">
        <v>50</v>
      </c>
      <c r="F44" s="86">
        <v>118.4</v>
      </c>
      <c r="G44" s="17">
        <v>36</v>
      </c>
      <c r="H44" s="88">
        <v>60</v>
      </c>
      <c r="I44" s="89"/>
      <c r="J44" s="89"/>
      <c r="K44" s="89"/>
      <c r="L44" s="89"/>
      <c r="M44" s="90">
        <f t="shared" si="84"/>
        <v>0</v>
      </c>
      <c r="N44" s="4" t="str">
        <f t="shared" si="85"/>
        <v/>
      </c>
      <c r="O44" s="91">
        <f t="shared" si="86"/>
        <v>0</v>
      </c>
      <c r="P44" s="91">
        <f t="shared" si="87"/>
        <v>0</v>
      </c>
      <c r="Q44" s="77">
        <v>3</v>
      </c>
      <c r="R44" s="77">
        <v>2</v>
      </c>
      <c r="S44" s="77" t="s">
        <v>61</v>
      </c>
      <c r="T44" s="5">
        <v>163</v>
      </c>
      <c r="U44" s="9"/>
      <c r="W44" s="86">
        <f t="shared" si="88"/>
        <v>163.80000000000001</v>
      </c>
      <c r="X44" s="87">
        <f t="shared" si="88"/>
        <v>50</v>
      </c>
      <c r="Y44" s="92">
        <f t="shared" si="89"/>
        <v>60</v>
      </c>
      <c r="Z44" s="90">
        <f t="shared" si="89"/>
        <v>0</v>
      </c>
      <c r="AA44" s="90">
        <f t="shared" si="90"/>
        <v>0</v>
      </c>
      <c r="AB44" s="90">
        <f t="shared" si="91"/>
        <v>0</v>
      </c>
      <c r="AC44" s="4" t="str">
        <f t="shared" si="91"/>
        <v/>
      </c>
      <c r="AD44" s="91">
        <f t="shared" si="91"/>
        <v>0</v>
      </c>
      <c r="AE44" s="77" t="str">
        <f t="shared" si="92"/>
        <v>계</v>
      </c>
      <c r="AF44" s="77" t="str">
        <f t="shared" si="93"/>
        <v>3/2</v>
      </c>
      <c r="AH44" s="20" t="str">
        <f t="shared" si="83"/>
        <v>상암카이저팰리스클래식</v>
      </c>
      <c r="AI44" s="87">
        <f t="shared" si="73"/>
        <v>50</v>
      </c>
      <c r="AJ44" s="77" t="str">
        <f t="shared" si="94"/>
        <v>A-</v>
      </c>
      <c r="AK44" s="77" t="s">
        <v>13</v>
      </c>
      <c r="AL44" s="77" t="s">
        <v>62</v>
      </c>
      <c r="AM44" s="77" t="s">
        <v>63</v>
      </c>
      <c r="AN44" s="77" t="str">
        <f t="shared" si="95"/>
        <v>C</v>
      </c>
      <c r="AO44" s="77" t="str">
        <f t="shared" si="96"/>
        <v/>
      </c>
      <c r="AP44" s="77" t="str">
        <f t="shared" si="97"/>
        <v/>
      </c>
      <c r="AQ44" s="77" t="str">
        <f t="shared" si="98"/>
        <v>O</v>
      </c>
      <c r="AR44" s="77" t="str">
        <f t="shared" si="99"/>
        <v>O</v>
      </c>
      <c r="AS44" s="77" t="s">
        <v>2</v>
      </c>
      <c r="AT44" s="77" t="str">
        <f t="shared" si="100"/>
        <v>X</v>
      </c>
      <c r="AU44" s="77" t="str">
        <f t="shared" si="101"/>
        <v>X</v>
      </c>
      <c r="AV44" s="77" t="str">
        <f t="shared" si="102"/>
        <v/>
      </c>
    </row>
    <row r="45" spans="1:48" x14ac:dyDescent="0.3">
      <c r="A45" s="9" t="s">
        <v>1235</v>
      </c>
      <c r="B45" s="10" t="s">
        <v>2326</v>
      </c>
      <c r="C45" s="88">
        <v>240</v>
      </c>
      <c r="D45" s="86">
        <v>192.5</v>
      </c>
      <c r="E45" s="87">
        <v>58</v>
      </c>
      <c r="F45" s="86">
        <v>140</v>
      </c>
      <c r="G45" s="17">
        <v>42</v>
      </c>
      <c r="H45" s="88">
        <v>60</v>
      </c>
      <c r="I45" s="89"/>
      <c r="J45" s="89"/>
      <c r="K45" s="89"/>
      <c r="L45" s="89"/>
      <c r="M45" s="90">
        <f t="shared" si="84"/>
        <v>0</v>
      </c>
      <c r="N45" s="4" t="str">
        <f t="shared" si="85"/>
        <v/>
      </c>
      <c r="O45" s="91">
        <f t="shared" si="86"/>
        <v>0</v>
      </c>
      <c r="P45" s="91">
        <f t="shared" si="87"/>
        <v>0</v>
      </c>
      <c r="Q45" s="77">
        <v>3</v>
      </c>
      <c r="R45" s="77">
        <v>2</v>
      </c>
      <c r="S45" s="77" t="s">
        <v>61</v>
      </c>
      <c r="T45" s="5">
        <v>192</v>
      </c>
      <c r="U45" s="9"/>
      <c r="W45" s="86">
        <f t="shared" si="88"/>
        <v>192.5</v>
      </c>
      <c r="X45" s="87">
        <f t="shared" si="88"/>
        <v>58</v>
      </c>
      <c r="Y45" s="92">
        <f t="shared" si="89"/>
        <v>60</v>
      </c>
      <c r="Z45" s="90">
        <f t="shared" si="89"/>
        <v>0</v>
      </c>
      <c r="AA45" s="90">
        <f t="shared" si="90"/>
        <v>0</v>
      </c>
      <c r="AB45" s="90">
        <f t="shared" si="91"/>
        <v>0</v>
      </c>
      <c r="AC45" s="4" t="str">
        <f t="shared" si="91"/>
        <v/>
      </c>
      <c r="AD45" s="91">
        <f t="shared" si="91"/>
        <v>0</v>
      </c>
      <c r="AE45" s="77" t="str">
        <f t="shared" si="92"/>
        <v>계</v>
      </c>
      <c r="AF45" s="77" t="str">
        <f t="shared" si="93"/>
        <v>3/2</v>
      </c>
      <c r="AH45" s="20" t="str">
        <f t="shared" si="83"/>
        <v>상암카이저팰리스클래식</v>
      </c>
      <c r="AI45" s="87">
        <f t="shared" si="73"/>
        <v>58</v>
      </c>
      <c r="AJ45" s="77" t="str">
        <f t="shared" si="94"/>
        <v>A-</v>
      </c>
      <c r="AK45" s="77" t="s">
        <v>13</v>
      </c>
      <c r="AL45" s="77" t="s">
        <v>62</v>
      </c>
      <c r="AM45" s="77" t="s">
        <v>63</v>
      </c>
      <c r="AN45" s="77" t="str">
        <f t="shared" si="95"/>
        <v>C</v>
      </c>
      <c r="AO45" s="77" t="str">
        <f t="shared" si="96"/>
        <v/>
      </c>
      <c r="AP45" s="77" t="str">
        <f t="shared" si="97"/>
        <v/>
      </c>
      <c r="AQ45" s="77" t="str">
        <f t="shared" si="98"/>
        <v>O</v>
      </c>
      <c r="AR45" s="77" t="str">
        <f t="shared" si="99"/>
        <v>O</v>
      </c>
      <c r="AS45" s="77" t="s">
        <v>2</v>
      </c>
      <c r="AT45" s="77" t="str">
        <f t="shared" si="100"/>
        <v>X</v>
      </c>
      <c r="AU45" s="77" t="str">
        <f t="shared" si="101"/>
        <v>X</v>
      </c>
      <c r="AV45" s="77" t="str">
        <f t="shared" si="102"/>
        <v/>
      </c>
    </row>
    <row r="46" spans="1:48" x14ac:dyDescent="0.3">
      <c r="A46" s="9" t="s">
        <v>1235</v>
      </c>
      <c r="B46" s="10" t="s">
        <v>2326</v>
      </c>
      <c r="C46" s="88">
        <v>240</v>
      </c>
      <c r="D46" s="86">
        <v>309.10000000000002</v>
      </c>
      <c r="E46" s="87">
        <v>94</v>
      </c>
      <c r="F46" s="86">
        <v>220.4</v>
      </c>
      <c r="G46" s="17">
        <v>67</v>
      </c>
      <c r="H46" s="88">
        <v>2</v>
      </c>
      <c r="I46" s="89"/>
      <c r="J46" s="89"/>
      <c r="K46" s="89"/>
      <c r="L46" s="89"/>
      <c r="M46" s="90">
        <f t="shared" si="84"/>
        <v>0</v>
      </c>
      <c r="N46" s="4" t="str">
        <f t="shared" si="85"/>
        <v/>
      </c>
      <c r="O46" s="91">
        <f t="shared" si="86"/>
        <v>0</v>
      </c>
      <c r="P46" s="91">
        <f t="shared" si="87"/>
        <v>0</v>
      </c>
      <c r="Q46" s="77">
        <v>5</v>
      </c>
      <c r="R46" s="77">
        <v>2</v>
      </c>
      <c r="S46" s="77" t="s">
        <v>61</v>
      </c>
      <c r="T46" s="5">
        <v>309</v>
      </c>
      <c r="U46" s="9"/>
      <c r="W46" s="86">
        <f t="shared" si="88"/>
        <v>309.10000000000002</v>
      </c>
      <c r="X46" s="87">
        <f t="shared" si="88"/>
        <v>94</v>
      </c>
      <c r="Y46" s="92">
        <f t="shared" si="89"/>
        <v>2</v>
      </c>
      <c r="Z46" s="90">
        <f t="shared" si="89"/>
        <v>0</v>
      </c>
      <c r="AA46" s="90">
        <f t="shared" si="90"/>
        <v>0</v>
      </c>
      <c r="AB46" s="90">
        <f t="shared" si="91"/>
        <v>0</v>
      </c>
      <c r="AC46" s="4" t="str">
        <f t="shared" si="91"/>
        <v/>
      </c>
      <c r="AD46" s="91">
        <f t="shared" si="91"/>
        <v>0</v>
      </c>
      <c r="AE46" s="77" t="str">
        <f t="shared" si="92"/>
        <v>계</v>
      </c>
      <c r="AF46" s="77" t="str">
        <f t="shared" si="93"/>
        <v>5/2</v>
      </c>
      <c r="AH46" s="20" t="str">
        <f t="shared" si="83"/>
        <v>상암카이저팰리스클래식</v>
      </c>
      <c r="AI46" s="87">
        <f t="shared" si="73"/>
        <v>94</v>
      </c>
      <c r="AJ46" s="77" t="str">
        <f t="shared" si="94"/>
        <v>A-</v>
      </c>
      <c r="AK46" s="77" t="s">
        <v>13</v>
      </c>
      <c r="AL46" s="77" t="s">
        <v>62</v>
      </c>
      <c r="AM46" s="77" t="s">
        <v>63</v>
      </c>
      <c r="AN46" s="77" t="str">
        <f t="shared" si="95"/>
        <v>C</v>
      </c>
      <c r="AO46" s="77" t="str">
        <f t="shared" si="96"/>
        <v/>
      </c>
      <c r="AP46" s="77" t="str">
        <f t="shared" si="97"/>
        <v/>
      </c>
      <c r="AQ46" s="77" t="str">
        <f t="shared" si="98"/>
        <v>O</v>
      </c>
      <c r="AR46" s="77" t="str">
        <f t="shared" si="99"/>
        <v>O</v>
      </c>
      <c r="AS46" s="77" t="s">
        <v>2</v>
      </c>
      <c r="AT46" s="77" t="str">
        <f t="shared" si="100"/>
        <v>X</v>
      </c>
      <c r="AU46" s="77" t="str">
        <f t="shared" si="101"/>
        <v>X</v>
      </c>
      <c r="AV46" s="77" t="str">
        <f t="shared" si="102"/>
        <v/>
      </c>
    </row>
    <row r="47" spans="1:48" x14ac:dyDescent="0.3">
      <c r="A47" s="9" t="s">
        <v>1235</v>
      </c>
      <c r="B47" s="10" t="s">
        <v>2326</v>
      </c>
      <c r="C47" s="88">
        <v>240</v>
      </c>
      <c r="D47" s="86">
        <v>326.89999999999998</v>
      </c>
      <c r="E47" s="87">
        <v>99</v>
      </c>
      <c r="F47" s="86">
        <v>233.1</v>
      </c>
      <c r="G47" s="17">
        <v>71</v>
      </c>
      <c r="H47" s="88">
        <v>2</v>
      </c>
      <c r="I47" s="89"/>
      <c r="J47" s="89"/>
      <c r="K47" s="89"/>
      <c r="L47" s="89"/>
      <c r="M47" s="90">
        <f t="shared" si="84"/>
        <v>0</v>
      </c>
      <c r="N47" s="4" t="str">
        <f t="shared" si="85"/>
        <v/>
      </c>
      <c r="O47" s="91">
        <f t="shared" si="86"/>
        <v>0</v>
      </c>
      <c r="P47" s="91">
        <f t="shared" si="87"/>
        <v>0</v>
      </c>
      <c r="Q47" s="77">
        <v>5</v>
      </c>
      <c r="R47" s="77">
        <v>4</v>
      </c>
      <c r="S47" s="77" t="s">
        <v>61</v>
      </c>
      <c r="T47" s="5">
        <v>326</v>
      </c>
      <c r="U47" s="9"/>
      <c r="W47" s="86">
        <f t="shared" si="88"/>
        <v>326.89999999999998</v>
      </c>
      <c r="X47" s="87">
        <f t="shared" si="88"/>
        <v>99</v>
      </c>
      <c r="Y47" s="92">
        <f t="shared" si="89"/>
        <v>2</v>
      </c>
      <c r="Z47" s="90">
        <f t="shared" si="89"/>
        <v>0</v>
      </c>
      <c r="AA47" s="90">
        <f t="shared" si="90"/>
        <v>0</v>
      </c>
      <c r="AB47" s="90">
        <f t="shared" si="91"/>
        <v>0</v>
      </c>
      <c r="AC47" s="4" t="str">
        <f t="shared" si="91"/>
        <v/>
      </c>
      <c r="AD47" s="91">
        <f t="shared" si="91"/>
        <v>0</v>
      </c>
      <c r="AE47" s="77" t="str">
        <f t="shared" si="92"/>
        <v>계</v>
      </c>
      <c r="AF47" s="77" t="str">
        <f t="shared" si="93"/>
        <v>5/4</v>
      </c>
      <c r="AH47" s="20" t="str">
        <f t="shared" si="83"/>
        <v>상암카이저팰리스클래식</v>
      </c>
      <c r="AI47" s="87">
        <f t="shared" si="73"/>
        <v>99</v>
      </c>
      <c r="AJ47" s="77" t="str">
        <f t="shared" si="94"/>
        <v>A-</v>
      </c>
      <c r="AK47" s="77" t="s">
        <v>13</v>
      </c>
      <c r="AL47" s="77" t="s">
        <v>62</v>
      </c>
      <c r="AM47" s="77" t="s">
        <v>63</v>
      </c>
      <c r="AN47" s="77" t="str">
        <f t="shared" si="95"/>
        <v>C</v>
      </c>
      <c r="AO47" s="77" t="str">
        <f t="shared" si="96"/>
        <v/>
      </c>
      <c r="AP47" s="77" t="str">
        <f t="shared" si="97"/>
        <v/>
      </c>
      <c r="AQ47" s="77" t="str">
        <f t="shared" si="98"/>
        <v>O</v>
      </c>
      <c r="AR47" s="77" t="str">
        <f t="shared" si="99"/>
        <v>O</v>
      </c>
      <c r="AS47" s="77" t="s">
        <v>2</v>
      </c>
      <c r="AT47" s="77" t="str">
        <f t="shared" si="100"/>
        <v>X</v>
      </c>
      <c r="AU47" s="77" t="str">
        <f t="shared" si="101"/>
        <v>X</v>
      </c>
      <c r="AV47" s="77" t="str">
        <f t="shared" si="102"/>
        <v/>
      </c>
    </row>
    <row r="48" spans="1:48" x14ac:dyDescent="0.3">
      <c r="A48" s="9"/>
      <c r="B48" s="77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상암동 상암월드컵파크9단지('10.10.,1036^)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83"/>
        <v/>
      </c>
      <c r="AI48" s="109" t="str">
        <f t="shared" si="73"/>
        <v/>
      </c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</row>
    <row r="49" spans="1:48" x14ac:dyDescent="0.3">
      <c r="A49" s="9" t="s">
        <v>1240</v>
      </c>
      <c r="B49" s="10" t="s">
        <v>2321</v>
      </c>
      <c r="C49" s="88">
        <v>1036</v>
      </c>
      <c r="D49" s="86">
        <v>113.9</v>
      </c>
      <c r="E49" s="87">
        <v>34</v>
      </c>
      <c r="F49" s="86">
        <v>84.7</v>
      </c>
      <c r="G49" s="17">
        <v>26</v>
      </c>
      <c r="H49" s="88">
        <v>15</v>
      </c>
      <c r="I49" s="89"/>
      <c r="J49" s="89"/>
      <c r="K49" s="89">
        <v>52500</v>
      </c>
      <c r="L49" s="89" t="s">
        <v>75</v>
      </c>
      <c r="M49" s="90">
        <f>I49-K49</f>
        <v>-52500</v>
      </c>
      <c r="N49" s="4" t="str">
        <f>IF(ISERROR(K49/I49),"",K49/I49)</f>
        <v/>
      </c>
      <c r="O49" s="91">
        <f>I49/E49</f>
        <v>0</v>
      </c>
      <c r="P49" s="91">
        <f>K49/E49</f>
        <v>1544.1176470588234</v>
      </c>
      <c r="Q49" s="77">
        <v>3</v>
      </c>
      <c r="R49" s="77">
        <v>2</v>
      </c>
      <c r="S49" s="77" t="s">
        <v>61</v>
      </c>
      <c r="T49" s="5" t="s">
        <v>86</v>
      </c>
      <c r="U49" s="9"/>
      <c r="W49" s="86">
        <f t="shared" ref="W49:X52" si="103">D49</f>
        <v>113.9</v>
      </c>
      <c r="X49" s="87">
        <f t="shared" si="103"/>
        <v>34</v>
      </c>
      <c r="Y49" s="92">
        <f t="shared" ref="Y49:Z52" si="104">H49</f>
        <v>15</v>
      </c>
      <c r="Z49" s="90">
        <f t="shared" si="104"/>
        <v>0</v>
      </c>
      <c r="AA49" s="90">
        <f>K49</f>
        <v>52500</v>
      </c>
      <c r="AB49" s="90">
        <f t="shared" ref="AB49:AD52" si="105">M49</f>
        <v>-52500</v>
      </c>
      <c r="AC49" s="4" t="str">
        <f t="shared" si="105"/>
        <v/>
      </c>
      <c r="AD49" s="91">
        <f t="shared" si="105"/>
        <v>0</v>
      </c>
      <c r="AE49" s="77" t="str">
        <f>S49</f>
        <v>계</v>
      </c>
      <c r="AF49" s="77" t="str">
        <f>Q49&amp;"/"&amp;R49</f>
        <v>3/2</v>
      </c>
      <c r="AH49" s="20" t="str">
        <f t="shared" si="83"/>
        <v>상암월드컵파크9단지</v>
      </c>
      <c r="AI49" s="87">
        <f t="shared" si="73"/>
        <v>34</v>
      </c>
      <c r="AJ49" s="77" t="str">
        <f>IF(AI49="","",$AJ$2)</f>
        <v>A-</v>
      </c>
      <c r="AK49" s="77" t="s">
        <v>13</v>
      </c>
      <c r="AL49" s="77" t="s">
        <v>62</v>
      </c>
      <c r="AM49" s="77" t="s">
        <v>63</v>
      </c>
      <c r="AN49" s="77" t="str">
        <f>IF(AI49="","",$AN$2)</f>
        <v>C</v>
      </c>
      <c r="AO49" s="77" t="str">
        <f>IF(N49="","",IF(N49&gt;=$AO$1/100,"O","X"))</f>
        <v/>
      </c>
      <c r="AP49" s="77" t="str">
        <f>IF(I49="","",IF(I49&lt;=$AP$1,"O","X"))</f>
        <v/>
      </c>
      <c r="AQ49" s="77" t="str">
        <f>IF(O49="","",IF(O49&lt;=$AQ$1,"O","X"))</f>
        <v>O</v>
      </c>
      <c r="AR49" s="77" t="str">
        <f>IF(M49="","",IF(M49&lt;=$AR$1,"O","X"))</f>
        <v>O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/>
      </c>
    </row>
    <row r="50" spans="1:48" x14ac:dyDescent="0.3">
      <c r="A50" s="9" t="s">
        <v>1240</v>
      </c>
      <c r="B50" s="10" t="s">
        <v>2321</v>
      </c>
      <c r="C50" s="88">
        <v>1036</v>
      </c>
      <c r="D50" s="86">
        <v>114.1</v>
      </c>
      <c r="E50" s="87">
        <v>35</v>
      </c>
      <c r="F50" s="86">
        <v>84.9</v>
      </c>
      <c r="G50" s="17">
        <v>26</v>
      </c>
      <c r="H50" s="88">
        <v>83</v>
      </c>
      <c r="I50" s="89">
        <v>123000</v>
      </c>
      <c r="J50" s="89" t="s">
        <v>74</v>
      </c>
      <c r="K50" s="89">
        <v>70000</v>
      </c>
      <c r="L50" s="89" t="s">
        <v>68</v>
      </c>
      <c r="M50" s="90">
        <f>I50-K50</f>
        <v>53000</v>
      </c>
      <c r="N50" s="4">
        <f>IF(ISERROR(K50/I50),"",K50/I50)</f>
        <v>0.56910569105691056</v>
      </c>
      <c r="O50" s="91">
        <f>I50/E50</f>
        <v>3514.2857142857142</v>
      </c>
      <c r="P50" s="91">
        <f>K50/E50</f>
        <v>2000</v>
      </c>
      <c r="Q50" s="77">
        <v>3</v>
      </c>
      <c r="R50" s="77">
        <v>2</v>
      </c>
      <c r="S50" s="77" t="s">
        <v>61</v>
      </c>
      <c r="T50" s="5" t="s">
        <v>91</v>
      </c>
      <c r="U50" s="9"/>
      <c r="W50" s="86">
        <f t="shared" si="103"/>
        <v>114.1</v>
      </c>
      <c r="X50" s="87">
        <f t="shared" si="103"/>
        <v>35</v>
      </c>
      <c r="Y50" s="92">
        <f t="shared" si="104"/>
        <v>83</v>
      </c>
      <c r="Z50" s="90">
        <f t="shared" si="104"/>
        <v>123000</v>
      </c>
      <c r="AA50" s="90">
        <f>K50</f>
        <v>70000</v>
      </c>
      <c r="AB50" s="90">
        <f t="shared" si="105"/>
        <v>53000</v>
      </c>
      <c r="AC50" s="4">
        <f t="shared" si="105"/>
        <v>0.56910569105691056</v>
      </c>
      <c r="AD50" s="91">
        <f t="shared" si="105"/>
        <v>3514.2857142857142</v>
      </c>
      <c r="AE50" s="77" t="str">
        <f>S50</f>
        <v>계</v>
      </c>
      <c r="AF50" s="77" t="str">
        <f>Q50&amp;"/"&amp;R50</f>
        <v>3/2</v>
      </c>
      <c r="AH50" s="20" t="str">
        <f t="shared" si="83"/>
        <v>상암월드컵파크9단지</v>
      </c>
      <c r="AI50" s="87">
        <f t="shared" si="73"/>
        <v>35</v>
      </c>
      <c r="AJ50" s="77" t="str">
        <f>IF(AI50="","",$AJ$2)</f>
        <v>A-</v>
      </c>
      <c r="AK50" s="77" t="s">
        <v>13</v>
      </c>
      <c r="AL50" s="77" t="s">
        <v>62</v>
      </c>
      <c r="AM50" s="77" t="s">
        <v>63</v>
      </c>
      <c r="AN50" s="77" t="str">
        <f>IF(AI50="","",$AN$2)</f>
        <v>C</v>
      </c>
      <c r="AO50" s="77" t="str">
        <f>IF(N50="","",IF(N50&gt;=$AO$1/100,"O","X"))</f>
        <v>X</v>
      </c>
      <c r="AP50" s="77" t="str">
        <f>IF(I50="","",IF(I50&lt;=$AP$1,"O","X"))</f>
        <v>X</v>
      </c>
      <c r="AQ50" s="77" t="str">
        <f>IF(O50="","",IF(O50&lt;=$AQ$1,"O","X"))</f>
        <v>X</v>
      </c>
      <c r="AR50" s="77" t="str">
        <f>IF(M50="","",IF(M50&lt;=$AR$1,"O","X"))</f>
        <v>X</v>
      </c>
      <c r="AS50" s="77" t="s">
        <v>2</v>
      </c>
      <c r="AT50" s="77" t="str">
        <f>IF(OR(F50="",AI50=""),"",IF(AND((F50&lt;=85),(AI50&gt;=15)),"O","X"))</f>
        <v>O</v>
      </c>
      <c r="AU50" s="77" t="str">
        <f>IF(C50="","",IF(C50&gt;=$AU$1,"O","X"))</f>
        <v>O</v>
      </c>
      <c r="AV50" s="77" t="str">
        <f>IF(AO50="","",IF(AND(AO50="O",AP50="O",AR50="O",AT50="O",AU50="O"),"후보","X"))</f>
        <v>X</v>
      </c>
    </row>
    <row r="51" spans="1:48" x14ac:dyDescent="0.3">
      <c r="A51" s="9" t="s">
        <v>1240</v>
      </c>
      <c r="B51" s="10" t="s">
        <v>2321</v>
      </c>
      <c r="C51" s="88">
        <v>1036</v>
      </c>
      <c r="D51" s="86">
        <v>114.8</v>
      </c>
      <c r="E51" s="87">
        <v>35</v>
      </c>
      <c r="F51" s="86">
        <v>84.9</v>
      </c>
      <c r="G51" s="17">
        <v>26</v>
      </c>
      <c r="H51" s="88">
        <v>82</v>
      </c>
      <c r="I51" s="89">
        <v>110000</v>
      </c>
      <c r="J51" s="89" t="s">
        <v>68</v>
      </c>
      <c r="K51" s="89">
        <v>70000</v>
      </c>
      <c r="L51" s="89" t="s">
        <v>98</v>
      </c>
      <c r="M51" s="90">
        <f>I51-K51</f>
        <v>40000</v>
      </c>
      <c r="N51" s="4">
        <f>IF(ISERROR(K51/I51),"",K51/I51)</f>
        <v>0.63636363636363635</v>
      </c>
      <c r="O51" s="91">
        <f>I51/E51</f>
        <v>3142.8571428571427</v>
      </c>
      <c r="P51" s="91">
        <f>K51/E51</f>
        <v>2000</v>
      </c>
      <c r="Q51" s="77">
        <v>3</v>
      </c>
      <c r="R51" s="77">
        <v>2</v>
      </c>
      <c r="S51" s="77" t="s">
        <v>61</v>
      </c>
      <c r="T51" s="5" t="s">
        <v>89</v>
      </c>
      <c r="U51" s="9"/>
      <c r="W51" s="86">
        <f t="shared" si="103"/>
        <v>114.8</v>
      </c>
      <c r="X51" s="87">
        <f t="shared" si="103"/>
        <v>35</v>
      </c>
      <c r="Y51" s="92">
        <f t="shared" si="104"/>
        <v>82</v>
      </c>
      <c r="Z51" s="90">
        <f t="shared" si="104"/>
        <v>110000</v>
      </c>
      <c r="AA51" s="90">
        <f>K51</f>
        <v>70000</v>
      </c>
      <c r="AB51" s="90">
        <f t="shared" si="105"/>
        <v>40000</v>
      </c>
      <c r="AC51" s="4">
        <f t="shared" si="105"/>
        <v>0.63636363636363635</v>
      </c>
      <c r="AD51" s="91">
        <f t="shared" si="105"/>
        <v>3142.8571428571427</v>
      </c>
      <c r="AE51" s="77" t="str">
        <f>S51</f>
        <v>계</v>
      </c>
      <c r="AF51" s="77" t="str">
        <f>Q51&amp;"/"&amp;R51</f>
        <v>3/2</v>
      </c>
      <c r="AH51" s="20" t="str">
        <f t="shared" si="83"/>
        <v>상암월드컵파크9단지</v>
      </c>
      <c r="AI51" s="87">
        <f t="shared" si="73"/>
        <v>35</v>
      </c>
      <c r="AJ51" s="77" t="str">
        <f>IF(AI51="","",$AJ$2)</f>
        <v>A-</v>
      </c>
      <c r="AK51" s="77" t="s">
        <v>13</v>
      </c>
      <c r="AL51" s="77" t="s">
        <v>62</v>
      </c>
      <c r="AM51" s="77" t="s">
        <v>63</v>
      </c>
      <c r="AN51" s="77" t="str">
        <f>IF(AI51="","",$AN$2)</f>
        <v>C</v>
      </c>
      <c r="AO51" s="77" t="str">
        <f>IF(N51="","",IF(N51&gt;=$AO$1/100,"O","X"))</f>
        <v>X</v>
      </c>
      <c r="AP51" s="77" t="str">
        <f>IF(I51="","",IF(I51&lt;=$AP$1,"O","X"))</f>
        <v>X</v>
      </c>
      <c r="AQ51" s="77" t="str">
        <f>IF(O51="","",IF(O51&lt;=$AQ$1,"O","X"))</f>
        <v>X</v>
      </c>
      <c r="AR51" s="77" t="str">
        <f>IF(M51="","",IF(M51&lt;=$AR$1,"O","X"))</f>
        <v>X</v>
      </c>
      <c r="AS51" s="77" t="s">
        <v>2</v>
      </c>
      <c r="AT51" s="77" t="str">
        <f>IF(OR(F51="",AI51=""),"",IF(AND((F51&lt;=85),(AI51&gt;=15)),"O","X"))</f>
        <v>O</v>
      </c>
      <c r="AU51" s="77" t="str">
        <f>IF(C51="","",IF(C51&gt;=$AU$1,"O","X"))</f>
        <v>O</v>
      </c>
      <c r="AV51" s="77" t="str">
        <f>IF(AO51="","",IF(AND(AO51="O",AP51="O",AR51="O",AT51="O",AU51="O"),"후보","X"))</f>
        <v>X</v>
      </c>
    </row>
    <row r="52" spans="1:48" x14ac:dyDescent="0.3">
      <c r="A52" s="9" t="s">
        <v>1240</v>
      </c>
      <c r="B52" s="10" t="s">
        <v>2321</v>
      </c>
      <c r="C52" s="88">
        <v>1036</v>
      </c>
      <c r="D52" s="86">
        <v>116.4</v>
      </c>
      <c r="E52" s="87">
        <v>35</v>
      </c>
      <c r="F52" s="86">
        <v>85</v>
      </c>
      <c r="G52" s="17">
        <v>26</v>
      </c>
      <c r="H52" s="88">
        <v>90</v>
      </c>
      <c r="I52" s="89">
        <v>135000</v>
      </c>
      <c r="J52" s="89" t="s">
        <v>100</v>
      </c>
      <c r="K52" s="89">
        <v>65000</v>
      </c>
      <c r="L52" s="89" t="s">
        <v>76</v>
      </c>
      <c r="M52" s="90">
        <f>I52-K52</f>
        <v>70000</v>
      </c>
      <c r="N52" s="4">
        <f>IF(ISERROR(K52/I52),"",K52/I52)</f>
        <v>0.48148148148148145</v>
      </c>
      <c r="O52" s="91">
        <f>I52/E52</f>
        <v>3857.1428571428573</v>
      </c>
      <c r="P52" s="91">
        <f>K52/E52</f>
        <v>1857.1428571428571</v>
      </c>
      <c r="Q52" s="77">
        <v>3</v>
      </c>
      <c r="R52" s="77">
        <v>2</v>
      </c>
      <c r="S52" s="77" t="s">
        <v>61</v>
      </c>
      <c r="T52" s="5" t="s">
        <v>184</v>
      </c>
      <c r="U52" s="9"/>
      <c r="W52" s="86">
        <f t="shared" si="103"/>
        <v>116.4</v>
      </c>
      <c r="X52" s="87">
        <f t="shared" si="103"/>
        <v>35</v>
      </c>
      <c r="Y52" s="92">
        <f t="shared" si="104"/>
        <v>90</v>
      </c>
      <c r="Z52" s="90">
        <f t="shared" si="104"/>
        <v>135000</v>
      </c>
      <c r="AA52" s="90">
        <f>K52</f>
        <v>65000</v>
      </c>
      <c r="AB52" s="90">
        <f t="shared" si="105"/>
        <v>70000</v>
      </c>
      <c r="AC52" s="4">
        <f t="shared" si="105"/>
        <v>0.48148148148148145</v>
      </c>
      <c r="AD52" s="91">
        <f t="shared" si="105"/>
        <v>3857.1428571428573</v>
      </c>
      <c r="AE52" s="77" t="str">
        <f>S52</f>
        <v>계</v>
      </c>
      <c r="AF52" s="77" t="str">
        <f>Q52&amp;"/"&amp;R52</f>
        <v>3/2</v>
      </c>
      <c r="AH52" s="20" t="str">
        <f t="shared" si="83"/>
        <v>상암월드컵파크9단지</v>
      </c>
      <c r="AI52" s="87">
        <f t="shared" si="73"/>
        <v>35</v>
      </c>
      <c r="AJ52" s="77" t="str">
        <f>IF(AI52="","",$AJ$2)</f>
        <v>A-</v>
      </c>
      <c r="AK52" s="77" t="s">
        <v>13</v>
      </c>
      <c r="AL52" s="77" t="s">
        <v>62</v>
      </c>
      <c r="AM52" s="77" t="s">
        <v>63</v>
      </c>
      <c r="AN52" s="77" t="str">
        <f>IF(AI52="","",$AN$2)</f>
        <v>C</v>
      </c>
      <c r="AO52" s="77" t="str">
        <f>IF(N52="","",IF(N52&gt;=$AO$1/100,"O","X"))</f>
        <v>X</v>
      </c>
      <c r="AP52" s="77" t="str">
        <f>IF(I52="","",IF(I52&lt;=$AP$1,"O","X"))</f>
        <v>X</v>
      </c>
      <c r="AQ52" s="77" t="str">
        <f>IF(O52="","",IF(O52&lt;=$AQ$1,"O","X"))</f>
        <v>X</v>
      </c>
      <c r="AR52" s="77" t="str">
        <f>IF(M52="","",IF(M52&lt;=$AR$1,"O","X"))</f>
        <v>X</v>
      </c>
      <c r="AS52" s="77" t="s">
        <v>2</v>
      </c>
      <c r="AT52" s="77" t="str">
        <f>IF(OR(F52="",AI52=""),"",IF(AND((F52&lt;=85),(AI52&gt;=15)),"O","X"))</f>
        <v>O</v>
      </c>
      <c r="AU52" s="77" t="str">
        <f>IF(C52="","",IF(C52&gt;=$AU$1,"O","X"))</f>
        <v>O</v>
      </c>
      <c r="AV52" s="77" t="str">
        <f>IF(AO52="","",IF(AND(AO52="O",AP52="O",AR52="O",AT52="O",AU52="O"),"후보","X"))</f>
        <v>X</v>
      </c>
    </row>
    <row r="53" spans="1:48" x14ac:dyDescent="0.3">
      <c r="A53" s="9"/>
      <c r="B53" s="77"/>
      <c r="C53" s="6"/>
      <c r="D53" s="9"/>
      <c r="E53" s="14"/>
      <c r="F53" s="86"/>
      <c r="G53" s="9"/>
      <c r="H53" s="9"/>
      <c r="I53" s="9"/>
      <c r="J53" s="9"/>
      <c r="K53" s="9"/>
      <c r="L53" s="9"/>
      <c r="M53" s="9"/>
      <c r="N53" s="9"/>
      <c r="O53" s="91"/>
      <c r="P53" s="91"/>
      <c r="Q53" s="87"/>
      <c r="R53" s="87"/>
      <c r="S53" s="9"/>
      <c r="T53" s="47"/>
      <c r="U53" s="9"/>
      <c r="W53" s="67" t="str">
        <f>$A$4&amp;" "&amp;A54&amp;"("&amp;B54&amp;","&amp;C54&amp;"^)"</f>
        <v>상암동 상암월드컵파크6단지('05.07.,484^)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83"/>
        <v/>
      </c>
      <c r="AI53" s="109" t="str">
        <f t="shared" si="73"/>
        <v/>
      </c>
      <c r="AJ53" s="77"/>
      <c r="AK53" s="77"/>
      <c r="AL53" s="77"/>
      <c r="AM53" s="77"/>
      <c r="AN53" s="77"/>
      <c r="AO53" s="77"/>
      <c r="AP53" s="77"/>
      <c r="AQ53" s="77"/>
      <c r="AR53" s="77"/>
      <c r="AS53" s="77"/>
      <c r="AT53" s="77"/>
      <c r="AU53" s="77"/>
      <c r="AV53" s="77"/>
    </row>
    <row r="54" spans="1:48" x14ac:dyDescent="0.3">
      <c r="A54" s="9" t="s">
        <v>1249</v>
      </c>
      <c r="B54" s="10" t="s">
        <v>2327</v>
      </c>
      <c r="C54" s="88">
        <v>484</v>
      </c>
      <c r="D54" s="86">
        <v>108</v>
      </c>
      <c r="E54" s="87">
        <v>33</v>
      </c>
      <c r="F54" s="86">
        <v>84.5</v>
      </c>
      <c r="G54" s="17">
        <v>26</v>
      </c>
      <c r="H54" s="88">
        <v>158</v>
      </c>
      <c r="I54" s="89">
        <v>135000</v>
      </c>
      <c r="J54" s="89" t="s">
        <v>75</v>
      </c>
      <c r="K54" s="89">
        <v>85000</v>
      </c>
      <c r="L54" s="89" t="s">
        <v>64</v>
      </c>
      <c r="M54" s="90">
        <f>I54-K54</f>
        <v>50000</v>
      </c>
      <c r="N54" s="4">
        <f>IF(ISERROR(K54/I54),"",K54/I54)</f>
        <v>0.62962962962962965</v>
      </c>
      <c r="O54" s="91">
        <f>I54/E54</f>
        <v>4090.909090909091</v>
      </c>
      <c r="P54" s="91">
        <f>K54/E54</f>
        <v>2575.757575757576</v>
      </c>
      <c r="Q54" s="77">
        <v>3</v>
      </c>
      <c r="R54" s="77">
        <v>2</v>
      </c>
      <c r="S54" s="77" t="s">
        <v>61</v>
      </c>
      <c r="T54" s="5">
        <v>108</v>
      </c>
      <c r="U54" s="9"/>
      <c r="W54" s="86">
        <f>D54</f>
        <v>108</v>
      </c>
      <c r="X54" s="87">
        <f>E54</f>
        <v>33</v>
      </c>
      <c r="Y54" s="92">
        <f>H54</f>
        <v>158</v>
      </c>
      <c r="Z54" s="90">
        <f>I54</f>
        <v>135000</v>
      </c>
      <c r="AA54" s="90">
        <f>K54</f>
        <v>85000</v>
      </c>
      <c r="AB54" s="90">
        <f t="shared" ref="AB54:AD55" si="106">M54</f>
        <v>50000</v>
      </c>
      <c r="AC54" s="4">
        <f t="shared" si="106"/>
        <v>0.62962962962962965</v>
      </c>
      <c r="AD54" s="91">
        <f t="shared" si="106"/>
        <v>4090.909090909091</v>
      </c>
      <c r="AE54" s="77" t="str">
        <f>S54</f>
        <v>계</v>
      </c>
      <c r="AF54" s="77" t="str">
        <f>Q54&amp;"/"&amp;R54</f>
        <v>3/2</v>
      </c>
      <c r="AH54" s="20" t="str">
        <f t="shared" si="83"/>
        <v>상암월드컵파크6단지</v>
      </c>
      <c r="AI54" s="87">
        <f t="shared" si="73"/>
        <v>33</v>
      </c>
      <c r="AJ54" s="77" t="str">
        <f>IF(AI54="","",$AJ$2)</f>
        <v>A-</v>
      </c>
      <c r="AK54" s="77" t="s">
        <v>13</v>
      </c>
      <c r="AL54" s="77" t="s">
        <v>62</v>
      </c>
      <c r="AM54" s="77" t="s">
        <v>63</v>
      </c>
      <c r="AN54" s="77" t="str">
        <f>IF(AI54="","",$AN$2)</f>
        <v>C</v>
      </c>
      <c r="AO54" s="77" t="str">
        <f>IF(N54="","",IF(N54&gt;=$AO$1/100,"O","X"))</f>
        <v>X</v>
      </c>
      <c r="AP54" s="77" t="str">
        <f>IF(I54="","",IF(I54&lt;=$AP$1,"O","X"))</f>
        <v>X</v>
      </c>
      <c r="AQ54" s="77" t="str">
        <f>IF(O54="","",IF(O54&lt;=$AQ$1,"O","X"))</f>
        <v>X</v>
      </c>
      <c r="AR54" s="77" t="str">
        <f>IF(M54="","",IF(M54&lt;=$AR$1,"O","X"))</f>
        <v>X</v>
      </c>
      <c r="AS54" s="77" t="s">
        <v>2</v>
      </c>
      <c r="AT54" s="77" t="str">
        <f>IF(OR(F54="",AI54=""),"",IF(AND((F54&lt;=85),(AI54&gt;=15)),"O","X"))</f>
        <v>O</v>
      </c>
      <c r="AU54" s="77" t="str">
        <f>IF(C54="","",IF(C54&gt;=$AU$1,"O","X"))</f>
        <v>O</v>
      </c>
      <c r="AV54" s="77" t="str">
        <f>IF(AO54="","",IF(AND(AO54="O",AP54="O",AR54="O",AT54="O",AU54="O"),"후보","X"))</f>
        <v>X</v>
      </c>
    </row>
    <row r="55" spans="1:48" x14ac:dyDescent="0.3">
      <c r="A55" s="9" t="s">
        <v>1249</v>
      </c>
      <c r="B55" s="10" t="s">
        <v>2327</v>
      </c>
      <c r="C55" s="88">
        <v>484</v>
      </c>
      <c r="D55" s="86">
        <v>132.30000000000001</v>
      </c>
      <c r="E55" s="87">
        <v>40</v>
      </c>
      <c r="F55" s="86">
        <v>104.3</v>
      </c>
      <c r="G55" s="17">
        <v>32</v>
      </c>
      <c r="H55" s="88">
        <v>326</v>
      </c>
      <c r="I55" s="89">
        <v>160000</v>
      </c>
      <c r="J55" s="89" t="s">
        <v>98</v>
      </c>
      <c r="K55" s="89">
        <v>90000</v>
      </c>
      <c r="L55" s="89" t="s">
        <v>64</v>
      </c>
      <c r="M55" s="90">
        <f>I55-K55</f>
        <v>70000</v>
      </c>
      <c r="N55" s="4">
        <f>IF(ISERROR(K55/I55),"",K55/I55)</f>
        <v>0.5625</v>
      </c>
      <c r="O55" s="91">
        <f>I55/E55</f>
        <v>4000</v>
      </c>
      <c r="P55" s="91">
        <f>K55/E55</f>
        <v>2250</v>
      </c>
      <c r="Q55" s="77">
        <v>3</v>
      </c>
      <c r="R55" s="77">
        <v>2</v>
      </c>
      <c r="S55" s="77" t="s">
        <v>61</v>
      </c>
      <c r="T55" s="5">
        <v>132</v>
      </c>
      <c r="U55" s="9"/>
      <c r="W55" s="86">
        <f>D55</f>
        <v>132.30000000000001</v>
      </c>
      <c r="X55" s="87">
        <f>E55</f>
        <v>40</v>
      </c>
      <c r="Y55" s="92">
        <f>H55</f>
        <v>326</v>
      </c>
      <c r="Z55" s="90">
        <f>I55</f>
        <v>160000</v>
      </c>
      <c r="AA55" s="90">
        <f>K55</f>
        <v>90000</v>
      </c>
      <c r="AB55" s="90">
        <f t="shared" si="106"/>
        <v>70000</v>
      </c>
      <c r="AC55" s="4">
        <f t="shared" si="106"/>
        <v>0.5625</v>
      </c>
      <c r="AD55" s="91">
        <f t="shared" si="106"/>
        <v>4000</v>
      </c>
      <c r="AE55" s="77" t="str">
        <f>S55</f>
        <v>계</v>
      </c>
      <c r="AF55" s="77" t="str">
        <f>Q55&amp;"/"&amp;R55</f>
        <v>3/2</v>
      </c>
      <c r="AH55" s="20" t="str">
        <f t="shared" si="83"/>
        <v>상암월드컵파크6단지</v>
      </c>
      <c r="AI55" s="87">
        <f t="shared" si="73"/>
        <v>40</v>
      </c>
      <c r="AJ55" s="77" t="str">
        <f>IF(AI55="","",$AJ$2)</f>
        <v>A-</v>
      </c>
      <c r="AK55" s="77" t="s">
        <v>13</v>
      </c>
      <c r="AL55" s="77" t="s">
        <v>62</v>
      </c>
      <c r="AM55" s="77" t="s">
        <v>63</v>
      </c>
      <c r="AN55" s="77" t="str">
        <f>IF(AI55="","",$AN$2)</f>
        <v>C</v>
      </c>
      <c r="AO55" s="77" t="str">
        <f>IF(N55="","",IF(N55&gt;=$AO$1/100,"O","X"))</f>
        <v>X</v>
      </c>
      <c r="AP55" s="77" t="str">
        <f>IF(I55="","",IF(I55&lt;=$AP$1,"O","X"))</f>
        <v>X</v>
      </c>
      <c r="AQ55" s="77" t="str">
        <f>IF(O55="","",IF(O55&lt;=$AQ$1,"O","X"))</f>
        <v>X</v>
      </c>
      <c r="AR55" s="77" t="str">
        <f>IF(M55="","",IF(M55&lt;=$AR$1,"O","X"))</f>
        <v>X</v>
      </c>
      <c r="AS55" s="77" t="s">
        <v>2</v>
      </c>
      <c r="AT55" s="77" t="str">
        <f>IF(OR(F55="",AI55=""),"",IF(AND((F55&lt;=85),(AI55&gt;=15)),"O","X"))</f>
        <v>X</v>
      </c>
      <c r="AU55" s="77" t="str">
        <f>IF(C55="","",IF(C55&gt;=$AU$1,"O","X"))</f>
        <v>O</v>
      </c>
      <c r="AV55" s="77" t="str">
        <f>IF(AO55="","",IF(AND(AO55="O",AP55="O",AR55="O",AT55="O",AU55="O"),"후보","X"))</f>
        <v>X</v>
      </c>
    </row>
    <row r="56" spans="1:48" x14ac:dyDescent="0.3">
      <c r="A56" s="9"/>
      <c r="B56" s="77"/>
      <c r="C56" s="6"/>
      <c r="D56" s="9"/>
      <c r="E56" s="14"/>
      <c r="F56" s="86"/>
      <c r="G56" s="9"/>
      <c r="H56" s="9"/>
      <c r="I56" s="9"/>
      <c r="J56" s="9"/>
      <c r="K56" s="9"/>
      <c r="L56" s="9"/>
      <c r="M56" s="9"/>
      <c r="N56" s="9"/>
      <c r="O56" s="91"/>
      <c r="P56" s="91"/>
      <c r="Q56" s="87"/>
      <c r="R56" s="87"/>
      <c r="S56" s="9"/>
      <c r="T56" s="47"/>
      <c r="U56" s="9"/>
      <c r="W56" s="67" t="str">
        <f>$A$4&amp;" "&amp;A57&amp;"("&amp;B57&amp;","&amp;C57&amp;"^)"</f>
        <v>상암동 휴먼시아1단지('09.06.,213^)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83"/>
        <v/>
      </c>
      <c r="AI56" s="109" t="str">
        <f t="shared" si="73"/>
        <v/>
      </c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</row>
    <row r="57" spans="1:48" x14ac:dyDescent="0.3">
      <c r="A57" s="9" t="s">
        <v>1254</v>
      </c>
      <c r="B57" s="10" t="s">
        <v>2328</v>
      </c>
      <c r="C57" s="88">
        <v>213</v>
      </c>
      <c r="D57" s="86">
        <v>108.6</v>
      </c>
      <c r="E57" s="87">
        <v>33</v>
      </c>
      <c r="F57" s="86">
        <v>84.9</v>
      </c>
      <c r="G57" s="17">
        <v>26</v>
      </c>
      <c r="H57" s="88">
        <v>193</v>
      </c>
      <c r="I57" s="89"/>
      <c r="J57" s="89"/>
      <c r="K57" s="89"/>
      <c r="L57" s="89"/>
      <c r="M57" s="90">
        <f>I57-K57</f>
        <v>0</v>
      </c>
      <c r="N57" s="4" t="str">
        <f>IF(ISERROR(K57/I57),"",K57/I57)</f>
        <v/>
      </c>
      <c r="O57" s="91">
        <f>I57/E57</f>
        <v>0</v>
      </c>
      <c r="P57" s="91">
        <f>K57/E57</f>
        <v>0</v>
      </c>
      <c r="Q57" s="77">
        <v>3</v>
      </c>
      <c r="R57" s="77">
        <v>2</v>
      </c>
      <c r="S57" s="77" t="s">
        <v>61</v>
      </c>
      <c r="T57" s="5">
        <v>108</v>
      </c>
      <c r="U57" s="9"/>
      <c r="W57" s="86">
        <f>D57</f>
        <v>108.6</v>
      </c>
      <c r="X57" s="87">
        <f>E57</f>
        <v>33</v>
      </c>
      <c r="Y57" s="92">
        <f>H57</f>
        <v>193</v>
      </c>
      <c r="Z57" s="90">
        <f>I57</f>
        <v>0</v>
      </c>
      <c r="AA57" s="90">
        <f>K57</f>
        <v>0</v>
      </c>
      <c r="AB57" s="90">
        <f t="shared" ref="AB57:AD58" si="107">M57</f>
        <v>0</v>
      </c>
      <c r="AC57" s="4" t="str">
        <f t="shared" si="107"/>
        <v/>
      </c>
      <c r="AD57" s="91">
        <f t="shared" si="107"/>
        <v>0</v>
      </c>
      <c r="AE57" s="77" t="str">
        <f>S57</f>
        <v>계</v>
      </c>
      <c r="AF57" s="77" t="str">
        <f>Q57&amp;"/"&amp;R57</f>
        <v>3/2</v>
      </c>
      <c r="AH57" s="20" t="str">
        <f t="shared" si="83"/>
        <v>휴먼시아1단지</v>
      </c>
      <c r="AI57" s="87">
        <f t="shared" si="73"/>
        <v>33</v>
      </c>
      <c r="AJ57" s="77" t="str">
        <f>IF(AI57="","",$AJ$2)</f>
        <v>A-</v>
      </c>
      <c r="AK57" s="77" t="s">
        <v>13</v>
      </c>
      <c r="AL57" s="77" t="s">
        <v>62</v>
      </c>
      <c r="AM57" s="77" t="s">
        <v>63</v>
      </c>
      <c r="AN57" s="77" t="str">
        <f>IF(AI57="","",$AN$2)</f>
        <v>C</v>
      </c>
      <c r="AO57" s="77" t="str">
        <f>IF(N57="","",IF(N57&gt;=$AO$1/100,"O","X"))</f>
        <v/>
      </c>
      <c r="AP57" s="77" t="str">
        <f>IF(I57="","",IF(I57&lt;=$AP$1,"O","X"))</f>
        <v/>
      </c>
      <c r="AQ57" s="77" t="str">
        <f>IF(O57="","",IF(O57&lt;=$AQ$1,"O","X"))</f>
        <v>O</v>
      </c>
      <c r="AR57" s="77" t="str">
        <f>IF(M57="","",IF(M57&lt;=$AR$1,"O","X"))</f>
        <v>O</v>
      </c>
      <c r="AS57" s="77" t="s">
        <v>2</v>
      </c>
      <c r="AT57" s="77" t="str">
        <f>IF(OR(F57="",AI57=""),"",IF(AND((F57&lt;=85),(AI57&gt;=15)),"O","X"))</f>
        <v>O</v>
      </c>
      <c r="AU57" s="77" t="str">
        <f>IF(C57="","",IF(C57&gt;=$AU$1,"O","X"))</f>
        <v>X</v>
      </c>
      <c r="AV57" s="77" t="str">
        <f>IF(AO57="","",IF(AND(AO57="O",AP57="O",AR57="O",AT57="O",AU57="O"),"후보","X"))</f>
        <v/>
      </c>
    </row>
    <row r="58" spans="1:48" x14ac:dyDescent="0.3">
      <c r="A58" s="9" t="s">
        <v>1254</v>
      </c>
      <c r="B58" s="10" t="s">
        <v>2328</v>
      </c>
      <c r="C58" s="88">
        <v>213</v>
      </c>
      <c r="D58" s="86">
        <v>145.69999999999999</v>
      </c>
      <c r="E58" s="87">
        <v>44</v>
      </c>
      <c r="F58" s="86">
        <v>113.9</v>
      </c>
      <c r="G58" s="17">
        <v>34</v>
      </c>
      <c r="H58" s="88">
        <v>20</v>
      </c>
      <c r="I58" s="89"/>
      <c r="J58" s="89"/>
      <c r="K58" s="89"/>
      <c r="L58" s="89"/>
      <c r="M58" s="90">
        <f>I58-K58</f>
        <v>0</v>
      </c>
      <c r="N58" s="4" t="str">
        <f>IF(ISERROR(K58/I58),"",K58/I58)</f>
        <v/>
      </c>
      <c r="O58" s="91">
        <f>I58/E58</f>
        <v>0</v>
      </c>
      <c r="P58" s="91">
        <f>K58/E58</f>
        <v>0</v>
      </c>
      <c r="Q58" s="77">
        <v>4</v>
      </c>
      <c r="R58" s="77">
        <v>2</v>
      </c>
      <c r="S58" s="77" t="s">
        <v>61</v>
      </c>
      <c r="T58" s="5">
        <v>145</v>
      </c>
      <c r="U58" s="9"/>
      <c r="W58" s="86">
        <f>D58</f>
        <v>145.69999999999999</v>
      </c>
      <c r="X58" s="87">
        <f>E58</f>
        <v>44</v>
      </c>
      <c r="Y58" s="92">
        <f>H58</f>
        <v>20</v>
      </c>
      <c r="Z58" s="90">
        <f>I58</f>
        <v>0</v>
      </c>
      <c r="AA58" s="90">
        <f>K58</f>
        <v>0</v>
      </c>
      <c r="AB58" s="90">
        <f t="shared" si="107"/>
        <v>0</v>
      </c>
      <c r="AC58" s="4" t="str">
        <f t="shared" si="107"/>
        <v/>
      </c>
      <c r="AD58" s="91">
        <f t="shared" si="107"/>
        <v>0</v>
      </c>
      <c r="AE58" s="77" t="str">
        <f>S58</f>
        <v>계</v>
      </c>
      <c r="AF58" s="77" t="str">
        <f>Q58&amp;"/"&amp;R58</f>
        <v>4/2</v>
      </c>
      <c r="AH58" s="20" t="str">
        <f t="shared" si="83"/>
        <v>휴먼시아1단지</v>
      </c>
      <c r="AI58" s="87">
        <f t="shared" si="73"/>
        <v>44</v>
      </c>
      <c r="AJ58" s="77" t="str">
        <f>IF(AI58="","",$AJ$2)</f>
        <v>A-</v>
      </c>
      <c r="AK58" s="77" t="s">
        <v>13</v>
      </c>
      <c r="AL58" s="77" t="s">
        <v>62</v>
      </c>
      <c r="AM58" s="77" t="s">
        <v>63</v>
      </c>
      <c r="AN58" s="77" t="str">
        <f>IF(AI58="","",$AN$2)</f>
        <v>C</v>
      </c>
      <c r="AO58" s="77" t="str">
        <f>IF(N58="","",IF(N58&gt;=$AO$1/100,"O","X"))</f>
        <v/>
      </c>
      <c r="AP58" s="77" t="str">
        <f>IF(I58="","",IF(I58&lt;=$AP$1,"O","X"))</f>
        <v/>
      </c>
      <c r="AQ58" s="77" t="str">
        <f>IF(O58="","",IF(O58&lt;=$AQ$1,"O","X"))</f>
        <v>O</v>
      </c>
      <c r="AR58" s="77" t="str">
        <f>IF(M58="","",IF(M58&lt;=$AR$1,"O","X"))</f>
        <v>O</v>
      </c>
      <c r="AS58" s="77" t="s">
        <v>2</v>
      </c>
      <c r="AT58" s="77" t="str">
        <f>IF(OR(F58="",AI58=""),"",IF(AND((F58&lt;=85),(AI58&gt;=15)),"O","X"))</f>
        <v>X</v>
      </c>
      <c r="AU58" s="77" t="str">
        <f>IF(C58="","",IF(C58&gt;=$AU$1,"O","X"))</f>
        <v>X</v>
      </c>
      <c r="AV58" s="77" t="str">
        <f>IF(AO58="","",IF(AND(AO58="O",AP58="O",AR58="O",AT58="O",AU58="O"),"후보","X"))</f>
        <v/>
      </c>
    </row>
    <row r="59" spans="1:48" x14ac:dyDescent="0.3">
      <c r="A59" s="9"/>
      <c r="B59" s="77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상암동 상암월드컵파크5단지('05.09.,436^)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83"/>
        <v/>
      </c>
      <c r="AI59" s="109" t="str">
        <f t="shared" si="73"/>
        <v/>
      </c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</row>
    <row r="60" spans="1:48" x14ac:dyDescent="0.3">
      <c r="A60" s="9" t="s">
        <v>1264</v>
      </c>
      <c r="B60" s="10" t="s">
        <v>2329</v>
      </c>
      <c r="C60" s="88">
        <v>436</v>
      </c>
      <c r="D60" s="86">
        <v>108.7</v>
      </c>
      <c r="E60" s="87">
        <v>33</v>
      </c>
      <c r="F60" s="86">
        <v>84.7</v>
      </c>
      <c r="G60" s="17">
        <v>26</v>
      </c>
      <c r="H60" s="88">
        <v>154</v>
      </c>
      <c r="I60" s="89">
        <v>135000</v>
      </c>
      <c r="J60" s="89" t="s">
        <v>74</v>
      </c>
      <c r="K60" s="89">
        <v>75000</v>
      </c>
      <c r="L60" s="89" t="s">
        <v>75</v>
      </c>
      <c r="M60" s="90">
        <f>I60-K60</f>
        <v>60000</v>
      </c>
      <c r="N60" s="4">
        <f>IF(ISERROR(K60/I60),"",K60/I60)</f>
        <v>0.55555555555555558</v>
      </c>
      <c r="O60" s="91">
        <f>I60/E60</f>
        <v>4090.909090909091</v>
      </c>
      <c r="P60" s="91">
        <f>K60/E60</f>
        <v>2272.7272727272725</v>
      </c>
      <c r="Q60" s="77">
        <v>3</v>
      </c>
      <c r="R60" s="77">
        <v>2</v>
      </c>
      <c r="S60" s="77" t="s">
        <v>61</v>
      </c>
      <c r="T60" s="5" t="s">
        <v>170</v>
      </c>
      <c r="U60" s="9"/>
      <c r="W60" s="86">
        <f t="shared" ref="W60:X63" si="108">D60</f>
        <v>108.7</v>
      </c>
      <c r="X60" s="87">
        <f t="shared" si="108"/>
        <v>33</v>
      </c>
      <c r="Y60" s="92">
        <f t="shared" ref="Y60:Z63" si="109">H60</f>
        <v>154</v>
      </c>
      <c r="Z60" s="90">
        <f t="shared" si="109"/>
        <v>135000</v>
      </c>
      <c r="AA60" s="90">
        <f>K60</f>
        <v>75000</v>
      </c>
      <c r="AB60" s="90">
        <f t="shared" ref="AB60:AD63" si="110">M60</f>
        <v>60000</v>
      </c>
      <c r="AC60" s="4">
        <f t="shared" si="110"/>
        <v>0.55555555555555558</v>
      </c>
      <c r="AD60" s="91">
        <f t="shared" si="110"/>
        <v>4090.909090909091</v>
      </c>
      <c r="AE60" s="77" t="str">
        <f>S60</f>
        <v>계</v>
      </c>
      <c r="AF60" s="77" t="str">
        <f>Q60&amp;"/"&amp;R60</f>
        <v>3/2</v>
      </c>
      <c r="AH60" s="20" t="str">
        <f t="shared" si="83"/>
        <v>상암월드컵파크5단지</v>
      </c>
      <c r="AI60" s="87">
        <f t="shared" si="73"/>
        <v>33</v>
      </c>
      <c r="AJ60" s="77" t="str">
        <f>IF(AI60="","",$AJ$2)</f>
        <v>A-</v>
      </c>
      <c r="AK60" s="77" t="s">
        <v>13</v>
      </c>
      <c r="AL60" s="77" t="s">
        <v>62</v>
      </c>
      <c r="AM60" s="77" t="s">
        <v>63</v>
      </c>
      <c r="AN60" s="77" t="str">
        <f>IF(AI60="","",$AN$2)</f>
        <v>C</v>
      </c>
      <c r="AO60" s="77" t="str">
        <f>IF(N60="","",IF(N60&gt;=$AO$1/100,"O","X"))</f>
        <v>X</v>
      </c>
      <c r="AP60" s="77" t="str">
        <f>IF(I60="","",IF(I60&lt;=$AP$1,"O","X"))</f>
        <v>X</v>
      </c>
      <c r="AQ60" s="77" t="str">
        <f>IF(O60="","",IF(O60&lt;=$AQ$1,"O","X"))</f>
        <v>X</v>
      </c>
      <c r="AR60" s="77" t="str">
        <f>IF(M60="","",IF(M60&lt;=$AR$1,"O","X"))</f>
        <v>X</v>
      </c>
      <c r="AS60" s="77" t="s">
        <v>2</v>
      </c>
      <c r="AT60" s="77" t="str">
        <f>IF(OR(F60="",AI60=""),"",IF(AND((F60&lt;=85),(AI60&gt;=15)),"O","X"))</f>
        <v>O</v>
      </c>
      <c r="AU60" s="77" t="str">
        <f>IF(C60="","",IF(C60&gt;=$AU$1,"O","X"))</f>
        <v>O</v>
      </c>
      <c r="AV60" s="77" t="str">
        <f>IF(AO60="","",IF(AND(AO60="O",AP60="O",AR60="O",AT60="O",AU60="O"),"후보","X"))</f>
        <v>X</v>
      </c>
    </row>
    <row r="61" spans="1:48" x14ac:dyDescent="0.3">
      <c r="A61" s="9" t="s">
        <v>1264</v>
      </c>
      <c r="B61" s="10" t="s">
        <v>2329</v>
      </c>
      <c r="C61" s="88">
        <v>436</v>
      </c>
      <c r="D61" s="86">
        <v>108.6</v>
      </c>
      <c r="E61" s="87">
        <v>33</v>
      </c>
      <c r="F61" s="86">
        <v>84.8</v>
      </c>
      <c r="G61" s="17">
        <v>26</v>
      </c>
      <c r="H61" s="88">
        <v>74</v>
      </c>
      <c r="I61" s="89"/>
      <c r="J61" s="89"/>
      <c r="K61" s="89"/>
      <c r="L61" s="89"/>
      <c r="M61" s="90">
        <f>I61-K61</f>
        <v>0</v>
      </c>
      <c r="N61" s="4" t="str">
        <f>IF(ISERROR(K61/I61),"",K61/I61)</f>
        <v/>
      </c>
      <c r="O61" s="91">
        <f>I61/E61</f>
        <v>0</v>
      </c>
      <c r="P61" s="91">
        <f>K61/E61</f>
        <v>0</v>
      </c>
      <c r="Q61" s="77">
        <v>3</v>
      </c>
      <c r="R61" s="77">
        <v>2</v>
      </c>
      <c r="S61" s="77" t="s">
        <v>61</v>
      </c>
      <c r="T61" s="5" t="s">
        <v>172</v>
      </c>
      <c r="U61" s="9"/>
      <c r="W61" s="86">
        <f t="shared" si="108"/>
        <v>108.6</v>
      </c>
      <c r="X61" s="87">
        <f t="shared" si="108"/>
        <v>33</v>
      </c>
      <c r="Y61" s="92">
        <f t="shared" si="109"/>
        <v>74</v>
      </c>
      <c r="Z61" s="90">
        <f t="shared" si="109"/>
        <v>0</v>
      </c>
      <c r="AA61" s="90">
        <f>K61</f>
        <v>0</v>
      </c>
      <c r="AB61" s="90">
        <f t="shared" si="110"/>
        <v>0</v>
      </c>
      <c r="AC61" s="4" t="str">
        <f t="shared" si="110"/>
        <v/>
      </c>
      <c r="AD61" s="91">
        <f t="shared" si="110"/>
        <v>0</v>
      </c>
      <c r="AE61" s="77" t="str">
        <f>S61</f>
        <v>계</v>
      </c>
      <c r="AF61" s="77" t="str">
        <f>Q61&amp;"/"&amp;R61</f>
        <v>3/2</v>
      </c>
      <c r="AH61" s="20" t="str">
        <f t="shared" si="83"/>
        <v>상암월드컵파크5단지</v>
      </c>
      <c r="AI61" s="87">
        <f t="shared" si="73"/>
        <v>33</v>
      </c>
      <c r="AJ61" s="77" t="str">
        <f>IF(AI61="","",$AJ$2)</f>
        <v>A-</v>
      </c>
      <c r="AK61" s="77" t="s">
        <v>13</v>
      </c>
      <c r="AL61" s="77" t="s">
        <v>62</v>
      </c>
      <c r="AM61" s="77" t="s">
        <v>63</v>
      </c>
      <c r="AN61" s="77" t="str">
        <f>IF(AI61="","",$AN$2)</f>
        <v>C</v>
      </c>
      <c r="AO61" s="77" t="str">
        <f>IF(N61="","",IF(N61&gt;=$AO$1/100,"O","X"))</f>
        <v/>
      </c>
      <c r="AP61" s="77" t="str">
        <f>IF(I61="","",IF(I61&lt;=$AP$1,"O","X"))</f>
        <v/>
      </c>
      <c r="AQ61" s="77" t="str">
        <f>IF(O61="","",IF(O61&lt;=$AQ$1,"O","X"))</f>
        <v>O</v>
      </c>
      <c r="AR61" s="77" t="str">
        <f>IF(M61="","",IF(M61&lt;=$AR$1,"O","X"))</f>
        <v>O</v>
      </c>
      <c r="AS61" s="77" t="s">
        <v>2</v>
      </c>
      <c r="AT61" s="77" t="str">
        <f>IF(OR(F61="",AI61=""),"",IF(AND((F61&lt;=85),(AI61&gt;=15)),"O","X"))</f>
        <v>O</v>
      </c>
      <c r="AU61" s="77" t="str">
        <f>IF(C61="","",IF(C61&gt;=$AU$1,"O","X"))</f>
        <v>O</v>
      </c>
      <c r="AV61" s="77" t="str">
        <f>IF(AO61="","",IF(AND(AO61="O",AP61="O",AR61="O",AT61="O",AU61="O"),"후보","X"))</f>
        <v/>
      </c>
    </row>
    <row r="62" spans="1:48" x14ac:dyDescent="0.3">
      <c r="A62" s="9" t="s">
        <v>1264</v>
      </c>
      <c r="B62" s="10" t="s">
        <v>2329</v>
      </c>
      <c r="C62" s="88">
        <v>436</v>
      </c>
      <c r="D62" s="86">
        <v>109.3</v>
      </c>
      <c r="E62" s="87">
        <v>33</v>
      </c>
      <c r="F62" s="86">
        <v>84.7</v>
      </c>
      <c r="G62" s="17">
        <v>26</v>
      </c>
      <c r="H62" s="88">
        <v>101</v>
      </c>
      <c r="I62" s="89">
        <v>135000</v>
      </c>
      <c r="J62" s="89" t="s">
        <v>72</v>
      </c>
      <c r="K62" s="89">
        <v>80000</v>
      </c>
      <c r="L62" s="89" t="s">
        <v>75</v>
      </c>
      <c r="M62" s="90">
        <f>I62-K62</f>
        <v>55000</v>
      </c>
      <c r="N62" s="4">
        <f>IF(ISERROR(K62/I62),"",K62/I62)</f>
        <v>0.59259259259259256</v>
      </c>
      <c r="O62" s="91">
        <f>I62/E62</f>
        <v>4090.909090909091</v>
      </c>
      <c r="P62" s="91">
        <f>K62/E62</f>
        <v>2424.242424242424</v>
      </c>
      <c r="Q62" s="77">
        <v>3</v>
      </c>
      <c r="R62" s="77">
        <v>2</v>
      </c>
      <c r="S62" s="77" t="s">
        <v>61</v>
      </c>
      <c r="T62" s="5" t="s">
        <v>146</v>
      </c>
      <c r="U62" s="9"/>
      <c r="W62" s="86">
        <f t="shared" si="108"/>
        <v>109.3</v>
      </c>
      <c r="X62" s="87">
        <f t="shared" si="108"/>
        <v>33</v>
      </c>
      <c r="Y62" s="92">
        <f t="shared" si="109"/>
        <v>101</v>
      </c>
      <c r="Z62" s="90">
        <f t="shared" si="109"/>
        <v>135000</v>
      </c>
      <c r="AA62" s="90">
        <f>K62</f>
        <v>80000</v>
      </c>
      <c r="AB62" s="90">
        <f t="shared" si="110"/>
        <v>55000</v>
      </c>
      <c r="AC62" s="4">
        <f t="shared" si="110"/>
        <v>0.59259259259259256</v>
      </c>
      <c r="AD62" s="91">
        <f t="shared" si="110"/>
        <v>4090.909090909091</v>
      </c>
      <c r="AE62" s="77" t="str">
        <f>S62</f>
        <v>계</v>
      </c>
      <c r="AF62" s="77" t="str">
        <f>Q62&amp;"/"&amp;R62</f>
        <v>3/2</v>
      </c>
      <c r="AH62" s="20" t="str">
        <f t="shared" si="83"/>
        <v>상암월드컵파크5단지</v>
      </c>
      <c r="AI62" s="87">
        <f t="shared" si="73"/>
        <v>33</v>
      </c>
      <c r="AJ62" s="77" t="str">
        <f>IF(AI62="","",$AJ$2)</f>
        <v>A-</v>
      </c>
      <c r="AK62" s="77" t="s">
        <v>13</v>
      </c>
      <c r="AL62" s="77" t="s">
        <v>62</v>
      </c>
      <c r="AM62" s="77" t="s">
        <v>63</v>
      </c>
      <c r="AN62" s="77" t="str">
        <f>IF(AI62="","",$AN$2)</f>
        <v>C</v>
      </c>
      <c r="AO62" s="77" t="str">
        <f>IF(N62="","",IF(N62&gt;=$AO$1/100,"O","X"))</f>
        <v>X</v>
      </c>
      <c r="AP62" s="77" t="str">
        <f>IF(I62="","",IF(I62&lt;=$AP$1,"O","X"))</f>
        <v>X</v>
      </c>
      <c r="AQ62" s="77" t="str">
        <f>IF(O62="","",IF(O62&lt;=$AQ$1,"O","X"))</f>
        <v>X</v>
      </c>
      <c r="AR62" s="77" t="str">
        <f>IF(M62="","",IF(M62&lt;=$AR$1,"O","X"))</f>
        <v>X</v>
      </c>
      <c r="AS62" s="77" t="s">
        <v>2</v>
      </c>
      <c r="AT62" s="77" t="str">
        <f>IF(OR(F62="",AI62=""),"",IF(AND((F62&lt;=85),(AI62&gt;=15)),"O","X"))</f>
        <v>O</v>
      </c>
      <c r="AU62" s="77" t="str">
        <f>IF(C62="","",IF(C62&gt;=$AU$1,"O","X"))</f>
        <v>O</v>
      </c>
      <c r="AV62" s="77" t="str">
        <f>IF(AO62="","",IF(AND(AO62="O",AP62="O",AR62="O",AT62="O",AU62="O"),"후보","X"))</f>
        <v>X</v>
      </c>
    </row>
    <row r="63" spans="1:48" x14ac:dyDescent="0.3">
      <c r="A63" s="9" t="s">
        <v>1264</v>
      </c>
      <c r="B63" s="10" t="s">
        <v>2329</v>
      </c>
      <c r="C63" s="88">
        <v>436</v>
      </c>
      <c r="D63" s="86">
        <v>134</v>
      </c>
      <c r="E63" s="87">
        <v>41</v>
      </c>
      <c r="F63" s="86">
        <v>104.7</v>
      </c>
      <c r="G63" s="17">
        <v>32</v>
      </c>
      <c r="H63" s="88">
        <v>107</v>
      </c>
      <c r="I63" s="89">
        <v>158000</v>
      </c>
      <c r="J63" s="89" t="s">
        <v>121</v>
      </c>
      <c r="K63" s="89"/>
      <c r="L63" s="89"/>
      <c r="M63" s="90">
        <f>I63-K63</f>
        <v>158000</v>
      </c>
      <c r="N63" s="4">
        <f>IF(ISERROR(K63/I63),"",K63/I63)</f>
        <v>0</v>
      </c>
      <c r="O63" s="91">
        <f>I63/E63</f>
        <v>3853.6585365853657</v>
      </c>
      <c r="P63" s="91">
        <f>K63/E63</f>
        <v>0</v>
      </c>
      <c r="Q63" s="77">
        <v>3</v>
      </c>
      <c r="R63" s="77">
        <v>2</v>
      </c>
      <c r="S63" s="77" t="s">
        <v>61</v>
      </c>
      <c r="T63" s="5">
        <v>134</v>
      </c>
      <c r="U63" s="9"/>
      <c r="W63" s="86">
        <f t="shared" si="108"/>
        <v>134</v>
      </c>
      <c r="X63" s="87">
        <f t="shared" si="108"/>
        <v>41</v>
      </c>
      <c r="Y63" s="92">
        <f t="shared" si="109"/>
        <v>107</v>
      </c>
      <c r="Z63" s="90">
        <f t="shared" si="109"/>
        <v>158000</v>
      </c>
      <c r="AA63" s="90">
        <f>K63</f>
        <v>0</v>
      </c>
      <c r="AB63" s="90">
        <f t="shared" si="110"/>
        <v>158000</v>
      </c>
      <c r="AC63" s="4">
        <f t="shared" si="110"/>
        <v>0</v>
      </c>
      <c r="AD63" s="91">
        <f t="shared" si="110"/>
        <v>3853.6585365853657</v>
      </c>
      <c r="AE63" s="77" t="str">
        <f>S63</f>
        <v>계</v>
      </c>
      <c r="AF63" s="77" t="str">
        <f>Q63&amp;"/"&amp;R63</f>
        <v>3/2</v>
      </c>
      <c r="AH63" s="20" t="str">
        <f t="shared" si="83"/>
        <v>상암월드컵파크5단지</v>
      </c>
      <c r="AI63" s="87">
        <f t="shared" si="73"/>
        <v>41</v>
      </c>
      <c r="AJ63" s="77" t="str">
        <f>IF(AI63="","",$AJ$2)</f>
        <v>A-</v>
      </c>
      <c r="AK63" s="77" t="s">
        <v>13</v>
      </c>
      <c r="AL63" s="77" t="s">
        <v>62</v>
      </c>
      <c r="AM63" s="77" t="s">
        <v>63</v>
      </c>
      <c r="AN63" s="77" t="str">
        <f>IF(AI63="","",$AN$2)</f>
        <v>C</v>
      </c>
      <c r="AO63" s="77" t="str">
        <f>IF(N63="","",IF(N63&gt;=$AO$1/100,"O","X"))</f>
        <v>X</v>
      </c>
      <c r="AP63" s="77" t="str">
        <f>IF(I63="","",IF(I63&lt;=$AP$1,"O","X"))</f>
        <v>X</v>
      </c>
      <c r="AQ63" s="77" t="str">
        <f>IF(O63="","",IF(O63&lt;=$AQ$1,"O","X"))</f>
        <v>X</v>
      </c>
      <c r="AR63" s="77" t="str">
        <f>IF(M63="","",IF(M63&lt;=$AR$1,"O","X"))</f>
        <v>X</v>
      </c>
      <c r="AS63" s="77" t="s">
        <v>2</v>
      </c>
      <c r="AT63" s="77" t="str">
        <f>IF(OR(F63="",AI63=""),"",IF(AND((F63&lt;=85),(AI63&gt;=15)),"O","X"))</f>
        <v>X</v>
      </c>
      <c r="AU63" s="77" t="str">
        <f>IF(C63="","",IF(C63&gt;=$AU$1,"O","X"))</f>
        <v>O</v>
      </c>
      <c r="AV63" s="77" t="str">
        <f>IF(AO63="","",IF(AND(AO63="O",AP63="O",AR63="O",AT63="O",AU63="O"),"후보","X"))</f>
        <v>X</v>
      </c>
    </row>
    <row r="64" spans="1:48" x14ac:dyDescent="0.3">
      <c r="A64" s="9"/>
      <c r="B64" s="77"/>
      <c r="C64" s="6"/>
      <c r="D64" s="9"/>
      <c r="E64" s="14"/>
      <c r="F64" s="86"/>
      <c r="G64" s="9"/>
      <c r="H64" s="9"/>
      <c r="I64" s="9"/>
      <c r="J64" s="9"/>
      <c r="K64" s="9"/>
      <c r="L64" s="9"/>
      <c r="M64" s="9"/>
      <c r="N64" s="9"/>
      <c r="O64" s="91"/>
      <c r="P64" s="91"/>
      <c r="Q64" s="87"/>
      <c r="R64" s="87"/>
      <c r="S64" s="9"/>
      <c r="T64" s="47"/>
      <c r="U64" s="9"/>
      <c r="W64" s="67" t="str">
        <f>$A$4&amp;" "&amp;A65&amp;"("&amp;B65&amp;","&amp;C65&amp;"^)"</f>
        <v>상암동 상암월드컵파크3단지('03.09.,540^)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83"/>
        <v/>
      </c>
      <c r="AI64" s="109" t="str">
        <f t="shared" si="73"/>
        <v/>
      </c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</row>
    <row r="65" spans="1:48" x14ac:dyDescent="0.3">
      <c r="A65" s="9" t="s">
        <v>1268</v>
      </c>
      <c r="B65" s="10" t="s">
        <v>2330</v>
      </c>
      <c r="C65" s="88">
        <v>540</v>
      </c>
      <c r="D65" s="86">
        <v>108.6</v>
      </c>
      <c r="E65" s="87">
        <v>33</v>
      </c>
      <c r="F65" s="86">
        <v>84.9</v>
      </c>
      <c r="G65" s="17">
        <v>26</v>
      </c>
      <c r="H65" s="88">
        <v>276</v>
      </c>
      <c r="I65" s="89">
        <v>130000</v>
      </c>
      <c r="J65" s="89" t="s">
        <v>76</v>
      </c>
      <c r="K65" s="89">
        <v>70000</v>
      </c>
      <c r="L65" s="89" t="s">
        <v>60</v>
      </c>
      <c r="M65" s="90">
        <f>I65-K65</f>
        <v>60000</v>
      </c>
      <c r="N65" s="4">
        <f>IF(ISERROR(K65/I65),"",K65/I65)</f>
        <v>0.53846153846153844</v>
      </c>
      <c r="O65" s="91">
        <f>I65/E65</f>
        <v>3939.3939393939395</v>
      </c>
      <c r="P65" s="91">
        <f>K65/E65</f>
        <v>2121.212121212121</v>
      </c>
      <c r="Q65" s="77">
        <v>3</v>
      </c>
      <c r="R65" s="77">
        <v>2</v>
      </c>
      <c r="S65" s="77" t="s">
        <v>61</v>
      </c>
      <c r="T65" s="5" t="s">
        <v>151</v>
      </c>
      <c r="U65" s="9"/>
      <c r="W65" s="86">
        <f>D65</f>
        <v>108.6</v>
      </c>
      <c r="X65" s="87">
        <f>E65</f>
        <v>33</v>
      </c>
      <c r="Y65" s="92">
        <f>H65</f>
        <v>276</v>
      </c>
      <c r="Z65" s="90">
        <f>I65</f>
        <v>130000</v>
      </c>
      <c r="AA65" s="90">
        <f>K65</f>
        <v>70000</v>
      </c>
      <c r="AB65" s="90">
        <f t="shared" ref="AB65:AD66" si="111">M65</f>
        <v>60000</v>
      </c>
      <c r="AC65" s="4">
        <f t="shared" si="111"/>
        <v>0.53846153846153844</v>
      </c>
      <c r="AD65" s="91">
        <f t="shared" si="111"/>
        <v>3939.3939393939395</v>
      </c>
      <c r="AE65" s="77" t="str">
        <f>S65</f>
        <v>계</v>
      </c>
      <c r="AF65" s="77" t="str">
        <f>Q65&amp;"/"&amp;R65</f>
        <v>3/2</v>
      </c>
      <c r="AH65" s="20" t="str">
        <f t="shared" si="83"/>
        <v>상암월드컵파크3단지</v>
      </c>
      <c r="AI65" s="87">
        <f t="shared" si="73"/>
        <v>33</v>
      </c>
      <c r="AJ65" s="77" t="str">
        <f>IF(AI65="","",$AJ$2)</f>
        <v>A-</v>
      </c>
      <c r="AK65" s="77" t="s">
        <v>13</v>
      </c>
      <c r="AL65" s="77" t="s">
        <v>62</v>
      </c>
      <c r="AM65" s="77" t="s">
        <v>63</v>
      </c>
      <c r="AN65" s="77" t="str">
        <f>IF(AI65="","",$AN$2)</f>
        <v>C</v>
      </c>
      <c r="AO65" s="77" t="str">
        <f>IF(N65="","",IF(N65&gt;=$AO$1/100,"O","X"))</f>
        <v>X</v>
      </c>
      <c r="AP65" s="77" t="str">
        <f>IF(I65="","",IF(I65&lt;=$AP$1,"O","X"))</f>
        <v>X</v>
      </c>
      <c r="AQ65" s="77" t="str">
        <f>IF(O65="","",IF(O65&lt;=$AQ$1,"O","X"))</f>
        <v>X</v>
      </c>
      <c r="AR65" s="77" t="str">
        <f>IF(M65="","",IF(M65&lt;=$AR$1,"O","X"))</f>
        <v>X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O</v>
      </c>
      <c r="AV65" s="77" t="str">
        <f>IF(AO65="","",IF(AND(AO65="O",AP65="O",AR65="O",AT65="O",AU65="O"),"후보","X"))</f>
        <v>X</v>
      </c>
    </row>
    <row r="66" spans="1:48" x14ac:dyDescent="0.3">
      <c r="A66" s="9" t="s">
        <v>1268</v>
      </c>
      <c r="B66" s="10" t="s">
        <v>2330</v>
      </c>
      <c r="C66" s="88">
        <v>540</v>
      </c>
      <c r="D66" s="86">
        <v>108.5</v>
      </c>
      <c r="E66" s="87">
        <v>33</v>
      </c>
      <c r="F66" s="86">
        <v>84.8</v>
      </c>
      <c r="G66" s="17">
        <v>26</v>
      </c>
      <c r="H66" s="88">
        <v>264</v>
      </c>
      <c r="I66" s="89">
        <v>130000</v>
      </c>
      <c r="J66" s="89" t="s">
        <v>64</v>
      </c>
      <c r="K66" s="89">
        <v>75000</v>
      </c>
      <c r="L66" s="89" t="s">
        <v>68</v>
      </c>
      <c r="M66" s="90">
        <f>I66-K66</f>
        <v>55000</v>
      </c>
      <c r="N66" s="4">
        <f>IF(ISERROR(K66/I66),"",K66/I66)</f>
        <v>0.57692307692307687</v>
      </c>
      <c r="O66" s="91">
        <f>I66/E66</f>
        <v>3939.3939393939395</v>
      </c>
      <c r="P66" s="91">
        <f>K66/E66</f>
        <v>2272.7272727272725</v>
      </c>
      <c r="Q66" s="77">
        <v>3</v>
      </c>
      <c r="R66" s="77">
        <v>2</v>
      </c>
      <c r="S66" s="77" t="s">
        <v>61</v>
      </c>
      <c r="T66" s="5" t="s">
        <v>152</v>
      </c>
      <c r="U66" s="9"/>
      <c r="W66" s="86">
        <f>D66</f>
        <v>108.5</v>
      </c>
      <c r="X66" s="87">
        <f>E66</f>
        <v>33</v>
      </c>
      <c r="Y66" s="92">
        <f>H66</f>
        <v>264</v>
      </c>
      <c r="Z66" s="90">
        <f>I66</f>
        <v>130000</v>
      </c>
      <c r="AA66" s="90">
        <f>K66</f>
        <v>75000</v>
      </c>
      <c r="AB66" s="90">
        <f t="shared" si="111"/>
        <v>55000</v>
      </c>
      <c r="AC66" s="4">
        <f t="shared" si="111"/>
        <v>0.57692307692307687</v>
      </c>
      <c r="AD66" s="91">
        <f t="shared" si="111"/>
        <v>3939.3939393939395</v>
      </c>
      <c r="AE66" s="77" t="str">
        <f>S66</f>
        <v>계</v>
      </c>
      <c r="AF66" s="77" t="str">
        <f>Q66&amp;"/"&amp;R66</f>
        <v>3/2</v>
      </c>
      <c r="AH66" s="20" t="str">
        <f t="shared" si="83"/>
        <v>상암월드컵파크3단지</v>
      </c>
      <c r="AI66" s="87">
        <f t="shared" si="73"/>
        <v>33</v>
      </c>
      <c r="AJ66" s="77" t="str">
        <f>IF(AI66="","",$AJ$2)</f>
        <v>A-</v>
      </c>
      <c r="AK66" s="77" t="s">
        <v>13</v>
      </c>
      <c r="AL66" s="77" t="s">
        <v>62</v>
      </c>
      <c r="AM66" s="77" t="s">
        <v>63</v>
      </c>
      <c r="AN66" s="77" t="str">
        <f>IF(AI66="","",$AN$2)</f>
        <v>C</v>
      </c>
      <c r="AO66" s="77" t="str">
        <f>IF(N66="","",IF(N66&gt;=$AO$1/100,"O","X"))</f>
        <v>X</v>
      </c>
      <c r="AP66" s="77" t="str">
        <f>IF(I66="","",IF(I66&lt;=$AP$1,"O","X"))</f>
        <v>X</v>
      </c>
      <c r="AQ66" s="77" t="str">
        <f>IF(O66="","",IF(O66&lt;=$AQ$1,"O","X"))</f>
        <v>X</v>
      </c>
      <c r="AR66" s="77" t="str">
        <f>IF(M66="","",IF(M66&lt;=$AR$1,"O","X"))</f>
        <v>X</v>
      </c>
      <c r="AS66" s="77" t="s">
        <v>2</v>
      </c>
      <c r="AT66" s="77" t="str">
        <f>IF(OR(F66="",AI66=""),"",IF(AND((F66&lt;=85),(AI66&gt;=15)),"O","X"))</f>
        <v>O</v>
      </c>
      <c r="AU66" s="77" t="str">
        <f>IF(C66="","",IF(C66&gt;=$AU$1,"O","X"))</f>
        <v>O</v>
      </c>
      <c r="AV66" s="77" t="str">
        <f>IF(AO66="","",IF(AND(AO66="O",AP66="O",AR66="O",AT66="O",AU66="O"),"후보","X"))</f>
        <v>X</v>
      </c>
    </row>
  </sheetData>
  <mergeCells count="1">
    <mergeCell ref="AJ1:AN1"/>
  </mergeCells>
  <phoneticPr fontId="2" type="noConversion"/>
  <conditionalFormatting sqref="AV4:AV6">
    <cfRule type="expression" dxfId="6335" priority="1006">
      <formula>AV4="X"</formula>
    </cfRule>
    <cfRule type="expression" dxfId="6334" priority="1007">
      <formula>AV4="후보"</formula>
    </cfRule>
  </conditionalFormatting>
  <conditionalFormatting sqref="AC1:AC2 AC4:AC6 N4:N5">
    <cfRule type="cellIs" dxfId="6333" priority="1003" operator="greaterThan">
      <formula>0.9</formula>
    </cfRule>
    <cfRule type="cellIs" dxfId="6332" priority="1004" operator="greaterThan">
      <formula>0.85</formula>
    </cfRule>
  </conditionalFormatting>
  <conditionalFormatting sqref="N1:N2">
    <cfRule type="cellIs" dxfId="6331" priority="1001" operator="greaterThan">
      <formula>0.9</formula>
    </cfRule>
    <cfRule type="cellIs" dxfId="6330" priority="1002" operator="greaterThan">
      <formula>0.85</formula>
    </cfRule>
  </conditionalFormatting>
  <conditionalFormatting sqref="N6">
    <cfRule type="cellIs" dxfId="6329" priority="999" operator="greaterThan">
      <formula>0.9</formula>
    </cfRule>
    <cfRule type="cellIs" dxfId="6328" priority="1000" operator="greaterThan">
      <formula>0.85</formula>
    </cfRule>
  </conditionalFormatting>
  <conditionalFormatting sqref="E6">
    <cfRule type="expression" dxfId="6327" priority="995">
      <formula>AND(IF(OR($Q6=1,$Q6=2),1,0),IF($X6&lt;=20,1,0))</formula>
    </cfRule>
    <cfRule type="expression" dxfId="6326" priority="996">
      <formula>AND(IF($Q6=2,1,0),IF($X6&lt;30,1,0))</formula>
    </cfRule>
    <cfRule type="expression" dxfId="6325" priority="997">
      <formula>AND(IF($Q6=3,1,0),IF($X6&lt;30,1,0))</formula>
    </cfRule>
    <cfRule type="expression" dxfId="6324" priority="998">
      <formula>AND(IF($Q6=3,1,IF($Q6=4,1,0)),IF($F6&lt;=85,1,0))</formula>
    </cfRule>
  </conditionalFormatting>
  <conditionalFormatting sqref="X6">
    <cfRule type="expression" dxfId="6323" priority="991">
      <formula>AND(IF(OR($Q6=1,$Q6=2),1,0),IF($X6&lt;=20,1,0))</formula>
    </cfRule>
    <cfRule type="expression" dxfId="6322" priority="992">
      <formula>AND(IF($Q6=2,1,0),IF($X6&lt;30,1,0))</formula>
    </cfRule>
    <cfRule type="expression" dxfId="6321" priority="993">
      <formula>AND(IF($Q6=3,1,0),IF($X6&lt;30,1,0))</formula>
    </cfRule>
    <cfRule type="expression" dxfId="6320" priority="994">
      <formula>AND(IF($Q6=3,1,IF($Q6=4,1,0)),IF($F6&lt;=85,1,0))</formula>
    </cfRule>
  </conditionalFormatting>
  <conditionalFormatting sqref="AI6">
    <cfRule type="expression" dxfId="6319" priority="987">
      <formula>AND(IF(OR($Q6=1,$Q6=2),1,0),IF($X6&lt;=20,1,0))</formula>
    </cfRule>
    <cfRule type="expression" dxfId="6318" priority="988">
      <formula>AND(IF($Q6=2,1,0),IF($X6&lt;30,1,0))</formula>
    </cfRule>
    <cfRule type="expression" dxfId="6317" priority="989">
      <formula>AND(IF($Q6=3,1,0),IF($X6&lt;30,1,0))</formula>
    </cfRule>
    <cfRule type="expression" dxfId="6316" priority="990">
      <formula>AND(IF($Q6=3,1,IF($Q6=4,1,0)),IF($F6&lt;=85,1,0))</formula>
    </cfRule>
  </conditionalFormatting>
  <conditionalFormatting sqref="AV7">
    <cfRule type="expression" dxfId="6315" priority="985">
      <formula>AV7="X"</formula>
    </cfRule>
    <cfRule type="expression" dxfId="6314" priority="986">
      <formula>AV7="후보"</formula>
    </cfRule>
  </conditionalFormatting>
  <conditionalFormatting sqref="AC7">
    <cfRule type="cellIs" dxfId="6313" priority="982" operator="greaterThan">
      <formula>0.9</formula>
    </cfRule>
    <cfRule type="cellIs" dxfId="6312" priority="983" operator="greaterThan">
      <formula>0.85</formula>
    </cfRule>
  </conditionalFormatting>
  <conditionalFormatting sqref="N7">
    <cfRule type="cellIs" dxfId="6311" priority="980" operator="greaterThan">
      <formula>0.9</formula>
    </cfRule>
    <cfRule type="cellIs" dxfId="6310" priority="981" operator="greaterThan">
      <formula>0.85</formula>
    </cfRule>
  </conditionalFormatting>
  <conditionalFormatting sqref="E7">
    <cfRule type="expression" dxfId="6309" priority="976">
      <formula>AND(IF(OR($Q7=1,$Q7=2),1,0),IF($X7&lt;=20,1,0))</formula>
    </cfRule>
    <cfRule type="expression" dxfId="6308" priority="977">
      <formula>AND(IF($Q7=2,1,0),IF($X7&lt;30,1,0))</formula>
    </cfRule>
    <cfRule type="expression" dxfId="6307" priority="978">
      <formula>AND(IF($Q7=3,1,0),IF($X7&lt;30,1,0))</formula>
    </cfRule>
    <cfRule type="expression" dxfId="6306" priority="979">
      <formula>AND(IF($Q7=3,1,IF($Q7=4,1,0)),IF($F7&lt;=85,1,0))</formula>
    </cfRule>
  </conditionalFormatting>
  <conditionalFormatting sqref="X7">
    <cfRule type="expression" dxfId="6305" priority="972">
      <formula>AND(IF(OR($Q7=1,$Q7=2),1,0),IF($X7&lt;=20,1,0))</formula>
    </cfRule>
    <cfRule type="expression" dxfId="6304" priority="973">
      <formula>AND(IF($Q7=2,1,0),IF($X7&lt;30,1,0))</formula>
    </cfRule>
    <cfRule type="expression" dxfId="6303" priority="974">
      <formula>AND(IF($Q7=3,1,0),IF($X7&lt;30,1,0))</formula>
    </cfRule>
    <cfRule type="expression" dxfId="6302" priority="975">
      <formula>AND(IF($Q7=3,1,IF($Q7=4,1,0)),IF($F7&lt;=85,1,0))</formula>
    </cfRule>
  </conditionalFormatting>
  <conditionalFormatting sqref="AI7">
    <cfRule type="expression" dxfId="6301" priority="968">
      <formula>AND(IF(OR($Q7=1,$Q7=2),1,0),IF($X7&lt;=20,1,0))</formula>
    </cfRule>
    <cfRule type="expression" dxfId="6300" priority="969">
      <formula>AND(IF($Q7=2,1,0),IF($X7&lt;30,1,0))</formula>
    </cfRule>
    <cfRule type="expression" dxfId="6299" priority="970">
      <formula>AND(IF($Q7=3,1,0),IF($X7&lt;30,1,0))</formula>
    </cfRule>
    <cfRule type="expression" dxfId="6298" priority="971">
      <formula>AND(IF($Q7=3,1,IF($Q7=4,1,0)),IF($F7&lt;=85,1,0))</formula>
    </cfRule>
  </conditionalFormatting>
  <conditionalFormatting sqref="AV8">
    <cfRule type="expression" dxfId="6297" priority="966">
      <formula>AV8="X"</formula>
    </cfRule>
    <cfRule type="expression" dxfId="6296" priority="967">
      <formula>AV8="후보"</formula>
    </cfRule>
  </conditionalFormatting>
  <conditionalFormatting sqref="AC8">
    <cfRule type="cellIs" dxfId="6295" priority="963" operator="greaterThan">
      <formula>0.9</formula>
    </cfRule>
    <cfRule type="cellIs" dxfId="6294" priority="964" operator="greaterThan">
      <formula>0.85</formula>
    </cfRule>
  </conditionalFormatting>
  <conditionalFormatting sqref="N8">
    <cfRule type="cellIs" dxfId="6293" priority="961" operator="greaterThan">
      <formula>0.9</formula>
    </cfRule>
    <cfRule type="cellIs" dxfId="6292" priority="962" operator="greaterThan">
      <formula>0.85</formula>
    </cfRule>
  </conditionalFormatting>
  <conditionalFormatting sqref="E8">
    <cfRule type="expression" dxfId="6291" priority="957">
      <formula>AND(IF(OR($Q8=1,$Q8=2),1,0),IF($X8&lt;=20,1,0))</formula>
    </cfRule>
    <cfRule type="expression" dxfId="6290" priority="958">
      <formula>AND(IF($Q8=2,1,0),IF($X8&lt;30,1,0))</formula>
    </cfRule>
    <cfRule type="expression" dxfId="6289" priority="959">
      <formula>AND(IF($Q8=3,1,0),IF($X8&lt;30,1,0))</formula>
    </cfRule>
    <cfRule type="expression" dxfId="6288" priority="960">
      <formula>AND(IF($Q8=3,1,IF($Q8=4,1,0)),IF($F8&lt;=85,1,0))</formula>
    </cfRule>
  </conditionalFormatting>
  <conditionalFormatting sqref="X8">
    <cfRule type="expression" dxfId="6287" priority="953">
      <formula>AND(IF(OR($Q8=1,$Q8=2),1,0),IF($X8&lt;=20,1,0))</formula>
    </cfRule>
    <cfRule type="expression" dxfId="6286" priority="954">
      <formula>AND(IF($Q8=2,1,0),IF($X8&lt;30,1,0))</formula>
    </cfRule>
    <cfRule type="expression" dxfId="6285" priority="955">
      <formula>AND(IF($Q8=3,1,0),IF($X8&lt;30,1,0))</formula>
    </cfRule>
    <cfRule type="expression" dxfId="6284" priority="956">
      <formula>AND(IF($Q8=3,1,IF($Q8=4,1,0)),IF($F8&lt;=85,1,0))</formula>
    </cfRule>
  </conditionalFormatting>
  <conditionalFormatting sqref="AI8">
    <cfRule type="expression" dxfId="6283" priority="949">
      <formula>AND(IF(OR($Q8=1,$Q8=2),1,0),IF($X8&lt;=20,1,0))</formula>
    </cfRule>
    <cfRule type="expression" dxfId="6282" priority="950">
      <formula>AND(IF($Q8=2,1,0),IF($X8&lt;30,1,0))</formula>
    </cfRule>
    <cfRule type="expression" dxfId="6281" priority="951">
      <formula>AND(IF($Q8=3,1,0),IF($X8&lt;30,1,0))</formula>
    </cfRule>
    <cfRule type="expression" dxfId="6280" priority="952">
      <formula>AND(IF($Q8=3,1,IF($Q8=4,1,0)),IF($F8&lt;=85,1,0))</formula>
    </cfRule>
  </conditionalFormatting>
  <conditionalFormatting sqref="AV9">
    <cfRule type="expression" dxfId="6279" priority="947">
      <formula>AV9="X"</formula>
    </cfRule>
    <cfRule type="expression" dxfId="6278" priority="948">
      <formula>AV9="후보"</formula>
    </cfRule>
  </conditionalFormatting>
  <conditionalFormatting sqref="AC9">
    <cfRule type="cellIs" dxfId="6277" priority="944" operator="greaterThan">
      <formula>0.9</formula>
    </cfRule>
    <cfRule type="cellIs" dxfId="6276" priority="945" operator="greaterThan">
      <formula>0.85</formula>
    </cfRule>
  </conditionalFormatting>
  <conditionalFormatting sqref="N9">
    <cfRule type="cellIs" dxfId="6275" priority="942" operator="greaterThan">
      <formula>0.9</formula>
    </cfRule>
    <cfRule type="cellIs" dxfId="6274" priority="943" operator="greaterThan">
      <formula>0.85</formula>
    </cfRule>
  </conditionalFormatting>
  <conditionalFormatting sqref="E9">
    <cfRule type="expression" dxfId="6273" priority="938">
      <formula>AND(IF(OR($Q9=1,$Q9=2),1,0),IF($X9&lt;=20,1,0))</formula>
    </cfRule>
    <cfRule type="expression" dxfId="6272" priority="939">
      <formula>AND(IF($Q9=2,1,0),IF($X9&lt;30,1,0))</formula>
    </cfRule>
    <cfRule type="expression" dxfId="6271" priority="940">
      <formula>AND(IF($Q9=3,1,0),IF($X9&lt;30,1,0))</formula>
    </cfRule>
    <cfRule type="expression" dxfId="6270" priority="941">
      <formula>AND(IF($Q9=3,1,IF($Q9=4,1,0)),IF($F9&lt;=85,1,0))</formula>
    </cfRule>
  </conditionalFormatting>
  <conditionalFormatting sqref="X9">
    <cfRule type="expression" dxfId="6269" priority="934">
      <formula>AND(IF(OR($Q9=1,$Q9=2),1,0),IF($X9&lt;=20,1,0))</formula>
    </cfRule>
    <cfRule type="expression" dxfId="6268" priority="935">
      <formula>AND(IF($Q9=2,1,0),IF($X9&lt;30,1,0))</formula>
    </cfRule>
    <cfRule type="expression" dxfId="6267" priority="936">
      <formula>AND(IF($Q9=3,1,0),IF($X9&lt;30,1,0))</formula>
    </cfRule>
    <cfRule type="expression" dxfId="6266" priority="937">
      <formula>AND(IF($Q9=3,1,IF($Q9=4,1,0)),IF($F9&lt;=85,1,0))</formula>
    </cfRule>
  </conditionalFormatting>
  <conditionalFormatting sqref="AI9">
    <cfRule type="expression" dxfId="6265" priority="930">
      <formula>AND(IF(OR($Q9=1,$Q9=2),1,0),IF($X9&lt;=20,1,0))</formula>
    </cfRule>
    <cfRule type="expression" dxfId="6264" priority="931">
      <formula>AND(IF($Q9=2,1,0),IF($X9&lt;30,1,0))</formula>
    </cfRule>
    <cfRule type="expression" dxfId="6263" priority="932">
      <formula>AND(IF($Q9=3,1,0),IF($X9&lt;30,1,0))</formula>
    </cfRule>
    <cfRule type="expression" dxfId="6262" priority="933">
      <formula>AND(IF($Q9=3,1,IF($Q9=4,1,0)),IF($F9&lt;=85,1,0))</formula>
    </cfRule>
  </conditionalFormatting>
  <conditionalFormatting sqref="AV10">
    <cfRule type="expression" dxfId="6261" priority="928">
      <formula>AV10="X"</formula>
    </cfRule>
    <cfRule type="expression" dxfId="6260" priority="929">
      <formula>AV10="후보"</formula>
    </cfRule>
  </conditionalFormatting>
  <conditionalFormatting sqref="AC10">
    <cfRule type="cellIs" dxfId="6259" priority="925" operator="greaterThan">
      <formula>0.9</formula>
    </cfRule>
    <cfRule type="cellIs" dxfId="6258" priority="926" operator="greaterThan">
      <formula>0.85</formula>
    </cfRule>
  </conditionalFormatting>
  <conditionalFormatting sqref="N10">
    <cfRule type="cellIs" dxfId="6257" priority="923" operator="greaterThan">
      <formula>0.9</formula>
    </cfRule>
    <cfRule type="cellIs" dxfId="6256" priority="924" operator="greaterThan">
      <formula>0.85</formula>
    </cfRule>
  </conditionalFormatting>
  <conditionalFormatting sqref="E10">
    <cfRule type="expression" dxfId="6255" priority="919">
      <formula>AND(IF(OR($Q10=1,$Q10=2),1,0),IF($X10&lt;=20,1,0))</formula>
    </cfRule>
    <cfRule type="expression" dxfId="6254" priority="920">
      <formula>AND(IF($Q10=2,1,0),IF($X10&lt;30,1,0))</formula>
    </cfRule>
    <cfRule type="expression" dxfId="6253" priority="921">
      <formula>AND(IF($Q10=3,1,0),IF($X10&lt;30,1,0))</formula>
    </cfRule>
    <cfRule type="expression" dxfId="6252" priority="922">
      <formula>AND(IF($Q10=3,1,IF($Q10=4,1,0)),IF($F10&lt;=85,1,0))</formula>
    </cfRule>
  </conditionalFormatting>
  <conditionalFormatting sqref="X10">
    <cfRule type="expression" dxfId="6251" priority="915">
      <formula>AND(IF(OR($Q10=1,$Q10=2),1,0),IF($X10&lt;=20,1,0))</formula>
    </cfRule>
    <cfRule type="expression" dxfId="6250" priority="916">
      <formula>AND(IF($Q10=2,1,0),IF($X10&lt;30,1,0))</formula>
    </cfRule>
    <cfRule type="expression" dxfId="6249" priority="917">
      <formula>AND(IF($Q10=3,1,0),IF($X10&lt;30,1,0))</formula>
    </cfRule>
    <cfRule type="expression" dxfId="6248" priority="918">
      <formula>AND(IF($Q10=3,1,IF($Q10=4,1,0)),IF($F10&lt;=85,1,0))</formula>
    </cfRule>
  </conditionalFormatting>
  <conditionalFormatting sqref="AI10">
    <cfRule type="expression" dxfId="6247" priority="911">
      <formula>AND(IF(OR($Q10=1,$Q10=2),1,0),IF($X10&lt;=20,1,0))</formula>
    </cfRule>
    <cfRule type="expression" dxfId="6246" priority="912">
      <formula>AND(IF($Q10=2,1,0),IF($X10&lt;30,1,0))</formula>
    </cfRule>
    <cfRule type="expression" dxfId="6245" priority="913">
      <formula>AND(IF($Q10=3,1,0),IF($X10&lt;30,1,0))</formula>
    </cfRule>
    <cfRule type="expression" dxfId="6244" priority="914">
      <formula>AND(IF($Q10=3,1,IF($Q10=4,1,0)),IF($F10&lt;=85,1,0))</formula>
    </cfRule>
  </conditionalFormatting>
  <conditionalFormatting sqref="AV11">
    <cfRule type="expression" dxfId="6243" priority="909">
      <formula>AV11="X"</formula>
    </cfRule>
    <cfRule type="expression" dxfId="6242" priority="910">
      <formula>AV11="후보"</formula>
    </cfRule>
  </conditionalFormatting>
  <conditionalFormatting sqref="AC11">
    <cfRule type="cellIs" dxfId="6241" priority="906" operator="greaterThan">
      <formula>0.9</formula>
    </cfRule>
    <cfRule type="cellIs" dxfId="6240" priority="907" operator="greaterThan">
      <formula>0.85</formula>
    </cfRule>
  </conditionalFormatting>
  <conditionalFormatting sqref="N11">
    <cfRule type="cellIs" dxfId="6239" priority="904" operator="greaterThan">
      <formula>0.9</formula>
    </cfRule>
    <cfRule type="cellIs" dxfId="6238" priority="905" operator="greaterThan">
      <formula>0.85</formula>
    </cfRule>
  </conditionalFormatting>
  <conditionalFormatting sqref="E11">
    <cfRule type="expression" dxfId="6237" priority="900">
      <formula>AND(IF(OR($Q11=1,$Q11=2),1,0),IF($X11&lt;=20,1,0))</formula>
    </cfRule>
    <cfRule type="expression" dxfId="6236" priority="901">
      <formula>AND(IF($Q11=2,1,0),IF($X11&lt;30,1,0))</formula>
    </cfRule>
    <cfRule type="expression" dxfId="6235" priority="902">
      <formula>AND(IF($Q11=3,1,0),IF($X11&lt;30,1,0))</formula>
    </cfRule>
    <cfRule type="expression" dxfId="6234" priority="903">
      <formula>AND(IF($Q11=3,1,IF($Q11=4,1,0)),IF($F11&lt;=85,1,0))</formula>
    </cfRule>
  </conditionalFormatting>
  <conditionalFormatting sqref="X11">
    <cfRule type="expression" dxfId="6233" priority="896">
      <formula>AND(IF(OR($Q11=1,$Q11=2),1,0),IF($X11&lt;=20,1,0))</formula>
    </cfRule>
    <cfRule type="expression" dxfId="6232" priority="897">
      <formula>AND(IF($Q11=2,1,0),IF($X11&lt;30,1,0))</formula>
    </cfRule>
    <cfRule type="expression" dxfId="6231" priority="898">
      <formula>AND(IF($Q11=3,1,0),IF($X11&lt;30,1,0))</formula>
    </cfRule>
    <cfRule type="expression" dxfId="6230" priority="899">
      <formula>AND(IF($Q11=3,1,IF($Q11=4,1,0)),IF($F11&lt;=85,1,0))</formula>
    </cfRule>
  </conditionalFormatting>
  <conditionalFormatting sqref="AI11">
    <cfRule type="expression" dxfId="6229" priority="892">
      <formula>AND(IF(OR($Q11=1,$Q11=2),1,0),IF($X11&lt;=20,1,0))</formula>
    </cfRule>
    <cfRule type="expression" dxfId="6228" priority="893">
      <formula>AND(IF($Q11=2,1,0),IF($X11&lt;30,1,0))</formula>
    </cfRule>
    <cfRule type="expression" dxfId="6227" priority="894">
      <formula>AND(IF($Q11=3,1,0),IF($X11&lt;30,1,0))</formula>
    </cfRule>
    <cfRule type="expression" dxfId="6226" priority="895">
      <formula>AND(IF($Q11=3,1,IF($Q11=4,1,0)),IF($F11&lt;=85,1,0))</formula>
    </cfRule>
  </conditionalFormatting>
  <conditionalFormatting sqref="AV12">
    <cfRule type="expression" dxfId="6225" priority="890">
      <formula>AV12="X"</formula>
    </cfRule>
    <cfRule type="expression" dxfId="6224" priority="891">
      <formula>AV12="후보"</formula>
    </cfRule>
  </conditionalFormatting>
  <conditionalFormatting sqref="AC12 N12">
    <cfRule type="cellIs" dxfId="6223" priority="887" operator="greaterThan">
      <formula>0.9</formula>
    </cfRule>
    <cfRule type="cellIs" dxfId="6222" priority="888" operator="greaterThan">
      <formula>0.85</formula>
    </cfRule>
  </conditionalFormatting>
  <conditionalFormatting sqref="AV13">
    <cfRule type="expression" dxfId="6221" priority="885">
      <formula>AV13="X"</formula>
    </cfRule>
    <cfRule type="expression" dxfId="6220" priority="886">
      <formula>AV13="후보"</formula>
    </cfRule>
  </conditionalFormatting>
  <conditionalFormatting sqref="AC13">
    <cfRule type="cellIs" dxfId="6219" priority="882" operator="greaterThan">
      <formula>0.9</formula>
    </cfRule>
    <cfRule type="cellIs" dxfId="6218" priority="883" operator="greaterThan">
      <formula>0.85</formula>
    </cfRule>
  </conditionalFormatting>
  <conditionalFormatting sqref="N13">
    <cfRule type="cellIs" dxfId="6217" priority="880" operator="greaterThan">
      <formula>0.9</formula>
    </cfRule>
    <cfRule type="cellIs" dxfId="6216" priority="881" operator="greaterThan">
      <formula>0.85</formula>
    </cfRule>
  </conditionalFormatting>
  <conditionalFormatting sqref="E13">
    <cfRule type="expression" dxfId="6215" priority="876">
      <formula>AND(IF(OR($Q13=1,$Q13=2),1,0),IF($X13&lt;=20,1,0))</formula>
    </cfRule>
    <cfRule type="expression" dxfId="6214" priority="877">
      <formula>AND(IF($Q13=2,1,0),IF($X13&lt;30,1,0))</formula>
    </cfRule>
    <cfRule type="expression" dxfId="6213" priority="878">
      <formula>AND(IF($Q13=3,1,0),IF($X13&lt;30,1,0))</formula>
    </cfRule>
    <cfRule type="expression" dxfId="6212" priority="879">
      <formula>AND(IF($Q13=3,1,IF($Q13=4,1,0)),IF($F13&lt;=85,1,0))</formula>
    </cfRule>
  </conditionalFormatting>
  <conditionalFormatting sqref="X13">
    <cfRule type="expression" dxfId="6211" priority="872">
      <formula>AND(IF(OR($Q13=1,$Q13=2),1,0),IF($X13&lt;=20,1,0))</formula>
    </cfRule>
    <cfRule type="expression" dxfId="6210" priority="873">
      <formula>AND(IF($Q13=2,1,0),IF($X13&lt;30,1,0))</formula>
    </cfRule>
    <cfRule type="expression" dxfId="6209" priority="874">
      <formula>AND(IF($Q13=3,1,0),IF($X13&lt;30,1,0))</formula>
    </cfRule>
    <cfRule type="expression" dxfId="6208" priority="875">
      <formula>AND(IF($Q13=3,1,IF($Q13=4,1,0)),IF($F13&lt;=85,1,0))</formula>
    </cfRule>
  </conditionalFormatting>
  <conditionalFormatting sqref="AI13">
    <cfRule type="expression" dxfId="6207" priority="868">
      <formula>AND(IF(OR($Q13=1,$Q13=2),1,0),IF($X13&lt;=20,1,0))</formula>
    </cfRule>
    <cfRule type="expression" dxfId="6206" priority="869">
      <formula>AND(IF($Q13=2,1,0),IF($X13&lt;30,1,0))</formula>
    </cfRule>
    <cfRule type="expression" dxfId="6205" priority="870">
      <formula>AND(IF($Q13=3,1,0),IF($X13&lt;30,1,0))</formula>
    </cfRule>
    <cfRule type="expression" dxfId="6204" priority="871">
      <formula>AND(IF($Q13=3,1,IF($Q13=4,1,0)),IF($F13&lt;=85,1,0))</formula>
    </cfRule>
  </conditionalFormatting>
  <conditionalFormatting sqref="AV14">
    <cfRule type="expression" dxfId="6203" priority="866">
      <formula>AV14="X"</formula>
    </cfRule>
    <cfRule type="expression" dxfId="6202" priority="867">
      <formula>AV14="후보"</formula>
    </cfRule>
  </conditionalFormatting>
  <conditionalFormatting sqref="AC14">
    <cfRule type="cellIs" dxfId="6201" priority="863" operator="greaterThan">
      <formula>0.9</formula>
    </cfRule>
    <cfRule type="cellIs" dxfId="6200" priority="864" operator="greaterThan">
      <formula>0.85</formula>
    </cfRule>
  </conditionalFormatting>
  <conditionalFormatting sqref="N14">
    <cfRule type="cellIs" dxfId="6199" priority="861" operator="greaterThan">
      <formula>0.9</formula>
    </cfRule>
    <cfRule type="cellIs" dxfId="6198" priority="862" operator="greaterThan">
      <formula>0.85</formula>
    </cfRule>
  </conditionalFormatting>
  <conditionalFormatting sqref="E14">
    <cfRule type="expression" dxfId="6197" priority="857">
      <formula>AND(IF(OR($Q14=1,$Q14=2),1,0),IF($X14&lt;=20,1,0))</formula>
    </cfRule>
    <cfRule type="expression" dxfId="6196" priority="858">
      <formula>AND(IF($Q14=2,1,0),IF($X14&lt;30,1,0))</formula>
    </cfRule>
    <cfRule type="expression" dxfId="6195" priority="859">
      <formula>AND(IF($Q14=3,1,0),IF($X14&lt;30,1,0))</formula>
    </cfRule>
    <cfRule type="expression" dxfId="6194" priority="860">
      <formula>AND(IF($Q14=3,1,IF($Q14=4,1,0)),IF($F14&lt;=85,1,0))</formula>
    </cfRule>
  </conditionalFormatting>
  <conditionalFormatting sqref="X14">
    <cfRule type="expression" dxfId="6193" priority="853">
      <formula>AND(IF(OR($Q14=1,$Q14=2),1,0),IF($X14&lt;=20,1,0))</formula>
    </cfRule>
    <cfRule type="expression" dxfId="6192" priority="854">
      <formula>AND(IF($Q14=2,1,0),IF($X14&lt;30,1,0))</formula>
    </cfRule>
    <cfRule type="expression" dxfId="6191" priority="855">
      <formula>AND(IF($Q14=3,1,0),IF($X14&lt;30,1,0))</formula>
    </cfRule>
    <cfRule type="expression" dxfId="6190" priority="856">
      <formula>AND(IF($Q14=3,1,IF($Q14=4,1,0)),IF($F14&lt;=85,1,0))</formula>
    </cfRule>
  </conditionalFormatting>
  <conditionalFormatting sqref="AI14">
    <cfRule type="expression" dxfId="6189" priority="849">
      <formula>AND(IF(OR($Q14=1,$Q14=2),1,0),IF($X14&lt;=20,1,0))</formula>
    </cfRule>
    <cfRule type="expression" dxfId="6188" priority="850">
      <formula>AND(IF($Q14=2,1,0),IF($X14&lt;30,1,0))</formula>
    </cfRule>
    <cfRule type="expression" dxfId="6187" priority="851">
      <formula>AND(IF($Q14=3,1,0),IF($X14&lt;30,1,0))</formula>
    </cfRule>
    <cfRule type="expression" dxfId="6186" priority="852">
      <formula>AND(IF($Q14=3,1,IF($Q14=4,1,0)),IF($F14&lt;=85,1,0))</formula>
    </cfRule>
  </conditionalFormatting>
  <conditionalFormatting sqref="AV15">
    <cfRule type="expression" dxfId="6185" priority="847">
      <formula>AV15="X"</formula>
    </cfRule>
    <cfRule type="expression" dxfId="6184" priority="848">
      <formula>AV15="후보"</formula>
    </cfRule>
  </conditionalFormatting>
  <conditionalFormatting sqref="AC15">
    <cfRule type="cellIs" dxfId="6183" priority="844" operator="greaterThan">
      <formula>0.9</formula>
    </cfRule>
    <cfRule type="cellIs" dxfId="6182" priority="845" operator="greaterThan">
      <formula>0.85</formula>
    </cfRule>
  </conditionalFormatting>
  <conditionalFormatting sqref="N15">
    <cfRule type="cellIs" dxfId="6181" priority="842" operator="greaterThan">
      <formula>0.9</formula>
    </cfRule>
    <cfRule type="cellIs" dxfId="6180" priority="843" operator="greaterThan">
      <formula>0.85</formula>
    </cfRule>
  </conditionalFormatting>
  <conditionalFormatting sqref="E15">
    <cfRule type="expression" dxfId="6179" priority="838">
      <formula>AND(IF(OR($Q15=1,$Q15=2),1,0),IF($X15&lt;=20,1,0))</formula>
    </cfRule>
    <cfRule type="expression" dxfId="6178" priority="839">
      <formula>AND(IF($Q15=2,1,0),IF($X15&lt;30,1,0))</formula>
    </cfRule>
    <cfRule type="expression" dxfId="6177" priority="840">
      <formula>AND(IF($Q15=3,1,0),IF($X15&lt;30,1,0))</formula>
    </cfRule>
    <cfRule type="expression" dxfId="6176" priority="841">
      <formula>AND(IF($Q15=3,1,IF($Q15=4,1,0)),IF($F15&lt;=85,1,0))</formula>
    </cfRule>
  </conditionalFormatting>
  <conditionalFormatting sqref="X15">
    <cfRule type="expression" dxfId="6175" priority="834">
      <formula>AND(IF(OR($Q15=1,$Q15=2),1,0),IF($X15&lt;=20,1,0))</formula>
    </cfRule>
    <cfRule type="expression" dxfId="6174" priority="835">
      <formula>AND(IF($Q15=2,1,0),IF($X15&lt;30,1,0))</formula>
    </cfRule>
    <cfRule type="expression" dxfId="6173" priority="836">
      <formula>AND(IF($Q15=3,1,0),IF($X15&lt;30,1,0))</formula>
    </cfRule>
    <cfRule type="expression" dxfId="6172" priority="837">
      <formula>AND(IF($Q15=3,1,IF($Q15=4,1,0)),IF($F15&lt;=85,1,0))</formula>
    </cfRule>
  </conditionalFormatting>
  <conditionalFormatting sqref="AI15">
    <cfRule type="expression" dxfId="6171" priority="830">
      <formula>AND(IF(OR($Q15=1,$Q15=2),1,0),IF($X15&lt;=20,1,0))</formula>
    </cfRule>
    <cfRule type="expression" dxfId="6170" priority="831">
      <formula>AND(IF($Q15=2,1,0),IF($X15&lt;30,1,0))</formula>
    </cfRule>
    <cfRule type="expression" dxfId="6169" priority="832">
      <formula>AND(IF($Q15=3,1,0),IF($X15&lt;30,1,0))</formula>
    </cfRule>
    <cfRule type="expression" dxfId="6168" priority="833">
      <formula>AND(IF($Q15=3,1,IF($Q15=4,1,0)),IF($F15&lt;=85,1,0))</formula>
    </cfRule>
  </conditionalFormatting>
  <conditionalFormatting sqref="AV16">
    <cfRule type="expression" dxfId="6167" priority="828">
      <formula>AV16="X"</formula>
    </cfRule>
    <cfRule type="expression" dxfId="6166" priority="829">
      <formula>AV16="후보"</formula>
    </cfRule>
  </conditionalFormatting>
  <conditionalFormatting sqref="AC16">
    <cfRule type="cellIs" dxfId="6165" priority="825" operator="greaterThan">
      <formula>0.9</formula>
    </cfRule>
    <cfRule type="cellIs" dxfId="6164" priority="826" operator="greaterThan">
      <formula>0.85</formula>
    </cfRule>
  </conditionalFormatting>
  <conditionalFormatting sqref="N16">
    <cfRule type="cellIs" dxfId="6163" priority="823" operator="greaterThan">
      <formula>0.9</formula>
    </cfRule>
    <cfRule type="cellIs" dxfId="6162" priority="824" operator="greaterThan">
      <formula>0.85</formula>
    </cfRule>
  </conditionalFormatting>
  <conditionalFormatting sqref="E16">
    <cfRule type="expression" dxfId="6161" priority="819">
      <formula>AND(IF(OR($Q16=1,$Q16=2),1,0),IF($X16&lt;=20,1,0))</formula>
    </cfRule>
    <cfRule type="expression" dxfId="6160" priority="820">
      <formula>AND(IF($Q16=2,1,0),IF($X16&lt;30,1,0))</formula>
    </cfRule>
    <cfRule type="expression" dxfId="6159" priority="821">
      <formula>AND(IF($Q16=3,1,0),IF($X16&lt;30,1,0))</formula>
    </cfRule>
    <cfRule type="expression" dxfId="6158" priority="822">
      <formula>AND(IF($Q16=3,1,IF($Q16=4,1,0)),IF($F16&lt;=85,1,0))</formula>
    </cfRule>
  </conditionalFormatting>
  <conditionalFormatting sqref="X16">
    <cfRule type="expression" dxfId="6157" priority="815">
      <formula>AND(IF(OR($Q16=1,$Q16=2),1,0),IF($X16&lt;=20,1,0))</formula>
    </cfRule>
    <cfRule type="expression" dxfId="6156" priority="816">
      <formula>AND(IF($Q16=2,1,0),IF($X16&lt;30,1,0))</formula>
    </cfRule>
    <cfRule type="expression" dxfId="6155" priority="817">
      <formula>AND(IF($Q16=3,1,0),IF($X16&lt;30,1,0))</formula>
    </cfRule>
    <cfRule type="expression" dxfId="6154" priority="818">
      <formula>AND(IF($Q16=3,1,IF($Q16=4,1,0)),IF($F16&lt;=85,1,0))</formula>
    </cfRule>
  </conditionalFormatting>
  <conditionalFormatting sqref="AI16">
    <cfRule type="expression" dxfId="6153" priority="811">
      <formula>AND(IF(OR($Q16=1,$Q16=2),1,0),IF($X16&lt;=20,1,0))</formula>
    </cfRule>
    <cfRule type="expression" dxfId="6152" priority="812">
      <formula>AND(IF($Q16=2,1,0),IF($X16&lt;30,1,0))</formula>
    </cfRule>
    <cfRule type="expression" dxfId="6151" priority="813">
      <formula>AND(IF($Q16=3,1,0),IF($X16&lt;30,1,0))</formula>
    </cfRule>
    <cfRule type="expression" dxfId="6150" priority="814">
      <formula>AND(IF($Q16=3,1,IF($Q16=4,1,0)),IF($F16&lt;=85,1,0))</formula>
    </cfRule>
  </conditionalFormatting>
  <conditionalFormatting sqref="AV17">
    <cfRule type="expression" dxfId="6149" priority="809">
      <formula>AV17="X"</formula>
    </cfRule>
    <cfRule type="expression" dxfId="6148" priority="810">
      <formula>AV17="후보"</formula>
    </cfRule>
  </conditionalFormatting>
  <conditionalFormatting sqref="AC17">
    <cfRule type="cellIs" dxfId="6147" priority="806" operator="greaterThan">
      <formula>0.9</formula>
    </cfRule>
    <cfRule type="cellIs" dxfId="6146" priority="807" operator="greaterThan">
      <formula>0.85</formula>
    </cfRule>
  </conditionalFormatting>
  <conditionalFormatting sqref="N17">
    <cfRule type="cellIs" dxfId="6145" priority="804" operator="greaterThan">
      <formula>0.9</formula>
    </cfRule>
    <cfRule type="cellIs" dxfId="6144" priority="805" operator="greaterThan">
      <formula>0.85</formula>
    </cfRule>
  </conditionalFormatting>
  <conditionalFormatting sqref="E17">
    <cfRule type="expression" dxfId="6143" priority="800">
      <formula>AND(IF(OR($Q17=1,$Q17=2),1,0),IF($X17&lt;=20,1,0))</formula>
    </cfRule>
    <cfRule type="expression" dxfId="6142" priority="801">
      <formula>AND(IF($Q17=2,1,0),IF($X17&lt;30,1,0))</formula>
    </cfRule>
    <cfRule type="expression" dxfId="6141" priority="802">
      <formula>AND(IF($Q17=3,1,0),IF($X17&lt;30,1,0))</formula>
    </cfRule>
    <cfRule type="expression" dxfId="6140" priority="803">
      <formula>AND(IF($Q17=3,1,IF($Q17=4,1,0)),IF($F17&lt;=85,1,0))</formula>
    </cfRule>
  </conditionalFormatting>
  <conditionalFormatting sqref="X17">
    <cfRule type="expression" dxfId="6139" priority="796">
      <formula>AND(IF(OR($Q17=1,$Q17=2),1,0),IF($X17&lt;=20,1,0))</formula>
    </cfRule>
    <cfRule type="expression" dxfId="6138" priority="797">
      <formula>AND(IF($Q17=2,1,0),IF($X17&lt;30,1,0))</formula>
    </cfRule>
    <cfRule type="expression" dxfId="6137" priority="798">
      <formula>AND(IF($Q17=3,1,0),IF($X17&lt;30,1,0))</formula>
    </cfRule>
    <cfRule type="expression" dxfId="6136" priority="799">
      <formula>AND(IF($Q17=3,1,IF($Q17=4,1,0)),IF($F17&lt;=85,1,0))</formula>
    </cfRule>
  </conditionalFormatting>
  <conditionalFormatting sqref="AI17">
    <cfRule type="expression" dxfId="6135" priority="792">
      <formula>AND(IF(OR($Q17=1,$Q17=2),1,0),IF($X17&lt;=20,1,0))</formula>
    </cfRule>
    <cfRule type="expression" dxfId="6134" priority="793">
      <formula>AND(IF($Q17=2,1,0),IF($X17&lt;30,1,0))</formula>
    </cfRule>
    <cfRule type="expression" dxfId="6133" priority="794">
      <formula>AND(IF($Q17=3,1,0),IF($X17&lt;30,1,0))</formula>
    </cfRule>
    <cfRule type="expression" dxfId="6132" priority="795">
      <formula>AND(IF($Q17=3,1,IF($Q17=4,1,0)),IF($F17&lt;=85,1,0))</formula>
    </cfRule>
  </conditionalFormatting>
  <conditionalFormatting sqref="AV18">
    <cfRule type="expression" dxfId="6131" priority="790">
      <formula>AV18="X"</formula>
    </cfRule>
    <cfRule type="expression" dxfId="6130" priority="791">
      <formula>AV18="후보"</formula>
    </cfRule>
  </conditionalFormatting>
  <conditionalFormatting sqref="AC18">
    <cfRule type="cellIs" dxfId="6129" priority="787" operator="greaterThan">
      <formula>0.9</formula>
    </cfRule>
    <cfRule type="cellIs" dxfId="6128" priority="788" operator="greaterThan">
      <formula>0.85</formula>
    </cfRule>
  </conditionalFormatting>
  <conditionalFormatting sqref="N18">
    <cfRule type="cellIs" dxfId="6127" priority="785" operator="greaterThan">
      <formula>0.9</formula>
    </cfRule>
    <cfRule type="cellIs" dxfId="6126" priority="786" operator="greaterThan">
      <formula>0.85</formula>
    </cfRule>
  </conditionalFormatting>
  <conditionalFormatting sqref="E18">
    <cfRule type="expression" dxfId="6125" priority="781">
      <formula>AND(IF(OR($Q18=1,$Q18=2),1,0),IF($X18&lt;=20,1,0))</formula>
    </cfRule>
    <cfRule type="expression" dxfId="6124" priority="782">
      <formula>AND(IF($Q18=2,1,0),IF($X18&lt;30,1,0))</formula>
    </cfRule>
    <cfRule type="expression" dxfId="6123" priority="783">
      <formula>AND(IF($Q18=3,1,0),IF($X18&lt;30,1,0))</formula>
    </cfRule>
    <cfRule type="expression" dxfId="6122" priority="784">
      <formula>AND(IF($Q18=3,1,IF($Q18=4,1,0)),IF($F18&lt;=85,1,0))</formula>
    </cfRule>
  </conditionalFormatting>
  <conditionalFormatting sqref="X18">
    <cfRule type="expression" dxfId="6121" priority="777">
      <formula>AND(IF(OR($Q18=1,$Q18=2),1,0),IF($X18&lt;=20,1,0))</formula>
    </cfRule>
    <cfRule type="expression" dxfId="6120" priority="778">
      <formula>AND(IF($Q18=2,1,0),IF($X18&lt;30,1,0))</formula>
    </cfRule>
    <cfRule type="expression" dxfId="6119" priority="779">
      <formula>AND(IF($Q18=3,1,0),IF($X18&lt;30,1,0))</formula>
    </cfRule>
    <cfRule type="expression" dxfId="6118" priority="780">
      <formula>AND(IF($Q18=3,1,IF($Q18=4,1,0)),IF($F18&lt;=85,1,0))</formula>
    </cfRule>
  </conditionalFormatting>
  <conditionalFormatting sqref="AI18">
    <cfRule type="expression" dxfId="6117" priority="773">
      <formula>AND(IF(OR($Q18=1,$Q18=2),1,0),IF($X18&lt;=20,1,0))</formula>
    </cfRule>
    <cfRule type="expression" dxfId="6116" priority="774">
      <formula>AND(IF($Q18=2,1,0),IF($X18&lt;30,1,0))</formula>
    </cfRule>
    <cfRule type="expression" dxfId="6115" priority="775">
      <formula>AND(IF($Q18=3,1,0),IF($X18&lt;30,1,0))</formula>
    </cfRule>
    <cfRule type="expression" dxfId="6114" priority="776">
      <formula>AND(IF($Q18=3,1,IF($Q18=4,1,0)),IF($F18&lt;=85,1,0))</formula>
    </cfRule>
  </conditionalFormatting>
  <conditionalFormatting sqref="AV19">
    <cfRule type="expression" dxfId="6113" priority="771">
      <formula>AV19="X"</formula>
    </cfRule>
    <cfRule type="expression" dxfId="6112" priority="772">
      <formula>AV19="후보"</formula>
    </cfRule>
  </conditionalFormatting>
  <conditionalFormatting sqref="AC19">
    <cfRule type="cellIs" dxfId="6111" priority="768" operator="greaterThan">
      <formula>0.9</formula>
    </cfRule>
    <cfRule type="cellIs" dxfId="6110" priority="769" operator="greaterThan">
      <formula>0.85</formula>
    </cfRule>
  </conditionalFormatting>
  <conditionalFormatting sqref="N19">
    <cfRule type="cellIs" dxfId="6109" priority="766" operator="greaterThan">
      <formula>0.9</formula>
    </cfRule>
    <cfRule type="cellIs" dxfId="6108" priority="767" operator="greaterThan">
      <formula>0.85</formula>
    </cfRule>
  </conditionalFormatting>
  <conditionalFormatting sqref="E19">
    <cfRule type="expression" dxfId="6107" priority="762">
      <formula>AND(IF(OR($Q19=1,$Q19=2),1,0),IF($X19&lt;=20,1,0))</formula>
    </cfRule>
    <cfRule type="expression" dxfId="6106" priority="763">
      <formula>AND(IF($Q19=2,1,0),IF($X19&lt;30,1,0))</formula>
    </cfRule>
    <cfRule type="expression" dxfId="6105" priority="764">
      <formula>AND(IF($Q19=3,1,0),IF($X19&lt;30,1,0))</formula>
    </cfRule>
    <cfRule type="expression" dxfId="6104" priority="765">
      <formula>AND(IF($Q19=3,1,IF($Q19=4,1,0)),IF($F19&lt;=85,1,0))</formula>
    </cfRule>
  </conditionalFormatting>
  <conditionalFormatting sqref="X19">
    <cfRule type="expression" dxfId="6103" priority="758">
      <formula>AND(IF(OR($Q19=1,$Q19=2),1,0),IF($X19&lt;=20,1,0))</formula>
    </cfRule>
    <cfRule type="expression" dxfId="6102" priority="759">
      <formula>AND(IF($Q19=2,1,0),IF($X19&lt;30,1,0))</formula>
    </cfRule>
    <cfRule type="expression" dxfId="6101" priority="760">
      <formula>AND(IF($Q19=3,1,0),IF($X19&lt;30,1,0))</formula>
    </cfRule>
    <cfRule type="expression" dxfId="6100" priority="761">
      <formula>AND(IF($Q19=3,1,IF($Q19=4,1,0)),IF($F19&lt;=85,1,0))</formula>
    </cfRule>
  </conditionalFormatting>
  <conditionalFormatting sqref="AI19">
    <cfRule type="expression" dxfId="6099" priority="754">
      <formula>AND(IF(OR($Q19=1,$Q19=2),1,0),IF($X19&lt;=20,1,0))</formula>
    </cfRule>
    <cfRule type="expression" dxfId="6098" priority="755">
      <formula>AND(IF($Q19=2,1,0),IF($X19&lt;30,1,0))</formula>
    </cfRule>
    <cfRule type="expression" dxfId="6097" priority="756">
      <formula>AND(IF($Q19=3,1,0),IF($X19&lt;30,1,0))</formula>
    </cfRule>
    <cfRule type="expression" dxfId="6096" priority="757">
      <formula>AND(IF($Q19=3,1,IF($Q19=4,1,0)),IF($F19&lt;=85,1,0))</formula>
    </cfRule>
  </conditionalFormatting>
  <conditionalFormatting sqref="AV20">
    <cfRule type="expression" dxfId="6095" priority="752">
      <formula>AV20="X"</formula>
    </cfRule>
    <cfRule type="expression" dxfId="6094" priority="753">
      <formula>AV20="후보"</formula>
    </cfRule>
  </conditionalFormatting>
  <conditionalFormatting sqref="AC20 N20">
    <cfRule type="cellIs" dxfId="6093" priority="749" operator="greaterThan">
      <formula>0.9</formula>
    </cfRule>
    <cfRule type="cellIs" dxfId="6092" priority="750" operator="greaterThan">
      <formula>0.85</formula>
    </cfRule>
  </conditionalFormatting>
  <conditionalFormatting sqref="AV21">
    <cfRule type="expression" dxfId="6091" priority="747">
      <formula>AV21="X"</formula>
    </cfRule>
    <cfRule type="expression" dxfId="6090" priority="748">
      <formula>AV21="후보"</formula>
    </cfRule>
  </conditionalFormatting>
  <conditionalFormatting sqref="AC21">
    <cfRule type="cellIs" dxfId="6089" priority="744" operator="greaterThan">
      <formula>0.9</formula>
    </cfRule>
    <cfRule type="cellIs" dxfId="6088" priority="745" operator="greaterThan">
      <formula>0.85</formula>
    </cfRule>
  </conditionalFormatting>
  <conditionalFormatting sqref="N21">
    <cfRule type="cellIs" dxfId="6087" priority="742" operator="greaterThan">
      <formula>0.9</formula>
    </cfRule>
    <cfRule type="cellIs" dxfId="6086" priority="743" operator="greaterThan">
      <formula>0.85</formula>
    </cfRule>
  </conditionalFormatting>
  <conditionalFormatting sqref="E21">
    <cfRule type="expression" dxfId="6085" priority="738">
      <formula>AND(IF(OR($Q21=1,$Q21=2),1,0),IF($X21&lt;=20,1,0))</formula>
    </cfRule>
    <cfRule type="expression" dxfId="6084" priority="739">
      <formula>AND(IF($Q21=2,1,0),IF($X21&lt;30,1,0))</formula>
    </cfRule>
    <cfRule type="expression" dxfId="6083" priority="740">
      <formula>AND(IF($Q21=3,1,0),IF($X21&lt;30,1,0))</formula>
    </cfRule>
    <cfRule type="expression" dxfId="6082" priority="741">
      <formula>AND(IF($Q21=3,1,IF($Q21=4,1,0)),IF($F21&lt;=85,1,0))</formula>
    </cfRule>
  </conditionalFormatting>
  <conditionalFormatting sqref="X21">
    <cfRule type="expression" dxfId="6081" priority="734">
      <formula>AND(IF(OR($Q21=1,$Q21=2),1,0),IF($X21&lt;=20,1,0))</formula>
    </cfRule>
    <cfRule type="expression" dxfId="6080" priority="735">
      <formula>AND(IF($Q21=2,1,0),IF($X21&lt;30,1,0))</formula>
    </cfRule>
    <cfRule type="expression" dxfId="6079" priority="736">
      <formula>AND(IF($Q21=3,1,0),IF($X21&lt;30,1,0))</formula>
    </cfRule>
    <cfRule type="expression" dxfId="6078" priority="737">
      <formula>AND(IF($Q21=3,1,IF($Q21=4,1,0)),IF($F21&lt;=85,1,0))</formula>
    </cfRule>
  </conditionalFormatting>
  <conditionalFormatting sqref="AI21">
    <cfRule type="expression" dxfId="6077" priority="730">
      <formula>AND(IF(OR($Q21=1,$Q21=2),1,0),IF($X21&lt;=20,1,0))</formula>
    </cfRule>
    <cfRule type="expression" dxfId="6076" priority="731">
      <formula>AND(IF($Q21=2,1,0),IF($X21&lt;30,1,0))</formula>
    </cfRule>
    <cfRule type="expression" dxfId="6075" priority="732">
      <formula>AND(IF($Q21=3,1,0),IF($X21&lt;30,1,0))</formula>
    </cfRule>
    <cfRule type="expression" dxfId="6074" priority="733">
      <formula>AND(IF($Q21=3,1,IF($Q21=4,1,0)),IF($F21&lt;=85,1,0))</formula>
    </cfRule>
  </conditionalFormatting>
  <conditionalFormatting sqref="AV22">
    <cfRule type="expression" dxfId="6073" priority="728">
      <formula>AV22="X"</formula>
    </cfRule>
    <cfRule type="expression" dxfId="6072" priority="729">
      <formula>AV22="후보"</formula>
    </cfRule>
  </conditionalFormatting>
  <conditionalFormatting sqref="AC22">
    <cfRule type="cellIs" dxfId="6071" priority="725" operator="greaterThan">
      <formula>0.9</formula>
    </cfRule>
    <cfRule type="cellIs" dxfId="6070" priority="726" operator="greaterThan">
      <formula>0.85</formula>
    </cfRule>
  </conditionalFormatting>
  <conditionalFormatting sqref="N22">
    <cfRule type="cellIs" dxfId="6069" priority="723" operator="greaterThan">
      <formula>0.9</formula>
    </cfRule>
    <cfRule type="cellIs" dxfId="6068" priority="724" operator="greaterThan">
      <formula>0.85</formula>
    </cfRule>
  </conditionalFormatting>
  <conditionalFormatting sqref="E22">
    <cfRule type="expression" dxfId="6067" priority="719">
      <formula>AND(IF(OR($Q22=1,$Q22=2),1,0),IF($X22&lt;=20,1,0))</formula>
    </cfRule>
    <cfRule type="expression" dxfId="6066" priority="720">
      <formula>AND(IF($Q22=2,1,0),IF($X22&lt;30,1,0))</formula>
    </cfRule>
    <cfRule type="expression" dxfId="6065" priority="721">
      <formula>AND(IF($Q22=3,1,0),IF($X22&lt;30,1,0))</formula>
    </cfRule>
    <cfRule type="expression" dxfId="6064" priority="722">
      <formula>AND(IF($Q22=3,1,IF($Q22=4,1,0)),IF($F22&lt;=85,1,0))</formula>
    </cfRule>
  </conditionalFormatting>
  <conditionalFormatting sqref="X22">
    <cfRule type="expression" dxfId="6063" priority="715">
      <formula>AND(IF(OR($Q22=1,$Q22=2),1,0),IF($X22&lt;=20,1,0))</formula>
    </cfRule>
    <cfRule type="expression" dxfId="6062" priority="716">
      <formula>AND(IF($Q22=2,1,0),IF($X22&lt;30,1,0))</formula>
    </cfRule>
    <cfRule type="expression" dxfId="6061" priority="717">
      <formula>AND(IF($Q22=3,1,0),IF($X22&lt;30,1,0))</formula>
    </cfRule>
    <cfRule type="expression" dxfId="6060" priority="718">
      <formula>AND(IF($Q22=3,1,IF($Q22=4,1,0)),IF($F22&lt;=85,1,0))</formula>
    </cfRule>
  </conditionalFormatting>
  <conditionalFormatting sqref="AI22">
    <cfRule type="expression" dxfId="6059" priority="711">
      <formula>AND(IF(OR($Q22=1,$Q22=2),1,0),IF($X22&lt;=20,1,0))</formula>
    </cfRule>
    <cfRule type="expression" dxfId="6058" priority="712">
      <formula>AND(IF($Q22=2,1,0),IF($X22&lt;30,1,0))</formula>
    </cfRule>
    <cfRule type="expression" dxfId="6057" priority="713">
      <formula>AND(IF($Q22=3,1,0),IF($X22&lt;30,1,0))</formula>
    </cfRule>
    <cfRule type="expression" dxfId="6056" priority="714">
      <formula>AND(IF($Q22=3,1,IF($Q22=4,1,0)),IF($F22&lt;=85,1,0))</formula>
    </cfRule>
  </conditionalFormatting>
  <conditionalFormatting sqref="AV23">
    <cfRule type="expression" dxfId="6055" priority="709">
      <formula>AV23="X"</formula>
    </cfRule>
    <cfRule type="expression" dxfId="6054" priority="710">
      <formula>AV23="후보"</formula>
    </cfRule>
  </conditionalFormatting>
  <conditionalFormatting sqref="AC23">
    <cfRule type="cellIs" dxfId="6053" priority="706" operator="greaterThan">
      <formula>0.9</formula>
    </cfRule>
    <cfRule type="cellIs" dxfId="6052" priority="707" operator="greaterThan">
      <formula>0.85</formula>
    </cfRule>
  </conditionalFormatting>
  <conditionalFormatting sqref="N23">
    <cfRule type="cellIs" dxfId="6051" priority="704" operator="greaterThan">
      <formula>0.9</formula>
    </cfRule>
    <cfRule type="cellIs" dxfId="6050" priority="705" operator="greaterThan">
      <formula>0.85</formula>
    </cfRule>
  </conditionalFormatting>
  <conditionalFormatting sqref="E23">
    <cfRule type="expression" dxfId="6049" priority="700">
      <formula>AND(IF(OR($Q23=1,$Q23=2),1,0),IF($X23&lt;=20,1,0))</formula>
    </cfRule>
    <cfRule type="expression" dxfId="6048" priority="701">
      <formula>AND(IF($Q23=2,1,0),IF($X23&lt;30,1,0))</formula>
    </cfRule>
    <cfRule type="expression" dxfId="6047" priority="702">
      <formula>AND(IF($Q23=3,1,0),IF($X23&lt;30,1,0))</formula>
    </cfRule>
    <cfRule type="expression" dxfId="6046" priority="703">
      <formula>AND(IF($Q23=3,1,IF($Q23=4,1,0)),IF($F23&lt;=85,1,0))</formula>
    </cfRule>
  </conditionalFormatting>
  <conditionalFormatting sqref="X23">
    <cfRule type="expression" dxfId="6045" priority="696">
      <formula>AND(IF(OR($Q23=1,$Q23=2),1,0),IF($X23&lt;=20,1,0))</formula>
    </cfRule>
    <cfRule type="expression" dxfId="6044" priority="697">
      <formula>AND(IF($Q23=2,1,0),IF($X23&lt;30,1,0))</formula>
    </cfRule>
    <cfRule type="expression" dxfId="6043" priority="698">
      <formula>AND(IF($Q23=3,1,0),IF($X23&lt;30,1,0))</formula>
    </cfRule>
    <cfRule type="expression" dxfId="6042" priority="699">
      <formula>AND(IF($Q23=3,1,IF($Q23=4,1,0)),IF($F23&lt;=85,1,0))</formula>
    </cfRule>
  </conditionalFormatting>
  <conditionalFormatting sqref="AI23">
    <cfRule type="expression" dxfId="6041" priority="692">
      <formula>AND(IF(OR($Q23=1,$Q23=2),1,0),IF($X23&lt;=20,1,0))</formula>
    </cfRule>
    <cfRule type="expression" dxfId="6040" priority="693">
      <formula>AND(IF($Q23=2,1,0),IF($X23&lt;30,1,0))</formula>
    </cfRule>
    <cfRule type="expression" dxfId="6039" priority="694">
      <formula>AND(IF($Q23=3,1,0),IF($X23&lt;30,1,0))</formula>
    </cfRule>
    <cfRule type="expression" dxfId="6038" priority="695">
      <formula>AND(IF($Q23=3,1,IF($Q23=4,1,0)),IF($F23&lt;=85,1,0))</formula>
    </cfRule>
  </conditionalFormatting>
  <conditionalFormatting sqref="AV24">
    <cfRule type="expression" dxfId="6037" priority="690">
      <formula>AV24="X"</formula>
    </cfRule>
    <cfRule type="expression" dxfId="6036" priority="691">
      <formula>AV24="후보"</formula>
    </cfRule>
  </conditionalFormatting>
  <conditionalFormatting sqref="AC24">
    <cfRule type="cellIs" dxfId="6035" priority="687" operator="greaterThan">
      <formula>0.9</formula>
    </cfRule>
    <cfRule type="cellIs" dxfId="6034" priority="688" operator="greaterThan">
      <formula>0.85</formula>
    </cfRule>
  </conditionalFormatting>
  <conditionalFormatting sqref="N24">
    <cfRule type="cellIs" dxfId="6033" priority="685" operator="greaterThan">
      <formula>0.9</formula>
    </cfRule>
    <cfRule type="cellIs" dxfId="6032" priority="686" operator="greaterThan">
      <formula>0.85</formula>
    </cfRule>
  </conditionalFormatting>
  <conditionalFormatting sqref="E24">
    <cfRule type="expression" dxfId="6031" priority="681">
      <formula>AND(IF(OR($Q24=1,$Q24=2),1,0),IF($X24&lt;=20,1,0))</formula>
    </cfRule>
    <cfRule type="expression" dxfId="6030" priority="682">
      <formula>AND(IF($Q24=2,1,0),IF($X24&lt;30,1,0))</formula>
    </cfRule>
    <cfRule type="expression" dxfId="6029" priority="683">
      <formula>AND(IF($Q24=3,1,0),IF($X24&lt;30,1,0))</formula>
    </cfRule>
    <cfRule type="expression" dxfId="6028" priority="684">
      <formula>AND(IF($Q24=3,1,IF($Q24=4,1,0)),IF($F24&lt;=85,1,0))</formula>
    </cfRule>
  </conditionalFormatting>
  <conditionalFormatting sqref="X24">
    <cfRule type="expression" dxfId="6027" priority="677">
      <formula>AND(IF(OR($Q24=1,$Q24=2),1,0),IF($X24&lt;=20,1,0))</formula>
    </cfRule>
    <cfRule type="expression" dxfId="6026" priority="678">
      <formula>AND(IF($Q24=2,1,0),IF($X24&lt;30,1,0))</formula>
    </cfRule>
    <cfRule type="expression" dxfId="6025" priority="679">
      <formula>AND(IF($Q24=3,1,0),IF($X24&lt;30,1,0))</formula>
    </cfRule>
    <cfRule type="expression" dxfId="6024" priority="680">
      <formula>AND(IF($Q24=3,1,IF($Q24=4,1,0)),IF($F24&lt;=85,1,0))</formula>
    </cfRule>
  </conditionalFormatting>
  <conditionalFormatting sqref="AI24">
    <cfRule type="expression" dxfId="6023" priority="673">
      <formula>AND(IF(OR($Q24=1,$Q24=2),1,0),IF($X24&lt;=20,1,0))</formula>
    </cfRule>
    <cfRule type="expression" dxfId="6022" priority="674">
      <formula>AND(IF($Q24=2,1,0),IF($X24&lt;30,1,0))</formula>
    </cfRule>
    <cfRule type="expression" dxfId="6021" priority="675">
      <formula>AND(IF($Q24=3,1,0),IF($X24&lt;30,1,0))</formula>
    </cfRule>
    <cfRule type="expression" dxfId="6020" priority="676">
      <formula>AND(IF($Q24=3,1,IF($Q24=4,1,0)),IF($F24&lt;=85,1,0))</formula>
    </cfRule>
  </conditionalFormatting>
  <conditionalFormatting sqref="AV25">
    <cfRule type="expression" dxfId="6019" priority="671">
      <formula>AV25="X"</formula>
    </cfRule>
    <cfRule type="expression" dxfId="6018" priority="672">
      <formula>AV25="후보"</formula>
    </cfRule>
  </conditionalFormatting>
  <conditionalFormatting sqref="AC25">
    <cfRule type="cellIs" dxfId="6017" priority="668" operator="greaterThan">
      <formula>0.9</formula>
    </cfRule>
    <cfRule type="cellIs" dxfId="6016" priority="669" operator="greaterThan">
      <formula>0.85</formula>
    </cfRule>
  </conditionalFormatting>
  <conditionalFormatting sqref="N25">
    <cfRule type="cellIs" dxfId="6015" priority="666" operator="greaterThan">
      <formula>0.9</formula>
    </cfRule>
    <cfRule type="cellIs" dxfId="6014" priority="667" operator="greaterThan">
      <formula>0.85</formula>
    </cfRule>
  </conditionalFormatting>
  <conditionalFormatting sqref="E25">
    <cfRule type="expression" dxfId="6013" priority="662">
      <formula>AND(IF(OR($Q25=1,$Q25=2),1,0),IF($X25&lt;=20,1,0))</formula>
    </cfRule>
    <cfRule type="expression" dxfId="6012" priority="663">
      <formula>AND(IF($Q25=2,1,0),IF($X25&lt;30,1,0))</formula>
    </cfRule>
    <cfRule type="expression" dxfId="6011" priority="664">
      <formula>AND(IF($Q25=3,1,0),IF($X25&lt;30,1,0))</formula>
    </cfRule>
    <cfRule type="expression" dxfId="6010" priority="665">
      <formula>AND(IF($Q25=3,1,IF($Q25=4,1,0)),IF($F25&lt;=85,1,0))</formula>
    </cfRule>
  </conditionalFormatting>
  <conditionalFormatting sqref="X25">
    <cfRule type="expression" dxfId="6009" priority="658">
      <formula>AND(IF(OR($Q25=1,$Q25=2),1,0),IF($X25&lt;=20,1,0))</formula>
    </cfRule>
    <cfRule type="expression" dxfId="6008" priority="659">
      <formula>AND(IF($Q25=2,1,0),IF($X25&lt;30,1,0))</formula>
    </cfRule>
    <cfRule type="expression" dxfId="6007" priority="660">
      <formula>AND(IF($Q25=3,1,0),IF($X25&lt;30,1,0))</formula>
    </cfRule>
    <cfRule type="expression" dxfId="6006" priority="661">
      <formula>AND(IF($Q25=3,1,IF($Q25=4,1,0)),IF($F25&lt;=85,1,0))</formula>
    </cfRule>
  </conditionalFormatting>
  <conditionalFormatting sqref="AI25">
    <cfRule type="expression" dxfId="6005" priority="654">
      <formula>AND(IF(OR($Q25=1,$Q25=2),1,0),IF($X25&lt;=20,1,0))</formula>
    </cfRule>
    <cfRule type="expression" dxfId="6004" priority="655">
      <formula>AND(IF($Q25=2,1,0),IF($X25&lt;30,1,0))</formula>
    </cfRule>
    <cfRule type="expression" dxfId="6003" priority="656">
      <formula>AND(IF($Q25=3,1,0),IF($X25&lt;30,1,0))</formula>
    </cfRule>
    <cfRule type="expression" dxfId="6002" priority="657">
      <formula>AND(IF($Q25=3,1,IF($Q25=4,1,0)),IF($F25&lt;=85,1,0))</formula>
    </cfRule>
  </conditionalFormatting>
  <conditionalFormatting sqref="AV26">
    <cfRule type="expression" dxfId="6001" priority="652">
      <formula>AV26="X"</formula>
    </cfRule>
    <cfRule type="expression" dxfId="6000" priority="653">
      <formula>AV26="후보"</formula>
    </cfRule>
  </conditionalFormatting>
  <conditionalFormatting sqref="AC26">
    <cfRule type="cellIs" dxfId="5999" priority="649" operator="greaterThan">
      <formula>0.9</formula>
    </cfRule>
    <cfRule type="cellIs" dxfId="5998" priority="650" operator="greaterThan">
      <formula>0.85</formula>
    </cfRule>
  </conditionalFormatting>
  <conditionalFormatting sqref="N26">
    <cfRule type="cellIs" dxfId="5997" priority="647" operator="greaterThan">
      <formula>0.9</formula>
    </cfRule>
    <cfRule type="cellIs" dxfId="5996" priority="648" operator="greaterThan">
      <formula>0.85</formula>
    </cfRule>
  </conditionalFormatting>
  <conditionalFormatting sqref="E26">
    <cfRule type="expression" dxfId="5995" priority="643">
      <formula>AND(IF(OR($Q26=1,$Q26=2),1,0),IF($X26&lt;=20,1,0))</formula>
    </cfRule>
    <cfRule type="expression" dxfId="5994" priority="644">
      <formula>AND(IF($Q26=2,1,0),IF($X26&lt;30,1,0))</formula>
    </cfRule>
    <cfRule type="expression" dxfId="5993" priority="645">
      <formula>AND(IF($Q26=3,1,0),IF($X26&lt;30,1,0))</formula>
    </cfRule>
    <cfRule type="expression" dxfId="5992" priority="646">
      <formula>AND(IF($Q26=3,1,IF($Q26=4,1,0)),IF($F26&lt;=85,1,0))</formula>
    </cfRule>
  </conditionalFormatting>
  <conditionalFormatting sqref="X26">
    <cfRule type="expression" dxfId="5991" priority="639">
      <formula>AND(IF(OR($Q26=1,$Q26=2),1,0),IF($X26&lt;=20,1,0))</formula>
    </cfRule>
    <cfRule type="expression" dxfId="5990" priority="640">
      <formula>AND(IF($Q26=2,1,0),IF($X26&lt;30,1,0))</formula>
    </cfRule>
    <cfRule type="expression" dxfId="5989" priority="641">
      <formula>AND(IF($Q26=3,1,0),IF($X26&lt;30,1,0))</formula>
    </cfRule>
    <cfRule type="expression" dxfId="5988" priority="642">
      <formula>AND(IF($Q26=3,1,IF($Q26=4,1,0)),IF($F26&lt;=85,1,0))</formula>
    </cfRule>
  </conditionalFormatting>
  <conditionalFormatting sqref="AI26">
    <cfRule type="expression" dxfId="5987" priority="635">
      <formula>AND(IF(OR($Q26=1,$Q26=2),1,0),IF($X26&lt;=20,1,0))</formula>
    </cfRule>
    <cfRule type="expression" dxfId="5986" priority="636">
      <formula>AND(IF($Q26=2,1,0),IF($X26&lt;30,1,0))</formula>
    </cfRule>
    <cfRule type="expression" dxfId="5985" priority="637">
      <formula>AND(IF($Q26=3,1,0),IF($X26&lt;30,1,0))</formula>
    </cfRule>
    <cfRule type="expression" dxfId="5984" priority="638">
      <formula>AND(IF($Q26=3,1,IF($Q26=4,1,0)),IF($F26&lt;=85,1,0))</formula>
    </cfRule>
  </conditionalFormatting>
  <conditionalFormatting sqref="AV27">
    <cfRule type="expression" dxfId="5983" priority="633">
      <formula>AV27="X"</formula>
    </cfRule>
    <cfRule type="expression" dxfId="5982" priority="634">
      <formula>AV27="후보"</formula>
    </cfRule>
  </conditionalFormatting>
  <conditionalFormatting sqref="AC27 N27">
    <cfRule type="cellIs" dxfId="5981" priority="630" operator="greaterThan">
      <formula>0.9</formula>
    </cfRule>
    <cfRule type="cellIs" dxfId="5980" priority="631" operator="greaterThan">
      <formula>0.85</formula>
    </cfRule>
  </conditionalFormatting>
  <conditionalFormatting sqref="AV28">
    <cfRule type="expression" dxfId="5979" priority="628">
      <formula>AV28="X"</formula>
    </cfRule>
    <cfRule type="expression" dxfId="5978" priority="629">
      <formula>AV28="후보"</formula>
    </cfRule>
  </conditionalFormatting>
  <conditionalFormatting sqref="AC28">
    <cfRule type="cellIs" dxfId="5977" priority="625" operator="greaterThan">
      <formula>0.9</formula>
    </cfRule>
    <cfRule type="cellIs" dxfId="5976" priority="626" operator="greaterThan">
      <formula>0.85</formula>
    </cfRule>
  </conditionalFormatting>
  <conditionalFormatting sqref="N28">
    <cfRule type="cellIs" dxfId="5975" priority="623" operator="greaterThan">
      <formula>0.9</formula>
    </cfRule>
    <cfRule type="cellIs" dxfId="5974" priority="624" operator="greaterThan">
      <formula>0.85</formula>
    </cfRule>
  </conditionalFormatting>
  <conditionalFormatting sqref="E28">
    <cfRule type="expression" dxfId="5973" priority="619">
      <formula>AND(IF(OR($Q28=1,$Q28=2),1,0),IF($X28&lt;=20,1,0))</formula>
    </cfRule>
    <cfRule type="expression" dxfId="5972" priority="620">
      <formula>AND(IF($Q28=2,1,0),IF($X28&lt;30,1,0))</formula>
    </cfRule>
    <cfRule type="expression" dxfId="5971" priority="621">
      <formula>AND(IF($Q28=3,1,0),IF($X28&lt;30,1,0))</formula>
    </cfRule>
    <cfRule type="expression" dxfId="5970" priority="622">
      <formula>AND(IF($Q28=3,1,IF($Q28=4,1,0)),IF($F28&lt;=85,1,0))</formula>
    </cfRule>
  </conditionalFormatting>
  <conditionalFormatting sqref="X28">
    <cfRule type="expression" dxfId="5969" priority="615">
      <formula>AND(IF(OR($Q28=1,$Q28=2),1,0),IF($X28&lt;=20,1,0))</formula>
    </cfRule>
    <cfRule type="expression" dxfId="5968" priority="616">
      <formula>AND(IF($Q28=2,1,0),IF($X28&lt;30,1,0))</formula>
    </cfRule>
    <cfRule type="expression" dxfId="5967" priority="617">
      <formula>AND(IF($Q28=3,1,0),IF($X28&lt;30,1,0))</formula>
    </cfRule>
    <cfRule type="expression" dxfId="5966" priority="618">
      <formula>AND(IF($Q28=3,1,IF($Q28=4,1,0)),IF($F28&lt;=85,1,0))</formula>
    </cfRule>
  </conditionalFormatting>
  <conditionalFormatting sqref="AI28">
    <cfRule type="expression" dxfId="5965" priority="611">
      <formula>AND(IF(OR($Q28=1,$Q28=2),1,0),IF($X28&lt;=20,1,0))</formula>
    </cfRule>
    <cfRule type="expression" dxfId="5964" priority="612">
      <formula>AND(IF($Q28=2,1,0),IF($X28&lt;30,1,0))</formula>
    </cfRule>
    <cfRule type="expression" dxfId="5963" priority="613">
      <formula>AND(IF($Q28=3,1,0),IF($X28&lt;30,1,0))</formula>
    </cfRule>
    <cfRule type="expression" dxfId="5962" priority="614">
      <formula>AND(IF($Q28=3,1,IF($Q28=4,1,0)),IF($F28&lt;=85,1,0))</formula>
    </cfRule>
  </conditionalFormatting>
  <conditionalFormatting sqref="AV29">
    <cfRule type="expression" dxfId="5961" priority="609">
      <formula>AV29="X"</formula>
    </cfRule>
    <cfRule type="expression" dxfId="5960" priority="610">
      <formula>AV29="후보"</formula>
    </cfRule>
  </conditionalFormatting>
  <conditionalFormatting sqref="AC29">
    <cfRule type="cellIs" dxfId="5959" priority="606" operator="greaterThan">
      <formula>0.9</formula>
    </cfRule>
    <cfRule type="cellIs" dxfId="5958" priority="607" operator="greaterThan">
      <formula>0.85</formula>
    </cfRule>
  </conditionalFormatting>
  <conditionalFormatting sqref="N29">
    <cfRule type="cellIs" dxfId="5957" priority="604" operator="greaterThan">
      <formula>0.9</formula>
    </cfRule>
    <cfRule type="cellIs" dxfId="5956" priority="605" operator="greaterThan">
      <formula>0.85</formula>
    </cfRule>
  </conditionalFormatting>
  <conditionalFormatting sqref="E29">
    <cfRule type="expression" dxfId="5955" priority="600">
      <formula>AND(IF(OR($Q29=1,$Q29=2),1,0),IF($X29&lt;=20,1,0))</formula>
    </cfRule>
    <cfRule type="expression" dxfId="5954" priority="601">
      <formula>AND(IF($Q29=2,1,0),IF($X29&lt;30,1,0))</formula>
    </cfRule>
    <cfRule type="expression" dxfId="5953" priority="602">
      <formula>AND(IF($Q29=3,1,0),IF($X29&lt;30,1,0))</formula>
    </cfRule>
    <cfRule type="expression" dxfId="5952" priority="603">
      <formula>AND(IF($Q29=3,1,IF($Q29=4,1,0)),IF($F29&lt;=85,1,0))</formula>
    </cfRule>
  </conditionalFormatting>
  <conditionalFormatting sqref="X29">
    <cfRule type="expression" dxfId="5951" priority="596">
      <formula>AND(IF(OR($Q29=1,$Q29=2),1,0),IF($X29&lt;=20,1,0))</formula>
    </cfRule>
    <cfRule type="expression" dxfId="5950" priority="597">
      <formula>AND(IF($Q29=2,1,0),IF($X29&lt;30,1,0))</formula>
    </cfRule>
    <cfRule type="expression" dxfId="5949" priority="598">
      <formula>AND(IF($Q29=3,1,0),IF($X29&lt;30,1,0))</formula>
    </cfRule>
    <cfRule type="expression" dxfId="5948" priority="599">
      <formula>AND(IF($Q29=3,1,IF($Q29=4,1,0)),IF($F29&lt;=85,1,0))</formula>
    </cfRule>
  </conditionalFormatting>
  <conditionalFormatting sqref="AI29">
    <cfRule type="expression" dxfId="5947" priority="592">
      <formula>AND(IF(OR($Q29=1,$Q29=2),1,0),IF($X29&lt;=20,1,0))</formula>
    </cfRule>
    <cfRule type="expression" dxfId="5946" priority="593">
      <formula>AND(IF($Q29=2,1,0),IF($X29&lt;30,1,0))</formula>
    </cfRule>
    <cfRule type="expression" dxfId="5945" priority="594">
      <formula>AND(IF($Q29=3,1,0),IF($X29&lt;30,1,0))</formula>
    </cfRule>
    <cfRule type="expression" dxfId="5944" priority="595">
      <formula>AND(IF($Q29=3,1,IF($Q29=4,1,0)),IF($F29&lt;=85,1,0))</formula>
    </cfRule>
  </conditionalFormatting>
  <conditionalFormatting sqref="AV30">
    <cfRule type="expression" dxfId="5943" priority="590">
      <formula>AV30="X"</formula>
    </cfRule>
    <cfRule type="expression" dxfId="5942" priority="591">
      <formula>AV30="후보"</formula>
    </cfRule>
  </conditionalFormatting>
  <conditionalFormatting sqref="AC30 N30">
    <cfRule type="cellIs" dxfId="5941" priority="587" operator="greaterThan">
      <formula>0.9</formula>
    </cfRule>
    <cfRule type="cellIs" dxfId="5940" priority="588" operator="greaterThan">
      <formula>0.85</formula>
    </cfRule>
  </conditionalFormatting>
  <conditionalFormatting sqref="AV31">
    <cfRule type="expression" dxfId="5939" priority="585">
      <formula>AV31="X"</formula>
    </cfRule>
    <cfRule type="expression" dxfId="5938" priority="586">
      <formula>AV31="후보"</formula>
    </cfRule>
  </conditionalFormatting>
  <conditionalFormatting sqref="AC31">
    <cfRule type="cellIs" dxfId="5937" priority="582" operator="greaterThan">
      <formula>0.9</formula>
    </cfRule>
    <cfRule type="cellIs" dxfId="5936" priority="583" operator="greaterThan">
      <formula>0.85</formula>
    </cfRule>
  </conditionalFormatting>
  <conditionalFormatting sqref="N31">
    <cfRule type="cellIs" dxfId="5935" priority="580" operator="greaterThan">
      <formula>0.9</formula>
    </cfRule>
    <cfRule type="cellIs" dxfId="5934" priority="581" operator="greaterThan">
      <formula>0.85</formula>
    </cfRule>
  </conditionalFormatting>
  <conditionalFormatting sqref="E31">
    <cfRule type="expression" dxfId="5933" priority="576">
      <formula>AND(IF(OR($Q31=1,$Q31=2),1,0),IF($X31&lt;=20,1,0))</formula>
    </cfRule>
    <cfRule type="expression" dxfId="5932" priority="577">
      <formula>AND(IF($Q31=2,1,0),IF($X31&lt;30,1,0))</formula>
    </cfRule>
    <cfRule type="expression" dxfId="5931" priority="578">
      <formula>AND(IF($Q31=3,1,0),IF($X31&lt;30,1,0))</formula>
    </cfRule>
    <cfRule type="expression" dxfId="5930" priority="579">
      <formula>AND(IF($Q31=3,1,IF($Q31=4,1,0)),IF($F31&lt;=85,1,0))</formula>
    </cfRule>
  </conditionalFormatting>
  <conditionalFormatting sqref="X31">
    <cfRule type="expression" dxfId="5929" priority="572">
      <formula>AND(IF(OR($Q31=1,$Q31=2),1,0),IF($X31&lt;=20,1,0))</formula>
    </cfRule>
    <cfRule type="expression" dxfId="5928" priority="573">
      <formula>AND(IF($Q31=2,1,0),IF($X31&lt;30,1,0))</formula>
    </cfRule>
    <cfRule type="expression" dxfId="5927" priority="574">
      <formula>AND(IF($Q31=3,1,0),IF($X31&lt;30,1,0))</formula>
    </cfRule>
    <cfRule type="expression" dxfId="5926" priority="575">
      <formula>AND(IF($Q31=3,1,IF($Q31=4,1,0)),IF($F31&lt;=85,1,0))</formula>
    </cfRule>
  </conditionalFormatting>
  <conditionalFormatting sqref="AI31">
    <cfRule type="expression" dxfId="5925" priority="568">
      <formula>AND(IF(OR($Q31=1,$Q31=2),1,0),IF($X31&lt;=20,1,0))</formula>
    </cfRule>
    <cfRule type="expression" dxfId="5924" priority="569">
      <formula>AND(IF($Q31=2,1,0),IF($X31&lt;30,1,0))</formula>
    </cfRule>
    <cfRule type="expression" dxfId="5923" priority="570">
      <formula>AND(IF($Q31=3,1,0),IF($X31&lt;30,1,0))</formula>
    </cfRule>
    <cfRule type="expression" dxfId="5922" priority="571">
      <formula>AND(IF($Q31=3,1,IF($Q31=4,1,0)),IF($F31&lt;=85,1,0))</formula>
    </cfRule>
  </conditionalFormatting>
  <conditionalFormatting sqref="AV32">
    <cfRule type="expression" dxfId="5921" priority="566">
      <formula>AV32="X"</formula>
    </cfRule>
    <cfRule type="expression" dxfId="5920" priority="567">
      <formula>AV32="후보"</formula>
    </cfRule>
  </conditionalFormatting>
  <conditionalFormatting sqref="AC32">
    <cfRule type="cellIs" dxfId="5919" priority="563" operator="greaterThan">
      <formula>0.9</formula>
    </cfRule>
    <cfRule type="cellIs" dxfId="5918" priority="564" operator="greaterThan">
      <formula>0.85</formula>
    </cfRule>
  </conditionalFormatting>
  <conditionalFormatting sqref="N32">
    <cfRule type="cellIs" dxfId="5917" priority="561" operator="greaterThan">
      <formula>0.9</formula>
    </cfRule>
    <cfRule type="cellIs" dxfId="5916" priority="562" operator="greaterThan">
      <formula>0.85</formula>
    </cfRule>
  </conditionalFormatting>
  <conditionalFormatting sqref="E32">
    <cfRule type="expression" dxfId="5915" priority="557">
      <formula>AND(IF(OR($Q32=1,$Q32=2),1,0),IF($X32&lt;=20,1,0))</formula>
    </cfRule>
    <cfRule type="expression" dxfId="5914" priority="558">
      <formula>AND(IF($Q32=2,1,0),IF($X32&lt;30,1,0))</formula>
    </cfRule>
    <cfRule type="expression" dxfId="5913" priority="559">
      <formula>AND(IF($Q32=3,1,0),IF($X32&lt;30,1,0))</formula>
    </cfRule>
    <cfRule type="expression" dxfId="5912" priority="560">
      <formula>AND(IF($Q32=3,1,IF($Q32=4,1,0)),IF($F32&lt;=85,1,0))</formula>
    </cfRule>
  </conditionalFormatting>
  <conditionalFormatting sqref="X32">
    <cfRule type="expression" dxfId="5911" priority="553">
      <formula>AND(IF(OR($Q32=1,$Q32=2),1,0),IF($X32&lt;=20,1,0))</formula>
    </cfRule>
    <cfRule type="expression" dxfId="5910" priority="554">
      <formula>AND(IF($Q32=2,1,0),IF($X32&lt;30,1,0))</formula>
    </cfRule>
    <cfRule type="expression" dxfId="5909" priority="555">
      <formula>AND(IF($Q32=3,1,0),IF($X32&lt;30,1,0))</formula>
    </cfRule>
    <cfRule type="expression" dxfId="5908" priority="556">
      <formula>AND(IF($Q32=3,1,IF($Q32=4,1,0)),IF($F32&lt;=85,1,0))</formula>
    </cfRule>
  </conditionalFormatting>
  <conditionalFormatting sqref="AI32">
    <cfRule type="expression" dxfId="5907" priority="549">
      <formula>AND(IF(OR($Q32=1,$Q32=2),1,0),IF($X32&lt;=20,1,0))</formula>
    </cfRule>
    <cfRule type="expression" dxfId="5906" priority="550">
      <formula>AND(IF($Q32=2,1,0),IF($X32&lt;30,1,0))</formula>
    </cfRule>
    <cfRule type="expression" dxfId="5905" priority="551">
      <formula>AND(IF($Q32=3,1,0),IF($X32&lt;30,1,0))</formula>
    </cfRule>
    <cfRule type="expression" dxfId="5904" priority="552">
      <formula>AND(IF($Q32=3,1,IF($Q32=4,1,0)),IF($F32&lt;=85,1,0))</formula>
    </cfRule>
  </conditionalFormatting>
  <conditionalFormatting sqref="AV33">
    <cfRule type="expression" dxfId="5903" priority="547">
      <formula>AV33="X"</formula>
    </cfRule>
    <cfRule type="expression" dxfId="5902" priority="548">
      <formula>AV33="후보"</formula>
    </cfRule>
  </conditionalFormatting>
  <conditionalFormatting sqref="AC33">
    <cfRule type="cellIs" dxfId="5901" priority="544" operator="greaterThan">
      <formula>0.9</formula>
    </cfRule>
    <cfRule type="cellIs" dxfId="5900" priority="545" operator="greaterThan">
      <formula>0.85</formula>
    </cfRule>
  </conditionalFormatting>
  <conditionalFormatting sqref="N33">
    <cfRule type="cellIs" dxfId="5899" priority="542" operator="greaterThan">
      <formula>0.9</formula>
    </cfRule>
    <cfRule type="cellIs" dxfId="5898" priority="543" operator="greaterThan">
      <formula>0.85</formula>
    </cfRule>
  </conditionalFormatting>
  <conditionalFormatting sqref="E33">
    <cfRule type="expression" dxfId="5897" priority="538">
      <formula>AND(IF(OR($Q33=1,$Q33=2),1,0),IF($X33&lt;=20,1,0))</formula>
    </cfRule>
    <cfRule type="expression" dxfId="5896" priority="539">
      <formula>AND(IF($Q33=2,1,0),IF($X33&lt;30,1,0))</formula>
    </cfRule>
    <cfRule type="expression" dxfId="5895" priority="540">
      <formula>AND(IF($Q33=3,1,0),IF($X33&lt;30,1,0))</formula>
    </cfRule>
    <cfRule type="expression" dxfId="5894" priority="541">
      <formula>AND(IF($Q33=3,1,IF($Q33=4,1,0)),IF($F33&lt;=85,1,0))</formula>
    </cfRule>
  </conditionalFormatting>
  <conditionalFormatting sqref="X33">
    <cfRule type="expression" dxfId="5893" priority="534">
      <formula>AND(IF(OR($Q33=1,$Q33=2),1,0),IF($X33&lt;=20,1,0))</formula>
    </cfRule>
    <cfRule type="expression" dxfId="5892" priority="535">
      <formula>AND(IF($Q33=2,1,0),IF($X33&lt;30,1,0))</formula>
    </cfRule>
    <cfRule type="expression" dxfId="5891" priority="536">
      <formula>AND(IF($Q33=3,1,0),IF($X33&lt;30,1,0))</formula>
    </cfRule>
    <cfRule type="expression" dxfId="5890" priority="537">
      <formula>AND(IF($Q33=3,1,IF($Q33=4,1,0)),IF($F33&lt;=85,1,0))</formula>
    </cfRule>
  </conditionalFormatting>
  <conditionalFormatting sqref="AI33">
    <cfRule type="expression" dxfId="5889" priority="530">
      <formula>AND(IF(OR($Q33=1,$Q33=2),1,0),IF($X33&lt;=20,1,0))</formula>
    </cfRule>
    <cfRule type="expression" dxfId="5888" priority="531">
      <formula>AND(IF($Q33=2,1,0),IF($X33&lt;30,1,0))</formula>
    </cfRule>
    <cfRule type="expression" dxfId="5887" priority="532">
      <formula>AND(IF($Q33=3,1,0),IF($X33&lt;30,1,0))</formula>
    </cfRule>
    <cfRule type="expression" dxfId="5886" priority="533">
      <formula>AND(IF($Q33=3,1,IF($Q33=4,1,0)),IF($F33&lt;=85,1,0))</formula>
    </cfRule>
  </conditionalFormatting>
  <conditionalFormatting sqref="AV34">
    <cfRule type="expression" dxfId="5885" priority="528">
      <formula>AV34="X"</formula>
    </cfRule>
    <cfRule type="expression" dxfId="5884" priority="529">
      <formula>AV34="후보"</formula>
    </cfRule>
  </conditionalFormatting>
  <conditionalFormatting sqref="AC34 N34">
    <cfRule type="cellIs" dxfId="5883" priority="525" operator="greaterThan">
      <formula>0.9</formula>
    </cfRule>
    <cfRule type="cellIs" dxfId="5882" priority="526" operator="greaterThan">
      <formula>0.85</formula>
    </cfRule>
  </conditionalFormatting>
  <conditionalFormatting sqref="AV35">
    <cfRule type="expression" dxfId="5881" priority="523">
      <formula>AV35="X"</formula>
    </cfRule>
    <cfRule type="expression" dxfId="5880" priority="524">
      <formula>AV35="후보"</formula>
    </cfRule>
  </conditionalFormatting>
  <conditionalFormatting sqref="AC35">
    <cfRule type="cellIs" dxfId="5879" priority="520" operator="greaterThan">
      <formula>0.9</formula>
    </cfRule>
    <cfRule type="cellIs" dxfId="5878" priority="521" operator="greaterThan">
      <formula>0.85</formula>
    </cfRule>
  </conditionalFormatting>
  <conditionalFormatting sqref="N35">
    <cfRule type="cellIs" dxfId="5877" priority="518" operator="greaterThan">
      <formula>0.9</formula>
    </cfRule>
    <cfRule type="cellIs" dxfId="5876" priority="519" operator="greaterThan">
      <formula>0.85</formula>
    </cfRule>
  </conditionalFormatting>
  <conditionalFormatting sqref="E35">
    <cfRule type="expression" dxfId="5875" priority="514">
      <formula>AND(IF(OR($Q35=1,$Q35=2),1,0),IF($X35&lt;=20,1,0))</formula>
    </cfRule>
    <cfRule type="expression" dxfId="5874" priority="515">
      <formula>AND(IF($Q35=2,1,0),IF($X35&lt;30,1,0))</formula>
    </cfRule>
    <cfRule type="expression" dxfId="5873" priority="516">
      <formula>AND(IF($Q35=3,1,0),IF($X35&lt;30,1,0))</formula>
    </cfRule>
    <cfRule type="expression" dxfId="5872" priority="517">
      <formula>AND(IF($Q35=3,1,IF($Q35=4,1,0)),IF($F35&lt;=85,1,0))</formula>
    </cfRule>
  </conditionalFormatting>
  <conditionalFormatting sqref="X35">
    <cfRule type="expression" dxfId="5871" priority="510">
      <formula>AND(IF(OR($Q35=1,$Q35=2),1,0),IF($X35&lt;=20,1,0))</formula>
    </cfRule>
    <cfRule type="expression" dxfId="5870" priority="511">
      <formula>AND(IF($Q35=2,1,0),IF($X35&lt;30,1,0))</formula>
    </cfRule>
    <cfRule type="expression" dxfId="5869" priority="512">
      <formula>AND(IF($Q35=3,1,0),IF($X35&lt;30,1,0))</formula>
    </cfRule>
    <cfRule type="expression" dxfId="5868" priority="513">
      <formula>AND(IF($Q35=3,1,IF($Q35=4,1,0)),IF($F35&lt;=85,1,0))</formula>
    </cfRule>
  </conditionalFormatting>
  <conditionalFormatting sqref="AI35">
    <cfRule type="expression" dxfId="5867" priority="506">
      <formula>AND(IF(OR($Q35=1,$Q35=2),1,0),IF($X35&lt;=20,1,0))</formula>
    </cfRule>
    <cfRule type="expression" dxfId="5866" priority="507">
      <formula>AND(IF($Q35=2,1,0),IF($X35&lt;30,1,0))</formula>
    </cfRule>
    <cfRule type="expression" dxfId="5865" priority="508">
      <formula>AND(IF($Q35=3,1,0),IF($X35&lt;30,1,0))</formula>
    </cfRule>
    <cfRule type="expression" dxfId="5864" priority="509">
      <formula>AND(IF($Q35=3,1,IF($Q35=4,1,0)),IF($F35&lt;=85,1,0))</formula>
    </cfRule>
  </conditionalFormatting>
  <conditionalFormatting sqref="AV36">
    <cfRule type="expression" dxfId="5863" priority="504">
      <formula>AV36="X"</formula>
    </cfRule>
    <cfRule type="expression" dxfId="5862" priority="505">
      <formula>AV36="후보"</formula>
    </cfRule>
  </conditionalFormatting>
  <conditionalFormatting sqref="AC36">
    <cfRule type="cellIs" dxfId="5861" priority="501" operator="greaterThan">
      <formula>0.9</formula>
    </cfRule>
    <cfRule type="cellIs" dxfId="5860" priority="502" operator="greaterThan">
      <formula>0.85</formula>
    </cfRule>
  </conditionalFormatting>
  <conditionalFormatting sqref="N36">
    <cfRule type="cellIs" dxfId="5859" priority="499" operator="greaterThan">
      <formula>0.9</formula>
    </cfRule>
    <cfRule type="cellIs" dxfId="5858" priority="500" operator="greaterThan">
      <formula>0.85</formula>
    </cfRule>
  </conditionalFormatting>
  <conditionalFormatting sqref="E36">
    <cfRule type="expression" dxfId="5857" priority="495">
      <formula>AND(IF(OR($Q36=1,$Q36=2),1,0),IF($X36&lt;=20,1,0))</formula>
    </cfRule>
    <cfRule type="expression" dxfId="5856" priority="496">
      <formula>AND(IF($Q36=2,1,0),IF($X36&lt;30,1,0))</formula>
    </cfRule>
    <cfRule type="expression" dxfId="5855" priority="497">
      <formula>AND(IF($Q36=3,1,0),IF($X36&lt;30,1,0))</formula>
    </cfRule>
    <cfRule type="expression" dxfId="5854" priority="498">
      <formula>AND(IF($Q36=3,1,IF($Q36=4,1,0)),IF($F36&lt;=85,1,0))</formula>
    </cfRule>
  </conditionalFormatting>
  <conditionalFormatting sqref="X36">
    <cfRule type="expression" dxfId="5853" priority="491">
      <formula>AND(IF(OR($Q36=1,$Q36=2),1,0),IF($X36&lt;=20,1,0))</formula>
    </cfRule>
    <cfRule type="expression" dxfId="5852" priority="492">
      <formula>AND(IF($Q36=2,1,0),IF($X36&lt;30,1,0))</formula>
    </cfRule>
    <cfRule type="expression" dxfId="5851" priority="493">
      <formula>AND(IF($Q36=3,1,0),IF($X36&lt;30,1,0))</formula>
    </cfRule>
    <cfRule type="expression" dxfId="5850" priority="494">
      <formula>AND(IF($Q36=3,1,IF($Q36=4,1,0)),IF($F36&lt;=85,1,0))</formula>
    </cfRule>
  </conditionalFormatting>
  <conditionalFormatting sqref="AI36">
    <cfRule type="expression" dxfId="5849" priority="487">
      <formula>AND(IF(OR($Q36=1,$Q36=2),1,0),IF($X36&lt;=20,1,0))</formula>
    </cfRule>
    <cfRule type="expression" dxfId="5848" priority="488">
      <formula>AND(IF($Q36=2,1,0),IF($X36&lt;30,1,0))</formula>
    </cfRule>
    <cfRule type="expression" dxfId="5847" priority="489">
      <formula>AND(IF($Q36=3,1,0),IF($X36&lt;30,1,0))</formula>
    </cfRule>
    <cfRule type="expression" dxfId="5846" priority="490">
      <formula>AND(IF($Q36=3,1,IF($Q36=4,1,0)),IF($F36&lt;=85,1,0))</formula>
    </cfRule>
  </conditionalFormatting>
  <conditionalFormatting sqref="AV37">
    <cfRule type="expression" dxfId="5845" priority="485">
      <formula>AV37="X"</formula>
    </cfRule>
    <cfRule type="expression" dxfId="5844" priority="486">
      <formula>AV37="후보"</formula>
    </cfRule>
  </conditionalFormatting>
  <conditionalFormatting sqref="AC37">
    <cfRule type="cellIs" dxfId="5843" priority="482" operator="greaterThan">
      <formula>0.9</formula>
    </cfRule>
    <cfRule type="cellIs" dxfId="5842" priority="483" operator="greaterThan">
      <formula>0.85</formula>
    </cfRule>
  </conditionalFormatting>
  <conditionalFormatting sqref="N37">
    <cfRule type="cellIs" dxfId="5841" priority="480" operator="greaterThan">
      <formula>0.9</formula>
    </cfRule>
    <cfRule type="cellIs" dxfId="5840" priority="481" operator="greaterThan">
      <formula>0.85</formula>
    </cfRule>
  </conditionalFormatting>
  <conditionalFormatting sqref="E37">
    <cfRule type="expression" dxfId="5839" priority="476">
      <formula>AND(IF(OR($Q37=1,$Q37=2),1,0),IF($X37&lt;=20,1,0))</formula>
    </cfRule>
    <cfRule type="expression" dxfId="5838" priority="477">
      <formula>AND(IF($Q37=2,1,0),IF($X37&lt;30,1,0))</formula>
    </cfRule>
    <cfRule type="expression" dxfId="5837" priority="478">
      <formula>AND(IF($Q37=3,1,0),IF($X37&lt;30,1,0))</formula>
    </cfRule>
    <cfRule type="expression" dxfId="5836" priority="479">
      <formula>AND(IF($Q37=3,1,IF($Q37=4,1,0)),IF($F37&lt;=85,1,0))</formula>
    </cfRule>
  </conditionalFormatting>
  <conditionalFormatting sqref="X37">
    <cfRule type="expression" dxfId="5835" priority="472">
      <formula>AND(IF(OR($Q37=1,$Q37=2),1,0),IF($X37&lt;=20,1,0))</formula>
    </cfRule>
    <cfRule type="expression" dxfId="5834" priority="473">
      <formula>AND(IF($Q37=2,1,0),IF($X37&lt;30,1,0))</formula>
    </cfRule>
    <cfRule type="expression" dxfId="5833" priority="474">
      <formula>AND(IF($Q37=3,1,0),IF($X37&lt;30,1,0))</formula>
    </cfRule>
    <cfRule type="expression" dxfId="5832" priority="475">
      <formula>AND(IF($Q37=3,1,IF($Q37=4,1,0)),IF($F37&lt;=85,1,0))</formula>
    </cfRule>
  </conditionalFormatting>
  <conditionalFormatting sqref="AI37">
    <cfRule type="expression" dxfId="5831" priority="468">
      <formula>AND(IF(OR($Q37=1,$Q37=2),1,0),IF($X37&lt;=20,1,0))</formula>
    </cfRule>
    <cfRule type="expression" dxfId="5830" priority="469">
      <formula>AND(IF($Q37=2,1,0),IF($X37&lt;30,1,0))</formula>
    </cfRule>
    <cfRule type="expression" dxfId="5829" priority="470">
      <formula>AND(IF($Q37=3,1,0),IF($X37&lt;30,1,0))</formula>
    </cfRule>
    <cfRule type="expression" dxfId="5828" priority="471">
      <formula>AND(IF($Q37=3,1,IF($Q37=4,1,0)),IF($F37&lt;=85,1,0))</formula>
    </cfRule>
  </conditionalFormatting>
  <conditionalFormatting sqref="AV38">
    <cfRule type="expression" dxfId="5827" priority="466">
      <formula>AV38="X"</formula>
    </cfRule>
    <cfRule type="expression" dxfId="5826" priority="467">
      <formula>AV38="후보"</formula>
    </cfRule>
  </conditionalFormatting>
  <conditionalFormatting sqref="AC38">
    <cfRule type="cellIs" dxfId="5825" priority="463" operator="greaterThan">
      <formula>0.9</formula>
    </cfRule>
    <cfRule type="cellIs" dxfId="5824" priority="464" operator="greaterThan">
      <formula>0.85</formula>
    </cfRule>
  </conditionalFormatting>
  <conditionalFormatting sqref="N38">
    <cfRule type="cellIs" dxfId="5823" priority="461" operator="greaterThan">
      <formula>0.9</formula>
    </cfRule>
    <cfRule type="cellIs" dxfId="5822" priority="462" operator="greaterThan">
      <formula>0.85</formula>
    </cfRule>
  </conditionalFormatting>
  <conditionalFormatting sqref="E38">
    <cfRule type="expression" dxfId="5821" priority="457">
      <formula>AND(IF(OR($Q38=1,$Q38=2),1,0),IF($X38&lt;=20,1,0))</formula>
    </cfRule>
    <cfRule type="expression" dxfId="5820" priority="458">
      <formula>AND(IF($Q38=2,1,0),IF($X38&lt;30,1,0))</formula>
    </cfRule>
    <cfRule type="expression" dxfId="5819" priority="459">
      <formula>AND(IF($Q38=3,1,0),IF($X38&lt;30,1,0))</formula>
    </cfRule>
    <cfRule type="expression" dxfId="5818" priority="460">
      <formula>AND(IF($Q38=3,1,IF($Q38=4,1,0)),IF($F38&lt;=85,1,0))</formula>
    </cfRule>
  </conditionalFormatting>
  <conditionalFormatting sqref="X38">
    <cfRule type="expression" dxfId="5817" priority="453">
      <formula>AND(IF(OR($Q38=1,$Q38=2),1,0),IF($X38&lt;=20,1,0))</formula>
    </cfRule>
    <cfRule type="expression" dxfId="5816" priority="454">
      <formula>AND(IF($Q38=2,1,0),IF($X38&lt;30,1,0))</formula>
    </cfRule>
    <cfRule type="expression" dxfId="5815" priority="455">
      <formula>AND(IF($Q38=3,1,0),IF($X38&lt;30,1,0))</formula>
    </cfRule>
    <cfRule type="expression" dxfId="5814" priority="456">
      <formula>AND(IF($Q38=3,1,IF($Q38=4,1,0)),IF($F38&lt;=85,1,0))</formula>
    </cfRule>
  </conditionalFormatting>
  <conditionalFormatting sqref="AI38">
    <cfRule type="expression" dxfId="5813" priority="449">
      <formula>AND(IF(OR($Q38=1,$Q38=2),1,0),IF($X38&lt;=20,1,0))</formula>
    </cfRule>
    <cfRule type="expression" dxfId="5812" priority="450">
      <formula>AND(IF($Q38=2,1,0),IF($X38&lt;30,1,0))</formula>
    </cfRule>
    <cfRule type="expression" dxfId="5811" priority="451">
      <formula>AND(IF($Q38=3,1,0),IF($X38&lt;30,1,0))</formula>
    </cfRule>
    <cfRule type="expression" dxfId="5810" priority="452">
      <formula>AND(IF($Q38=3,1,IF($Q38=4,1,0)),IF($F38&lt;=85,1,0))</formula>
    </cfRule>
  </conditionalFormatting>
  <conditionalFormatting sqref="AV39">
    <cfRule type="expression" dxfId="5809" priority="447">
      <formula>AV39="X"</formula>
    </cfRule>
    <cfRule type="expression" dxfId="5808" priority="448">
      <formula>AV39="후보"</formula>
    </cfRule>
  </conditionalFormatting>
  <conditionalFormatting sqref="AC39">
    <cfRule type="cellIs" dxfId="5807" priority="444" operator="greaterThan">
      <formula>0.9</formula>
    </cfRule>
    <cfRule type="cellIs" dxfId="5806" priority="445" operator="greaterThan">
      <formula>0.85</formula>
    </cfRule>
  </conditionalFormatting>
  <conditionalFormatting sqref="N39">
    <cfRule type="cellIs" dxfId="5805" priority="442" operator="greaterThan">
      <formula>0.9</formula>
    </cfRule>
    <cfRule type="cellIs" dxfId="5804" priority="443" operator="greaterThan">
      <formula>0.85</formula>
    </cfRule>
  </conditionalFormatting>
  <conditionalFormatting sqref="E39">
    <cfRule type="expression" dxfId="5803" priority="438">
      <formula>AND(IF(OR($Q39=1,$Q39=2),1,0),IF($X39&lt;=20,1,0))</formula>
    </cfRule>
    <cfRule type="expression" dxfId="5802" priority="439">
      <formula>AND(IF($Q39=2,1,0),IF($X39&lt;30,1,0))</formula>
    </cfRule>
    <cfRule type="expression" dxfId="5801" priority="440">
      <formula>AND(IF($Q39=3,1,0),IF($X39&lt;30,1,0))</formula>
    </cfRule>
    <cfRule type="expression" dxfId="5800" priority="441">
      <formula>AND(IF($Q39=3,1,IF($Q39=4,1,0)),IF($F39&lt;=85,1,0))</formula>
    </cfRule>
  </conditionalFormatting>
  <conditionalFormatting sqref="X39">
    <cfRule type="expression" dxfId="5799" priority="434">
      <formula>AND(IF(OR($Q39=1,$Q39=2),1,0),IF($X39&lt;=20,1,0))</formula>
    </cfRule>
    <cfRule type="expression" dxfId="5798" priority="435">
      <formula>AND(IF($Q39=2,1,0),IF($X39&lt;30,1,0))</formula>
    </cfRule>
    <cfRule type="expression" dxfId="5797" priority="436">
      <formula>AND(IF($Q39=3,1,0),IF($X39&lt;30,1,0))</formula>
    </cfRule>
    <cfRule type="expression" dxfId="5796" priority="437">
      <formula>AND(IF($Q39=3,1,IF($Q39=4,1,0)),IF($F39&lt;=85,1,0))</formula>
    </cfRule>
  </conditionalFormatting>
  <conditionalFormatting sqref="AI39">
    <cfRule type="expression" dxfId="5795" priority="430">
      <formula>AND(IF(OR($Q39=1,$Q39=2),1,0),IF($X39&lt;=20,1,0))</formula>
    </cfRule>
    <cfRule type="expression" dxfId="5794" priority="431">
      <formula>AND(IF($Q39=2,1,0),IF($X39&lt;30,1,0))</formula>
    </cfRule>
    <cfRule type="expression" dxfId="5793" priority="432">
      <formula>AND(IF($Q39=3,1,0),IF($X39&lt;30,1,0))</formula>
    </cfRule>
    <cfRule type="expression" dxfId="5792" priority="433">
      <formula>AND(IF($Q39=3,1,IF($Q39=4,1,0)),IF($F39&lt;=85,1,0))</formula>
    </cfRule>
  </conditionalFormatting>
  <conditionalFormatting sqref="AV40">
    <cfRule type="expression" dxfId="5791" priority="428">
      <formula>AV40="X"</formula>
    </cfRule>
    <cfRule type="expression" dxfId="5790" priority="429">
      <formula>AV40="후보"</formula>
    </cfRule>
  </conditionalFormatting>
  <conditionalFormatting sqref="AC40">
    <cfRule type="cellIs" dxfId="5789" priority="425" operator="greaterThan">
      <formula>0.9</formula>
    </cfRule>
    <cfRule type="cellIs" dxfId="5788" priority="426" operator="greaterThan">
      <formula>0.85</formula>
    </cfRule>
  </conditionalFormatting>
  <conditionalFormatting sqref="N40">
    <cfRule type="cellIs" dxfId="5787" priority="423" operator="greaterThan">
      <formula>0.9</formula>
    </cfRule>
    <cfRule type="cellIs" dxfId="5786" priority="424" operator="greaterThan">
      <formula>0.85</formula>
    </cfRule>
  </conditionalFormatting>
  <conditionalFormatting sqref="E40">
    <cfRule type="expression" dxfId="5785" priority="419">
      <formula>AND(IF(OR($Q40=1,$Q40=2),1,0),IF($X40&lt;=20,1,0))</formula>
    </cfRule>
    <cfRule type="expression" dxfId="5784" priority="420">
      <formula>AND(IF($Q40=2,1,0),IF($X40&lt;30,1,0))</formula>
    </cfRule>
    <cfRule type="expression" dxfId="5783" priority="421">
      <formula>AND(IF($Q40=3,1,0),IF($X40&lt;30,1,0))</formula>
    </cfRule>
    <cfRule type="expression" dxfId="5782" priority="422">
      <formula>AND(IF($Q40=3,1,IF($Q40=4,1,0)),IF($F40&lt;=85,1,0))</formula>
    </cfRule>
  </conditionalFormatting>
  <conditionalFormatting sqref="X40">
    <cfRule type="expression" dxfId="5781" priority="415">
      <formula>AND(IF(OR($Q40=1,$Q40=2),1,0),IF($X40&lt;=20,1,0))</formula>
    </cfRule>
    <cfRule type="expression" dxfId="5780" priority="416">
      <formula>AND(IF($Q40=2,1,0),IF($X40&lt;30,1,0))</formula>
    </cfRule>
    <cfRule type="expression" dxfId="5779" priority="417">
      <formula>AND(IF($Q40=3,1,0),IF($X40&lt;30,1,0))</formula>
    </cfRule>
    <cfRule type="expression" dxfId="5778" priority="418">
      <formula>AND(IF($Q40=3,1,IF($Q40=4,1,0)),IF($F40&lt;=85,1,0))</formula>
    </cfRule>
  </conditionalFormatting>
  <conditionalFormatting sqref="AI40">
    <cfRule type="expression" dxfId="5777" priority="411">
      <formula>AND(IF(OR($Q40=1,$Q40=2),1,0),IF($X40&lt;=20,1,0))</formula>
    </cfRule>
    <cfRule type="expression" dxfId="5776" priority="412">
      <formula>AND(IF($Q40=2,1,0),IF($X40&lt;30,1,0))</formula>
    </cfRule>
    <cfRule type="expression" dxfId="5775" priority="413">
      <formula>AND(IF($Q40=3,1,0),IF($X40&lt;30,1,0))</formula>
    </cfRule>
    <cfRule type="expression" dxfId="5774" priority="414">
      <formula>AND(IF($Q40=3,1,IF($Q40=4,1,0)),IF($F40&lt;=85,1,0))</formula>
    </cfRule>
  </conditionalFormatting>
  <conditionalFormatting sqref="AV41">
    <cfRule type="expression" dxfId="5773" priority="409">
      <formula>AV41="X"</formula>
    </cfRule>
    <cfRule type="expression" dxfId="5772" priority="410">
      <formula>AV41="후보"</formula>
    </cfRule>
  </conditionalFormatting>
  <conditionalFormatting sqref="AC41 N41">
    <cfRule type="cellIs" dxfId="5771" priority="406" operator="greaterThan">
      <formula>0.9</formula>
    </cfRule>
    <cfRule type="cellIs" dxfId="5770" priority="407" operator="greaterThan">
      <formula>0.85</formula>
    </cfRule>
  </conditionalFormatting>
  <conditionalFormatting sqref="AV42">
    <cfRule type="expression" dxfId="5769" priority="404">
      <formula>AV42="X"</formula>
    </cfRule>
    <cfRule type="expression" dxfId="5768" priority="405">
      <formula>AV42="후보"</formula>
    </cfRule>
  </conditionalFormatting>
  <conditionalFormatting sqref="AC42">
    <cfRule type="cellIs" dxfId="5767" priority="401" operator="greaterThan">
      <formula>0.9</formula>
    </cfRule>
    <cfRule type="cellIs" dxfId="5766" priority="402" operator="greaterThan">
      <formula>0.85</formula>
    </cfRule>
  </conditionalFormatting>
  <conditionalFormatting sqref="N42">
    <cfRule type="cellIs" dxfId="5765" priority="399" operator="greaterThan">
      <formula>0.9</formula>
    </cfRule>
    <cfRule type="cellIs" dxfId="5764" priority="400" operator="greaterThan">
      <formula>0.85</formula>
    </cfRule>
  </conditionalFormatting>
  <conditionalFormatting sqref="E42">
    <cfRule type="expression" dxfId="5763" priority="395">
      <formula>AND(IF(OR($Q42=1,$Q42=2),1,0),IF($X42&lt;=20,1,0))</formula>
    </cfRule>
    <cfRule type="expression" dxfId="5762" priority="396">
      <formula>AND(IF($Q42=2,1,0),IF($X42&lt;30,1,0))</formula>
    </cfRule>
    <cfRule type="expression" dxfId="5761" priority="397">
      <formula>AND(IF($Q42=3,1,0),IF($X42&lt;30,1,0))</formula>
    </cfRule>
    <cfRule type="expression" dxfId="5760" priority="398">
      <formula>AND(IF($Q42=3,1,IF($Q42=4,1,0)),IF($F42&lt;=85,1,0))</formula>
    </cfRule>
  </conditionalFormatting>
  <conditionalFormatting sqref="X42">
    <cfRule type="expression" dxfId="5759" priority="391">
      <formula>AND(IF(OR($Q42=1,$Q42=2),1,0),IF($X42&lt;=20,1,0))</formula>
    </cfRule>
    <cfRule type="expression" dxfId="5758" priority="392">
      <formula>AND(IF($Q42=2,1,0),IF($X42&lt;30,1,0))</formula>
    </cfRule>
    <cfRule type="expression" dxfId="5757" priority="393">
      <formula>AND(IF($Q42=3,1,0),IF($X42&lt;30,1,0))</formula>
    </cfRule>
    <cfRule type="expression" dxfId="5756" priority="394">
      <formula>AND(IF($Q42=3,1,IF($Q42=4,1,0)),IF($F42&lt;=85,1,0))</formula>
    </cfRule>
  </conditionalFormatting>
  <conditionalFormatting sqref="AI42">
    <cfRule type="expression" dxfId="5755" priority="387">
      <formula>AND(IF(OR($Q42=1,$Q42=2),1,0),IF($X42&lt;=20,1,0))</formula>
    </cfRule>
    <cfRule type="expression" dxfId="5754" priority="388">
      <formula>AND(IF($Q42=2,1,0),IF($X42&lt;30,1,0))</formula>
    </cfRule>
    <cfRule type="expression" dxfId="5753" priority="389">
      <formula>AND(IF($Q42=3,1,0),IF($X42&lt;30,1,0))</formula>
    </cfRule>
    <cfRule type="expression" dxfId="5752" priority="390">
      <formula>AND(IF($Q42=3,1,IF($Q42=4,1,0)),IF($F42&lt;=85,1,0))</formula>
    </cfRule>
  </conditionalFormatting>
  <conditionalFormatting sqref="AV43">
    <cfRule type="expression" dxfId="5751" priority="385">
      <formula>AV43="X"</formula>
    </cfRule>
    <cfRule type="expression" dxfId="5750" priority="386">
      <formula>AV43="후보"</formula>
    </cfRule>
  </conditionalFormatting>
  <conditionalFormatting sqref="AC43">
    <cfRule type="cellIs" dxfId="5749" priority="382" operator="greaterThan">
      <formula>0.9</formula>
    </cfRule>
    <cfRule type="cellIs" dxfId="5748" priority="383" operator="greaterThan">
      <formula>0.85</formula>
    </cfRule>
  </conditionalFormatting>
  <conditionalFormatting sqref="N43">
    <cfRule type="cellIs" dxfId="5747" priority="380" operator="greaterThan">
      <formula>0.9</formula>
    </cfRule>
    <cfRule type="cellIs" dxfId="5746" priority="381" operator="greaterThan">
      <formula>0.85</formula>
    </cfRule>
  </conditionalFormatting>
  <conditionalFormatting sqref="E43">
    <cfRule type="expression" dxfId="5745" priority="376">
      <formula>AND(IF(OR($Q43=1,$Q43=2),1,0),IF($X43&lt;=20,1,0))</formula>
    </cfRule>
    <cfRule type="expression" dxfId="5744" priority="377">
      <formula>AND(IF($Q43=2,1,0),IF($X43&lt;30,1,0))</formula>
    </cfRule>
    <cfRule type="expression" dxfId="5743" priority="378">
      <formula>AND(IF($Q43=3,1,0),IF($X43&lt;30,1,0))</formula>
    </cfRule>
    <cfRule type="expression" dxfId="5742" priority="379">
      <formula>AND(IF($Q43=3,1,IF($Q43=4,1,0)),IF($F43&lt;=85,1,0))</formula>
    </cfRule>
  </conditionalFormatting>
  <conditionalFormatting sqref="X43">
    <cfRule type="expression" dxfId="5741" priority="372">
      <formula>AND(IF(OR($Q43=1,$Q43=2),1,0),IF($X43&lt;=20,1,0))</formula>
    </cfRule>
    <cfRule type="expression" dxfId="5740" priority="373">
      <formula>AND(IF($Q43=2,1,0),IF($X43&lt;30,1,0))</formula>
    </cfRule>
    <cfRule type="expression" dxfId="5739" priority="374">
      <formula>AND(IF($Q43=3,1,0),IF($X43&lt;30,1,0))</formula>
    </cfRule>
    <cfRule type="expression" dxfId="5738" priority="375">
      <formula>AND(IF($Q43=3,1,IF($Q43=4,1,0)),IF($F43&lt;=85,1,0))</formula>
    </cfRule>
  </conditionalFormatting>
  <conditionalFormatting sqref="AI43">
    <cfRule type="expression" dxfId="5737" priority="368">
      <formula>AND(IF(OR($Q43=1,$Q43=2),1,0),IF($X43&lt;=20,1,0))</formula>
    </cfRule>
    <cfRule type="expression" dxfId="5736" priority="369">
      <formula>AND(IF($Q43=2,1,0),IF($X43&lt;30,1,0))</formula>
    </cfRule>
    <cfRule type="expression" dxfId="5735" priority="370">
      <formula>AND(IF($Q43=3,1,0),IF($X43&lt;30,1,0))</formula>
    </cfRule>
    <cfRule type="expression" dxfId="5734" priority="371">
      <formula>AND(IF($Q43=3,1,IF($Q43=4,1,0)),IF($F43&lt;=85,1,0))</formula>
    </cfRule>
  </conditionalFormatting>
  <conditionalFormatting sqref="AV44">
    <cfRule type="expression" dxfId="5733" priority="366">
      <formula>AV44="X"</formula>
    </cfRule>
    <cfRule type="expression" dxfId="5732" priority="367">
      <formula>AV44="후보"</formula>
    </cfRule>
  </conditionalFormatting>
  <conditionalFormatting sqref="AC44">
    <cfRule type="cellIs" dxfId="5731" priority="363" operator="greaterThan">
      <formula>0.9</formula>
    </cfRule>
    <cfRule type="cellIs" dxfId="5730" priority="364" operator="greaterThan">
      <formula>0.85</formula>
    </cfRule>
  </conditionalFormatting>
  <conditionalFormatting sqref="N44">
    <cfRule type="cellIs" dxfId="5729" priority="361" operator="greaterThan">
      <formula>0.9</formula>
    </cfRule>
    <cfRule type="cellIs" dxfId="5728" priority="362" operator="greaterThan">
      <formula>0.85</formula>
    </cfRule>
  </conditionalFormatting>
  <conditionalFormatting sqref="E44">
    <cfRule type="expression" dxfId="5727" priority="357">
      <formula>AND(IF(OR($Q44=1,$Q44=2),1,0),IF($X44&lt;=20,1,0))</formula>
    </cfRule>
    <cfRule type="expression" dxfId="5726" priority="358">
      <formula>AND(IF($Q44=2,1,0),IF($X44&lt;30,1,0))</formula>
    </cfRule>
    <cfRule type="expression" dxfId="5725" priority="359">
      <formula>AND(IF($Q44=3,1,0),IF($X44&lt;30,1,0))</formula>
    </cfRule>
    <cfRule type="expression" dxfId="5724" priority="360">
      <formula>AND(IF($Q44=3,1,IF($Q44=4,1,0)),IF($F44&lt;=85,1,0))</formula>
    </cfRule>
  </conditionalFormatting>
  <conditionalFormatting sqref="X44">
    <cfRule type="expression" dxfId="5723" priority="353">
      <formula>AND(IF(OR($Q44=1,$Q44=2),1,0),IF($X44&lt;=20,1,0))</formula>
    </cfRule>
    <cfRule type="expression" dxfId="5722" priority="354">
      <formula>AND(IF($Q44=2,1,0),IF($X44&lt;30,1,0))</formula>
    </cfRule>
    <cfRule type="expression" dxfId="5721" priority="355">
      <formula>AND(IF($Q44=3,1,0),IF($X44&lt;30,1,0))</formula>
    </cfRule>
    <cfRule type="expression" dxfId="5720" priority="356">
      <formula>AND(IF($Q44=3,1,IF($Q44=4,1,0)),IF($F44&lt;=85,1,0))</formula>
    </cfRule>
  </conditionalFormatting>
  <conditionalFormatting sqref="AI44">
    <cfRule type="expression" dxfId="5719" priority="349">
      <formula>AND(IF(OR($Q44=1,$Q44=2),1,0),IF($X44&lt;=20,1,0))</formula>
    </cfRule>
    <cfRule type="expression" dxfId="5718" priority="350">
      <formula>AND(IF($Q44=2,1,0),IF($X44&lt;30,1,0))</formula>
    </cfRule>
    <cfRule type="expression" dxfId="5717" priority="351">
      <formula>AND(IF($Q44=3,1,0),IF($X44&lt;30,1,0))</formula>
    </cfRule>
    <cfRule type="expression" dxfId="5716" priority="352">
      <formula>AND(IF($Q44=3,1,IF($Q44=4,1,0)),IF($F44&lt;=85,1,0))</formula>
    </cfRule>
  </conditionalFormatting>
  <conditionalFormatting sqref="AV45">
    <cfRule type="expression" dxfId="5715" priority="347">
      <formula>AV45="X"</formula>
    </cfRule>
    <cfRule type="expression" dxfId="5714" priority="348">
      <formula>AV45="후보"</formula>
    </cfRule>
  </conditionalFormatting>
  <conditionalFormatting sqref="AC45">
    <cfRule type="cellIs" dxfId="5713" priority="344" operator="greaterThan">
      <formula>0.9</formula>
    </cfRule>
    <cfRule type="cellIs" dxfId="5712" priority="345" operator="greaterThan">
      <formula>0.85</formula>
    </cfRule>
  </conditionalFormatting>
  <conditionalFormatting sqref="N45">
    <cfRule type="cellIs" dxfId="5711" priority="342" operator="greaterThan">
      <formula>0.9</formula>
    </cfRule>
    <cfRule type="cellIs" dxfId="5710" priority="343" operator="greaterThan">
      <formula>0.85</formula>
    </cfRule>
  </conditionalFormatting>
  <conditionalFormatting sqref="E45">
    <cfRule type="expression" dxfId="5709" priority="338">
      <formula>AND(IF(OR($Q45=1,$Q45=2),1,0),IF($X45&lt;=20,1,0))</formula>
    </cfRule>
    <cfRule type="expression" dxfId="5708" priority="339">
      <formula>AND(IF($Q45=2,1,0),IF($X45&lt;30,1,0))</formula>
    </cfRule>
    <cfRule type="expression" dxfId="5707" priority="340">
      <formula>AND(IF($Q45=3,1,0),IF($X45&lt;30,1,0))</formula>
    </cfRule>
    <cfRule type="expression" dxfId="5706" priority="341">
      <formula>AND(IF($Q45=3,1,IF($Q45=4,1,0)),IF($F45&lt;=85,1,0))</formula>
    </cfRule>
  </conditionalFormatting>
  <conditionalFormatting sqref="X45">
    <cfRule type="expression" dxfId="5705" priority="334">
      <formula>AND(IF(OR($Q45=1,$Q45=2),1,0),IF($X45&lt;=20,1,0))</formula>
    </cfRule>
    <cfRule type="expression" dxfId="5704" priority="335">
      <formula>AND(IF($Q45=2,1,0),IF($X45&lt;30,1,0))</formula>
    </cfRule>
    <cfRule type="expression" dxfId="5703" priority="336">
      <formula>AND(IF($Q45=3,1,0),IF($X45&lt;30,1,0))</formula>
    </cfRule>
    <cfRule type="expression" dxfId="5702" priority="337">
      <formula>AND(IF($Q45=3,1,IF($Q45=4,1,0)),IF($F45&lt;=85,1,0))</formula>
    </cfRule>
  </conditionalFormatting>
  <conditionalFormatting sqref="AI45">
    <cfRule type="expression" dxfId="5701" priority="330">
      <formula>AND(IF(OR($Q45=1,$Q45=2),1,0),IF($X45&lt;=20,1,0))</formula>
    </cfRule>
    <cfRule type="expression" dxfId="5700" priority="331">
      <formula>AND(IF($Q45=2,1,0),IF($X45&lt;30,1,0))</formula>
    </cfRule>
    <cfRule type="expression" dxfId="5699" priority="332">
      <formula>AND(IF($Q45=3,1,0),IF($X45&lt;30,1,0))</formula>
    </cfRule>
    <cfRule type="expression" dxfId="5698" priority="333">
      <formula>AND(IF($Q45=3,1,IF($Q45=4,1,0)),IF($F45&lt;=85,1,0))</formula>
    </cfRule>
  </conditionalFormatting>
  <conditionalFormatting sqref="AV46">
    <cfRule type="expression" dxfId="5697" priority="328">
      <formula>AV46="X"</formula>
    </cfRule>
    <cfRule type="expression" dxfId="5696" priority="329">
      <formula>AV46="후보"</formula>
    </cfRule>
  </conditionalFormatting>
  <conditionalFormatting sqref="AC46">
    <cfRule type="cellIs" dxfId="5695" priority="325" operator="greaterThan">
      <formula>0.9</formula>
    </cfRule>
    <cfRule type="cellIs" dxfId="5694" priority="326" operator="greaterThan">
      <formula>0.85</formula>
    </cfRule>
  </conditionalFormatting>
  <conditionalFormatting sqref="N46">
    <cfRule type="cellIs" dxfId="5693" priority="323" operator="greaterThan">
      <formula>0.9</formula>
    </cfRule>
    <cfRule type="cellIs" dxfId="5692" priority="324" operator="greaterThan">
      <formula>0.85</formula>
    </cfRule>
  </conditionalFormatting>
  <conditionalFormatting sqref="E46">
    <cfRule type="expression" dxfId="5691" priority="319">
      <formula>AND(IF(OR($Q46=1,$Q46=2),1,0),IF($X46&lt;=20,1,0))</formula>
    </cfRule>
    <cfRule type="expression" dxfId="5690" priority="320">
      <formula>AND(IF($Q46=2,1,0),IF($X46&lt;30,1,0))</formula>
    </cfRule>
    <cfRule type="expression" dxfId="5689" priority="321">
      <formula>AND(IF($Q46=3,1,0),IF($X46&lt;30,1,0))</formula>
    </cfRule>
    <cfRule type="expression" dxfId="5688" priority="322">
      <formula>AND(IF($Q46=3,1,IF($Q46=4,1,0)),IF($F46&lt;=85,1,0))</formula>
    </cfRule>
  </conditionalFormatting>
  <conditionalFormatting sqref="X46">
    <cfRule type="expression" dxfId="5687" priority="315">
      <formula>AND(IF(OR($Q46=1,$Q46=2),1,0),IF($X46&lt;=20,1,0))</formula>
    </cfRule>
    <cfRule type="expression" dxfId="5686" priority="316">
      <formula>AND(IF($Q46=2,1,0),IF($X46&lt;30,1,0))</formula>
    </cfRule>
    <cfRule type="expression" dxfId="5685" priority="317">
      <formula>AND(IF($Q46=3,1,0),IF($X46&lt;30,1,0))</formula>
    </cfRule>
    <cfRule type="expression" dxfId="5684" priority="318">
      <formula>AND(IF($Q46=3,1,IF($Q46=4,1,0)),IF($F46&lt;=85,1,0))</formula>
    </cfRule>
  </conditionalFormatting>
  <conditionalFormatting sqref="AI46">
    <cfRule type="expression" dxfId="5683" priority="311">
      <formula>AND(IF(OR($Q46=1,$Q46=2),1,0),IF($X46&lt;=20,1,0))</formula>
    </cfRule>
    <cfRule type="expression" dxfId="5682" priority="312">
      <formula>AND(IF($Q46=2,1,0),IF($X46&lt;30,1,0))</formula>
    </cfRule>
    <cfRule type="expression" dxfId="5681" priority="313">
      <formula>AND(IF($Q46=3,1,0),IF($X46&lt;30,1,0))</formula>
    </cfRule>
    <cfRule type="expression" dxfId="5680" priority="314">
      <formula>AND(IF($Q46=3,1,IF($Q46=4,1,0)),IF($F46&lt;=85,1,0))</formula>
    </cfRule>
  </conditionalFormatting>
  <conditionalFormatting sqref="AV47">
    <cfRule type="expression" dxfId="5679" priority="309">
      <formula>AV47="X"</formula>
    </cfRule>
    <cfRule type="expression" dxfId="5678" priority="310">
      <formula>AV47="후보"</formula>
    </cfRule>
  </conditionalFormatting>
  <conditionalFormatting sqref="AC47">
    <cfRule type="cellIs" dxfId="5677" priority="306" operator="greaterThan">
      <formula>0.9</formula>
    </cfRule>
    <cfRule type="cellIs" dxfId="5676" priority="307" operator="greaterThan">
      <formula>0.85</formula>
    </cfRule>
  </conditionalFormatting>
  <conditionalFormatting sqref="N47">
    <cfRule type="cellIs" dxfId="5675" priority="304" operator="greaterThan">
      <formula>0.9</formula>
    </cfRule>
    <cfRule type="cellIs" dxfId="5674" priority="305" operator="greaterThan">
      <formula>0.85</formula>
    </cfRule>
  </conditionalFormatting>
  <conditionalFormatting sqref="E47">
    <cfRule type="expression" dxfId="5673" priority="300">
      <formula>AND(IF(OR($Q47=1,$Q47=2),1,0),IF($X47&lt;=20,1,0))</formula>
    </cfRule>
    <cfRule type="expression" dxfId="5672" priority="301">
      <formula>AND(IF($Q47=2,1,0),IF($X47&lt;30,1,0))</formula>
    </cfRule>
    <cfRule type="expression" dxfId="5671" priority="302">
      <formula>AND(IF($Q47=3,1,0),IF($X47&lt;30,1,0))</formula>
    </cfRule>
    <cfRule type="expression" dxfId="5670" priority="303">
      <formula>AND(IF($Q47=3,1,IF($Q47=4,1,0)),IF($F47&lt;=85,1,0))</formula>
    </cfRule>
  </conditionalFormatting>
  <conditionalFormatting sqref="X47">
    <cfRule type="expression" dxfId="5669" priority="296">
      <formula>AND(IF(OR($Q47=1,$Q47=2),1,0),IF($X47&lt;=20,1,0))</formula>
    </cfRule>
    <cfRule type="expression" dxfId="5668" priority="297">
      <formula>AND(IF($Q47=2,1,0),IF($X47&lt;30,1,0))</formula>
    </cfRule>
    <cfRule type="expression" dxfId="5667" priority="298">
      <formula>AND(IF($Q47=3,1,0),IF($X47&lt;30,1,0))</formula>
    </cfRule>
    <cfRule type="expression" dxfId="5666" priority="299">
      <formula>AND(IF($Q47=3,1,IF($Q47=4,1,0)),IF($F47&lt;=85,1,0))</formula>
    </cfRule>
  </conditionalFormatting>
  <conditionalFormatting sqref="AI47">
    <cfRule type="expression" dxfId="5665" priority="292">
      <formula>AND(IF(OR($Q47=1,$Q47=2),1,0),IF($X47&lt;=20,1,0))</formula>
    </cfRule>
    <cfRule type="expression" dxfId="5664" priority="293">
      <formula>AND(IF($Q47=2,1,0),IF($X47&lt;30,1,0))</formula>
    </cfRule>
    <cfRule type="expression" dxfId="5663" priority="294">
      <formula>AND(IF($Q47=3,1,0),IF($X47&lt;30,1,0))</formula>
    </cfRule>
    <cfRule type="expression" dxfId="5662" priority="295">
      <formula>AND(IF($Q47=3,1,IF($Q47=4,1,0)),IF($F47&lt;=85,1,0))</formula>
    </cfRule>
  </conditionalFormatting>
  <conditionalFormatting sqref="AV48">
    <cfRule type="expression" dxfId="5661" priority="290">
      <formula>AV48="X"</formula>
    </cfRule>
    <cfRule type="expression" dxfId="5660" priority="291">
      <formula>AV48="후보"</formula>
    </cfRule>
  </conditionalFormatting>
  <conditionalFormatting sqref="AC48 N48">
    <cfRule type="cellIs" dxfId="5659" priority="287" operator="greaterThan">
      <formula>0.9</formula>
    </cfRule>
    <cfRule type="cellIs" dxfId="5658" priority="288" operator="greaterThan">
      <formula>0.85</formula>
    </cfRule>
  </conditionalFormatting>
  <conditionalFormatting sqref="AV49">
    <cfRule type="expression" dxfId="5657" priority="285">
      <formula>AV49="X"</formula>
    </cfRule>
    <cfRule type="expression" dxfId="5656" priority="286">
      <formula>AV49="후보"</formula>
    </cfRule>
  </conditionalFormatting>
  <conditionalFormatting sqref="AC49">
    <cfRule type="cellIs" dxfId="5655" priority="282" operator="greaterThan">
      <formula>0.9</formula>
    </cfRule>
    <cfRule type="cellIs" dxfId="5654" priority="283" operator="greaterThan">
      <formula>0.85</formula>
    </cfRule>
  </conditionalFormatting>
  <conditionalFormatting sqref="N49">
    <cfRule type="cellIs" dxfId="5653" priority="280" operator="greaterThan">
      <formula>0.9</formula>
    </cfRule>
    <cfRule type="cellIs" dxfId="5652" priority="281" operator="greaterThan">
      <formula>0.85</formula>
    </cfRule>
  </conditionalFormatting>
  <conditionalFormatting sqref="E49">
    <cfRule type="expression" dxfId="5651" priority="276">
      <formula>AND(IF(OR($Q49=1,$Q49=2),1,0),IF($X49&lt;=20,1,0))</formula>
    </cfRule>
    <cfRule type="expression" dxfId="5650" priority="277">
      <formula>AND(IF($Q49=2,1,0),IF($X49&lt;30,1,0))</formula>
    </cfRule>
    <cfRule type="expression" dxfId="5649" priority="278">
      <formula>AND(IF($Q49=3,1,0),IF($X49&lt;30,1,0))</formula>
    </cfRule>
    <cfRule type="expression" dxfId="5648" priority="279">
      <formula>AND(IF($Q49=3,1,IF($Q49=4,1,0)),IF($F49&lt;=85,1,0))</formula>
    </cfRule>
  </conditionalFormatting>
  <conditionalFormatting sqref="X49">
    <cfRule type="expression" dxfId="5647" priority="272">
      <formula>AND(IF(OR($Q49=1,$Q49=2),1,0),IF($X49&lt;=20,1,0))</formula>
    </cfRule>
    <cfRule type="expression" dxfId="5646" priority="273">
      <formula>AND(IF($Q49=2,1,0),IF($X49&lt;30,1,0))</formula>
    </cfRule>
    <cfRule type="expression" dxfId="5645" priority="274">
      <formula>AND(IF($Q49=3,1,0),IF($X49&lt;30,1,0))</formula>
    </cfRule>
    <cfRule type="expression" dxfId="5644" priority="275">
      <formula>AND(IF($Q49=3,1,IF($Q49=4,1,0)),IF($F49&lt;=85,1,0))</formula>
    </cfRule>
  </conditionalFormatting>
  <conditionalFormatting sqref="AI49">
    <cfRule type="expression" dxfId="5643" priority="268">
      <formula>AND(IF(OR($Q49=1,$Q49=2),1,0),IF($X49&lt;=20,1,0))</formula>
    </cfRule>
    <cfRule type="expression" dxfId="5642" priority="269">
      <formula>AND(IF($Q49=2,1,0),IF($X49&lt;30,1,0))</formula>
    </cfRule>
    <cfRule type="expression" dxfId="5641" priority="270">
      <formula>AND(IF($Q49=3,1,0),IF($X49&lt;30,1,0))</formula>
    </cfRule>
    <cfRule type="expression" dxfId="5640" priority="271">
      <formula>AND(IF($Q49=3,1,IF($Q49=4,1,0)),IF($F49&lt;=85,1,0))</formula>
    </cfRule>
  </conditionalFormatting>
  <conditionalFormatting sqref="AV50">
    <cfRule type="expression" dxfId="5639" priority="266">
      <formula>AV50="X"</formula>
    </cfRule>
    <cfRule type="expression" dxfId="5638" priority="267">
      <formula>AV50="후보"</formula>
    </cfRule>
  </conditionalFormatting>
  <conditionalFormatting sqref="AC50">
    <cfRule type="cellIs" dxfId="5637" priority="263" operator="greaterThan">
      <formula>0.9</formula>
    </cfRule>
    <cfRule type="cellIs" dxfId="5636" priority="264" operator="greaterThan">
      <formula>0.85</formula>
    </cfRule>
  </conditionalFormatting>
  <conditionalFormatting sqref="N50">
    <cfRule type="cellIs" dxfId="5635" priority="261" operator="greaterThan">
      <formula>0.9</formula>
    </cfRule>
    <cfRule type="cellIs" dxfId="5634" priority="262" operator="greaterThan">
      <formula>0.85</formula>
    </cfRule>
  </conditionalFormatting>
  <conditionalFormatting sqref="E50">
    <cfRule type="expression" dxfId="5633" priority="257">
      <formula>AND(IF(OR($Q50=1,$Q50=2),1,0),IF($X50&lt;=20,1,0))</formula>
    </cfRule>
    <cfRule type="expression" dxfId="5632" priority="258">
      <formula>AND(IF($Q50=2,1,0),IF($X50&lt;30,1,0))</formula>
    </cfRule>
    <cfRule type="expression" dxfId="5631" priority="259">
      <formula>AND(IF($Q50=3,1,0),IF($X50&lt;30,1,0))</formula>
    </cfRule>
    <cfRule type="expression" dxfId="5630" priority="260">
      <formula>AND(IF($Q50=3,1,IF($Q50=4,1,0)),IF($F50&lt;=85,1,0))</formula>
    </cfRule>
  </conditionalFormatting>
  <conditionalFormatting sqref="X50">
    <cfRule type="expression" dxfId="5629" priority="253">
      <formula>AND(IF(OR($Q50=1,$Q50=2),1,0),IF($X50&lt;=20,1,0))</formula>
    </cfRule>
    <cfRule type="expression" dxfId="5628" priority="254">
      <formula>AND(IF($Q50=2,1,0),IF($X50&lt;30,1,0))</formula>
    </cfRule>
    <cfRule type="expression" dxfId="5627" priority="255">
      <formula>AND(IF($Q50=3,1,0),IF($X50&lt;30,1,0))</formula>
    </cfRule>
    <cfRule type="expression" dxfId="5626" priority="256">
      <formula>AND(IF($Q50=3,1,IF($Q50=4,1,0)),IF($F50&lt;=85,1,0))</formula>
    </cfRule>
  </conditionalFormatting>
  <conditionalFormatting sqref="AI50">
    <cfRule type="expression" dxfId="5625" priority="249">
      <formula>AND(IF(OR($Q50=1,$Q50=2),1,0),IF($X50&lt;=20,1,0))</formula>
    </cfRule>
    <cfRule type="expression" dxfId="5624" priority="250">
      <formula>AND(IF($Q50=2,1,0),IF($X50&lt;30,1,0))</formula>
    </cfRule>
    <cfRule type="expression" dxfId="5623" priority="251">
      <formula>AND(IF($Q50=3,1,0),IF($X50&lt;30,1,0))</formula>
    </cfRule>
    <cfRule type="expression" dxfId="5622" priority="252">
      <formula>AND(IF($Q50=3,1,IF($Q50=4,1,0)),IF($F50&lt;=85,1,0))</formula>
    </cfRule>
  </conditionalFormatting>
  <conditionalFormatting sqref="AV51">
    <cfRule type="expression" dxfId="5621" priority="247">
      <formula>AV51="X"</formula>
    </cfRule>
    <cfRule type="expression" dxfId="5620" priority="248">
      <formula>AV51="후보"</formula>
    </cfRule>
  </conditionalFormatting>
  <conditionalFormatting sqref="AC51">
    <cfRule type="cellIs" dxfId="5619" priority="244" operator="greaterThan">
      <formula>0.9</formula>
    </cfRule>
    <cfRule type="cellIs" dxfId="5618" priority="245" operator="greaterThan">
      <formula>0.85</formula>
    </cfRule>
  </conditionalFormatting>
  <conditionalFormatting sqref="N51">
    <cfRule type="cellIs" dxfId="5617" priority="242" operator="greaterThan">
      <formula>0.9</formula>
    </cfRule>
    <cfRule type="cellIs" dxfId="5616" priority="243" operator="greaterThan">
      <formula>0.85</formula>
    </cfRule>
  </conditionalFormatting>
  <conditionalFormatting sqref="E51">
    <cfRule type="expression" dxfId="5615" priority="238">
      <formula>AND(IF(OR($Q51=1,$Q51=2),1,0),IF($X51&lt;=20,1,0))</formula>
    </cfRule>
    <cfRule type="expression" dxfId="5614" priority="239">
      <formula>AND(IF($Q51=2,1,0),IF($X51&lt;30,1,0))</formula>
    </cfRule>
    <cfRule type="expression" dxfId="5613" priority="240">
      <formula>AND(IF($Q51=3,1,0),IF($X51&lt;30,1,0))</formula>
    </cfRule>
    <cfRule type="expression" dxfId="5612" priority="241">
      <formula>AND(IF($Q51=3,1,IF($Q51=4,1,0)),IF($F51&lt;=85,1,0))</formula>
    </cfRule>
  </conditionalFormatting>
  <conditionalFormatting sqref="X51">
    <cfRule type="expression" dxfId="5611" priority="234">
      <formula>AND(IF(OR($Q51=1,$Q51=2),1,0),IF($X51&lt;=20,1,0))</formula>
    </cfRule>
    <cfRule type="expression" dxfId="5610" priority="235">
      <formula>AND(IF($Q51=2,1,0),IF($X51&lt;30,1,0))</formula>
    </cfRule>
    <cfRule type="expression" dxfId="5609" priority="236">
      <formula>AND(IF($Q51=3,1,0),IF($X51&lt;30,1,0))</formula>
    </cfRule>
    <cfRule type="expression" dxfId="5608" priority="237">
      <formula>AND(IF($Q51=3,1,IF($Q51=4,1,0)),IF($F51&lt;=85,1,0))</formula>
    </cfRule>
  </conditionalFormatting>
  <conditionalFormatting sqref="AI51">
    <cfRule type="expression" dxfId="5607" priority="230">
      <formula>AND(IF(OR($Q51=1,$Q51=2),1,0),IF($X51&lt;=20,1,0))</formula>
    </cfRule>
    <cfRule type="expression" dxfId="5606" priority="231">
      <formula>AND(IF($Q51=2,1,0),IF($X51&lt;30,1,0))</formula>
    </cfRule>
    <cfRule type="expression" dxfId="5605" priority="232">
      <formula>AND(IF($Q51=3,1,0),IF($X51&lt;30,1,0))</formula>
    </cfRule>
    <cfRule type="expression" dxfId="5604" priority="233">
      <formula>AND(IF($Q51=3,1,IF($Q51=4,1,0)),IF($F51&lt;=85,1,0))</formula>
    </cfRule>
  </conditionalFormatting>
  <conditionalFormatting sqref="AV52">
    <cfRule type="expression" dxfId="5603" priority="228">
      <formula>AV52="X"</formula>
    </cfRule>
    <cfRule type="expression" dxfId="5602" priority="229">
      <formula>AV52="후보"</formula>
    </cfRule>
  </conditionalFormatting>
  <conditionalFormatting sqref="AC52">
    <cfRule type="cellIs" dxfId="5601" priority="225" operator="greaterThan">
      <formula>0.9</formula>
    </cfRule>
    <cfRule type="cellIs" dxfId="5600" priority="226" operator="greaterThan">
      <formula>0.85</formula>
    </cfRule>
  </conditionalFormatting>
  <conditionalFormatting sqref="N52">
    <cfRule type="cellIs" dxfId="5599" priority="223" operator="greaterThan">
      <formula>0.9</formula>
    </cfRule>
    <cfRule type="cellIs" dxfId="5598" priority="224" operator="greaterThan">
      <formula>0.85</formula>
    </cfRule>
  </conditionalFormatting>
  <conditionalFormatting sqref="E52">
    <cfRule type="expression" dxfId="5597" priority="219">
      <formula>AND(IF(OR($Q52=1,$Q52=2),1,0),IF($X52&lt;=20,1,0))</formula>
    </cfRule>
    <cfRule type="expression" dxfId="5596" priority="220">
      <formula>AND(IF($Q52=2,1,0),IF($X52&lt;30,1,0))</formula>
    </cfRule>
    <cfRule type="expression" dxfId="5595" priority="221">
      <formula>AND(IF($Q52=3,1,0),IF($X52&lt;30,1,0))</formula>
    </cfRule>
    <cfRule type="expression" dxfId="5594" priority="222">
      <formula>AND(IF($Q52=3,1,IF($Q52=4,1,0)),IF($F52&lt;=85,1,0))</formula>
    </cfRule>
  </conditionalFormatting>
  <conditionalFormatting sqref="X52">
    <cfRule type="expression" dxfId="5593" priority="215">
      <formula>AND(IF(OR($Q52=1,$Q52=2),1,0),IF($X52&lt;=20,1,0))</formula>
    </cfRule>
    <cfRule type="expression" dxfId="5592" priority="216">
      <formula>AND(IF($Q52=2,1,0),IF($X52&lt;30,1,0))</formula>
    </cfRule>
    <cfRule type="expression" dxfId="5591" priority="217">
      <formula>AND(IF($Q52=3,1,0),IF($X52&lt;30,1,0))</formula>
    </cfRule>
    <cfRule type="expression" dxfId="5590" priority="218">
      <formula>AND(IF($Q52=3,1,IF($Q52=4,1,0)),IF($F52&lt;=85,1,0))</formula>
    </cfRule>
  </conditionalFormatting>
  <conditionalFormatting sqref="AI52">
    <cfRule type="expression" dxfId="5589" priority="211">
      <formula>AND(IF(OR($Q52=1,$Q52=2),1,0),IF($X52&lt;=20,1,0))</formula>
    </cfRule>
    <cfRule type="expression" dxfId="5588" priority="212">
      <formula>AND(IF($Q52=2,1,0),IF($X52&lt;30,1,0))</formula>
    </cfRule>
    <cfRule type="expression" dxfId="5587" priority="213">
      <formula>AND(IF($Q52=3,1,0),IF($X52&lt;30,1,0))</formula>
    </cfRule>
    <cfRule type="expression" dxfId="5586" priority="214">
      <formula>AND(IF($Q52=3,1,IF($Q52=4,1,0)),IF($F52&lt;=85,1,0))</formula>
    </cfRule>
  </conditionalFormatting>
  <conditionalFormatting sqref="AV53">
    <cfRule type="expression" dxfId="5585" priority="209">
      <formula>AV53="X"</formula>
    </cfRule>
    <cfRule type="expression" dxfId="5584" priority="210">
      <formula>AV53="후보"</formula>
    </cfRule>
  </conditionalFormatting>
  <conditionalFormatting sqref="AC53 N53">
    <cfRule type="cellIs" dxfId="5583" priority="206" operator="greaterThan">
      <formula>0.9</formula>
    </cfRule>
    <cfRule type="cellIs" dxfId="5582" priority="207" operator="greaterThan">
      <formula>0.85</formula>
    </cfRule>
  </conditionalFormatting>
  <conditionalFormatting sqref="AV54">
    <cfRule type="expression" dxfId="5581" priority="204">
      <formula>AV54="X"</formula>
    </cfRule>
    <cfRule type="expression" dxfId="5580" priority="205">
      <formula>AV54="후보"</formula>
    </cfRule>
  </conditionalFormatting>
  <conditionalFormatting sqref="AC54">
    <cfRule type="cellIs" dxfId="5579" priority="201" operator="greaterThan">
      <formula>0.9</formula>
    </cfRule>
    <cfRule type="cellIs" dxfId="5578" priority="202" operator="greaterThan">
      <formula>0.85</formula>
    </cfRule>
  </conditionalFormatting>
  <conditionalFormatting sqref="N54">
    <cfRule type="cellIs" dxfId="5577" priority="199" operator="greaterThan">
      <formula>0.9</formula>
    </cfRule>
    <cfRule type="cellIs" dxfId="5576" priority="200" operator="greaterThan">
      <formula>0.85</formula>
    </cfRule>
  </conditionalFormatting>
  <conditionalFormatting sqref="E54">
    <cfRule type="expression" dxfId="5575" priority="195">
      <formula>AND(IF(OR($Q54=1,$Q54=2),1,0),IF($X54&lt;=20,1,0))</formula>
    </cfRule>
    <cfRule type="expression" dxfId="5574" priority="196">
      <formula>AND(IF($Q54=2,1,0),IF($X54&lt;30,1,0))</formula>
    </cfRule>
    <cfRule type="expression" dxfId="5573" priority="197">
      <formula>AND(IF($Q54=3,1,0),IF($X54&lt;30,1,0))</formula>
    </cfRule>
    <cfRule type="expression" dxfId="5572" priority="198">
      <formula>AND(IF($Q54=3,1,IF($Q54=4,1,0)),IF($F54&lt;=85,1,0))</formula>
    </cfRule>
  </conditionalFormatting>
  <conditionalFormatting sqref="X54">
    <cfRule type="expression" dxfId="5571" priority="191">
      <formula>AND(IF(OR($Q54=1,$Q54=2),1,0),IF($X54&lt;=20,1,0))</formula>
    </cfRule>
    <cfRule type="expression" dxfId="5570" priority="192">
      <formula>AND(IF($Q54=2,1,0),IF($X54&lt;30,1,0))</formula>
    </cfRule>
    <cfRule type="expression" dxfId="5569" priority="193">
      <formula>AND(IF($Q54=3,1,0),IF($X54&lt;30,1,0))</formula>
    </cfRule>
    <cfRule type="expression" dxfId="5568" priority="194">
      <formula>AND(IF($Q54=3,1,IF($Q54=4,1,0)),IF($F54&lt;=85,1,0))</formula>
    </cfRule>
  </conditionalFormatting>
  <conditionalFormatting sqref="AI54">
    <cfRule type="expression" dxfId="5567" priority="187">
      <formula>AND(IF(OR($Q54=1,$Q54=2),1,0),IF($X54&lt;=20,1,0))</formula>
    </cfRule>
    <cfRule type="expression" dxfId="5566" priority="188">
      <formula>AND(IF($Q54=2,1,0),IF($X54&lt;30,1,0))</formula>
    </cfRule>
    <cfRule type="expression" dxfId="5565" priority="189">
      <formula>AND(IF($Q54=3,1,0),IF($X54&lt;30,1,0))</formula>
    </cfRule>
    <cfRule type="expression" dxfId="5564" priority="190">
      <formula>AND(IF($Q54=3,1,IF($Q54=4,1,0)),IF($F54&lt;=85,1,0))</formula>
    </cfRule>
  </conditionalFormatting>
  <conditionalFormatting sqref="AV55">
    <cfRule type="expression" dxfId="5563" priority="185">
      <formula>AV55="X"</formula>
    </cfRule>
    <cfRule type="expression" dxfId="5562" priority="186">
      <formula>AV55="후보"</formula>
    </cfRule>
  </conditionalFormatting>
  <conditionalFormatting sqref="AC55">
    <cfRule type="cellIs" dxfId="5561" priority="182" operator="greaterThan">
      <formula>0.9</formula>
    </cfRule>
    <cfRule type="cellIs" dxfId="5560" priority="183" operator="greaterThan">
      <formula>0.85</formula>
    </cfRule>
  </conditionalFormatting>
  <conditionalFormatting sqref="N55">
    <cfRule type="cellIs" dxfId="5559" priority="180" operator="greaterThan">
      <formula>0.9</formula>
    </cfRule>
    <cfRule type="cellIs" dxfId="5558" priority="181" operator="greaterThan">
      <formula>0.85</formula>
    </cfRule>
  </conditionalFormatting>
  <conditionalFormatting sqref="E55">
    <cfRule type="expression" dxfId="5557" priority="176">
      <formula>AND(IF(OR($Q55=1,$Q55=2),1,0),IF($X55&lt;=20,1,0))</formula>
    </cfRule>
    <cfRule type="expression" dxfId="5556" priority="177">
      <formula>AND(IF($Q55=2,1,0),IF($X55&lt;30,1,0))</formula>
    </cfRule>
    <cfRule type="expression" dxfId="5555" priority="178">
      <formula>AND(IF($Q55=3,1,0),IF($X55&lt;30,1,0))</formula>
    </cfRule>
    <cfRule type="expression" dxfId="5554" priority="179">
      <formula>AND(IF($Q55=3,1,IF($Q55=4,1,0)),IF($F55&lt;=85,1,0))</formula>
    </cfRule>
  </conditionalFormatting>
  <conditionalFormatting sqref="X55">
    <cfRule type="expression" dxfId="5553" priority="172">
      <formula>AND(IF(OR($Q55=1,$Q55=2),1,0),IF($X55&lt;=20,1,0))</formula>
    </cfRule>
    <cfRule type="expression" dxfId="5552" priority="173">
      <formula>AND(IF($Q55=2,1,0),IF($X55&lt;30,1,0))</formula>
    </cfRule>
    <cfRule type="expression" dxfId="5551" priority="174">
      <formula>AND(IF($Q55=3,1,0),IF($X55&lt;30,1,0))</formula>
    </cfRule>
    <cfRule type="expression" dxfId="5550" priority="175">
      <formula>AND(IF($Q55=3,1,IF($Q55=4,1,0)),IF($F55&lt;=85,1,0))</formula>
    </cfRule>
  </conditionalFormatting>
  <conditionalFormatting sqref="AI55">
    <cfRule type="expression" dxfId="5549" priority="168">
      <formula>AND(IF(OR($Q55=1,$Q55=2),1,0),IF($X55&lt;=20,1,0))</formula>
    </cfRule>
    <cfRule type="expression" dxfId="5548" priority="169">
      <formula>AND(IF($Q55=2,1,0),IF($X55&lt;30,1,0))</formula>
    </cfRule>
    <cfRule type="expression" dxfId="5547" priority="170">
      <formula>AND(IF($Q55=3,1,0),IF($X55&lt;30,1,0))</formula>
    </cfRule>
    <cfRule type="expression" dxfId="5546" priority="171">
      <formula>AND(IF($Q55=3,1,IF($Q55=4,1,0)),IF($F55&lt;=85,1,0))</formula>
    </cfRule>
  </conditionalFormatting>
  <conditionalFormatting sqref="AV56">
    <cfRule type="expression" dxfId="5545" priority="166">
      <formula>AV56="X"</formula>
    </cfRule>
    <cfRule type="expression" dxfId="5544" priority="167">
      <formula>AV56="후보"</formula>
    </cfRule>
  </conditionalFormatting>
  <conditionalFormatting sqref="AC56 N56">
    <cfRule type="cellIs" dxfId="5543" priority="163" operator="greaterThan">
      <formula>0.9</formula>
    </cfRule>
    <cfRule type="cellIs" dxfId="5542" priority="164" operator="greaterThan">
      <formula>0.85</formula>
    </cfRule>
  </conditionalFormatting>
  <conditionalFormatting sqref="AV57">
    <cfRule type="expression" dxfId="5541" priority="161">
      <formula>AV57="X"</formula>
    </cfRule>
    <cfRule type="expression" dxfId="5540" priority="162">
      <formula>AV57="후보"</formula>
    </cfRule>
  </conditionalFormatting>
  <conditionalFormatting sqref="AC57">
    <cfRule type="cellIs" dxfId="5539" priority="158" operator="greaterThan">
      <formula>0.9</formula>
    </cfRule>
    <cfRule type="cellIs" dxfId="5538" priority="159" operator="greaterThan">
      <formula>0.85</formula>
    </cfRule>
  </conditionalFormatting>
  <conditionalFormatting sqref="N57">
    <cfRule type="cellIs" dxfId="5537" priority="156" operator="greaterThan">
      <formula>0.9</formula>
    </cfRule>
    <cfRule type="cellIs" dxfId="5536" priority="157" operator="greaterThan">
      <formula>0.85</formula>
    </cfRule>
  </conditionalFormatting>
  <conditionalFormatting sqref="E57">
    <cfRule type="expression" dxfId="5535" priority="152">
      <formula>AND(IF(OR($Q57=1,$Q57=2),1,0),IF($X57&lt;=20,1,0))</formula>
    </cfRule>
    <cfRule type="expression" dxfId="5534" priority="153">
      <formula>AND(IF($Q57=2,1,0),IF($X57&lt;30,1,0))</formula>
    </cfRule>
    <cfRule type="expression" dxfId="5533" priority="154">
      <formula>AND(IF($Q57=3,1,0),IF($X57&lt;30,1,0))</formula>
    </cfRule>
    <cfRule type="expression" dxfId="5532" priority="155">
      <formula>AND(IF($Q57=3,1,IF($Q57=4,1,0)),IF($F57&lt;=85,1,0))</formula>
    </cfRule>
  </conditionalFormatting>
  <conditionalFormatting sqref="X57">
    <cfRule type="expression" dxfId="5531" priority="148">
      <formula>AND(IF(OR($Q57=1,$Q57=2),1,0),IF($X57&lt;=20,1,0))</formula>
    </cfRule>
    <cfRule type="expression" dxfId="5530" priority="149">
      <formula>AND(IF($Q57=2,1,0),IF($X57&lt;30,1,0))</formula>
    </cfRule>
    <cfRule type="expression" dxfId="5529" priority="150">
      <formula>AND(IF($Q57=3,1,0),IF($X57&lt;30,1,0))</formula>
    </cfRule>
    <cfRule type="expression" dxfId="5528" priority="151">
      <formula>AND(IF($Q57=3,1,IF($Q57=4,1,0)),IF($F57&lt;=85,1,0))</formula>
    </cfRule>
  </conditionalFormatting>
  <conditionalFormatting sqref="AI57">
    <cfRule type="expression" dxfId="5527" priority="144">
      <formula>AND(IF(OR($Q57=1,$Q57=2),1,0),IF($X57&lt;=20,1,0))</formula>
    </cfRule>
    <cfRule type="expression" dxfId="5526" priority="145">
      <formula>AND(IF($Q57=2,1,0),IF($X57&lt;30,1,0))</formula>
    </cfRule>
    <cfRule type="expression" dxfId="5525" priority="146">
      <formula>AND(IF($Q57=3,1,0),IF($X57&lt;30,1,0))</formula>
    </cfRule>
    <cfRule type="expression" dxfId="5524" priority="147">
      <formula>AND(IF($Q57=3,1,IF($Q57=4,1,0)),IF($F57&lt;=85,1,0))</formula>
    </cfRule>
  </conditionalFormatting>
  <conditionalFormatting sqref="AV58">
    <cfRule type="expression" dxfId="5523" priority="142">
      <formula>AV58="X"</formula>
    </cfRule>
    <cfRule type="expression" dxfId="5522" priority="143">
      <formula>AV58="후보"</formula>
    </cfRule>
  </conditionalFormatting>
  <conditionalFormatting sqref="AC58">
    <cfRule type="cellIs" dxfId="5521" priority="139" operator="greaterThan">
      <formula>0.9</formula>
    </cfRule>
    <cfRule type="cellIs" dxfId="5520" priority="140" operator="greaterThan">
      <formula>0.85</formula>
    </cfRule>
  </conditionalFormatting>
  <conditionalFormatting sqref="N58">
    <cfRule type="cellIs" dxfId="5519" priority="137" operator="greaterThan">
      <formula>0.9</formula>
    </cfRule>
    <cfRule type="cellIs" dxfId="5518" priority="138" operator="greaterThan">
      <formula>0.85</formula>
    </cfRule>
  </conditionalFormatting>
  <conditionalFormatting sqref="E58">
    <cfRule type="expression" dxfId="5517" priority="133">
      <formula>AND(IF(OR($Q58=1,$Q58=2),1,0),IF($X58&lt;=20,1,0))</formula>
    </cfRule>
    <cfRule type="expression" dxfId="5516" priority="134">
      <formula>AND(IF($Q58=2,1,0),IF($X58&lt;30,1,0))</formula>
    </cfRule>
    <cfRule type="expression" dxfId="5515" priority="135">
      <formula>AND(IF($Q58=3,1,0),IF($X58&lt;30,1,0))</formula>
    </cfRule>
    <cfRule type="expression" dxfId="5514" priority="136">
      <formula>AND(IF($Q58=3,1,IF($Q58=4,1,0)),IF($F58&lt;=85,1,0))</formula>
    </cfRule>
  </conditionalFormatting>
  <conditionalFormatting sqref="X58">
    <cfRule type="expression" dxfId="5513" priority="129">
      <formula>AND(IF(OR($Q58=1,$Q58=2),1,0),IF($X58&lt;=20,1,0))</formula>
    </cfRule>
    <cfRule type="expression" dxfId="5512" priority="130">
      <formula>AND(IF($Q58=2,1,0),IF($X58&lt;30,1,0))</formula>
    </cfRule>
    <cfRule type="expression" dxfId="5511" priority="131">
      <formula>AND(IF($Q58=3,1,0),IF($X58&lt;30,1,0))</formula>
    </cfRule>
    <cfRule type="expression" dxfId="5510" priority="132">
      <formula>AND(IF($Q58=3,1,IF($Q58=4,1,0)),IF($F58&lt;=85,1,0))</formula>
    </cfRule>
  </conditionalFormatting>
  <conditionalFormatting sqref="AI58">
    <cfRule type="expression" dxfId="5509" priority="125">
      <formula>AND(IF(OR($Q58=1,$Q58=2),1,0),IF($X58&lt;=20,1,0))</formula>
    </cfRule>
    <cfRule type="expression" dxfId="5508" priority="126">
      <formula>AND(IF($Q58=2,1,0),IF($X58&lt;30,1,0))</formula>
    </cfRule>
    <cfRule type="expression" dxfId="5507" priority="127">
      <formula>AND(IF($Q58=3,1,0),IF($X58&lt;30,1,0))</formula>
    </cfRule>
    <cfRule type="expression" dxfId="5506" priority="128">
      <formula>AND(IF($Q58=3,1,IF($Q58=4,1,0)),IF($F58&lt;=85,1,0))</formula>
    </cfRule>
  </conditionalFormatting>
  <conditionalFormatting sqref="AV59">
    <cfRule type="expression" dxfId="5505" priority="123">
      <formula>AV59="X"</formula>
    </cfRule>
    <cfRule type="expression" dxfId="5504" priority="124">
      <formula>AV59="후보"</formula>
    </cfRule>
  </conditionalFormatting>
  <conditionalFormatting sqref="AC59 N59">
    <cfRule type="cellIs" dxfId="5503" priority="120" operator="greaterThan">
      <formula>0.9</formula>
    </cfRule>
    <cfRule type="cellIs" dxfId="5502" priority="121" operator="greaterThan">
      <formula>0.85</formula>
    </cfRule>
  </conditionalFormatting>
  <conditionalFormatting sqref="AV60">
    <cfRule type="expression" dxfId="5501" priority="118">
      <formula>AV60="X"</formula>
    </cfRule>
    <cfRule type="expression" dxfId="5500" priority="119">
      <formula>AV60="후보"</formula>
    </cfRule>
  </conditionalFormatting>
  <conditionalFormatting sqref="AC60">
    <cfRule type="cellIs" dxfId="5499" priority="115" operator="greaterThan">
      <formula>0.9</formula>
    </cfRule>
    <cfRule type="cellIs" dxfId="5498" priority="116" operator="greaterThan">
      <formula>0.85</formula>
    </cfRule>
  </conditionalFormatting>
  <conditionalFormatting sqref="N60">
    <cfRule type="cellIs" dxfId="5497" priority="113" operator="greaterThan">
      <formula>0.9</formula>
    </cfRule>
    <cfRule type="cellIs" dxfId="5496" priority="114" operator="greaterThan">
      <formula>0.85</formula>
    </cfRule>
  </conditionalFormatting>
  <conditionalFormatting sqref="E60">
    <cfRule type="expression" dxfId="5495" priority="109">
      <formula>AND(IF(OR($Q60=1,$Q60=2),1,0),IF($X60&lt;=20,1,0))</formula>
    </cfRule>
    <cfRule type="expression" dxfId="5494" priority="110">
      <formula>AND(IF($Q60=2,1,0),IF($X60&lt;30,1,0))</formula>
    </cfRule>
    <cfRule type="expression" dxfId="5493" priority="111">
      <formula>AND(IF($Q60=3,1,0),IF($X60&lt;30,1,0))</formula>
    </cfRule>
    <cfRule type="expression" dxfId="5492" priority="112">
      <formula>AND(IF($Q60=3,1,IF($Q60=4,1,0)),IF($F60&lt;=85,1,0))</formula>
    </cfRule>
  </conditionalFormatting>
  <conditionalFormatting sqref="X60">
    <cfRule type="expression" dxfId="5491" priority="105">
      <formula>AND(IF(OR($Q60=1,$Q60=2),1,0),IF($X60&lt;=20,1,0))</formula>
    </cfRule>
    <cfRule type="expression" dxfId="5490" priority="106">
      <formula>AND(IF($Q60=2,1,0),IF($X60&lt;30,1,0))</formula>
    </cfRule>
    <cfRule type="expression" dxfId="5489" priority="107">
      <formula>AND(IF($Q60=3,1,0),IF($X60&lt;30,1,0))</formula>
    </cfRule>
    <cfRule type="expression" dxfId="5488" priority="108">
      <formula>AND(IF($Q60=3,1,IF($Q60=4,1,0)),IF($F60&lt;=85,1,0))</formula>
    </cfRule>
  </conditionalFormatting>
  <conditionalFormatting sqref="AI60">
    <cfRule type="expression" dxfId="5487" priority="101">
      <formula>AND(IF(OR($Q60=1,$Q60=2),1,0),IF($X60&lt;=20,1,0))</formula>
    </cfRule>
    <cfRule type="expression" dxfId="5486" priority="102">
      <formula>AND(IF($Q60=2,1,0),IF($X60&lt;30,1,0))</formula>
    </cfRule>
    <cfRule type="expression" dxfId="5485" priority="103">
      <formula>AND(IF($Q60=3,1,0),IF($X60&lt;30,1,0))</formula>
    </cfRule>
    <cfRule type="expression" dxfId="5484" priority="104">
      <formula>AND(IF($Q60=3,1,IF($Q60=4,1,0)),IF($F60&lt;=85,1,0))</formula>
    </cfRule>
  </conditionalFormatting>
  <conditionalFormatting sqref="AV61">
    <cfRule type="expression" dxfId="5483" priority="99">
      <formula>AV61="X"</formula>
    </cfRule>
    <cfRule type="expression" dxfId="5482" priority="100">
      <formula>AV61="후보"</formula>
    </cfRule>
  </conditionalFormatting>
  <conditionalFormatting sqref="AC61">
    <cfRule type="cellIs" dxfId="5481" priority="96" operator="greaterThan">
      <formula>0.9</formula>
    </cfRule>
    <cfRule type="cellIs" dxfId="5480" priority="97" operator="greaterThan">
      <formula>0.85</formula>
    </cfRule>
  </conditionalFormatting>
  <conditionalFormatting sqref="N61">
    <cfRule type="cellIs" dxfId="5479" priority="94" operator="greaterThan">
      <formula>0.9</formula>
    </cfRule>
    <cfRule type="cellIs" dxfId="5478" priority="95" operator="greaterThan">
      <formula>0.85</formula>
    </cfRule>
  </conditionalFormatting>
  <conditionalFormatting sqref="E61">
    <cfRule type="expression" dxfId="5477" priority="90">
      <formula>AND(IF(OR($Q61=1,$Q61=2),1,0),IF($X61&lt;=20,1,0))</formula>
    </cfRule>
    <cfRule type="expression" dxfId="5476" priority="91">
      <formula>AND(IF($Q61=2,1,0),IF($X61&lt;30,1,0))</formula>
    </cfRule>
    <cfRule type="expression" dxfId="5475" priority="92">
      <formula>AND(IF($Q61=3,1,0),IF($X61&lt;30,1,0))</formula>
    </cfRule>
    <cfRule type="expression" dxfId="5474" priority="93">
      <formula>AND(IF($Q61=3,1,IF($Q61=4,1,0)),IF($F61&lt;=85,1,0))</formula>
    </cfRule>
  </conditionalFormatting>
  <conditionalFormatting sqref="X61">
    <cfRule type="expression" dxfId="5473" priority="86">
      <formula>AND(IF(OR($Q61=1,$Q61=2),1,0),IF($X61&lt;=20,1,0))</formula>
    </cfRule>
    <cfRule type="expression" dxfId="5472" priority="87">
      <formula>AND(IF($Q61=2,1,0),IF($X61&lt;30,1,0))</formula>
    </cfRule>
    <cfRule type="expression" dxfId="5471" priority="88">
      <formula>AND(IF($Q61=3,1,0),IF($X61&lt;30,1,0))</formula>
    </cfRule>
    <cfRule type="expression" dxfId="5470" priority="89">
      <formula>AND(IF($Q61=3,1,IF($Q61=4,1,0)),IF($F61&lt;=85,1,0))</formula>
    </cfRule>
  </conditionalFormatting>
  <conditionalFormatting sqref="AI61">
    <cfRule type="expression" dxfId="5469" priority="82">
      <formula>AND(IF(OR($Q61=1,$Q61=2),1,0),IF($X61&lt;=20,1,0))</formula>
    </cfRule>
    <cfRule type="expression" dxfId="5468" priority="83">
      <formula>AND(IF($Q61=2,1,0),IF($X61&lt;30,1,0))</formula>
    </cfRule>
    <cfRule type="expression" dxfId="5467" priority="84">
      <formula>AND(IF($Q61=3,1,0),IF($X61&lt;30,1,0))</formula>
    </cfRule>
    <cfRule type="expression" dxfId="5466" priority="85">
      <formula>AND(IF($Q61=3,1,IF($Q61=4,1,0)),IF($F61&lt;=85,1,0))</formula>
    </cfRule>
  </conditionalFormatting>
  <conditionalFormatting sqref="AV62">
    <cfRule type="expression" dxfId="5465" priority="80">
      <formula>AV62="X"</formula>
    </cfRule>
    <cfRule type="expression" dxfId="5464" priority="81">
      <formula>AV62="후보"</formula>
    </cfRule>
  </conditionalFormatting>
  <conditionalFormatting sqref="AC62">
    <cfRule type="cellIs" dxfId="5463" priority="77" operator="greaterThan">
      <formula>0.9</formula>
    </cfRule>
    <cfRule type="cellIs" dxfId="5462" priority="78" operator="greaterThan">
      <formula>0.85</formula>
    </cfRule>
  </conditionalFormatting>
  <conditionalFormatting sqref="N62">
    <cfRule type="cellIs" dxfId="5461" priority="75" operator="greaterThan">
      <formula>0.9</formula>
    </cfRule>
    <cfRule type="cellIs" dxfId="5460" priority="76" operator="greaterThan">
      <formula>0.85</formula>
    </cfRule>
  </conditionalFormatting>
  <conditionalFormatting sqref="E62">
    <cfRule type="expression" dxfId="5459" priority="71">
      <formula>AND(IF(OR($Q62=1,$Q62=2),1,0),IF($X62&lt;=20,1,0))</formula>
    </cfRule>
    <cfRule type="expression" dxfId="5458" priority="72">
      <formula>AND(IF($Q62=2,1,0),IF($X62&lt;30,1,0))</formula>
    </cfRule>
    <cfRule type="expression" dxfId="5457" priority="73">
      <formula>AND(IF($Q62=3,1,0),IF($X62&lt;30,1,0))</formula>
    </cfRule>
    <cfRule type="expression" dxfId="5456" priority="74">
      <formula>AND(IF($Q62=3,1,IF($Q62=4,1,0)),IF($F62&lt;=85,1,0))</formula>
    </cfRule>
  </conditionalFormatting>
  <conditionalFormatting sqref="X62">
    <cfRule type="expression" dxfId="5455" priority="67">
      <formula>AND(IF(OR($Q62=1,$Q62=2),1,0),IF($X62&lt;=20,1,0))</formula>
    </cfRule>
    <cfRule type="expression" dxfId="5454" priority="68">
      <formula>AND(IF($Q62=2,1,0),IF($X62&lt;30,1,0))</formula>
    </cfRule>
    <cfRule type="expression" dxfId="5453" priority="69">
      <formula>AND(IF($Q62=3,1,0),IF($X62&lt;30,1,0))</formula>
    </cfRule>
    <cfRule type="expression" dxfId="5452" priority="70">
      <formula>AND(IF($Q62=3,1,IF($Q62=4,1,0)),IF($F62&lt;=85,1,0))</formula>
    </cfRule>
  </conditionalFormatting>
  <conditionalFormatting sqref="AI62">
    <cfRule type="expression" dxfId="5451" priority="63">
      <formula>AND(IF(OR($Q62=1,$Q62=2),1,0),IF($X62&lt;=20,1,0))</formula>
    </cfRule>
    <cfRule type="expression" dxfId="5450" priority="64">
      <formula>AND(IF($Q62=2,1,0),IF($X62&lt;30,1,0))</formula>
    </cfRule>
    <cfRule type="expression" dxfId="5449" priority="65">
      <formula>AND(IF($Q62=3,1,0),IF($X62&lt;30,1,0))</formula>
    </cfRule>
    <cfRule type="expression" dxfId="5448" priority="66">
      <formula>AND(IF($Q62=3,1,IF($Q62=4,1,0)),IF($F62&lt;=85,1,0))</formula>
    </cfRule>
  </conditionalFormatting>
  <conditionalFormatting sqref="AV63">
    <cfRule type="expression" dxfId="5447" priority="61">
      <formula>AV63="X"</formula>
    </cfRule>
    <cfRule type="expression" dxfId="5446" priority="62">
      <formula>AV63="후보"</formula>
    </cfRule>
  </conditionalFormatting>
  <conditionalFormatting sqref="AC63">
    <cfRule type="cellIs" dxfId="5445" priority="58" operator="greaterThan">
      <formula>0.9</formula>
    </cfRule>
    <cfRule type="cellIs" dxfId="5444" priority="59" operator="greaterThan">
      <formula>0.85</formula>
    </cfRule>
  </conditionalFormatting>
  <conditionalFormatting sqref="N63">
    <cfRule type="cellIs" dxfId="5443" priority="56" operator="greaterThan">
      <formula>0.9</formula>
    </cfRule>
    <cfRule type="cellIs" dxfId="5442" priority="57" operator="greaterThan">
      <formula>0.85</formula>
    </cfRule>
  </conditionalFormatting>
  <conditionalFormatting sqref="E63">
    <cfRule type="expression" dxfId="5441" priority="52">
      <formula>AND(IF(OR($Q63=1,$Q63=2),1,0),IF($X63&lt;=20,1,0))</formula>
    </cfRule>
    <cfRule type="expression" dxfId="5440" priority="53">
      <formula>AND(IF($Q63=2,1,0),IF($X63&lt;30,1,0))</formula>
    </cfRule>
    <cfRule type="expression" dxfId="5439" priority="54">
      <formula>AND(IF($Q63=3,1,0),IF($X63&lt;30,1,0))</formula>
    </cfRule>
    <cfRule type="expression" dxfId="5438" priority="55">
      <formula>AND(IF($Q63=3,1,IF($Q63=4,1,0)),IF($F63&lt;=85,1,0))</formula>
    </cfRule>
  </conditionalFormatting>
  <conditionalFormatting sqref="X63">
    <cfRule type="expression" dxfId="5437" priority="48">
      <formula>AND(IF(OR($Q63=1,$Q63=2),1,0),IF($X63&lt;=20,1,0))</formula>
    </cfRule>
    <cfRule type="expression" dxfId="5436" priority="49">
      <formula>AND(IF($Q63=2,1,0),IF($X63&lt;30,1,0))</formula>
    </cfRule>
    <cfRule type="expression" dxfId="5435" priority="50">
      <formula>AND(IF($Q63=3,1,0),IF($X63&lt;30,1,0))</formula>
    </cfRule>
    <cfRule type="expression" dxfId="5434" priority="51">
      <formula>AND(IF($Q63=3,1,IF($Q63=4,1,0)),IF($F63&lt;=85,1,0))</formula>
    </cfRule>
  </conditionalFormatting>
  <conditionalFormatting sqref="AI63">
    <cfRule type="expression" dxfId="5433" priority="44">
      <formula>AND(IF(OR($Q63=1,$Q63=2),1,0),IF($X63&lt;=20,1,0))</formula>
    </cfRule>
    <cfRule type="expression" dxfId="5432" priority="45">
      <formula>AND(IF($Q63=2,1,0),IF($X63&lt;30,1,0))</formula>
    </cfRule>
    <cfRule type="expression" dxfId="5431" priority="46">
      <formula>AND(IF($Q63=3,1,0),IF($X63&lt;30,1,0))</formula>
    </cfRule>
    <cfRule type="expression" dxfId="5430" priority="47">
      <formula>AND(IF($Q63=3,1,IF($Q63=4,1,0)),IF($F63&lt;=85,1,0))</formula>
    </cfRule>
  </conditionalFormatting>
  <conditionalFormatting sqref="AV64">
    <cfRule type="expression" dxfId="5429" priority="42">
      <formula>AV64="X"</formula>
    </cfRule>
    <cfRule type="expression" dxfId="5428" priority="43">
      <formula>AV64="후보"</formula>
    </cfRule>
  </conditionalFormatting>
  <conditionalFormatting sqref="AC64 N64">
    <cfRule type="cellIs" dxfId="5427" priority="39" operator="greaterThan">
      <formula>0.9</formula>
    </cfRule>
    <cfRule type="cellIs" dxfId="5426" priority="40" operator="greaterThan">
      <formula>0.85</formula>
    </cfRule>
  </conditionalFormatting>
  <conditionalFormatting sqref="AV65">
    <cfRule type="expression" dxfId="5425" priority="37">
      <formula>AV65="X"</formula>
    </cfRule>
    <cfRule type="expression" dxfId="5424" priority="38">
      <formula>AV65="후보"</formula>
    </cfRule>
  </conditionalFormatting>
  <conditionalFormatting sqref="AC65">
    <cfRule type="cellIs" dxfId="5423" priority="34" operator="greaterThan">
      <formula>0.9</formula>
    </cfRule>
    <cfRule type="cellIs" dxfId="5422" priority="35" operator="greaterThan">
      <formula>0.85</formula>
    </cfRule>
  </conditionalFormatting>
  <conditionalFormatting sqref="N65">
    <cfRule type="cellIs" dxfId="5421" priority="32" operator="greaterThan">
      <formula>0.9</formula>
    </cfRule>
    <cfRule type="cellIs" dxfId="5420" priority="33" operator="greaterThan">
      <formula>0.85</formula>
    </cfRule>
  </conditionalFormatting>
  <conditionalFormatting sqref="E65">
    <cfRule type="expression" dxfId="5419" priority="28">
      <formula>AND(IF(OR($Q65=1,$Q65=2),1,0),IF($X65&lt;=20,1,0))</formula>
    </cfRule>
    <cfRule type="expression" dxfId="5418" priority="29">
      <formula>AND(IF($Q65=2,1,0),IF($X65&lt;30,1,0))</formula>
    </cfRule>
    <cfRule type="expression" dxfId="5417" priority="30">
      <formula>AND(IF($Q65=3,1,0),IF($X65&lt;30,1,0))</formula>
    </cfRule>
    <cfRule type="expression" dxfId="5416" priority="31">
      <formula>AND(IF($Q65=3,1,IF($Q65=4,1,0)),IF($F65&lt;=85,1,0))</formula>
    </cfRule>
  </conditionalFormatting>
  <conditionalFormatting sqref="X65">
    <cfRule type="expression" dxfId="5415" priority="24">
      <formula>AND(IF(OR($Q65=1,$Q65=2),1,0),IF($X65&lt;=20,1,0))</formula>
    </cfRule>
    <cfRule type="expression" dxfId="5414" priority="25">
      <formula>AND(IF($Q65=2,1,0),IF($X65&lt;30,1,0))</formula>
    </cfRule>
    <cfRule type="expression" dxfId="5413" priority="26">
      <formula>AND(IF($Q65=3,1,0),IF($X65&lt;30,1,0))</formula>
    </cfRule>
    <cfRule type="expression" dxfId="5412" priority="27">
      <formula>AND(IF($Q65=3,1,IF($Q65=4,1,0)),IF($F65&lt;=85,1,0))</formula>
    </cfRule>
  </conditionalFormatting>
  <conditionalFormatting sqref="AI65">
    <cfRule type="expression" dxfId="5411" priority="20">
      <formula>AND(IF(OR($Q65=1,$Q65=2),1,0),IF($X65&lt;=20,1,0))</formula>
    </cfRule>
    <cfRule type="expression" dxfId="5410" priority="21">
      <formula>AND(IF($Q65=2,1,0),IF($X65&lt;30,1,0))</formula>
    </cfRule>
    <cfRule type="expression" dxfId="5409" priority="22">
      <formula>AND(IF($Q65=3,1,0),IF($X65&lt;30,1,0))</formula>
    </cfRule>
    <cfRule type="expression" dxfId="5408" priority="23">
      <formula>AND(IF($Q65=3,1,IF($Q65=4,1,0)),IF($F65&lt;=85,1,0))</formula>
    </cfRule>
  </conditionalFormatting>
  <conditionalFormatting sqref="AV66">
    <cfRule type="expression" dxfId="5407" priority="18">
      <formula>AV66="X"</formula>
    </cfRule>
    <cfRule type="expression" dxfId="5406" priority="19">
      <formula>AV66="후보"</formula>
    </cfRule>
  </conditionalFormatting>
  <conditionalFormatting sqref="AC66">
    <cfRule type="cellIs" dxfId="5405" priority="15" operator="greaterThan">
      <formula>0.9</formula>
    </cfRule>
    <cfRule type="cellIs" dxfId="5404" priority="16" operator="greaterThan">
      <formula>0.85</formula>
    </cfRule>
  </conditionalFormatting>
  <conditionalFormatting sqref="N66">
    <cfRule type="cellIs" dxfId="5403" priority="13" operator="greaterThan">
      <formula>0.9</formula>
    </cfRule>
    <cfRule type="cellIs" dxfId="5402" priority="14" operator="greaterThan">
      <formula>0.85</formula>
    </cfRule>
  </conditionalFormatting>
  <conditionalFormatting sqref="E66">
    <cfRule type="expression" dxfId="5401" priority="9">
      <formula>AND(IF(OR($Q66=1,$Q66=2),1,0),IF($X66&lt;=20,1,0))</formula>
    </cfRule>
    <cfRule type="expression" dxfId="5400" priority="10">
      <formula>AND(IF($Q66=2,1,0),IF($X66&lt;30,1,0))</formula>
    </cfRule>
    <cfRule type="expression" dxfId="5399" priority="11">
      <formula>AND(IF($Q66=3,1,0),IF($X66&lt;30,1,0))</formula>
    </cfRule>
    <cfRule type="expression" dxfId="5398" priority="12">
      <formula>AND(IF($Q66=3,1,IF($Q66=4,1,0)),IF($F66&lt;=85,1,0))</formula>
    </cfRule>
  </conditionalFormatting>
  <conditionalFormatting sqref="X66">
    <cfRule type="expression" dxfId="5397" priority="5">
      <formula>AND(IF(OR($Q66=1,$Q66=2),1,0),IF($X66&lt;=20,1,0))</formula>
    </cfRule>
    <cfRule type="expression" dxfId="5396" priority="6">
      <formula>AND(IF($Q66=2,1,0),IF($X66&lt;30,1,0))</formula>
    </cfRule>
    <cfRule type="expression" dxfId="5395" priority="7">
      <formula>AND(IF($Q66=3,1,0),IF($X66&lt;30,1,0))</formula>
    </cfRule>
    <cfRule type="expression" dxfId="5394" priority="8">
      <formula>AND(IF($Q66=3,1,IF($Q66=4,1,0)),IF($F66&lt;=85,1,0))</formula>
    </cfRule>
  </conditionalFormatting>
  <conditionalFormatting sqref="AI66">
    <cfRule type="expression" dxfId="5393" priority="1">
      <formula>AND(IF(OR($Q66=1,$Q66=2),1,0),IF($X66&lt;=20,1,0))</formula>
    </cfRule>
    <cfRule type="expression" dxfId="5392" priority="2">
      <formula>AND(IF($Q66=2,1,0),IF($X66&lt;30,1,0))</formula>
    </cfRule>
    <cfRule type="expression" dxfId="5391" priority="3">
      <formula>AND(IF($Q66=3,1,0),IF($X66&lt;30,1,0))</formula>
    </cfRule>
    <cfRule type="expression" dxfId="5390" priority="4">
      <formula>AND(IF($Q66=3,1,IF($Q66=4,1,0)),IF($F66&lt;=85,1,0))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서교동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1276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서교동 메세나폴리스('12.07.,617^)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2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1314</v>
      </c>
      <c r="B6" s="10" t="s">
        <v>2331</v>
      </c>
      <c r="C6" s="88">
        <v>617</v>
      </c>
      <c r="D6" s="86">
        <v>163.19999999999999</v>
      </c>
      <c r="E6" s="87">
        <v>49</v>
      </c>
      <c r="F6" s="86">
        <v>122.9</v>
      </c>
      <c r="G6" s="17">
        <v>37</v>
      </c>
      <c r="H6" s="88">
        <v>178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61</v>
      </c>
      <c r="T6" s="5">
        <v>163</v>
      </c>
      <c r="U6" s="9"/>
      <c r="W6" s="86">
        <f t="shared" ref="W6:X10" si="2">D6</f>
        <v>163.19999999999999</v>
      </c>
      <c r="X6" s="87">
        <f t="shared" si="2"/>
        <v>49</v>
      </c>
      <c r="Y6" s="92">
        <f t="shared" ref="Y6:Z10" si="3">H6</f>
        <v>178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3/2</v>
      </c>
      <c r="AH6" s="20" t="str">
        <f t="shared" si="1"/>
        <v>메세나폴리스</v>
      </c>
      <c r="AI6" s="87">
        <f t="shared" si="0"/>
        <v>49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X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1314</v>
      </c>
      <c r="B7" s="10" t="s">
        <v>2331</v>
      </c>
      <c r="C7" s="88">
        <v>617</v>
      </c>
      <c r="D7" s="86">
        <v>190.2</v>
      </c>
      <c r="E7" s="87">
        <v>58</v>
      </c>
      <c r="F7" s="86">
        <v>142</v>
      </c>
      <c r="G7" s="17">
        <v>43</v>
      </c>
      <c r="H7" s="88">
        <v>178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61</v>
      </c>
      <c r="T7" s="5">
        <v>190</v>
      </c>
      <c r="U7" s="9"/>
      <c r="W7" s="86">
        <f t="shared" si="2"/>
        <v>190.2</v>
      </c>
      <c r="X7" s="87">
        <f t="shared" si="2"/>
        <v>58</v>
      </c>
      <c r="Y7" s="92">
        <f t="shared" si="3"/>
        <v>178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메세나폴리스</v>
      </c>
      <c r="AI7" s="87">
        <f t="shared" si="0"/>
        <v>58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1314</v>
      </c>
      <c r="B8" s="10" t="s">
        <v>2331</v>
      </c>
      <c r="C8" s="88">
        <v>617</v>
      </c>
      <c r="D8" s="86">
        <v>198.2</v>
      </c>
      <c r="E8" s="87">
        <v>60</v>
      </c>
      <c r="F8" s="86">
        <v>149</v>
      </c>
      <c r="G8" s="17">
        <v>45</v>
      </c>
      <c r="H8" s="88">
        <v>178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4</v>
      </c>
      <c r="R8" s="77">
        <v>2</v>
      </c>
      <c r="S8" s="77" t="s">
        <v>61</v>
      </c>
      <c r="T8" s="5">
        <v>198</v>
      </c>
      <c r="U8" s="9"/>
      <c r="W8" s="86">
        <f t="shared" si="2"/>
        <v>198.2</v>
      </c>
      <c r="X8" s="87">
        <f t="shared" si="2"/>
        <v>60</v>
      </c>
      <c r="Y8" s="92">
        <f t="shared" si="3"/>
        <v>178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4/2</v>
      </c>
      <c r="AH8" s="20" t="str">
        <f t="shared" si="1"/>
        <v>메세나폴리스</v>
      </c>
      <c r="AI8" s="87">
        <f t="shared" si="0"/>
        <v>60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 t="s">
        <v>1314</v>
      </c>
      <c r="B9" s="10" t="s">
        <v>2331</v>
      </c>
      <c r="C9" s="88">
        <v>617</v>
      </c>
      <c r="D9" s="86">
        <v>294.7</v>
      </c>
      <c r="E9" s="87">
        <v>89</v>
      </c>
      <c r="F9" s="86">
        <v>223.3</v>
      </c>
      <c r="G9" s="17">
        <v>68</v>
      </c>
      <c r="H9" s="88">
        <v>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4</v>
      </c>
      <c r="R9" s="77">
        <v>4</v>
      </c>
      <c r="S9" s="77" t="s">
        <v>61</v>
      </c>
      <c r="T9" s="5">
        <v>294</v>
      </c>
      <c r="U9" s="9"/>
      <c r="W9" s="86">
        <f t="shared" si="2"/>
        <v>294.7</v>
      </c>
      <c r="X9" s="87">
        <f t="shared" si="2"/>
        <v>89</v>
      </c>
      <c r="Y9" s="92">
        <f t="shared" si="3"/>
        <v>4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4/4</v>
      </c>
      <c r="AH9" s="20" t="str">
        <f t="shared" si="1"/>
        <v>메세나폴리스</v>
      </c>
      <c r="AI9" s="87">
        <f t="shared" si="0"/>
        <v>89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1314</v>
      </c>
      <c r="B10" s="10" t="s">
        <v>2331</v>
      </c>
      <c r="C10" s="88">
        <v>617</v>
      </c>
      <c r="D10" s="86">
        <v>322.10000000000002</v>
      </c>
      <c r="E10" s="87">
        <v>97</v>
      </c>
      <c r="F10" s="86">
        <v>244.7</v>
      </c>
      <c r="G10" s="17">
        <v>74</v>
      </c>
      <c r="H10" s="88">
        <v>2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4</v>
      </c>
      <c r="R10" s="77">
        <v>4</v>
      </c>
      <c r="S10" s="77" t="s">
        <v>61</v>
      </c>
      <c r="T10" s="5">
        <v>322</v>
      </c>
      <c r="U10" s="9"/>
      <c r="W10" s="86">
        <f t="shared" si="2"/>
        <v>322.10000000000002</v>
      </c>
      <c r="X10" s="87">
        <f t="shared" si="2"/>
        <v>97</v>
      </c>
      <c r="Y10" s="92">
        <f t="shared" si="3"/>
        <v>2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7" t="str">
        <f>S10</f>
        <v>계</v>
      </c>
      <c r="AF10" s="77" t="str">
        <f>Q10&amp;"/"&amp;R10</f>
        <v>4/4</v>
      </c>
      <c r="AH10" s="20" t="str">
        <f t="shared" si="1"/>
        <v>메세나폴리스</v>
      </c>
      <c r="AI10" s="87">
        <f t="shared" si="0"/>
        <v>97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X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서교동 서교대우미래사랑('05.08.,366^)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9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1333</v>
      </c>
      <c r="B12" s="10" t="s">
        <v>2332</v>
      </c>
      <c r="C12" s="88">
        <v>366</v>
      </c>
      <c r="D12" s="86">
        <v>33.299999999999997</v>
      </c>
      <c r="E12" s="87">
        <v>10</v>
      </c>
      <c r="F12" s="86">
        <v>25.2</v>
      </c>
      <c r="G12" s="17">
        <v>8</v>
      </c>
      <c r="H12" s="88">
        <v>1</v>
      </c>
      <c r="I12" s="89"/>
      <c r="J12" s="89"/>
      <c r="K12" s="89"/>
      <c r="L12" s="89"/>
      <c r="M12" s="90">
        <f t="shared" ref="M12:M32" si="5">I12-K12</f>
        <v>0</v>
      </c>
      <c r="N12" s="4" t="str">
        <f t="shared" ref="N12:N32" si="6">IF(ISERROR(K12/I12),"",K12/I12)</f>
        <v/>
      </c>
      <c r="O12" s="91">
        <f t="shared" ref="O12:O32" si="7">I12/E12</f>
        <v>0</v>
      </c>
      <c r="P12" s="91">
        <f t="shared" ref="P12:P32" si="8">K12/E12</f>
        <v>0</v>
      </c>
      <c r="Q12" s="77">
        <v>1</v>
      </c>
      <c r="R12" s="77">
        <v>1</v>
      </c>
      <c r="S12" s="77" t="s">
        <v>78</v>
      </c>
      <c r="T12" s="5" t="s">
        <v>185</v>
      </c>
      <c r="U12" s="9"/>
      <c r="W12" s="86">
        <f t="shared" ref="W12:W32" si="9">D12</f>
        <v>33.299999999999997</v>
      </c>
      <c r="X12" s="87">
        <f t="shared" ref="X12:X32" si="10">E12</f>
        <v>10</v>
      </c>
      <c r="Y12" s="92">
        <f t="shared" ref="Y12:Y32" si="11">H12</f>
        <v>1</v>
      </c>
      <c r="Z12" s="90">
        <f t="shared" ref="Z12:Z32" si="12">I12</f>
        <v>0</v>
      </c>
      <c r="AA12" s="90">
        <f t="shared" ref="AA12:AA32" si="13">K12</f>
        <v>0</v>
      </c>
      <c r="AB12" s="90">
        <f t="shared" ref="AB12:AB32" si="14">M12</f>
        <v>0</v>
      </c>
      <c r="AC12" s="4" t="str">
        <f t="shared" ref="AC12:AC32" si="15">N12</f>
        <v/>
      </c>
      <c r="AD12" s="91">
        <f t="shared" ref="AD12:AD32" si="16">O12</f>
        <v>0</v>
      </c>
      <c r="AE12" s="77" t="str">
        <f t="shared" ref="AE12:AE32" si="17">S12</f>
        <v>복</v>
      </c>
      <c r="AF12" s="77" t="str">
        <f t="shared" ref="AF12:AF32" si="18">Q12&amp;"/"&amp;R12</f>
        <v>1/1</v>
      </c>
      <c r="AH12" s="20" t="str">
        <f t="shared" si="1"/>
        <v>서교대우미래사랑</v>
      </c>
      <c r="AI12" s="87">
        <f t="shared" si="0"/>
        <v>10</v>
      </c>
      <c r="AJ12" s="77" t="str">
        <f t="shared" ref="AJ12:AJ32" si="19"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 t="shared" ref="AN12:AN32" si="20">IF(AI12="","",$AN$2)</f>
        <v>C</v>
      </c>
      <c r="AO12" s="77" t="str">
        <f t="shared" ref="AO12:AO32" si="21">IF(N12="","",IF(N12&gt;=$AO$1/100,"O","X"))</f>
        <v/>
      </c>
      <c r="AP12" s="77" t="str">
        <f t="shared" ref="AP12:AP32" si="22">IF(I12="","",IF(I12&lt;=$AP$1,"O","X"))</f>
        <v/>
      </c>
      <c r="AQ12" s="77" t="str">
        <f t="shared" ref="AQ12:AQ32" si="23">IF(O12="","",IF(O12&lt;=$AQ$1,"O","X"))</f>
        <v>O</v>
      </c>
      <c r="AR12" s="77" t="str">
        <f t="shared" ref="AR12:AR32" si="24">IF(M12="","",IF(M12&lt;=$AR$1,"O","X"))</f>
        <v>O</v>
      </c>
      <c r="AS12" s="77" t="s">
        <v>2</v>
      </c>
      <c r="AT12" s="77" t="str">
        <f t="shared" ref="AT12:AT32" si="25">IF(OR(F12="",AI12=""),"",IF(AND((F12&lt;=85),(AI12&gt;=15)),"O","X"))</f>
        <v>X</v>
      </c>
      <c r="AU12" s="77" t="str">
        <f t="shared" ref="AU12:AU32" si="26">IF(C12="","",IF(C12&gt;=$AU$1,"O","X"))</f>
        <v>O</v>
      </c>
      <c r="AV12" s="77" t="str">
        <f t="shared" ref="AV12:AV32" si="27">IF(AO12="","",IF(AND(AO12="O",AP12="O",AR12="O",AT12="O",AU12="O"),"후보","X"))</f>
        <v/>
      </c>
    </row>
    <row r="13" spans="1:48" x14ac:dyDescent="0.3">
      <c r="A13" s="9" t="s">
        <v>1333</v>
      </c>
      <c r="B13" s="10" t="s">
        <v>2332</v>
      </c>
      <c r="C13" s="88">
        <v>366</v>
      </c>
      <c r="D13" s="86">
        <v>37.799999999999997</v>
      </c>
      <c r="E13" s="87">
        <v>11</v>
      </c>
      <c r="F13" s="86">
        <v>28.6</v>
      </c>
      <c r="G13" s="17">
        <v>9</v>
      </c>
      <c r="H13" s="88">
        <v>1</v>
      </c>
      <c r="I13" s="89"/>
      <c r="J13" s="89"/>
      <c r="K13" s="89"/>
      <c r="L13" s="89"/>
      <c r="M13" s="90">
        <f t="shared" si="5"/>
        <v>0</v>
      </c>
      <c r="N13" s="4" t="str">
        <f t="shared" si="6"/>
        <v/>
      </c>
      <c r="O13" s="91">
        <f t="shared" si="7"/>
        <v>0</v>
      </c>
      <c r="P13" s="91">
        <f t="shared" si="8"/>
        <v>0</v>
      </c>
      <c r="Q13" s="77">
        <v>1</v>
      </c>
      <c r="R13" s="77">
        <v>1</v>
      </c>
      <c r="S13" s="77" t="s">
        <v>78</v>
      </c>
      <c r="T13" s="5" t="s">
        <v>186</v>
      </c>
      <c r="U13" s="9"/>
      <c r="W13" s="86">
        <f t="shared" si="9"/>
        <v>37.799999999999997</v>
      </c>
      <c r="X13" s="87">
        <f t="shared" si="10"/>
        <v>11</v>
      </c>
      <c r="Y13" s="92">
        <f t="shared" si="11"/>
        <v>1</v>
      </c>
      <c r="Z13" s="90">
        <f t="shared" si="12"/>
        <v>0</v>
      </c>
      <c r="AA13" s="90">
        <f t="shared" si="13"/>
        <v>0</v>
      </c>
      <c r="AB13" s="90">
        <f t="shared" si="14"/>
        <v>0</v>
      </c>
      <c r="AC13" s="4" t="str">
        <f t="shared" si="15"/>
        <v/>
      </c>
      <c r="AD13" s="91">
        <f t="shared" si="16"/>
        <v>0</v>
      </c>
      <c r="AE13" s="77" t="str">
        <f t="shared" si="17"/>
        <v>복</v>
      </c>
      <c r="AF13" s="77" t="str">
        <f t="shared" si="18"/>
        <v>1/1</v>
      </c>
      <c r="AH13" s="20" t="str">
        <f t="shared" si="1"/>
        <v>서교대우미래사랑</v>
      </c>
      <c r="AI13" s="87">
        <f t="shared" si="0"/>
        <v>11</v>
      </c>
      <c r="AJ13" s="77" t="str">
        <f t="shared" si="19"/>
        <v>A-</v>
      </c>
      <c r="AK13" s="77" t="s">
        <v>13</v>
      </c>
      <c r="AL13" s="77" t="s">
        <v>62</v>
      </c>
      <c r="AM13" s="77" t="s">
        <v>63</v>
      </c>
      <c r="AN13" s="77" t="str">
        <f t="shared" si="20"/>
        <v>C</v>
      </c>
      <c r="AO13" s="77" t="str">
        <f t="shared" si="21"/>
        <v/>
      </c>
      <c r="AP13" s="77" t="str">
        <f t="shared" si="22"/>
        <v/>
      </c>
      <c r="AQ13" s="77" t="str">
        <f t="shared" si="23"/>
        <v>O</v>
      </c>
      <c r="AR13" s="77" t="str">
        <f t="shared" si="24"/>
        <v>O</v>
      </c>
      <c r="AS13" s="77" t="s">
        <v>2</v>
      </c>
      <c r="AT13" s="77" t="str">
        <f t="shared" si="25"/>
        <v>X</v>
      </c>
      <c r="AU13" s="77" t="str">
        <f t="shared" si="26"/>
        <v>O</v>
      </c>
      <c r="AV13" s="77" t="str">
        <f t="shared" si="27"/>
        <v/>
      </c>
    </row>
    <row r="14" spans="1:48" x14ac:dyDescent="0.3">
      <c r="A14" s="9" t="s">
        <v>1333</v>
      </c>
      <c r="B14" s="10" t="s">
        <v>2332</v>
      </c>
      <c r="C14" s="88">
        <v>366</v>
      </c>
      <c r="D14" s="86">
        <v>38.799999999999997</v>
      </c>
      <c r="E14" s="87">
        <v>12</v>
      </c>
      <c r="F14" s="86">
        <v>29.4</v>
      </c>
      <c r="G14" s="17">
        <v>9</v>
      </c>
      <c r="H14" s="88">
        <v>12</v>
      </c>
      <c r="I14" s="89"/>
      <c r="J14" s="89"/>
      <c r="K14" s="89"/>
      <c r="L14" s="89"/>
      <c r="M14" s="90">
        <f t="shared" si="5"/>
        <v>0</v>
      </c>
      <c r="N14" s="4" t="str">
        <f t="shared" si="6"/>
        <v/>
      </c>
      <c r="O14" s="91">
        <f t="shared" si="7"/>
        <v>0</v>
      </c>
      <c r="P14" s="91">
        <f t="shared" si="8"/>
        <v>0</v>
      </c>
      <c r="Q14" s="77">
        <v>1</v>
      </c>
      <c r="R14" s="77">
        <v>1</v>
      </c>
      <c r="S14" s="77" t="s">
        <v>78</v>
      </c>
      <c r="T14" s="5">
        <v>38</v>
      </c>
      <c r="U14" s="9"/>
      <c r="W14" s="86">
        <f t="shared" si="9"/>
        <v>38.799999999999997</v>
      </c>
      <c r="X14" s="87">
        <f t="shared" si="10"/>
        <v>12</v>
      </c>
      <c r="Y14" s="92">
        <f t="shared" si="11"/>
        <v>12</v>
      </c>
      <c r="Z14" s="90">
        <f t="shared" si="12"/>
        <v>0</v>
      </c>
      <c r="AA14" s="90">
        <f t="shared" si="13"/>
        <v>0</v>
      </c>
      <c r="AB14" s="90">
        <f t="shared" si="14"/>
        <v>0</v>
      </c>
      <c r="AC14" s="4" t="str">
        <f t="shared" si="15"/>
        <v/>
      </c>
      <c r="AD14" s="91">
        <f t="shared" si="16"/>
        <v>0</v>
      </c>
      <c r="AE14" s="77" t="str">
        <f t="shared" si="17"/>
        <v>복</v>
      </c>
      <c r="AF14" s="77" t="str">
        <f t="shared" si="18"/>
        <v>1/1</v>
      </c>
      <c r="AH14" s="20" t="str">
        <f t="shared" si="1"/>
        <v>서교대우미래사랑</v>
      </c>
      <c r="AI14" s="87">
        <f t="shared" si="0"/>
        <v>12</v>
      </c>
      <c r="AJ14" s="77" t="str">
        <f t="shared" si="19"/>
        <v>A-</v>
      </c>
      <c r="AK14" s="77" t="s">
        <v>13</v>
      </c>
      <c r="AL14" s="77" t="s">
        <v>62</v>
      </c>
      <c r="AM14" s="77" t="s">
        <v>63</v>
      </c>
      <c r="AN14" s="77" t="str">
        <f t="shared" si="20"/>
        <v>C</v>
      </c>
      <c r="AO14" s="77" t="str">
        <f t="shared" si="21"/>
        <v/>
      </c>
      <c r="AP14" s="77" t="str">
        <f t="shared" si="22"/>
        <v/>
      </c>
      <c r="AQ14" s="77" t="str">
        <f t="shared" si="23"/>
        <v>O</v>
      </c>
      <c r="AR14" s="77" t="str">
        <f t="shared" si="24"/>
        <v>O</v>
      </c>
      <c r="AS14" s="77" t="s">
        <v>2</v>
      </c>
      <c r="AT14" s="77" t="str">
        <f t="shared" si="25"/>
        <v>X</v>
      </c>
      <c r="AU14" s="77" t="str">
        <f t="shared" si="26"/>
        <v>O</v>
      </c>
      <c r="AV14" s="77" t="str">
        <f t="shared" si="27"/>
        <v/>
      </c>
    </row>
    <row r="15" spans="1:48" x14ac:dyDescent="0.3">
      <c r="A15" s="9" t="s">
        <v>1333</v>
      </c>
      <c r="B15" s="10" t="s">
        <v>2332</v>
      </c>
      <c r="C15" s="88">
        <v>366</v>
      </c>
      <c r="D15" s="86">
        <v>42.8</v>
      </c>
      <c r="E15" s="87">
        <v>13</v>
      </c>
      <c r="F15" s="86">
        <v>32.4</v>
      </c>
      <c r="G15" s="17">
        <v>10</v>
      </c>
      <c r="H15" s="88">
        <v>5</v>
      </c>
      <c r="I15" s="89"/>
      <c r="J15" s="89"/>
      <c r="K15" s="89"/>
      <c r="L15" s="89"/>
      <c r="M15" s="90">
        <f t="shared" si="5"/>
        <v>0</v>
      </c>
      <c r="N15" s="4" t="str">
        <f t="shared" si="6"/>
        <v/>
      </c>
      <c r="O15" s="91">
        <f t="shared" si="7"/>
        <v>0</v>
      </c>
      <c r="P15" s="91">
        <f t="shared" si="8"/>
        <v>0</v>
      </c>
      <c r="Q15" s="77">
        <v>1</v>
      </c>
      <c r="R15" s="77">
        <v>1</v>
      </c>
      <c r="S15" s="77" t="s">
        <v>78</v>
      </c>
      <c r="T15" s="5" t="s">
        <v>187</v>
      </c>
      <c r="U15" s="9"/>
      <c r="W15" s="86">
        <f t="shared" si="9"/>
        <v>42.8</v>
      </c>
      <c r="X15" s="87">
        <f t="shared" si="10"/>
        <v>13</v>
      </c>
      <c r="Y15" s="92">
        <f t="shared" si="11"/>
        <v>5</v>
      </c>
      <c r="Z15" s="90">
        <f t="shared" si="12"/>
        <v>0</v>
      </c>
      <c r="AA15" s="90">
        <f t="shared" si="13"/>
        <v>0</v>
      </c>
      <c r="AB15" s="90">
        <f t="shared" si="14"/>
        <v>0</v>
      </c>
      <c r="AC15" s="4" t="str">
        <f t="shared" si="15"/>
        <v/>
      </c>
      <c r="AD15" s="91">
        <f t="shared" si="16"/>
        <v>0</v>
      </c>
      <c r="AE15" s="77" t="str">
        <f t="shared" si="17"/>
        <v>복</v>
      </c>
      <c r="AF15" s="77" t="str">
        <f t="shared" si="18"/>
        <v>1/1</v>
      </c>
      <c r="AH15" s="20" t="str">
        <f t="shared" si="1"/>
        <v>서교대우미래사랑</v>
      </c>
      <c r="AI15" s="87">
        <f t="shared" si="0"/>
        <v>13</v>
      </c>
      <c r="AJ15" s="77" t="str">
        <f t="shared" si="19"/>
        <v>A-</v>
      </c>
      <c r="AK15" s="77" t="s">
        <v>13</v>
      </c>
      <c r="AL15" s="77" t="s">
        <v>62</v>
      </c>
      <c r="AM15" s="77" t="s">
        <v>63</v>
      </c>
      <c r="AN15" s="77" t="str">
        <f t="shared" si="20"/>
        <v>C</v>
      </c>
      <c r="AO15" s="77" t="str">
        <f t="shared" si="21"/>
        <v/>
      </c>
      <c r="AP15" s="77" t="str">
        <f t="shared" si="22"/>
        <v/>
      </c>
      <c r="AQ15" s="77" t="str">
        <f t="shared" si="23"/>
        <v>O</v>
      </c>
      <c r="AR15" s="77" t="str">
        <f t="shared" si="24"/>
        <v>O</v>
      </c>
      <c r="AS15" s="77" t="s">
        <v>2</v>
      </c>
      <c r="AT15" s="77" t="str">
        <f t="shared" si="25"/>
        <v>X</v>
      </c>
      <c r="AU15" s="77" t="str">
        <f t="shared" si="26"/>
        <v>O</v>
      </c>
      <c r="AV15" s="77" t="str">
        <f t="shared" si="27"/>
        <v/>
      </c>
    </row>
    <row r="16" spans="1:48" x14ac:dyDescent="0.3">
      <c r="A16" s="9" t="s">
        <v>1333</v>
      </c>
      <c r="B16" s="10" t="s">
        <v>2332</v>
      </c>
      <c r="C16" s="88">
        <v>366</v>
      </c>
      <c r="D16" s="86">
        <v>44.7</v>
      </c>
      <c r="E16" s="87">
        <v>14</v>
      </c>
      <c r="F16" s="86">
        <v>33.799999999999997</v>
      </c>
      <c r="G16" s="17">
        <v>10</v>
      </c>
      <c r="H16" s="88">
        <v>4</v>
      </c>
      <c r="I16" s="89"/>
      <c r="J16" s="89"/>
      <c r="K16" s="89"/>
      <c r="L16" s="89"/>
      <c r="M16" s="90">
        <f t="shared" si="5"/>
        <v>0</v>
      </c>
      <c r="N16" s="4" t="str">
        <f t="shared" si="6"/>
        <v/>
      </c>
      <c r="O16" s="91">
        <f t="shared" si="7"/>
        <v>0</v>
      </c>
      <c r="P16" s="91">
        <f t="shared" si="8"/>
        <v>0</v>
      </c>
      <c r="Q16" s="77">
        <v>1</v>
      </c>
      <c r="R16" s="77">
        <v>1</v>
      </c>
      <c r="S16" s="77" t="s">
        <v>78</v>
      </c>
      <c r="T16" s="5" t="s">
        <v>188</v>
      </c>
      <c r="U16" s="9"/>
      <c r="W16" s="86">
        <f t="shared" si="9"/>
        <v>44.7</v>
      </c>
      <c r="X16" s="87">
        <f t="shared" si="10"/>
        <v>14</v>
      </c>
      <c r="Y16" s="92">
        <f t="shared" si="11"/>
        <v>4</v>
      </c>
      <c r="Z16" s="90">
        <f t="shared" si="12"/>
        <v>0</v>
      </c>
      <c r="AA16" s="90">
        <f t="shared" si="13"/>
        <v>0</v>
      </c>
      <c r="AB16" s="90">
        <f t="shared" si="14"/>
        <v>0</v>
      </c>
      <c r="AC16" s="4" t="str">
        <f t="shared" si="15"/>
        <v/>
      </c>
      <c r="AD16" s="91">
        <f t="shared" si="16"/>
        <v>0</v>
      </c>
      <c r="AE16" s="77" t="str">
        <f t="shared" si="17"/>
        <v>복</v>
      </c>
      <c r="AF16" s="77" t="str">
        <f t="shared" si="18"/>
        <v>1/1</v>
      </c>
      <c r="AH16" s="20" t="str">
        <f t="shared" si="1"/>
        <v>서교대우미래사랑</v>
      </c>
      <c r="AI16" s="87">
        <f t="shared" si="0"/>
        <v>14</v>
      </c>
      <c r="AJ16" s="77" t="str">
        <f t="shared" si="19"/>
        <v>A-</v>
      </c>
      <c r="AK16" s="77" t="s">
        <v>13</v>
      </c>
      <c r="AL16" s="77" t="s">
        <v>62</v>
      </c>
      <c r="AM16" s="77" t="s">
        <v>63</v>
      </c>
      <c r="AN16" s="77" t="str">
        <f t="shared" si="20"/>
        <v>C</v>
      </c>
      <c r="AO16" s="77" t="str">
        <f t="shared" si="21"/>
        <v/>
      </c>
      <c r="AP16" s="77" t="str">
        <f t="shared" si="22"/>
        <v/>
      </c>
      <c r="AQ16" s="77" t="str">
        <f t="shared" si="23"/>
        <v>O</v>
      </c>
      <c r="AR16" s="77" t="str">
        <f t="shared" si="24"/>
        <v>O</v>
      </c>
      <c r="AS16" s="77" t="s">
        <v>2</v>
      </c>
      <c r="AT16" s="77" t="str">
        <f t="shared" si="25"/>
        <v>X</v>
      </c>
      <c r="AU16" s="77" t="str">
        <f t="shared" si="26"/>
        <v>O</v>
      </c>
      <c r="AV16" s="77" t="str">
        <f t="shared" si="27"/>
        <v/>
      </c>
    </row>
    <row r="17" spans="1:48" x14ac:dyDescent="0.3">
      <c r="A17" s="9" t="s">
        <v>1333</v>
      </c>
      <c r="B17" s="10" t="s">
        <v>2332</v>
      </c>
      <c r="C17" s="88">
        <v>366</v>
      </c>
      <c r="D17" s="86">
        <v>45.4</v>
      </c>
      <c r="E17" s="87">
        <v>14</v>
      </c>
      <c r="F17" s="86">
        <v>34.299999999999997</v>
      </c>
      <c r="G17" s="17">
        <v>10</v>
      </c>
      <c r="H17" s="88">
        <v>189</v>
      </c>
      <c r="I17" s="89"/>
      <c r="J17" s="89"/>
      <c r="K17" s="89"/>
      <c r="L17" s="89"/>
      <c r="M17" s="90">
        <f t="shared" si="5"/>
        <v>0</v>
      </c>
      <c r="N17" s="4" t="str">
        <f t="shared" si="6"/>
        <v/>
      </c>
      <c r="O17" s="91">
        <f t="shared" si="7"/>
        <v>0</v>
      </c>
      <c r="P17" s="91">
        <f t="shared" si="8"/>
        <v>0</v>
      </c>
      <c r="Q17" s="77">
        <v>1</v>
      </c>
      <c r="R17" s="77">
        <v>1</v>
      </c>
      <c r="S17" s="77" t="s">
        <v>78</v>
      </c>
      <c r="T17" s="5" t="s">
        <v>189</v>
      </c>
      <c r="U17" s="9"/>
      <c r="W17" s="86">
        <f t="shared" si="9"/>
        <v>45.4</v>
      </c>
      <c r="X17" s="87">
        <f t="shared" si="10"/>
        <v>14</v>
      </c>
      <c r="Y17" s="92">
        <f t="shared" si="11"/>
        <v>189</v>
      </c>
      <c r="Z17" s="90">
        <f t="shared" si="12"/>
        <v>0</v>
      </c>
      <c r="AA17" s="90">
        <f t="shared" si="13"/>
        <v>0</v>
      </c>
      <c r="AB17" s="90">
        <f t="shared" si="14"/>
        <v>0</v>
      </c>
      <c r="AC17" s="4" t="str">
        <f t="shared" si="15"/>
        <v/>
      </c>
      <c r="AD17" s="91">
        <f t="shared" si="16"/>
        <v>0</v>
      </c>
      <c r="AE17" s="77" t="str">
        <f t="shared" si="17"/>
        <v>복</v>
      </c>
      <c r="AF17" s="77" t="str">
        <f t="shared" si="18"/>
        <v>1/1</v>
      </c>
      <c r="AH17" s="20" t="str">
        <f t="shared" si="1"/>
        <v>서교대우미래사랑</v>
      </c>
      <c r="AI17" s="87">
        <f t="shared" si="0"/>
        <v>14</v>
      </c>
      <c r="AJ17" s="77" t="str">
        <f t="shared" si="19"/>
        <v>A-</v>
      </c>
      <c r="AK17" s="77" t="s">
        <v>13</v>
      </c>
      <c r="AL17" s="77" t="s">
        <v>62</v>
      </c>
      <c r="AM17" s="77" t="s">
        <v>63</v>
      </c>
      <c r="AN17" s="77" t="str">
        <f t="shared" si="20"/>
        <v>C</v>
      </c>
      <c r="AO17" s="77" t="str">
        <f t="shared" si="21"/>
        <v/>
      </c>
      <c r="AP17" s="77" t="str">
        <f t="shared" si="22"/>
        <v/>
      </c>
      <c r="AQ17" s="77" t="str">
        <f t="shared" si="23"/>
        <v>O</v>
      </c>
      <c r="AR17" s="77" t="str">
        <f t="shared" si="24"/>
        <v>O</v>
      </c>
      <c r="AS17" s="77" t="s">
        <v>2</v>
      </c>
      <c r="AT17" s="77" t="str">
        <f t="shared" si="25"/>
        <v>X</v>
      </c>
      <c r="AU17" s="77" t="str">
        <f t="shared" si="26"/>
        <v>O</v>
      </c>
      <c r="AV17" s="77" t="str">
        <f t="shared" si="27"/>
        <v/>
      </c>
    </row>
    <row r="18" spans="1:48" x14ac:dyDescent="0.3">
      <c r="A18" s="9" t="s">
        <v>1333</v>
      </c>
      <c r="B18" s="10" t="s">
        <v>2332</v>
      </c>
      <c r="C18" s="88">
        <v>366</v>
      </c>
      <c r="D18" s="86">
        <v>53.2</v>
      </c>
      <c r="E18" s="87">
        <v>16</v>
      </c>
      <c r="F18" s="86">
        <v>40.9</v>
      </c>
      <c r="G18" s="17">
        <v>12</v>
      </c>
      <c r="H18" s="88">
        <v>1</v>
      </c>
      <c r="I18" s="89"/>
      <c r="J18" s="89"/>
      <c r="K18" s="89"/>
      <c r="L18" s="89"/>
      <c r="M18" s="90">
        <f t="shared" si="5"/>
        <v>0</v>
      </c>
      <c r="N18" s="4" t="str">
        <f t="shared" si="6"/>
        <v/>
      </c>
      <c r="O18" s="91">
        <f t="shared" si="7"/>
        <v>0</v>
      </c>
      <c r="P18" s="91">
        <f t="shared" si="8"/>
        <v>0</v>
      </c>
      <c r="Q18" s="77">
        <v>1</v>
      </c>
      <c r="R18" s="77">
        <v>1</v>
      </c>
      <c r="S18" s="77" t="s">
        <v>78</v>
      </c>
      <c r="T18" s="5">
        <v>5300</v>
      </c>
      <c r="U18" s="9"/>
      <c r="W18" s="86">
        <f t="shared" si="9"/>
        <v>53.2</v>
      </c>
      <c r="X18" s="87">
        <f t="shared" si="10"/>
        <v>16</v>
      </c>
      <c r="Y18" s="92">
        <f t="shared" si="11"/>
        <v>1</v>
      </c>
      <c r="Z18" s="90">
        <f t="shared" si="12"/>
        <v>0</v>
      </c>
      <c r="AA18" s="90">
        <f t="shared" si="13"/>
        <v>0</v>
      </c>
      <c r="AB18" s="90">
        <f t="shared" si="14"/>
        <v>0</v>
      </c>
      <c r="AC18" s="4" t="str">
        <f t="shared" si="15"/>
        <v/>
      </c>
      <c r="AD18" s="91">
        <f t="shared" si="16"/>
        <v>0</v>
      </c>
      <c r="AE18" s="77" t="str">
        <f t="shared" si="17"/>
        <v>복</v>
      </c>
      <c r="AF18" s="77" t="str">
        <f t="shared" si="18"/>
        <v>1/1</v>
      </c>
      <c r="AH18" s="20" t="str">
        <f t="shared" si="1"/>
        <v>서교대우미래사랑</v>
      </c>
      <c r="AI18" s="87">
        <f t="shared" si="0"/>
        <v>16</v>
      </c>
      <c r="AJ18" s="77" t="str">
        <f t="shared" si="19"/>
        <v>A-</v>
      </c>
      <c r="AK18" s="77" t="s">
        <v>13</v>
      </c>
      <c r="AL18" s="77" t="s">
        <v>62</v>
      </c>
      <c r="AM18" s="77" t="s">
        <v>63</v>
      </c>
      <c r="AN18" s="77" t="str">
        <f t="shared" si="20"/>
        <v>C</v>
      </c>
      <c r="AO18" s="77" t="str">
        <f t="shared" si="21"/>
        <v/>
      </c>
      <c r="AP18" s="77" t="str">
        <f t="shared" si="22"/>
        <v/>
      </c>
      <c r="AQ18" s="77" t="str">
        <f t="shared" si="23"/>
        <v>O</v>
      </c>
      <c r="AR18" s="77" t="str">
        <f t="shared" si="24"/>
        <v>O</v>
      </c>
      <c r="AS18" s="77" t="s">
        <v>2</v>
      </c>
      <c r="AT18" s="77" t="str">
        <f t="shared" si="25"/>
        <v>O</v>
      </c>
      <c r="AU18" s="77" t="str">
        <f t="shared" si="26"/>
        <v>O</v>
      </c>
      <c r="AV18" s="77" t="str">
        <f t="shared" si="27"/>
        <v/>
      </c>
    </row>
    <row r="19" spans="1:48" x14ac:dyDescent="0.3">
      <c r="A19" s="9" t="s">
        <v>1333</v>
      </c>
      <c r="B19" s="10" t="s">
        <v>2332</v>
      </c>
      <c r="C19" s="88">
        <v>366</v>
      </c>
      <c r="D19" s="86">
        <v>54.9</v>
      </c>
      <c r="E19" s="87">
        <v>17</v>
      </c>
      <c r="F19" s="86">
        <v>41.5</v>
      </c>
      <c r="G19" s="17">
        <v>13</v>
      </c>
      <c r="H19" s="88">
        <v>1</v>
      </c>
      <c r="I19" s="89"/>
      <c r="J19" s="89"/>
      <c r="K19" s="89"/>
      <c r="L19" s="89"/>
      <c r="M19" s="90">
        <f t="shared" si="5"/>
        <v>0</v>
      </c>
      <c r="N19" s="4" t="str">
        <f t="shared" si="6"/>
        <v/>
      </c>
      <c r="O19" s="91">
        <f t="shared" si="7"/>
        <v>0</v>
      </c>
      <c r="P19" s="91">
        <f t="shared" si="8"/>
        <v>0</v>
      </c>
      <c r="Q19" s="77">
        <v>1</v>
      </c>
      <c r="R19" s="77">
        <v>1</v>
      </c>
      <c r="S19" s="77" t="s">
        <v>78</v>
      </c>
      <c r="T19" s="5" t="s">
        <v>190</v>
      </c>
      <c r="U19" s="9"/>
      <c r="W19" s="86">
        <f t="shared" si="9"/>
        <v>54.9</v>
      </c>
      <c r="X19" s="87">
        <f t="shared" si="10"/>
        <v>17</v>
      </c>
      <c r="Y19" s="92">
        <f t="shared" si="11"/>
        <v>1</v>
      </c>
      <c r="Z19" s="90">
        <f t="shared" si="12"/>
        <v>0</v>
      </c>
      <c r="AA19" s="90">
        <f t="shared" si="13"/>
        <v>0</v>
      </c>
      <c r="AB19" s="90">
        <f t="shared" si="14"/>
        <v>0</v>
      </c>
      <c r="AC19" s="4" t="str">
        <f t="shared" si="15"/>
        <v/>
      </c>
      <c r="AD19" s="91">
        <f t="shared" si="16"/>
        <v>0</v>
      </c>
      <c r="AE19" s="77" t="str">
        <f t="shared" si="17"/>
        <v>복</v>
      </c>
      <c r="AF19" s="77" t="str">
        <f t="shared" si="18"/>
        <v>1/1</v>
      </c>
      <c r="AH19" s="20" t="str">
        <f t="shared" si="1"/>
        <v>서교대우미래사랑</v>
      </c>
      <c r="AI19" s="87">
        <f t="shared" si="0"/>
        <v>17</v>
      </c>
      <c r="AJ19" s="77" t="str">
        <f t="shared" si="19"/>
        <v>A-</v>
      </c>
      <c r="AK19" s="77" t="s">
        <v>13</v>
      </c>
      <c r="AL19" s="77" t="s">
        <v>62</v>
      </c>
      <c r="AM19" s="77" t="s">
        <v>63</v>
      </c>
      <c r="AN19" s="77" t="str">
        <f t="shared" si="20"/>
        <v>C</v>
      </c>
      <c r="AO19" s="77" t="str">
        <f t="shared" si="21"/>
        <v/>
      </c>
      <c r="AP19" s="77" t="str">
        <f t="shared" si="22"/>
        <v/>
      </c>
      <c r="AQ19" s="77" t="str">
        <f t="shared" si="23"/>
        <v>O</v>
      </c>
      <c r="AR19" s="77" t="str">
        <f t="shared" si="24"/>
        <v>O</v>
      </c>
      <c r="AS19" s="77" t="s">
        <v>2</v>
      </c>
      <c r="AT19" s="77" t="str">
        <f t="shared" si="25"/>
        <v>O</v>
      </c>
      <c r="AU19" s="77" t="str">
        <f t="shared" si="26"/>
        <v>O</v>
      </c>
      <c r="AV19" s="77" t="str">
        <f t="shared" si="27"/>
        <v/>
      </c>
    </row>
    <row r="20" spans="1:48" x14ac:dyDescent="0.3">
      <c r="A20" s="9" t="s">
        <v>1333</v>
      </c>
      <c r="B20" s="10" t="s">
        <v>2332</v>
      </c>
      <c r="C20" s="88">
        <v>366</v>
      </c>
      <c r="D20" s="86">
        <v>57.8</v>
      </c>
      <c r="E20" s="87">
        <v>17</v>
      </c>
      <c r="F20" s="86">
        <v>43.7</v>
      </c>
      <c r="G20" s="17">
        <v>13</v>
      </c>
      <c r="H20" s="88">
        <v>6</v>
      </c>
      <c r="I20" s="89"/>
      <c r="J20" s="89"/>
      <c r="K20" s="89"/>
      <c r="L20" s="89"/>
      <c r="M20" s="90">
        <f t="shared" si="5"/>
        <v>0</v>
      </c>
      <c r="N20" s="4" t="str">
        <f t="shared" si="6"/>
        <v/>
      </c>
      <c r="O20" s="91">
        <f t="shared" si="7"/>
        <v>0</v>
      </c>
      <c r="P20" s="91">
        <f t="shared" si="8"/>
        <v>0</v>
      </c>
      <c r="Q20" s="77">
        <v>1</v>
      </c>
      <c r="R20" s="77">
        <v>1</v>
      </c>
      <c r="S20" s="77" t="s">
        <v>78</v>
      </c>
      <c r="T20" s="5" t="s">
        <v>191</v>
      </c>
      <c r="U20" s="9"/>
      <c r="W20" s="86">
        <f t="shared" si="9"/>
        <v>57.8</v>
      </c>
      <c r="X20" s="87">
        <f t="shared" si="10"/>
        <v>17</v>
      </c>
      <c r="Y20" s="92">
        <f t="shared" si="11"/>
        <v>6</v>
      </c>
      <c r="Z20" s="90">
        <f t="shared" si="12"/>
        <v>0</v>
      </c>
      <c r="AA20" s="90">
        <f t="shared" si="13"/>
        <v>0</v>
      </c>
      <c r="AB20" s="90">
        <f t="shared" si="14"/>
        <v>0</v>
      </c>
      <c r="AC20" s="4" t="str">
        <f t="shared" si="15"/>
        <v/>
      </c>
      <c r="AD20" s="91">
        <f t="shared" si="16"/>
        <v>0</v>
      </c>
      <c r="AE20" s="77" t="str">
        <f t="shared" si="17"/>
        <v>복</v>
      </c>
      <c r="AF20" s="77" t="str">
        <f t="shared" si="18"/>
        <v>1/1</v>
      </c>
      <c r="AH20" s="20" t="str">
        <f t="shared" si="1"/>
        <v>서교대우미래사랑</v>
      </c>
      <c r="AI20" s="87">
        <f t="shared" si="0"/>
        <v>17</v>
      </c>
      <c r="AJ20" s="77" t="str">
        <f t="shared" si="19"/>
        <v>A-</v>
      </c>
      <c r="AK20" s="77" t="s">
        <v>13</v>
      </c>
      <c r="AL20" s="77" t="s">
        <v>62</v>
      </c>
      <c r="AM20" s="77" t="s">
        <v>63</v>
      </c>
      <c r="AN20" s="77" t="str">
        <f t="shared" si="20"/>
        <v>C</v>
      </c>
      <c r="AO20" s="77" t="str">
        <f t="shared" si="21"/>
        <v/>
      </c>
      <c r="AP20" s="77" t="str">
        <f t="shared" si="22"/>
        <v/>
      </c>
      <c r="AQ20" s="77" t="str">
        <f t="shared" si="23"/>
        <v>O</v>
      </c>
      <c r="AR20" s="77" t="str">
        <f t="shared" si="24"/>
        <v>O</v>
      </c>
      <c r="AS20" s="77" t="s">
        <v>2</v>
      </c>
      <c r="AT20" s="77" t="str">
        <f t="shared" si="25"/>
        <v>O</v>
      </c>
      <c r="AU20" s="77" t="str">
        <f t="shared" si="26"/>
        <v>O</v>
      </c>
      <c r="AV20" s="77" t="str">
        <f t="shared" si="27"/>
        <v/>
      </c>
    </row>
    <row r="21" spans="1:48" x14ac:dyDescent="0.3">
      <c r="A21" s="9" t="s">
        <v>1333</v>
      </c>
      <c r="B21" s="10" t="s">
        <v>2332</v>
      </c>
      <c r="C21" s="88">
        <v>366</v>
      </c>
      <c r="D21" s="86">
        <v>59.8</v>
      </c>
      <c r="E21" s="87">
        <v>18</v>
      </c>
      <c r="F21" s="86">
        <v>45.2</v>
      </c>
      <c r="G21" s="17">
        <v>14</v>
      </c>
      <c r="H21" s="88">
        <v>11</v>
      </c>
      <c r="I21" s="89"/>
      <c r="J21" s="89"/>
      <c r="K21" s="89"/>
      <c r="L21" s="89"/>
      <c r="M21" s="90">
        <f t="shared" si="5"/>
        <v>0</v>
      </c>
      <c r="N21" s="4" t="str">
        <f t="shared" si="6"/>
        <v/>
      </c>
      <c r="O21" s="91">
        <f t="shared" si="7"/>
        <v>0</v>
      </c>
      <c r="P21" s="91">
        <f t="shared" si="8"/>
        <v>0</v>
      </c>
      <c r="Q21" s="77">
        <v>1</v>
      </c>
      <c r="R21" s="77">
        <v>1</v>
      </c>
      <c r="S21" s="77" t="s">
        <v>78</v>
      </c>
      <c r="T21" s="5" t="s">
        <v>192</v>
      </c>
      <c r="U21" s="9"/>
      <c r="W21" s="86">
        <f t="shared" si="9"/>
        <v>59.8</v>
      </c>
      <c r="X21" s="87">
        <f t="shared" si="10"/>
        <v>18</v>
      </c>
      <c r="Y21" s="92">
        <f t="shared" si="11"/>
        <v>11</v>
      </c>
      <c r="Z21" s="90">
        <f t="shared" si="12"/>
        <v>0</v>
      </c>
      <c r="AA21" s="90">
        <f t="shared" si="13"/>
        <v>0</v>
      </c>
      <c r="AB21" s="90">
        <f t="shared" si="14"/>
        <v>0</v>
      </c>
      <c r="AC21" s="4" t="str">
        <f t="shared" si="15"/>
        <v/>
      </c>
      <c r="AD21" s="91">
        <f t="shared" si="16"/>
        <v>0</v>
      </c>
      <c r="AE21" s="77" t="str">
        <f t="shared" si="17"/>
        <v>복</v>
      </c>
      <c r="AF21" s="77" t="str">
        <f t="shared" si="18"/>
        <v>1/1</v>
      </c>
      <c r="AH21" s="20" t="str">
        <f t="shared" si="1"/>
        <v>서교대우미래사랑</v>
      </c>
      <c r="AI21" s="87">
        <f t="shared" si="0"/>
        <v>18</v>
      </c>
      <c r="AJ21" s="77" t="str">
        <f t="shared" si="19"/>
        <v>A-</v>
      </c>
      <c r="AK21" s="77" t="s">
        <v>13</v>
      </c>
      <c r="AL21" s="77" t="s">
        <v>62</v>
      </c>
      <c r="AM21" s="77" t="s">
        <v>63</v>
      </c>
      <c r="AN21" s="77" t="str">
        <f t="shared" si="20"/>
        <v>C</v>
      </c>
      <c r="AO21" s="77" t="str">
        <f t="shared" si="21"/>
        <v/>
      </c>
      <c r="AP21" s="77" t="str">
        <f t="shared" si="22"/>
        <v/>
      </c>
      <c r="AQ21" s="77" t="str">
        <f t="shared" si="23"/>
        <v>O</v>
      </c>
      <c r="AR21" s="77" t="str">
        <f t="shared" si="24"/>
        <v>O</v>
      </c>
      <c r="AS21" s="77" t="s">
        <v>2</v>
      </c>
      <c r="AT21" s="77" t="str">
        <f t="shared" si="25"/>
        <v>O</v>
      </c>
      <c r="AU21" s="77" t="str">
        <f t="shared" si="26"/>
        <v>O</v>
      </c>
      <c r="AV21" s="77" t="str">
        <f t="shared" si="27"/>
        <v/>
      </c>
    </row>
    <row r="22" spans="1:48" x14ac:dyDescent="0.3">
      <c r="A22" s="9" t="s">
        <v>1333</v>
      </c>
      <c r="B22" s="10" t="s">
        <v>2332</v>
      </c>
      <c r="C22" s="88">
        <v>366</v>
      </c>
      <c r="D22" s="86">
        <v>62.8</v>
      </c>
      <c r="E22" s="87">
        <v>19</v>
      </c>
      <c r="F22" s="86">
        <v>47.5</v>
      </c>
      <c r="G22" s="17">
        <v>14</v>
      </c>
      <c r="H22" s="88">
        <v>5</v>
      </c>
      <c r="I22" s="89"/>
      <c r="J22" s="89"/>
      <c r="K22" s="89"/>
      <c r="L22" s="89"/>
      <c r="M22" s="90">
        <f t="shared" si="5"/>
        <v>0</v>
      </c>
      <c r="N22" s="4" t="str">
        <f t="shared" si="6"/>
        <v/>
      </c>
      <c r="O22" s="91">
        <f t="shared" si="7"/>
        <v>0</v>
      </c>
      <c r="P22" s="91">
        <f t="shared" si="8"/>
        <v>0</v>
      </c>
      <c r="Q22" s="77">
        <v>1</v>
      </c>
      <c r="R22" s="77">
        <v>1</v>
      </c>
      <c r="S22" s="77" t="s">
        <v>78</v>
      </c>
      <c r="T22" s="5" t="s">
        <v>193</v>
      </c>
      <c r="U22" s="9"/>
      <c r="W22" s="86">
        <f t="shared" si="9"/>
        <v>62.8</v>
      </c>
      <c r="X22" s="87">
        <f t="shared" si="10"/>
        <v>19</v>
      </c>
      <c r="Y22" s="92">
        <f t="shared" si="11"/>
        <v>5</v>
      </c>
      <c r="Z22" s="90">
        <f t="shared" si="12"/>
        <v>0</v>
      </c>
      <c r="AA22" s="90">
        <f t="shared" si="13"/>
        <v>0</v>
      </c>
      <c r="AB22" s="90">
        <f t="shared" si="14"/>
        <v>0</v>
      </c>
      <c r="AC22" s="4" t="str">
        <f t="shared" si="15"/>
        <v/>
      </c>
      <c r="AD22" s="91">
        <f t="shared" si="16"/>
        <v>0</v>
      </c>
      <c r="AE22" s="77" t="str">
        <f t="shared" si="17"/>
        <v>복</v>
      </c>
      <c r="AF22" s="77" t="str">
        <f t="shared" si="18"/>
        <v>1/1</v>
      </c>
      <c r="AH22" s="20" t="str">
        <f t="shared" si="1"/>
        <v>서교대우미래사랑</v>
      </c>
      <c r="AI22" s="87">
        <f t="shared" si="0"/>
        <v>19</v>
      </c>
      <c r="AJ22" s="77" t="str">
        <f t="shared" si="19"/>
        <v>A-</v>
      </c>
      <c r="AK22" s="77" t="s">
        <v>13</v>
      </c>
      <c r="AL22" s="77" t="s">
        <v>62</v>
      </c>
      <c r="AM22" s="77" t="s">
        <v>63</v>
      </c>
      <c r="AN22" s="77" t="str">
        <f t="shared" si="20"/>
        <v>C</v>
      </c>
      <c r="AO22" s="77" t="str">
        <f t="shared" si="21"/>
        <v/>
      </c>
      <c r="AP22" s="77" t="str">
        <f t="shared" si="22"/>
        <v/>
      </c>
      <c r="AQ22" s="77" t="str">
        <f t="shared" si="23"/>
        <v>O</v>
      </c>
      <c r="AR22" s="77" t="str">
        <f t="shared" si="24"/>
        <v>O</v>
      </c>
      <c r="AS22" s="77" t="s">
        <v>2</v>
      </c>
      <c r="AT22" s="77" t="str">
        <f t="shared" si="25"/>
        <v>O</v>
      </c>
      <c r="AU22" s="77" t="str">
        <f t="shared" si="26"/>
        <v>O</v>
      </c>
      <c r="AV22" s="77" t="str">
        <f t="shared" si="27"/>
        <v/>
      </c>
    </row>
    <row r="23" spans="1:48" x14ac:dyDescent="0.3">
      <c r="A23" s="9" t="s">
        <v>1333</v>
      </c>
      <c r="B23" s="10" t="s">
        <v>2332</v>
      </c>
      <c r="C23" s="88">
        <v>366</v>
      </c>
      <c r="D23" s="86">
        <v>70.599999999999994</v>
      </c>
      <c r="E23" s="87">
        <v>21</v>
      </c>
      <c r="F23" s="86">
        <v>53.4</v>
      </c>
      <c r="G23" s="17">
        <v>16</v>
      </c>
      <c r="H23" s="88">
        <v>1</v>
      </c>
      <c r="I23" s="89"/>
      <c r="J23" s="89"/>
      <c r="K23" s="89"/>
      <c r="L23" s="89"/>
      <c r="M23" s="90">
        <f t="shared" si="5"/>
        <v>0</v>
      </c>
      <c r="N23" s="4" t="str">
        <f t="shared" si="6"/>
        <v/>
      </c>
      <c r="O23" s="91">
        <f t="shared" si="7"/>
        <v>0</v>
      </c>
      <c r="P23" s="91">
        <f t="shared" si="8"/>
        <v>0</v>
      </c>
      <c r="Q23" s="77">
        <v>2</v>
      </c>
      <c r="R23" s="77">
        <v>1</v>
      </c>
      <c r="S23" s="77" t="s">
        <v>78</v>
      </c>
      <c r="T23" s="5" t="s">
        <v>194</v>
      </c>
      <c r="U23" s="9"/>
      <c r="W23" s="86">
        <f t="shared" si="9"/>
        <v>70.599999999999994</v>
      </c>
      <c r="X23" s="87">
        <f t="shared" si="10"/>
        <v>21</v>
      </c>
      <c r="Y23" s="92">
        <f t="shared" si="11"/>
        <v>1</v>
      </c>
      <c r="Z23" s="90">
        <f t="shared" si="12"/>
        <v>0</v>
      </c>
      <c r="AA23" s="90">
        <f t="shared" si="13"/>
        <v>0</v>
      </c>
      <c r="AB23" s="90">
        <f t="shared" si="14"/>
        <v>0</v>
      </c>
      <c r="AC23" s="4" t="str">
        <f t="shared" si="15"/>
        <v/>
      </c>
      <c r="AD23" s="91">
        <f t="shared" si="16"/>
        <v>0</v>
      </c>
      <c r="AE23" s="77" t="str">
        <f t="shared" si="17"/>
        <v>복</v>
      </c>
      <c r="AF23" s="77" t="str">
        <f t="shared" si="18"/>
        <v>2/1</v>
      </c>
      <c r="AH23" s="20" t="str">
        <f t="shared" si="1"/>
        <v>서교대우미래사랑</v>
      </c>
      <c r="AI23" s="87">
        <f t="shared" si="0"/>
        <v>21</v>
      </c>
      <c r="AJ23" s="77" t="str">
        <f t="shared" si="19"/>
        <v>A-</v>
      </c>
      <c r="AK23" s="77" t="s">
        <v>13</v>
      </c>
      <c r="AL23" s="77" t="s">
        <v>62</v>
      </c>
      <c r="AM23" s="77" t="s">
        <v>63</v>
      </c>
      <c r="AN23" s="77" t="str">
        <f t="shared" si="20"/>
        <v>C</v>
      </c>
      <c r="AO23" s="77" t="str">
        <f t="shared" si="21"/>
        <v/>
      </c>
      <c r="AP23" s="77" t="str">
        <f t="shared" si="22"/>
        <v/>
      </c>
      <c r="AQ23" s="77" t="str">
        <f t="shared" si="23"/>
        <v>O</v>
      </c>
      <c r="AR23" s="77" t="str">
        <f t="shared" si="24"/>
        <v>O</v>
      </c>
      <c r="AS23" s="77" t="s">
        <v>2</v>
      </c>
      <c r="AT23" s="77" t="str">
        <f t="shared" si="25"/>
        <v>O</v>
      </c>
      <c r="AU23" s="77" t="str">
        <f t="shared" si="26"/>
        <v>O</v>
      </c>
      <c r="AV23" s="77" t="str">
        <f t="shared" si="27"/>
        <v/>
      </c>
    </row>
    <row r="24" spans="1:48" x14ac:dyDescent="0.3">
      <c r="A24" s="9" t="s">
        <v>1333</v>
      </c>
      <c r="B24" s="10" t="s">
        <v>2332</v>
      </c>
      <c r="C24" s="88">
        <v>366</v>
      </c>
      <c r="D24" s="86">
        <v>75</v>
      </c>
      <c r="E24" s="87">
        <v>23</v>
      </c>
      <c r="F24" s="86">
        <v>56.7</v>
      </c>
      <c r="G24" s="17">
        <v>17</v>
      </c>
      <c r="H24" s="88">
        <v>1</v>
      </c>
      <c r="I24" s="89"/>
      <c r="J24" s="89"/>
      <c r="K24" s="89"/>
      <c r="L24" s="89"/>
      <c r="M24" s="90">
        <f t="shared" si="5"/>
        <v>0</v>
      </c>
      <c r="N24" s="4" t="str">
        <f t="shared" si="6"/>
        <v/>
      </c>
      <c r="O24" s="91">
        <f t="shared" si="7"/>
        <v>0</v>
      </c>
      <c r="P24" s="91">
        <f t="shared" si="8"/>
        <v>0</v>
      </c>
      <c r="Q24" s="77">
        <v>1</v>
      </c>
      <c r="R24" s="77">
        <v>1</v>
      </c>
      <c r="S24" s="77" t="s">
        <v>78</v>
      </c>
      <c r="T24" s="5" t="s">
        <v>195</v>
      </c>
      <c r="U24" s="9"/>
      <c r="W24" s="86">
        <f t="shared" si="9"/>
        <v>75</v>
      </c>
      <c r="X24" s="87">
        <f t="shared" si="10"/>
        <v>23</v>
      </c>
      <c r="Y24" s="92">
        <f t="shared" si="11"/>
        <v>1</v>
      </c>
      <c r="Z24" s="90">
        <f t="shared" si="12"/>
        <v>0</v>
      </c>
      <c r="AA24" s="90">
        <f t="shared" si="13"/>
        <v>0</v>
      </c>
      <c r="AB24" s="90">
        <f t="shared" si="14"/>
        <v>0</v>
      </c>
      <c r="AC24" s="4" t="str">
        <f t="shared" si="15"/>
        <v/>
      </c>
      <c r="AD24" s="91">
        <f t="shared" si="16"/>
        <v>0</v>
      </c>
      <c r="AE24" s="77" t="str">
        <f t="shared" si="17"/>
        <v>복</v>
      </c>
      <c r="AF24" s="77" t="str">
        <f t="shared" si="18"/>
        <v>1/1</v>
      </c>
      <c r="AH24" s="20" t="str">
        <f t="shared" si="1"/>
        <v>서교대우미래사랑</v>
      </c>
      <c r="AI24" s="87">
        <f t="shared" si="0"/>
        <v>23</v>
      </c>
      <c r="AJ24" s="77" t="str">
        <f t="shared" si="19"/>
        <v>A-</v>
      </c>
      <c r="AK24" s="77" t="s">
        <v>13</v>
      </c>
      <c r="AL24" s="77" t="s">
        <v>62</v>
      </c>
      <c r="AM24" s="77" t="s">
        <v>63</v>
      </c>
      <c r="AN24" s="77" t="str">
        <f t="shared" si="20"/>
        <v>C</v>
      </c>
      <c r="AO24" s="77" t="str">
        <f t="shared" si="21"/>
        <v/>
      </c>
      <c r="AP24" s="77" t="str">
        <f t="shared" si="22"/>
        <v/>
      </c>
      <c r="AQ24" s="77" t="str">
        <f t="shared" si="23"/>
        <v>O</v>
      </c>
      <c r="AR24" s="77" t="str">
        <f t="shared" si="24"/>
        <v>O</v>
      </c>
      <c r="AS24" s="77" t="s">
        <v>2</v>
      </c>
      <c r="AT24" s="77" t="str">
        <f t="shared" si="25"/>
        <v>O</v>
      </c>
      <c r="AU24" s="77" t="str">
        <f t="shared" si="26"/>
        <v>O</v>
      </c>
      <c r="AV24" s="77" t="str">
        <f t="shared" si="27"/>
        <v/>
      </c>
    </row>
    <row r="25" spans="1:48" x14ac:dyDescent="0.3">
      <c r="A25" s="9" t="s">
        <v>1333</v>
      </c>
      <c r="B25" s="10" t="s">
        <v>2332</v>
      </c>
      <c r="C25" s="88">
        <v>366</v>
      </c>
      <c r="D25" s="86">
        <v>75.900000000000006</v>
      </c>
      <c r="E25" s="87">
        <v>23</v>
      </c>
      <c r="F25" s="86">
        <v>57.4</v>
      </c>
      <c r="G25" s="17">
        <v>17</v>
      </c>
      <c r="H25" s="88">
        <v>46</v>
      </c>
      <c r="I25" s="89"/>
      <c r="J25" s="89"/>
      <c r="K25" s="89"/>
      <c r="L25" s="89"/>
      <c r="M25" s="90">
        <f t="shared" si="5"/>
        <v>0</v>
      </c>
      <c r="N25" s="4" t="str">
        <f t="shared" si="6"/>
        <v/>
      </c>
      <c r="O25" s="91">
        <f t="shared" si="7"/>
        <v>0</v>
      </c>
      <c r="P25" s="91">
        <f t="shared" si="8"/>
        <v>0</v>
      </c>
      <c r="Q25" s="77">
        <v>2</v>
      </c>
      <c r="R25" s="77">
        <v>1</v>
      </c>
      <c r="S25" s="77" t="s">
        <v>78</v>
      </c>
      <c r="T25" s="5" t="s">
        <v>196</v>
      </c>
      <c r="U25" s="9"/>
      <c r="W25" s="86">
        <f t="shared" si="9"/>
        <v>75.900000000000006</v>
      </c>
      <c r="X25" s="87">
        <f t="shared" si="10"/>
        <v>23</v>
      </c>
      <c r="Y25" s="92">
        <f t="shared" si="11"/>
        <v>46</v>
      </c>
      <c r="Z25" s="90">
        <f t="shared" si="12"/>
        <v>0</v>
      </c>
      <c r="AA25" s="90">
        <f t="shared" si="13"/>
        <v>0</v>
      </c>
      <c r="AB25" s="90">
        <f t="shared" si="14"/>
        <v>0</v>
      </c>
      <c r="AC25" s="4" t="str">
        <f t="shared" si="15"/>
        <v/>
      </c>
      <c r="AD25" s="91">
        <f t="shared" si="16"/>
        <v>0</v>
      </c>
      <c r="AE25" s="77" t="str">
        <f t="shared" si="17"/>
        <v>복</v>
      </c>
      <c r="AF25" s="77" t="str">
        <f t="shared" si="18"/>
        <v>2/1</v>
      </c>
      <c r="AH25" s="20" t="str">
        <f t="shared" si="1"/>
        <v>서교대우미래사랑</v>
      </c>
      <c r="AI25" s="87">
        <f t="shared" si="0"/>
        <v>23</v>
      </c>
      <c r="AJ25" s="77" t="str">
        <f t="shared" si="19"/>
        <v>A-</v>
      </c>
      <c r="AK25" s="77" t="s">
        <v>13</v>
      </c>
      <c r="AL25" s="77" t="s">
        <v>62</v>
      </c>
      <c r="AM25" s="77" t="s">
        <v>63</v>
      </c>
      <c r="AN25" s="77" t="str">
        <f t="shared" si="20"/>
        <v>C</v>
      </c>
      <c r="AO25" s="77" t="str">
        <f t="shared" si="21"/>
        <v/>
      </c>
      <c r="AP25" s="77" t="str">
        <f t="shared" si="22"/>
        <v/>
      </c>
      <c r="AQ25" s="77" t="str">
        <f t="shared" si="23"/>
        <v>O</v>
      </c>
      <c r="AR25" s="77" t="str">
        <f t="shared" si="24"/>
        <v>O</v>
      </c>
      <c r="AS25" s="77" t="s">
        <v>2</v>
      </c>
      <c r="AT25" s="77" t="str">
        <f t="shared" si="25"/>
        <v>O</v>
      </c>
      <c r="AU25" s="77" t="str">
        <f t="shared" si="26"/>
        <v>O</v>
      </c>
      <c r="AV25" s="77" t="str">
        <f t="shared" si="27"/>
        <v/>
      </c>
    </row>
    <row r="26" spans="1:48" x14ac:dyDescent="0.3">
      <c r="A26" s="9" t="s">
        <v>1333</v>
      </c>
      <c r="B26" s="10" t="s">
        <v>2332</v>
      </c>
      <c r="C26" s="88">
        <v>366</v>
      </c>
      <c r="D26" s="86">
        <v>76.099999999999994</v>
      </c>
      <c r="E26" s="87">
        <v>23</v>
      </c>
      <c r="F26" s="86">
        <v>57.5</v>
      </c>
      <c r="G26" s="17">
        <v>17</v>
      </c>
      <c r="H26" s="88">
        <v>1</v>
      </c>
      <c r="I26" s="89"/>
      <c r="J26" s="89"/>
      <c r="K26" s="89"/>
      <c r="L26" s="89"/>
      <c r="M26" s="90">
        <f t="shared" si="5"/>
        <v>0</v>
      </c>
      <c r="N26" s="4" t="str">
        <f t="shared" si="6"/>
        <v/>
      </c>
      <c r="O26" s="91">
        <f t="shared" si="7"/>
        <v>0</v>
      </c>
      <c r="P26" s="91">
        <f t="shared" si="8"/>
        <v>0</v>
      </c>
      <c r="Q26" s="77">
        <v>2</v>
      </c>
      <c r="R26" s="77">
        <v>1</v>
      </c>
      <c r="S26" s="77" t="s">
        <v>78</v>
      </c>
      <c r="T26" s="5" t="s">
        <v>149</v>
      </c>
      <c r="U26" s="9"/>
      <c r="W26" s="86">
        <f t="shared" si="9"/>
        <v>76.099999999999994</v>
      </c>
      <c r="X26" s="87">
        <f t="shared" si="10"/>
        <v>23</v>
      </c>
      <c r="Y26" s="92">
        <f t="shared" si="11"/>
        <v>1</v>
      </c>
      <c r="Z26" s="90">
        <f t="shared" si="12"/>
        <v>0</v>
      </c>
      <c r="AA26" s="90">
        <f t="shared" si="13"/>
        <v>0</v>
      </c>
      <c r="AB26" s="90">
        <f t="shared" si="14"/>
        <v>0</v>
      </c>
      <c r="AC26" s="4" t="str">
        <f t="shared" si="15"/>
        <v/>
      </c>
      <c r="AD26" s="91">
        <f t="shared" si="16"/>
        <v>0</v>
      </c>
      <c r="AE26" s="77" t="str">
        <f t="shared" si="17"/>
        <v>복</v>
      </c>
      <c r="AF26" s="77" t="str">
        <f t="shared" si="18"/>
        <v>2/1</v>
      </c>
      <c r="AH26" s="20" t="str">
        <f t="shared" si="1"/>
        <v>서교대우미래사랑</v>
      </c>
      <c r="AI26" s="87">
        <f t="shared" si="0"/>
        <v>23</v>
      </c>
      <c r="AJ26" s="77" t="str">
        <f t="shared" si="19"/>
        <v>A-</v>
      </c>
      <c r="AK26" s="77" t="s">
        <v>13</v>
      </c>
      <c r="AL26" s="77" t="s">
        <v>62</v>
      </c>
      <c r="AM26" s="77" t="s">
        <v>63</v>
      </c>
      <c r="AN26" s="77" t="str">
        <f t="shared" si="20"/>
        <v>C</v>
      </c>
      <c r="AO26" s="77" t="str">
        <f t="shared" si="21"/>
        <v/>
      </c>
      <c r="AP26" s="77" t="str">
        <f t="shared" si="22"/>
        <v/>
      </c>
      <c r="AQ26" s="77" t="str">
        <f t="shared" si="23"/>
        <v>O</v>
      </c>
      <c r="AR26" s="77" t="str">
        <f t="shared" si="24"/>
        <v>O</v>
      </c>
      <c r="AS26" s="77" t="s">
        <v>2</v>
      </c>
      <c r="AT26" s="77" t="str">
        <f t="shared" si="25"/>
        <v>O</v>
      </c>
      <c r="AU26" s="77" t="str">
        <f t="shared" si="26"/>
        <v>O</v>
      </c>
      <c r="AV26" s="77" t="str">
        <f t="shared" si="27"/>
        <v/>
      </c>
    </row>
    <row r="27" spans="1:48" x14ac:dyDescent="0.3">
      <c r="A27" s="9" t="s">
        <v>1333</v>
      </c>
      <c r="B27" s="10" t="s">
        <v>2332</v>
      </c>
      <c r="C27" s="88">
        <v>366</v>
      </c>
      <c r="D27" s="86">
        <v>86.1</v>
      </c>
      <c r="E27" s="87">
        <v>26</v>
      </c>
      <c r="F27" s="86">
        <v>65.099999999999994</v>
      </c>
      <c r="G27" s="17">
        <v>20</v>
      </c>
      <c r="H27" s="88">
        <v>1</v>
      </c>
      <c r="I27" s="89"/>
      <c r="J27" s="89"/>
      <c r="K27" s="89"/>
      <c r="L27" s="89"/>
      <c r="M27" s="90">
        <f t="shared" si="5"/>
        <v>0</v>
      </c>
      <c r="N27" s="4" t="str">
        <f t="shared" si="6"/>
        <v/>
      </c>
      <c r="O27" s="91">
        <f t="shared" si="7"/>
        <v>0</v>
      </c>
      <c r="P27" s="91">
        <f t="shared" si="8"/>
        <v>0</v>
      </c>
      <c r="Q27" s="77">
        <v>2</v>
      </c>
      <c r="R27" s="77">
        <v>1</v>
      </c>
      <c r="S27" s="77" t="s">
        <v>78</v>
      </c>
      <c r="T27" s="5" t="s">
        <v>197</v>
      </c>
      <c r="U27" s="9"/>
      <c r="W27" s="86">
        <f t="shared" si="9"/>
        <v>86.1</v>
      </c>
      <c r="X27" s="87">
        <f t="shared" si="10"/>
        <v>26</v>
      </c>
      <c r="Y27" s="92">
        <f t="shared" si="11"/>
        <v>1</v>
      </c>
      <c r="Z27" s="90">
        <f t="shared" si="12"/>
        <v>0</v>
      </c>
      <c r="AA27" s="90">
        <f t="shared" si="13"/>
        <v>0</v>
      </c>
      <c r="AB27" s="90">
        <f t="shared" si="14"/>
        <v>0</v>
      </c>
      <c r="AC27" s="4" t="str">
        <f t="shared" si="15"/>
        <v/>
      </c>
      <c r="AD27" s="91">
        <f t="shared" si="16"/>
        <v>0</v>
      </c>
      <c r="AE27" s="77" t="str">
        <f t="shared" si="17"/>
        <v>복</v>
      </c>
      <c r="AF27" s="77" t="str">
        <f t="shared" si="18"/>
        <v>2/1</v>
      </c>
      <c r="AH27" s="20" t="str">
        <f t="shared" si="1"/>
        <v>서교대우미래사랑</v>
      </c>
      <c r="AI27" s="87">
        <f t="shared" si="0"/>
        <v>26</v>
      </c>
      <c r="AJ27" s="77" t="str">
        <f t="shared" si="19"/>
        <v>A-</v>
      </c>
      <c r="AK27" s="77" t="s">
        <v>13</v>
      </c>
      <c r="AL27" s="77" t="s">
        <v>62</v>
      </c>
      <c r="AM27" s="77" t="s">
        <v>63</v>
      </c>
      <c r="AN27" s="77" t="str">
        <f t="shared" si="20"/>
        <v>C</v>
      </c>
      <c r="AO27" s="77" t="str">
        <f t="shared" si="21"/>
        <v/>
      </c>
      <c r="AP27" s="77" t="str">
        <f t="shared" si="22"/>
        <v/>
      </c>
      <c r="AQ27" s="77" t="str">
        <f t="shared" si="23"/>
        <v>O</v>
      </c>
      <c r="AR27" s="77" t="str">
        <f t="shared" si="24"/>
        <v>O</v>
      </c>
      <c r="AS27" s="77" t="s">
        <v>2</v>
      </c>
      <c r="AT27" s="77" t="str">
        <f t="shared" si="25"/>
        <v>O</v>
      </c>
      <c r="AU27" s="77" t="str">
        <f t="shared" si="26"/>
        <v>O</v>
      </c>
      <c r="AV27" s="77" t="str">
        <f t="shared" si="27"/>
        <v/>
      </c>
    </row>
    <row r="28" spans="1:48" x14ac:dyDescent="0.3">
      <c r="A28" s="9" t="s">
        <v>1333</v>
      </c>
      <c r="B28" s="10" t="s">
        <v>2332</v>
      </c>
      <c r="C28" s="88">
        <v>366</v>
      </c>
      <c r="D28" s="86">
        <v>90</v>
      </c>
      <c r="E28" s="87">
        <v>27</v>
      </c>
      <c r="F28" s="86">
        <v>68</v>
      </c>
      <c r="G28" s="17">
        <v>21</v>
      </c>
      <c r="H28" s="88">
        <v>44</v>
      </c>
      <c r="I28" s="89"/>
      <c r="J28" s="89"/>
      <c r="K28" s="89"/>
      <c r="L28" s="89"/>
      <c r="M28" s="90">
        <f t="shared" si="5"/>
        <v>0</v>
      </c>
      <c r="N28" s="4" t="str">
        <f t="shared" si="6"/>
        <v/>
      </c>
      <c r="O28" s="91">
        <f t="shared" si="7"/>
        <v>0</v>
      </c>
      <c r="P28" s="91">
        <f t="shared" si="8"/>
        <v>0</v>
      </c>
      <c r="Q28" s="77">
        <v>2</v>
      </c>
      <c r="R28" s="77">
        <v>1</v>
      </c>
      <c r="S28" s="77" t="s">
        <v>78</v>
      </c>
      <c r="T28" s="5" t="s">
        <v>198</v>
      </c>
      <c r="U28" s="9"/>
      <c r="W28" s="86">
        <f t="shared" si="9"/>
        <v>90</v>
      </c>
      <c r="X28" s="87">
        <f t="shared" si="10"/>
        <v>27</v>
      </c>
      <c r="Y28" s="92">
        <f t="shared" si="11"/>
        <v>44</v>
      </c>
      <c r="Z28" s="90">
        <f t="shared" si="12"/>
        <v>0</v>
      </c>
      <c r="AA28" s="90">
        <f t="shared" si="13"/>
        <v>0</v>
      </c>
      <c r="AB28" s="90">
        <f t="shared" si="14"/>
        <v>0</v>
      </c>
      <c r="AC28" s="4" t="str">
        <f t="shared" si="15"/>
        <v/>
      </c>
      <c r="AD28" s="91">
        <f t="shared" si="16"/>
        <v>0</v>
      </c>
      <c r="AE28" s="77" t="str">
        <f t="shared" si="17"/>
        <v>복</v>
      </c>
      <c r="AF28" s="77" t="str">
        <f t="shared" si="18"/>
        <v>2/1</v>
      </c>
      <c r="AH28" s="20" t="str">
        <f t="shared" si="1"/>
        <v>서교대우미래사랑</v>
      </c>
      <c r="AI28" s="87">
        <f t="shared" si="0"/>
        <v>27</v>
      </c>
      <c r="AJ28" s="77" t="str">
        <f t="shared" si="19"/>
        <v>A-</v>
      </c>
      <c r="AK28" s="77" t="s">
        <v>13</v>
      </c>
      <c r="AL28" s="77" t="s">
        <v>62</v>
      </c>
      <c r="AM28" s="77" t="s">
        <v>63</v>
      </c>
      <c r="AN28" s="77" t="str">
        <f t="shared" si="20"/>
        <v>C</v>
      </c>
      <c r="AO28" s="77" t="str">
        <f t="shared" si="21"/>
        <v/>
      </c>
      <c r="AP28" s="77" t="str">
        <f t="shared" si="22"/>
        <v/>
      </c>
      <c r="AQ28" s="77" t="str">
        <f t="shared" si="23"/>
        <v>O</v>
      </c>
      <c r="AR28" s="77" t="str">
        <f t="shared" si="24"/>
        <v>O</v>
      </c>
      <c r="AS28" s="77" t="s">
        <v>2</v>
      </c>
      <c r="AT28" s="77" t="str">
        <f t="shared" si="25"/>
        <v>O</v>
      </c>
      <c r="AU28" s="77" t="str">
        <f t="shared" si="26"/>
        <v>O</v>
      </c>
      <c r="AV28" s="77" t="str">
        <f t="shared" si="27"/>
        <v/>
      </c>
    </row>
    <row r="29" spans="1:48" x14ac:dyDescent="0.3">
      <c r="A29" s="9" t="s">
        <v>1333</v>
      </c>
      <c r="B29" s="10" t="s">
        <v>2332</v>
      </c>
      <c r="C29" s="88">
        <v>366</v>
      </c>
      <c r="D29" s="86">
        <v>89.2</v>
      </c>
      <c r="E29" s="87">
        <v>27</v>
      </c>
      <c r="F29" s="86">
        <v>67.400000000000006</v>
      </c>
      <c r="G29" s="17">
        <v>20</v>
      </c>
      <c r="H29" s="88">
        <v>1</v>
      </c>
      <c r="I29" s="89"/>
      <c r="J29" s="89"/>
      <c r="K29" s="89"/>
      <c r="L29" s="89"/>
      <c r="M29" s="90">
        <f t="shared" si="5"/>
        <v>0</v>
      </c>
      <c r="N29" s="4" t="str">
        <f t="shared" si="6"/>
        <v/>
      </c>
      <c r="O29" s="91">
        <f t="shared" si="7"/>
        <v>0</v>
      </c>
      <c r="P29" s="91">
        <f t="shared" si="8"/>
        <v>0</v>
      </c>
      <c r="Q29" s="77">
        <v>2</v>
      </c>
      <c r="R29" s="77">
        <v>1</v>
      </c>
      <c r="S29" s="77" t="s">
        <v>78</v>
      </c>
      <c r="T29" s="5" t="s">
        <v>199</v>
      </c>
      <c r="U29" s="9"/>
      <c r="W29" s="86">
        <f t="shared" si="9"/>
        <v>89.2</v>
      </c>
      <c r="X29" s="87">
        <f t="shared" si="10"/>
        <v>27</v>
      </c>
      <c r="Y29" s="92">
        <f t="shared" si="11"/>
        <v>1</v>
      </c>
      <c r="Z29" s="90">
        <f t="shared" si="12"/>
        <v>0</v>
      </c>
      <c r="AA29" s="90">
        <f t="shared" si="13"/>
        <v>0</v>
      </c>
      <c r="AB29" s="90">
        <f t="shared" si="14"/>
        <v>0</v>
      </c>
      <c r="AC29" s="4" t="str">
        <f t="shared" si="15"/>
        <v/>
      </c>
      <c r="AD29" s="91">
        <f t="shared" si="16"/>
        <v>0</v>
      </c>
      <c r="AE29" s="77" t="str">
        <f t="shared" si="17"/>
        <v>복</v>
      </c>
      <c r="AF29" s="77" t="str">
        <f t="shared" si="18"/>
        <v>2/1</v>
      </c>
      <c r="AH29" s="20" t="str">
        <f t="shared" si="1"/>
        <v>서교대우미래사랑</v>
      </c>
      <c r="AI29" s="87">
        <f t="shared" si="0"/>
        <v>27</v>
      </c>
      <c r="AJ29" s="77" t="str">
        <f t="shared" si="19"/>
        <v>A-</v>
      </c>
      <c r="AK29" s="77" t="s">
        <v>13</v>
      </c>
      <c r="AL29" s="77" t="s">
        <v>62</v>
      </c>
      <c r="AM29" s="77" t="s">
        <v>63</v>
      </c>
      <c r="AN29" s="77" t="str">
        <f t="shared" si="20"/>
        <v>C</v>
      </c>
      <c r="AO29" s="77" t="str">
        <f t="shared" si="21"/>
        <v/>
      </c>
      <c r="AP29" s="77" t="str">
        <f t="shared" si="22"/>
        <v/>
      </c>
      <c r="AQ29" s="77" t="str">
        <f t="shared" si="23"/>
        <v>O</v>
      </c>
      <c r="AR29" s="77" t="str">
        <f t="shared" si="24"/>
        <v>O</v>
      </c>
      <c r="AS29" s="77" t="s">
        <v>2</v>
      </c>
      <c r="AT29" s="77" t="str">
        <f t="shared" si="25"/>
        <v>O</v>
      </c>
      <c r="AU29" s="77" t="str">
        <f t="shared" si="26"/>
        <v>O</v>
      </c>
      <c r="AV29" s="77" t="str">
        <f t="shared" si="27"/>
        <v/>
      </c>
    </row>
    <row r="30" spans="1:48" x14ac:dyDescent="0.3">
      <c r="A30" s="9" t="s">
        <v>1333</v>
      </c>
      <c r="B30" s="10" t="s">
        <v>2332</v>
      </c>
      <c r="C30" s="88">
        <v>366</v>
      </c>
      <c r="D30" s="86">
        <v>90.1</v>
      </c>
      <c r="E30" s="87">
        <v>27</v>
      </c>
      <c r="F30" s="86">
        <v>68.099999999999994</v>
      </c>
      <c r="G30" s="17">
        <v>21</v>
      </c>
      <c r="H30" s="88">
        <v>23</v>
      </c>
      <c r="I30" s="89"/>
      <c r="J30" s="89"/>
      <c r="K30" s="89"/>
      <c r="L30" s="89"/>
      <c r="M30" s="90">
        <f t="shared" si="5"/>
        <v>0</v>
      </c>
      <c r="N30" s="4" t="str">
        <f t="shared" si="6"/>
        <v/>
      </c>
      <c r="O30" s="91">
        <f t="shared" si="7"/>
        <v>0</v>
      </c>
      <c r="P30" s="91">
        <f t="shared" si="8"/>
        <v>0</v>
      </c>
      <c r="Q30" s="77">
        <v>2</v>
      </c>
      <c r="R30" s="77">
        <v>1</v>
      </c>
      <c r="S30" s="77" t="s">
        <v>78</v>
      </c>
      <c r="T30" s="5" t="s">
        <v>200</v>
      </c>
      <c r="U30" s="9"/>
      <c r="W30" s="86">
        <f t="shared" si="9"/>
        <v>90.1</v>
      </c>
      <c r="X30" s="87">
        <f t="shared" si="10"/>
        <v>27</v>
      </c>
      <c r="Y30" s="92">
        <f t="shared" si="11"/>
        <v>23</v>
      </c>
      <c r="Z30" s="90">
        <f t="shared" si="12"/>
        <v>0</v>
      </c>
      <c r="AA30" s="90">
        <f t="shared" si="13"/>
        <v>0</v>
      </c>
      <c r="AB30" s="90">
        <f t="shared" si="14"/>
        <v>0</v>
      </c>
      <c r="AC30" s="4" t="str">
        <f t="shared" si="15"/>
        <v/>
      </c>
      <c r="AD30" s="91">
        <f t="shared" si="16"/>
        <v>0</v>
      </c>
      <c r="AE30" s="77" t="str">
        <f t="shared" si="17"/>
        <v>복</v>
      </c>
      <c r="AF30" s="77" t="str">
        <f t="shared" si="18"/>
        <v>2/1</v>
      </c>
      <c r="AH30" s="20" t="str">
        <f t="shared" si="1"/>
        <v>서교대우미래사랑</v>
      </c>
      <c r="AI30" s="87">
        <f t="shared" si="0"/>
        <v>27</v>
      </c>
      <c r="AJ30" s="77" t="str">
        <f t="shared" si="19"/>
        <v>A-</v>
      </c>
      <c r="AK30" s="77" t="s">
        <v>13</v>
      </c>
      <c r="AL30" s="77" t="s">
        <v>62</v>
      </c>
      <c r="AM30" s="77" t="s">
        <v>63</v>
      </c>
      <c r="AN30" s="77" t="str">
        <f t="shared" si="20"/>
        <v>C</v>
      </c>
      <c r="AO30" s="77" t="str">
        <f t="shared" si="21"/>
        <v/>
      </c>
      <c r="AP30" s="77" t="str">
        <f t="shared" si="22"/>
        <v/>
      </c>
      <c r="AQ30" s="77" t="str">
        <f t="shared" si="23"/>
        <v>O</v>
      </c>
      <c r="AR30" s="77" t="str">
        <f t="shared" si="24"/>
        <v>O</v>
      </c>
      <c r="AS30" s="77" t="s">
        <v>2</v>
      </c>
      <c r="AT30" s="77" t="str">
        <f t="shared" si="25"/>
        <v>O</v>
      </c>
      <c r="AU30" s="77" t="str">
        <f t="shared" si="26"/>
        <v>O</v>
      </c>
      <c r="AV30" s="77" t="str">
        <f t="shared" si="27"/>
        <v/>
      </c>
    </row>
    <row r="31" spans="1:48" x14ac:dyDescent="0.3">
      <c r="A31" s="9" t="s">
        <v>1333</v>
      </c>
      <c r="B31" s="10" t="s">
        <v>2332</v>
      </c>
      <c r="C31" s="88">
        <v>366</v>
      </c>
      <c r="D31" s="86">
        <v>111.5</v>
      </c>
      <c r="E31" s="87">
        <v>34</v>
      </c>
      <c r="F31" s="86">
        <v>84.3</v>
      </c>
      <c r="G31" s="17">
        <v>26</v>
      </c>
      <c r="H31" s="88">
        <v>2</v>
      </c>
      <c r="I31" s="89"/>
      <c r="J31" s="89"/>
      <c r="K31" s="89"/>
      <c r="L31" s="89"/>
      <c r="M31" s="90">
        <f t="shared" si="5"/>
        <v>0</v>
      </c>
      <c r="N31" s="4" t="str">
        <f t="shared" si="6"/>
        <v/>
      </c>
      <c r="O31" s="91">
        <f t="shared" si="7"/>
        <v>0</v>
      </c>
      <c r="P31" s="91">
        <f t="shared" si="8"/>
        <v>0</v>
      </c>
      <c r="Q31" s="77">
        <v>3</v>
      </c>
      <c r="R31" s="77">
        <v>2</v>
      </c>
      <c r="S31" s="77" t="s">
        <v>78</v>
      </c>
      <c r="T31" s="5" t="s">
        <v>201</v>
      </c>
      <c r="U31" s="9"/>
      <c r="W31" s="86">
        <f t="shared" si="9"/>
        <v>111.5</v>
      </c>
      <c r="X31" s="87">
        <f t="shared" si="10"/>
        <v>34</v>
      </c>
      <c r="Y31" s="92">
        <f t="shared" si="11"/>
        <v>2</v>
      </c>
      <c r="Z31" s="90">
        <f t="shared" si="12"/>
        <v>0</v>
      </c>
      <c r="AA31" s="90">
        <f t="shared" si="13"/>
        <v>0</v>
      </c>
      <c r="AB31" s="90">
        <f t="shared" si="14"/>
        <v>0</v>
      </c>
      <c r="AC31" s="4" t="str">
        <f t="shared" si="15"/>
        <v/>
      </c>
      <c r="AD31" s="91">
        <f t="shared" si="16"/>
        <v>0</v>
      </c>
      <c r="AE31" s="77" t="str">
        <f t="shared" si="17"/>
        <v>복</v>
      </c>
      <c r="AF31" s="77" t="str">
        <f t="shared" si="18"/>
        <v>3/2</v>
      </c>
      <c r="AH31" s="20" t="str">
        <f t="shared" si="1"/>
        <v>서교대우미래사랑</v>
      </c>
      <c r="AI31" s="87">
        <f t="shared" si="0"/>
        <v>34</v>
      </c>
      <c r="AJ31" s="77" t="str">
        <f t="shared" si="19"/>
        <v>A-</v>
      </c>
      <c r="AK31" s="77" t="s">
        <v>13</v>
      </c>
      <c r="AL31" s="77" t="s">
        <v>62</v>
      </c>
      <c r="AM31" s="77" t="s">
        <v>63</v>
      </c>
      <c r="AN31" s="77" t="str">
        <f t="shared" si="20"/>
        <v>C</v>
      </c>
      <c r="AO31" s="77" t="str">
        <f t="shared" si="21"/>
        <v/>
      </c>
      <c r="AP31" s="77" t="str">
        <f t="shared" si="22"/>
        <v/>
      </c>
      <c r="AQ31" s="77" t="str">
        <f t="shared" si="23"/>
        <v>O</v>
      </c>
      <c r="AR31" s="77" t="str">
        <f t="shared" si="24"/>
        <v>O</v>
      </c>
      <c r="AS31" s="77" t="s">
        <v>2</v>
      </c>
      <c r="AT31" s="77" t="str">
        <f t="shared" si="25"/>
        <v>O</v>
      </c>
      <c r="AU31" s="77" t="str">
        <f t="shared" si="26"/>
        <v>O</v>
      </c>
      <c r="AV31" s="77" t="str">
        <f t="shared" si="27"/>
        <v/>
      </c>
    </row>
    <row r="32" spans="1:48" x14ac:dyDescent="0.3">
      <c r="A32" s="9" t="s">
        <v>1333</v>
      </c>
      <c r="B32" s="10" t="s">
        <v>2332</v>
      </c>
      <c r="C32" s="88">
        <v>366</v>
      </c>
      <c r="D32" s="86">
        <v>112.3</v>
      </c>
      <c r="E32" s="87">
        <v>34</v>
      </c>
      <c r="F32" s="86">
        <v>85</v>
      </c>
      <c r="G32" s="17">
        <v>26</v>
      </c>
      <c r="H32" s="88">
        <v>10</v>
      </c>
      <c r="I32" s="89"/>
      <c r="J32" s="89"/>
      <c r="K32" s="89"/>
      <c r="L32" s="89"/>
      <c r="M32" s="90">
        <f t="shared" si="5"/>
        <v>0</v>
      </c>
      <c r="N32" s="4" t="str">
        <f t="shared" si="6"/>
        <v/>
      </c>
      <c r="O32" s="91">
        <f t="shared" si="7"/>
        <v>0</v>
      </c>
      <c r="P32" s="91">
        <f t="shared" si="8"/>
        <v>0</v>
      </c>
      <c r="Q32" s="77">
        <v>3</v>
      </c>
      <c r="R32" s="77">
        <v>2</v>
      </c>
      <c r="S32" s="77" t="s">
        <v>78</v>
      </c>
      <c r="T32" s="5" t="s">
        <v>103</v>
      </c>
      <c r="U32" s="9"/>
      <c r="W32" s="86">
        <f t="shared" si="9"/>
        <v>112.3</v>
      </c>
      <c r="X32" s="87">
        <f t="shared" si="10"/>
        <v>34</v>
      </c>
      <c r="Y32" s="92">
        <f t="shared" si="11"/>
        <v>10</v>
      </c>
      <c r="Z32" s="90">
        <f t="shared" si="12"/>
        <v>0</v>
      </c>
      <c r="AA32" s="90">
        <f t="shared" si="13"/>
        <v>0</v>
      </c>
      <c r="AB32" s="90">
        <f t="shared" si="14"/>
        <v>0</v>
      </c>
      <c r="AC32" s="4" t="str">
        <f t="shared" si="15"/>
        <v/>
      </c>
      <c r="AD32" s="91">
        <f t="shared" si="16"/>
        <v>0</v>
      </c>
      <c r="AE32" s="77" t="str">
        <f t="shared" si="17"/>
        <v>복</v>
      </c>
      <c r="AF32" s="77" t="str">
        <f t="shared" si="18"/>
        <v>3/2</v>
      </c>
      <c r="AH32" s="20" t="str">
        <f t="shared" si="1"/>
        <v>서교대우미래사랑</v>
      </c>
      <c r="AI32" s="87">
        <f t="shared" si="0"/>
        <v>34</v>
      </c>
      <c r="AJ32" s="77" t="str">
        <f t="shared" si="19"/>
        <v>A-</v>
      </c>
      <c r="AK32" s="77" t="s">
        <v>13</v>
      </c>
      <c r="AL32" s="77" t="s">
        <v>62</v>
      </c>
      <c r="AM32" s="77" t="s">
        <v>63</v>
      </c>
      <c r="AN32" s="77" t="str">
        <f t="shared" si="20"/>
        <v>C</v>
      </c>
      <c r="AO32" s="77" t="str">
        <f t="shared" si="21"/>
        <v/>
      </c>
      <c r="AP32" s="77" t="str">
        <f t="shared" si="22"/>
        <v/>
      </c>
      <c r="AQ32" s="77" t="str">
        <f t="shared" si="23"/>
        <v>O</v>
      </c>
      <c r="AR32" s="77" t="str">
        <f t="shared" si="24"/>
        <v>O</v>
      </c>
      <c r="AS32" s="77" t="s">
        <v>2</v>
      </c>
      <c r="AT32" s="77" t="str">
        <f t="shared" si="25"/>
        <v>O</v>
      </c>
      <c r="AU32" s="77" t="str">
        <f t="shared" si="26"/>
        <v>O</v>
      </c>
      <c r="AV32" s="77" t="str">
        <f t="shared" si="27"/>
        <v/>
      </c>
    </row>
  </sheetData>
  <mergeCells count="1">
    <mergeCell ref="AJ1:AN1"/>
  </mergeCells>
  <phoneticPr fontId="2" type="noConversion"/>
  <conditionalFormatting sqref="AV4:AV6">
    <cfRule type="expression" dxfId="5389" priority="500">
      <formula>AV4="X"</formula>
    </cfRule>
    <cfRule type="expression" dxfId="5388" priority="501">
      <formula>AV4="후보"</formula>
    </cfRule>
  </conditionalFormatting>
  <conditionalFormatting sqref="AC1:AC2 AC4:AC6 N4:N5">
    <cfRule type="cellIs" dxfId="5387" priority="497" operator="greaterThan">
      <formula>0.9</formula>
    </cfRule>
    <cfRule type="cellIs" dxfId="5386" priority="498" operator="greaterThan">
      <formula>0.85</formula>
    </cfRule>
  </conditionalFormatting>
  <conditionalFormatting sqref="N1:N2">
    <cfRule type="cellIs" dxfId="5385" priority="495" operator="greaterThan">
      <formula>0.9</formula>
    </cfRule>
    <cfRule type="cellIs" dxfId="5384" priority="496" operator="greaterThan">
      <formula>0.85</formula>
    </cfRule>
  </conditionalFormatting>
  <conditionalFormatting sqref="N6">
    <cfRule type="cellIs" dxfId="5383" priority="493" operator="greaterThan">
      <formula>0.9</formula>
    </cfRule>
    <cfRule type="cellIs" dxfId="5382" priority="494" operator="greaterThan">
      <formula>0.85</formula>
    </cfRule>
  </conditionalFormatting>
  <conditionalFormatting sqref="E6">
    <cfRule type="expression" dxfId="5381" priority="489">
      <formula>AND(IF(OR($Q6=1,$Q6=2),1,0),IF($X6&lt;=20,1,0))</formula>
    </cfRule>
    <cfRule type="expression" dxfId="5380" priority="490">
      <formula>AND(IF($Q6=2,1,0),IF($X6&lt;30,1,0))</formula>
    </cfRule>
    <cfRule type="expression" dxfId="5379" priority="491">
      <formula>AND(IF($Q6=3,1,0),IF($X6&lt;30,1,0))</formula>
    </cfRule>
    <cfRule type="expression" dxfId="5378" priority="492">
      <formula>AND(IF($Q6=3,1,IF($Q6=4,1,0)),IF($F6&lt;=85,1,0))</formula>
    </cfRule>
  </conditionalFormatting>
  <conditionalFormatting sqref="X6">
    <cfRule type="expression" dxfId="5377" priority="485">
      <formula>AND(IF(OR($Q6=1,$Q6=2),1,0),IF($X6&lt;=20,1,0))</formula>
    </cfRule>
    <cfRule type="expression" dxfId="5376" priority="486">
      <formula>AND(IF($Q6=2,1,0),IF($X6&lt;30,1,0))</formula>
    </cfRule>
    <cfRule type="expression" dxfId="5375" priority="487">
      <formula>AND(IF($Q6=3,1,0),IF($X6&lt;30,1,0))</formula>
    </cfRule>
    <cfRule type="expression" dxfId="5374" priority="488">
      <formula>AND(IF($Q6=3,1,IF($Q6=4,1,0)),IF($F6&lt;=85,1,0))</formula>
    </cfRule>
  </conditionalFormatting>
  <conditionalFormatting sqref="AI6">
    <cfRule type="expression" dxfId="5373" priority="481">
      <formula>AND(IF(OR($Q6=1,$Q6=2),1,0),IF($X6&lt;=20,1,0))</formula>
    </cfRule>
    <cfRule type="expression" dxfId="5372" priority="482">
      <formula>AND(IF($Q6=2,1,0),IF($X6&lt;30,1,0))</formula>
    </cfRule>
    <cfRule type="expression" dxfId="5371" priority="483">
      <formula>AND(IF($Q6=3,1,0),IF($X6&lt;30,1,0))</formula>
    </cfRule>
    <cfRule type="expression" dxfId="5370" priority="484">
      <formula>AND(IF($Q6=3,1,IF($Q6=4,1,0)),IF($F6&lt;=85,1,0))</formula>
    </cfRule>
  </conditionalFormatting>
  <conditionalFormatting sqref="AV7">
    <cfRule type="expression" dxfId="5369" priority="479">
      <formula>AV7="X"</formula>
    </cfRule>
    <cfRule type="expression" dxfId="5368" priority="480">
      <formula>AV7="후보"</formula>
    </cfRule>
  </conditionalFormatting>
  <conditionalFormatting sqref="AC7">
    <cfRule type="cellIs" dxfId="5367" priority="476" operator="greaterThan">
      <formula>0.9</formula>
    </cfRule>
    <cfRule type="cellIs" dxfId="5366" priority="477" operator="greaterThan">
      <formula>0.85</formula>
    </cfRule>
  </conditionalFormatting>
  <conditionalFormatting sqref="N7">
    <cfRule type="cellIs" dxfId="5365" priority="474" operator="greaterThan">
      <formula>0.9</formula>
    </cfRule>
    <cfRule type="cellIs" dxfId="5364" priority="475" operator="greaterThan">
      <formula>0.85</formula>
    </cfRule>
  </conditionalFormatting>
  <conditionalFormatting sqref="E7">
    <cfRule type="expression" dxfId="5363" priority="470">
      <formula>AND(IF(OR($Q7=1,$Q7=2),1,0),IF($X7&lt;=20,1,0))</formula>
    </cfRule>
    <cfRule type="expression" dxfId="5362" priority="471">
      <formula>AND(IF($Q7=2,1,0),IF($X7&lt;30,1,0))</formula>
    </cfRule>
    <cfRule type="expression" dxfId="5361" priority="472">
      <formula>AND(IF($Q7=3,1,0),IF($X7&lt;30,1,0))</formula>
    </cfRule>
    <cfRule type="expression" dxfId="5360" priority="473">
      <formula>AND(IF($Q7=3,1,IF($Q7=4,1,0)),IF($F7&lt;=85,1,0))</formula>
    </cfRule>
  </conditionalFormatting>
  <conditionalFormatting sqref="X7">
    <cfRule type="expression" dxfId="5359" priority="466">
      <formula>AND(IF(OR($Q7=1,$Q7=2),1,0),IF($X7&lt;=20,1,0))</formula>
    </cfRule>
    <cfRule type="expression" dxfId="5358" priority="467">
      <formula>AND(IF($Q7=2,1,0),IF($X7&lt;30,1,0))</formula>
    </cfRule>
    <cfRule type="expression" dxfId="5357" priority="468">
      <formula>AND(IF($Q7=3,1,0),IF($X7&lt;30,1,0))</formula>
    </cfRule>
    <cfRule type="expression" dxfId="5356" priority="469">
      <formula>AND(IF($Q7=3,1,IF($Q7=4,1,0)),IF($F7&lt;=85,1,0))</formula>
    </cfRule>
  </conditionalFormatting>
  <conditionalFormatting sqref="AI7">
    <cfRule type="expression" dxfId="5355" priority="462">
      <formula>AND(IF(OR($Q7=1,$Q7=2),1,0),IF($X7&lt;=20,1,0))</formula>
    </cfRule>
    <cfRule type="expression" dxfId="5354" priority="463">
      <formula>AND(IF($Q7=2,1,0),IF($X7&lt;30,1,0))</formula>
    </cfRule>
    <cfRule type="expression" dxfId="5353" priority="464">
      <formula>AND(IF($Q7=3,1,0),IF($X7&lt;30,1,0))</formula>
    </cfRule>
    <cfRule type="expression" dxfId="5352" priority="465">
      <formula>AND(IF($Q7=3,1,IF($Q7=4,1,0)),IF($F7&lt;=85,1,0))</formula>
    </cfRule>
  </conditionalFormatting>
  <conditionalFormatting sqref="AV8">
    <cfRule type="expression" dxfId="5351" priority="460">
      <formula>AV8="X"</formula>
    </cfRule>
    <cfRule type="expression" dxfId="5350" priority="461">
      <formula>AV8="후보"</formula>
    </cfRule>
  </conditionalFormatting>
  <conditionalFormatting sqref="AC8">
    <cfRule type="cellIs" dxfId="5349" priority="457" operator="greaterThan">
      <formula>0.9</formula>
    </cfRule>
    <cfRule type="cellIs" dxfId="5348" priority="458" operator="greaterThan">
      <formula>0.85</formula>
    </cfRule>
  </conditionalFormatting>
  <conditionalFormatting sqref="N8">
    <cfRule type="cellIs" dxfId="5347" priority="455" operator="greaterThan">
      <formula>0.9</formula>
    </cfRule>
    <cfRule type="cellIs" dxfId="5346" priority="456" operator="greaterThan">
      <formula>0.85</formula>
    </cfRule>
  </conditionalFormatting>
  <conditionalFormatting sqref="E8">
    <cfRule type="expression" dxfId="5345" priority="451">
      <formula>AND(IF(OR($Q8=1,$Q8=2),1,0),IF($X8&lt;=20,1,0))</formula>
    </cfRule>
    <cfRule type="expression" dxfId="5344" priority="452">
      <formula>AND(IF($Q8=2,1,0),IF($X8&lt;30,1,0))</formula>
    </cfRule>
    <cfRule type="expression" dxfId="5343" priority="453">
      <formula>AND(IF($Q8=3,1,0),IF($X8&lt;30,1,0))</formula>
    </cfRule>
    <cfRule type="expression" dxfId="5342" priority="454">
      <formula>AND(IF($Q8=3,1,IF($Q8=4,1,0)),IF($F8&lt;=85,1,0))</formula>
    </cfRule>
  </conditionalFormatting>
  <conditionalFormatting sqref="X8">
    <cfRule type="expression" dxfId="5341" priority="447">
      <formula>AND(IF(OR($Q8=1,$Q8=2),1,0),IF($X8&lt;=20,1,0))</formula>
    </cfRule>
    <cfRule type="expression" dxfId="5340" priority="448">
      <formula>AND(IF($Q8=2,1,0),IF($X8&lt;30,1,0))</formula>
    </cfRule>
    <cfRule type="expression" dxfId="5339" priority="449">
      <formula>AND(IF($Q8=3,1,0),IF($X8&lt;30,1,0))</formula>
    </cfRule>
    <cfRule type="expression" dxfId="5338" priority="450">
      <formula>AND(IF($Q8=3,1,IF($Q8=4,1,0)),IF($F8&lt;=85,1,0))</formula>
    </cfRule>
  </conditionalFormatting>
  <conditionalFormatting sqref="AI8">
    <cfRule type="expression" dxfId="5337" priority="443">
      <formula>AND(IF(OR($Q8=1,$Q8=2),1,0),IF($X8&lt;=20,1,0))</formula>
    </cfRule>
    <cfRule type="expression" dxfId="5336" priority="444">
      <formula>AND(IF($Q8=2,1,0),IF($X8&lt;30,1,0))</formula>
    </cfRule>
    <cfRule type="expression" dxfId="5335" priority="445">
      <formula>AND(IF($Q8=3,1,0),IF($X8&lt;30,1,0))</formula>
    </cfRule>
    <cfRule type="expression" dxfId="5334" priority="446">
      <formula>AND(IF($Q8=3,1,IF($Q8=4,1,0)),IF($F8&lt;=85,1,0))</formula>
    </cfRule>
  </conditionalFormatting>
  <conditionalFormatting sqref="AV9">
    <cfRule type="expression" dxfId="5333" priority="441">
      <formula>AV9="X"</formula>
    </cfRule>
    <cfRule type="expression" dxfId="5332" priority="442">
      <formula>AV9="후보"</formula>
    </cfRule>
  </conditionalFormatting>
  <conditionalFormatting sqref="AC9">
    <cfRule type="cellIs" dxfId="5331" priority="438" operator="greaterThan">
      <formula>0.9</formula>
    </cfRule>
    <cfRule type="cellIs" dxfId="5330" priority="439" operator="greaterThan">
      <formula>0.85</formula>
    </cfRule>
  </conditionalFormatting>
  <conditionalFormatting sqref="N9">
    <cfRule type="cellIs" dxfId="5329" priority="436" operator="greaterThan">
      <formula>0.9</formula>
    </cfRule>
    <cfRule type="cellIs" dxfId="5328" priority="437" operator="greaterThan">
      <formula>0.85</formula>
    </cfRule>
  </conditionalFormatting>
  <conditionalFormatting sqref="E9">
    <cfRule type="expression" dxfId="5327" priority="432">
      <formula>AND(IF(OR($Q9=1,$Q9=2),1,0),IF($X9&lt;=20,1,0))</formula>
    </cfRule>
    <cfRule type="expression" dxfId="5326" priority="433">
      <formula>AND(IF($Q9=2,1,0),IF($X9&lt;30,1,0))</formula>
    </cfRule>
    <cfRule type="expression" dxfId="5325" priority="434">
      <formula>AND(IF($Q9=3,1,0),IF($X9&lt;30,1,0))</formula>
    </cfRule>
    <cfRule type="expression" dxfId="5324" priority="435">
      <formula>AND(IF($Q9=3,1,IF($Q9=4,1,0)),IF($F9&lt;=85,1,0))</formula>
    </cfRule>
  </conditionalFormatting>
  <conditionalFormatting sqref="X9">
    <cfRule type="expression" dxfId="5323" priority="428">
      <formula>AND(IF(OR($Q9=1,$Q9=2),1,0),IF($X9&lt;=20,1,0))</formula>
    </cfRule>
    <cfRule type="expression" dxfId="5322" priority="429">
      <formula>AND(IF($Q9=2,1,0),IF($X9&lt;30,1,0))</formula>
    </cfRule>
    <cfRule type="expression" dxfId="5321" priority="430">
      <formula>AND(IF($Q9=3,1,0),IF($X9&lt;30,1,0))</formula>
    </cfRule>
    <cfRule type="expression" dxfId="5320" priority="431">
      <formula>AND(IF($Q9=3,1,IF($Q9=4,1,0)),IF($F9&lt;=85,1,0))</formula>
    </cfRule>
  </conditionalFormatting>
  <conditionalFormatting sqref="AI9">
    <cfRule type="expression" dxfId="5319" priority="424">
      <formula>AND(IF(OR($Q9=1,$Q9=2),1,0),IF($X9&lt;=20,1,0))</formula>
    </cfRule>
    <cfRule type="expression" dxfId="5318" priority="425">
      <formula>AND(IF($Q9=2,1,0),IF($X9&lt;30,1,0))</formula>
    </cfRule>
    <cfRule type="expression" dxfId="5317" priority="426">
      <formula>AND(IF($Q9=3,1,0),IF($X9&lt;30,1,0))</formula>
    </cfRule>
    <cfRule type="expression" dxfId="5316" priority="427">
      <formula>AND(IF($Q9=3,1,IF($Q9=4,1,0)),IF($F9&lt;=85,1,0))</formula>
    </cfRule>
  </conditionalFormatting>
  <conditionalFormatting sqref="AV10">
    <cfRule type="expression" dxfId="5315" priority="422">
      <formula>AV10="X"</formula>
    </cfRule>
    <cfRule type="expression" dxfId="5314" priority="423">
      <formula>AV10="후보"</formula>
    </cfRule>
  </conditionalFormatting>
  <conditionalFormatting sqref="AC10">
    <cfRule type="cellIs" dxfId="5313" priority="419" operator="greaterThan">
      <formula>0.9</formula>
    </cfRule>
    <cfRule type="cellIs" dxfId="5312" priority="420" operator="greaterThan">
      <formula>0.85</formula>
    </cfRule>
  </conditionalFormatting>
  <conditionalFormatting sqref="N10">
    <cfRule type="cellIs" dxfId="5311" priority="417" operator="greaterThan">
      <formula>0.9</formula>
    </cfRule>
    <cfRule type="cellIs" dxfId="5310" priority="418" operator="greaterThan">
      <formula>0.85</formula>
    </cfRule>
  </conditionalFormatting>
  <conditionalFormatting sqref="E10">
    <cfRule type="expression" dxfId="5309" priority="413">
      <formula>AND(IF(OR($Q10=1,$Q10=2),1,0),IF($X10&lt;=20,1,0))</formula>
    </cfRule>
    <cfRule type="expression" dxfId="5308" priority="414">
      <formula>AND(IF($Q10=2,1,0),IF($X10&lt;30,1,0))</formula>
    </cfRule>
    <cfRule type="expression" dxfId="5307" priority="415">
      <formula>AND(IF($Q10=3,1,0),IF($X10&lt;30,1,0))</formula>
    </cfRule>
    <cfRule type="expression" dxfId="5306" priority="416">
      <formula>AND(IF($Q10=3,1,IF($Q10=4,1,0)),IF($F10&lt;=85,1,0))</formula>
    </cfRule>
  </conditionalFormatting>
  <conditionalFormatting sqref="X10">
    <cfRule type="expression" dxfId="5305" priority="409">
      <formula>AND(IF(OR($Q10=1,$Q10=2),1,0),IF($X10&lt;=20,1,0))</formula>
    </cfRule>
    <cfRule type="expression" dxfId="5304" priority="410">
      <formula>AND(IF($Q10=2,1,0),IF($X10&lt;30,1,0))</formula>
    </cfRule>
    <cfRule type="expression" dxfId="5303" priority="411">
      <formula>AND(IF($Q10=3,1,0),IF($X10&lt;30,1,0))</formula>
    </cfRule>
    <cfRule type="expression" dxfId="5302" priority="412">
      <formula>AND(IF($Q10=3,1,IF($Q10=4,1,0)),IF($F10&lt;=85,1,0))</formula>
    </cfRule>
  </conditionalFormatting>
  <conditionalFormatting sqref="AI10">
    <cfRule type="expression" dxfId="5301" priority="405">
      <formula>AND(IF(OR($Q10=1,$Q10=2),1,0),IF($X10&lt;=20,1,0))</formula>
    </cfRule>
    <cfRule type="expression" dxfId="5300" priority="406">
      <formula>AND(IF($Q10=2,1,0),IF($X10&lt;30,1,0))</formula>
    </cfRule>
    <cfRule type="expression" dxfId="5299" priority="407">
      <formula>AND(IF($Q10=3,1,0),IF($X10&lt;30,1,0))</formula>
    </cfRule>
    <cfRule type="expression" dxfId="5298" priority="408">
      <formula>AND(IF($Q10=3,1,IF($Q10=4,1,0)),IF($F10&lt;=85,1,0))</formula>
    </cfRule>
  </conditionalFormatting>
  <conditionalFormatting sqref="AV11">
    <cfRule type="expression" dxfId="5297" priority="403">
      <formula>AV11="X"</formula>
    </cfRule>
    <cfRule type="expression" dxfId="5296" priority="404">
      <formula>AV11="후보"</formula>
    </cfRule>
  </conditionalFormatting>
  <conditionalFormatting sqref="AC11 N11">
    <cfRule type="cellIs" dxfId="5295" priority="400" operator="greaterThan">
      <formula>0.9</formula>
    </cfRule>
    <cfRule type="cellIs" dxfId="5294" priority="401" operator="greaterThan">
      <formula>0.85</formula>
    </cfRule>
  </conditionalFormatting>
  <conditionalFormatting sqref="AV12">
    <cfRule type="expression" dxfId="5293" priority="398">
      <formula>AV12="X"</formula>
    </cfRule>
    <cfRule type="expression" dxfId="5292" priority="399">
      <formula>AV12="후보"</formula>
    </cfRule>
  </conditionalFormatting>
  <conditionalFormatting sqref="AC12">
    <cfRule type="cellIs" dxfId="5291" priority="395" operator="greaterThan">
      <formula>0.9</formula>
    </cfRule>
    <cfRule type="cellIs" dxfId="5290" priority="396" operator="greaterThan">
      <formula>0.85</formula>
    </cfRule>
  </conditionalFormatting>
  <conditionalFormatting sqref="N12">
    <cfRule type="cellIs" dxfId="5289" priority="393" operator="greaterThan">
      <formula>0.9</formula>
    </cfRule>
    <cfRule type="cellIs" dxfId="5288" priority="394" operator="greaterThan">
      <formula>0.85</formula>
    </cfRule>
  </conditionalFormatting>
  <conditionalFormatting sqref="E12">
    <cfRule type="expression" dxfId="5287" priority="389">
      <formula>AND(IF(OR($Q12=1,$Q12=2),1,0),IF($X12&lt;=20,1,0))</formula>
    </cfRule>
    <cfRule type="expression" dxfId="5286" priority="390">
      <formula>AND(IF($Q12=2,1,0),IF($X12&lt;30,1,0))</formula>
    </cfRule>
    <cfRule type="expression" dxfId="5285" priority="391">
      <formula>AND(IF($Q12=3,1,0),IF($X12&lt;30,1,0))</formula>
    </cfRule>
    <cfRule type="expression" dxfId="5284" priority="392">
      <formula>AND(IF($Q12=3,1,IF($Q12=4,1,0)),IF($F12&lt;=85,1,0))</formula>
    </cfRule>
  </conditionalFormatting>
  <conditionalFormatting sqref="X12">
    <cfRule type="expression" dxfId="5283" priority="385">
      <formula>AND(IF(OR($Q12=1,$Q12=2),1,0),IF($X12&lt;=20,1,0))</formula>
    </cfRule>
    <cfRule type="expression" dxfId="5282" priority="386">
      <formula>AND(IF($Q12=2,1,0),IF($X12&lt;30,1,0))</formula>
    </cfRule>
    <cfRule type="expression" dxfId="5281" priority="387">
      <formula>AND(IF($Q12=3,1,0),IF($X12&lt;30,1,0))</formula>
    </cfRule>
    <cfRule type="expression" dxfId="5280" priority="388">
      <formula>AND(IF($Q12=3,1,IF($Q12=4,1,0)),IF($F12&lt;=85,1,0))</formula>
    </cfRule>
  </conditionalFormatting>
  <conditionalFormatting sqref="AI12">
    <cfRule type="expression" dxfId="5279" priority="381">
      <formula>AND(IF(OR($Q12=1,$Q12=2),1,0),IF($X12&lt;=20,1,0))</formula>
    </cfRule>
    <cfRule type="expression" dxfId="5278" priority="382">
      <formula>AND(IF($Q12=2,1,0),IF($X12&lt;30,1,0))</formula>
    </cfRule>
    <cfRule type="expression" dxfId="5277" priority="383">
      <formula>AND(IF($Q12=3,1,0),IF($X12&lt;30,1,0))</formula>
    </cfRule>
    <cfRule type="expression" dxfId="5276" priority="384">
      <formula>AND(IF($Q12=3,1,IF($Q12=4,1,0)),IF($F12&lt;=85,1,0))</formula>
    </cfRule>
  </conditionalFormatting>
  <conditionalFormatting sqref="AV13">
    <cfRule type="expression" dxfId="5275" priority="379">
      <formula>AV13="X"</formula>
    </cfRule>
    <cfRule type="expression" dxfId="5274" priority="380">
      <formula>AV13="후보"</formula>
    </cfRule>
  </conditionalFormatting>
  <conditionalFormatting sqref="AC13">
    <cfRule type="cellIs" dxfId="5273" priority="376" operator="greaterThan">
      <formula>0.9</formula>
    </cfRule>
    <cfRule type="cellIs" dxfId="5272" priority="377" operator="greaterThan">
      <formula>0.85</formula>
    </cfRule>
  </conditionalFormatting>
  <conditionalFormatting sqref="N13">
    <cfRule type="cellIs" dxfId="5271" priority="374" operator="greaterThan">
      <formula>0.9</formula>
    </cfRule>
    <cfRule type="cellIs" dxfId="5270" priority="375" operator="greaterThan">
      <formula>0.85</formula>
    </cfRule>
  </conditionalFormatting>
  <conditionalFormatting sqref="E13">
    <cfRule type="expression" dxfId="5269" priority="370">
      <formula>AND(IF(OR($Q13=1,$Q13=2),1,0),IF($X13&lt;=20,1,0))</formula>
    </cfRule>
    <cfRule type="expression" dxfId="5268" priority="371">
      <formula>AND(IF($Q13=2,1,0),IF($X13&lt;30,1,0))</formula>
    </cfRule>
    <cfRule type="expression" dxfId="5267" priority="372">
      <formula>AND(IF($Q13=3,1,0),IF($X13&lt;30,1,0))</formula>
    </cfRule>
    <cfRule type="expression" dxfId="5266" priority="373">
      <formula>AND(IF($Q13=3,1,IF($Q13=4,1,0)),IF($F13&lt;=85,1,0))</formula>
    </cfRule>
  </conditionalFormatting>
  <conditionalFormatting sqref="X13">
    <cfRule type="expression" dxfId="5265" priority="366">
      <formula>AND(IF(OR($Q13=1,$Q13=2),1,0),IF($X13&lt;=20,1,0))</formula>
    </cfRule>
    <cfRule type="expression" dxfId="5264" priority="367">
      <formula>AND(IF($Q13=2,1,0),IF($X13&lt;30,1,0))</formula>
    </cfRule>
    <cfRule type="expression" dxfId="5263" priority="368">
      <formula>AND(IF($Q13=3,1,0),IF($X13&lt;30,1,0))</formula>
    </cfRule>
    <cfRule type="expression" dxfId="5262" priority="369">
      <formula>AND(IF($Q13=3,1,IF($Q13=4,1,0)),IF($F13&lt;=85,1,0))</formula>
    </cfRule>
  </conditionalFormatting>
  <conditionalFormatting sqref="AI13">
    <cfRule type="expression" dxfId="5261" priority="362">
      <formula>AND(IF(OR($Q13=1,$Q13=2),1,0),IF($X13&lt;=20,1,0))</formula>
    </cfRule>
    <cfRule type="expression" dxfId="5260" priority="363">
      <formula>AND(IF($Q13=2,1,0),IF($X13&lt;30,1,0))</formula>
    </cfRule>
    <cfRule type="expression" dxfId="5259" priority="364">
      <formula>AND(IF($Q13=3,1,0),IF($X13&lt;30,1,0))</formula>
    </cfRule>
    <cfRule type="expression" dxfId="5258" priority="365">
      <formula>AND(IF($Q13=3,1,IF($Q13=4,1,0)),IF($F13&lt;=85,1,0))</formula>
    </cfRule>
  </conditionalFormatting>
  <conditionalFormatting sqref="AV14">
    <cfRule type="expression" dxfId="5257" priority="360">
      <formula>AV14="X"</formula>
    </cfRule>
    <cfRule type="expression" dxfId="5256" priority="361">
      <formula>AV14="후보"</formula>
    </cfRule>
  </conditionalFormatting>
  <conditionalFormatting sqref="AC14">
    <cfRule type="cellIs" dxfId="5255" priority="357" operator="greaterThan">
      <formula>0.9</formula>
    </cfRule>
    <cfRule type="cellIs" dxfId="5254" priority="358" operator="greaterThan">
      <formula>0.85</formula>
    </cfRule>
  </conditionalFormatting>
  <conditionalFormatting sqref="N14">
    <cfRule type="cellIs" dxfId="5253" priority="355" operator="greaterThan">
      <formula>0.9</formula>
    </cfRule>
    <cfRule type="cellIs" dxfId="5252" priority="356" operator="greaterThan">
      <formula>0.85</formula>
    </cfRule>
  </conditionalFormatting>
  <conditionalFormatting sqref="E14">
    <cfRule type="expression" dxfId="5251" priority="351">
      <formula>AND(IF(OR($Q14=1,$Q14=2),1,0),IF($X14&lt;=20,1,0))</formula>
    </cfRule>
    <cfRule type="expression" dxfId="5250" priority="352">
      <formula>AND(IF($Q14=2,1,0),IF($X14&lt;30,1,0))</formula>
    </cfRule>
    <cfRule type="expression" dxfId="5249" priority="353">
      <formula>AND(IF($Q14=3,1,0),IF($X14&lt;30,1,0))</formula>
    </cfRule>
    <cfRule type="expression" dxfId="5248" priority="354">
      <formula>AND(IF($Q14=3,1,IF($Q14=4,1,0)),IF($F14&lt;=85,1,0))</formula>
    </cfRule>
  </conditionalFormatting>
  <conditionalFormatting sqref="X14">
    <cfRule type="expression" dxfId="5247" priority="347">
      <formula>AND(IF(OR($Q14=1,$Q14=2),1,0),IF($X14&lt;=20,1,0))</formula>
    </cfRule>
    <cfRule type="expression" dxfId="5246" priority="348">
      <formula>AND(IF($Q14=2,1,0),IF($X14&lt;30,1,0))</formula>
    </cfRule>
    <cfRule type="expression" dxfId="5245" priority="349">
      <formula>AND(IF($Q14=3,1,0),IF($X14&lt;30,1,0))</formula>
    </cfRule>
    <cfRule type="expression" dxfId="5244" priority="350">
      <formula>AND(IF($Q14=3,1,IF($Q14=4,1,0)),IF($F14&lt;=85,1,0))</formula>
    </cfRule>
  </conditionalFormatting>
  <conditionalFormatting sqref="AI14">
    <cfRule type="expression" dxfId="5243" priority="343">
      <formula>AND(IF(OR($Q14=1,$Q14=2),1,0),IF($X14&lt;=20,1,0))</formula>
    </cfRule>
    <cfRule type="expression" dxfId="5242" priority="344">
      <formula>AND(IF($Q14=2,1,0),IF($X14&lt;30,1,0))</formula>
    </cfRule>
    <cfRule type="expression" dxfId="5241" priority="345">
      <formula>AND(IF($Q14=3,1,0),IF($X14&lt;30,1,0))</formula>
    </cfRule>
    <cfRule type="expression" dxfId="5240" priority="346">
      <formula>AND(IF($Q14=3,1,IF($Q14=4,1,0)),IF($F14&lt;=85,1,0))</formula>
    </cfRule>
  </conditionalFormatting>
  <conditionalFormatting sqref="AV15">
    <cfRule type="expression" dxfId="5239" priority="341">
      <formula>AV15="X"</formula>
    </cfRule>
    <cfRule type="expression" dxfId="5238" priority="342">
      <formula>AV15="후보"</formula>
    </cfRule>
  </conditionalFormatting>
  <conditionalFormatting sqref="AC15">
    <cfRule type="cellIs" dxfId="5237" priority="338" operator="greaterThan">
      <formula>0.9</formula>
    </cfRule>
    <cfRule type="cellIs" dxfId="5236" priority="339" operator="greaterThan">
      <formula>0.85</formula>
    </cfRule>
  </conditionalFormatting>
  <conditionalFormatting sqref="N15">
    <cfRule type="cellIs" dxfId="5235" priority="336" operator="greaterThan">
      <formula>0.9</formula>
    </cfRule>
    <cfRule type="cellIs" dxfId="5234" priority="337" operator="greaterThan">
      <formula>0.85</formula>
    </cfRule>
  </conditionalFormatting>
  <conditionalFormatting sqref="E15">
    <cfRule type="expression" dxfId="5233" priority="332">
      <formula>AND(IF(OR($Q15=1,$Q15=2),1,0),IF($X15&lt;=20,1,0))</formula>
    </cfRule>
    <cfRule type="expression" dxfId="5232" priority="333">
      <formula>AND(IF($Q15=2,1,0),IF($X15&lt;30,1,0))</formula>
    </cfRule>
    <cfRule type="expression" dxfId="5231" priority="334">
      <formula>AND(IF($Q15=3,1,0),IF($X15&lt;30,1,0))</formula>
    </cfRule>
    <cfRule type="expression" dxfId="5230" priority="335">
      <formula>AND(IF($Q15=3,1,IF($Q15=4,1,0)),IF($F15&lt;=85,1,0))</formula>
    </cfRule>
  </conditionalFormatting>
  <conditionalFormatting sqref="X15">
    <cfRule type="expression" dxfId="5229" priority="328">
      <formula>AND(IF(OR($Q15=1,$Q15=2),1,0),IF($X15&lt;=20,1,0))</formula>
    </cfRule>
    <cfRule type="expression" dxfId="5228" priority="329">
      <formula>AND(IF($Q15=2,1,0),IF($X15&lt;30,1,0))</formula>
    </cfRule>
    <cfRule type="expression" dxfId="5227" priority="330">
      <formula>AND(IF($Q15=3,1,0),IF($X15&lt;30,1,0))</formula>
    </cfRule>
    <cfRule type="expression" dxfId="5226" priority="331">
      <formula>AND(IF($Q15=3,1,IF($Q15=4,1,0)),IF($F15&lt;=85,1,0))</formula>
    </cfRule>
  </conditionalFormatting>
  <conditionalFormatting sqref="AI15">
    <cfRule type="expression" dxfId="5225" priority="324">
      <formula>AND(IF(OR($Q15=1,$Q15=2),1,0),IF($X15&lt;=20,1,0))</formula>
    </cfRule>
    <cfRule type="expression" dxfId="5224" priority="325">
      <formula>AND(IF($Q15=2,1,0),IF($X15&lt;30,1,0))</formula>
    </cfRule>
    <cfRule type="expression" dxfId="5223" priority="326">
      <formula>AND(IF($Q15=3,1,0),IF($X15&lt;30,1,0))</formula>
    </cfRule>
    <cfRule type="expression" dxfId="5222" priority="327">
      <formula>AND(IF($Q15=3,1,IF($Q15=4,1,0)),IF($F15&lt;=85,1,0))</formula>
    </cfRule>
  </conditionalFormatting>
  <conditionalFormatting sqref="AV16">
    <cfRule type="expression" dxfId="5221" priority="322">
      <formula>AV16="X"</formula>
    </cfRule>
    <cfRule type="expression" dxfId="5220" priority="323">
      <formula>AV16="후보"</formula>
    </cfRule>
  </conditionalFormatting>
  <conditionalFormatting sqref="AC16">
    <cfRule type="cellIs" dxfId="5219" priority="319" operator="greaterThan">
      <formula>0.9</formula>
    </cfRule>
    <cfRule type="cellIs" dxfId="5218" priority="320" operator="greaterThan">
      <formula>0.85</formula>
    </cfRule>
  </conditionalFormatting>
  <conditionalFormatting sqref="N16">
    <cfRule type="cellIs" dxfId="5217" priority="317" operator="greaterThan">
      <formula>0.9</formula>
    </cfRule>
    <cfRule type="cellIs" dxfId="5216" priority="318" operator="greaterThan">
      <formula>0.85</formula>
    </cfRule>
  </conditionalFormatting>
  <conditionalFormatting sqref="E16">
    <cfRule type="expression" dxfId="5215" priority="313">
      <formula>AND(IF(OR($Q16=1,$Q16=2),1,0),IF($X16&lt;=20,1,0))</formula>
    </cfRule>
    <cfRule type="expression" dxfId="5214" priority="314">
      <formula>AND(IF($Q16=2,1,0),IF($X16&lt;30,1,0))</formula>
    </cfRule>
    <cfRule type="expression" dxfId="5213" priority="315">
      <formula>AND(IF($Q16=3,1,0),IF($X16&lt;30,1,0))</formula>
    </cfRule>
    <cfRule type="expression" dxfId="5212" priority="316">
      <formula>AND(IF($Q16=3,1,IF($Q16=4,1,0)),IF($F16&lt;=85,1,0))</formula>
    </cfRule>
  </conditionalFormatting>
  <conditionalFormatting sqref="X16">
    <cfRule type="expression" dxfId="5211" priority="309">
      <formula>AND(IF(OR($Q16=1,$Q16=2),1,0),IF($X16&lt;=20,1,0))</formula>
    </cfRule>
    <cfRule type="expression" dxfId="5210" priority="310">
      <formula>AND(IF($Q16=2,1,0),IF($X16&lt;30,1,0))</formula>
    </cfRule>
    <cfRule type="expression" dxfId="5209" priority="311">
      <formula>AND(IF($Q16=3,1,0),IF($X16&lt;30,1,0))</formula>
    </cfRule>
    <cfRule type="expression" dxfId="5208" priority="312">
      <formula>AND(IF($Q16=3,1,IF($Q16=4,1,0)),IF($F16&lt;=85,1,0))</formula>
    </cfRule>
  </conditionalFormatting>
  <conditionalFormatting sqref="AI16">
    <cfRule type="expression" dxfId="5207" priority="305">
      <formula>AND(IF(OR($Q16=1,$Q16=2),1,0),IF($X16&lt;=20,1,0))</formula>
    </cfRule>
    <cfRule type="expression" dxfId="5206" priority="306">
      <formula>AND(IF($Q16=2,1,0),IF($X16&lt;30,1,0))</formula>
    </cfRule>
    <cfRule type="expression" dxfId="5205" priority="307">
      <formula>AND(IF($Q16=3,1,0),IF($X16&lt;30,1,0))</formula>
    </cfRule>
    <cfRule type="expression" dxfId="5204" priority="308">
      <formula>AND(IF($Q16=3,1,IF($Q16=4,1,0)),IF($F16&lt;=85,1,0))</formula>
    </cfRule>
  </conditionalFormatting>
  <conditionalFormatting sqref="AV17">
    <cfRule type="expression" dxfId="5203" priority="303">
      <formula>AV17="X"</formula>
    </cfRule>
    <cfRule type="expression" dxfId="5202" priority="304">
      <formula>AV17="후보"</formula>
    </cfRule>
  </conditionalFormatting>
  <conditionalFormatting sqref="AC17">
    <cfRule type="cellIs" dxfId="5201" priority="300" operator="greaterThan">
      <formula>0.9</formula>
    </cfRule>
    <cfRule type="cellIs" dxfId="5200" priority="301" operator="greaterThan">
      <formula>0.85</formula>
    </cfRule>
  </conditionalFormatting>
  <conditionalFormatting sqref="N17">
    <cfRule type="cellIs" dxfId="5199" priority="298" operator="greaterThan">
      <formula>0.9</formula>
    </cfRule>
    <cfRule type="cellIs" dxfId="5198" priority="299" operator="greaterThan">
      <formula>0.85</formula>
    </cfRule>
  </conditionalFormatting>
  <conditionalFormatting sqref="E17">
    <cfRule type="expression" dxfId="5197" priority="294">
      <formula>AND(IF(OR($Q17=1,$Q17=2),1,0),IF($X17&lt;=20,1,0))</formula>
    </cfRule>
    <cfRule type="expression" dxfId="5196" priority="295">
      <formula>AND(IF($Q17=2,1,0),IF($X17&lt;30,1,0))</formula>
    </cfRule>
    <cfRule type="expression" dxfId="5195" priority="296">
      <formula>AND(IF($Q17=3,1,0),IF($X17&lt;30,1,0))</formula>
    </cfRule>
    <cfRule type="expression" dxfId="5194" priority="297">
      <formula>AND(IF($Q17=3,1,IF($Q17=4,1,0)),IF($F17&lt;=85,1,0))</formula>
    </cfRule>
  </conditionalFormatting>
  <conditionalFormatting sqref="X17">
    <cfRule type="expression" dxfId="5193" priority="290">
      <formula>AND(IF(OR($Q17=1,$Q17=2),1,0),IF($X17&lt;=20,1,0))</formula>
    </cfRule>
    <cfRule type="expression" dxfId="5192" priority="291">
      <formula>AND(IF($Q17=2,1,0),IF($X17&lt;30,1,0))</formula>
    </cfRule>
    <cfRule type="expression" dxfId="5191" priority="292">
      <formula>AND(IF($Q17=3,1,0),IF($X17&lt;30,1,0))</formula>
    </cfRule>
    <cfRule type="expression" dxfId="5190" priority="293">
      <formula>AND(IF($Q17=3,1,IF($Q17=4,1,0)),IF($F17&lt;=85,1,0))</formula>
    </cfRule>
  </conditionalFormatting>
  <conditionalFormatting sqref="AI17">
    <cfRule type="expression" dxfId="5189" priority="286">
      <formula>AND(IF(OR($Q17=1,$Q17=2),1,0),IF($X17&lt;=20,1,0))</formula>
    </cfRule>
    <cfRule type="expression" dxfId="5188" priority="287">
      <formula>AND(IF($Q17=2,1,0),IF($X17&lt;30,1,0))</formula>
    </cfRule>
    <cfRule type="expression" dxfId="5187" priority="288">
      <formula>AND(IF($Q17=3,1,0),IF($X17&lt;30,1,0))</formula>
    </cfRule>
    <cfRule type="expression" dxfId="5186" priority="289">
      <formula>AND(IF($Q17=3,1,IF($Q17=4,1,0)),IF($F17&lt;=85,1,0))</formula>
    </cfRule>
  </conditionalFormatting>
  <conditionalFormatting sqref="AV18">
    <cfRule type="expression" dxfId="5185" priority="284">
      <formula>AV18="X"</formula>
    </cfRule>
    <cfRule type="expression" dxfId="5184" priority="285">
      <formula>AV18="후보"</formula>
    </cfRule>
  </conditionalFormatting>
  <conditionalFormatting sqref="AC18">
    <cfRule type="cellIs" dxfId="5183" priority="281" operator="greaterThan">
      <formula>0.9</formula>
    </cfRule>
    <cfRule type="cellIs" dxfId="5182" priority="282" operator="greaterThan">
      <formula>0.85</formula>
    </cfRule>
  </conditionalFormatting>
  <conditionalFormatting sqref="N18">
    <cfRule type="cellIs" dxfId="5181" priority="279" operator="greaterThan">
      <formula>0.9</formula>
    </cfRule>
    <cfRule type="cellIs" dxfId="5180" priority="280" operator="greaterThan">
      <formula>0.85</formula>
    </cfRule>
  </conditionalFormatting>
  <conditionalFormatting sqref="E18">
    <cfRule type="expression" dxfId="5179" priority="275">
      <formula>AND(IF(OR($Q18=1,$Q18=2),1,0),IF($X18&lt;=20,1,0))</formula>
    </cfRule>
    <cfRule type="expression" dxfId="5178" priority="276">
      <formula>AND(IF($Q18=2,1,0),IF($X18&lt;30,1,0))</formula>
    </cfRule>
    <cfRule type="expression" dxfId="5177" priority="277">
      <formula>AND(IF($Q18=3,1,0),IF($X18&lt;30,1,0))</formula>
    </cfRule>
    <cfRule type="expression" dxfId="5176" priority="278">
      <formula>AND(IF($Q18=3,1,IF($Q18=4,1,0)),IF($F18&lt;=85,1,0))</formula>
    </cfRule>
  </conditionalFormatting>
  <conditionalFormatting sqref="X18">
    <cfRule type="expression" dxfId="5175" priority="271">
      <formula>AND(IF(OR($Q18=1,$Q18=2),1,0),IF($X18&lt;=20,1,0))</formula>
    </cfRule>
    <cfRule type="expression" dxfId="5174" priority="272">
      <formula>AND(IF($Q18=2,1,0),IF($X18&lt;30,1,0))</formula>
    </cfRule>
    <cfRule type="expression" dxfId="5173" priority="273">
      <formula>AND(IF($Q18=3,1,0),IF($X18&lt;30,1,0))</formula>
    </cfRule>
    <cfRule type="expression" dxfId="5172" priority="274">
      <formula>AND(IF($Q18=3,1,IF($Q18=4,1,0)),IF($F18&lt;=85,1,0))</formula>
    </cfRule>
  </conditionalFormatting>
  <conditionalFormatting sqref="AI18">
    <cfRule type="expression" dxfId="5171" priority="267">
      <formula>AND(IF(OR($Q18=1,$Q18=2),1,0),IF($X18&lt;=20,1,0))</formula>
    </cfRule>
    <cfRule type="expression" dxfId="5170" priority="268">
      <formula>AND(IF($Q18=2,1,0),IF($X18&lt;30,1,0))</formula>
    </cfRule>
    <cfRule type="expression" dxfId="5169" priority="269">
      <formula>AND(IF($Q18=3,1,0),IF($X18&lt;30,1,0))</formula>
    </cfRule>
    <cfRule type="expression" dxfId="5168" priority="270">
      <formula>AND(IF($Q18=3,1,IF($Q18=4,1,0)),IF($F18&lt;=85,1,0))</formula>
    </cfRule>
  </conditionalFormatting>
  <conditionalFormatting sqref="AV19">
    <cfRule type="expression" dxfId="5167" priority="265">
      <formula>AV19="X"</formula>
    </cfRule>
    <cfRule type="expression" dxfId="5166" priority="266">
      <formula>AV19="후보"</formula>
    </cfRule>
  </conditionalFormatting>
  <conditionalFormatting sqref="AC19">
    <cfRule type="cellIs" dxfId="5165" priority="262" operator="greaterThan">
      <formula>0.9</formula>
    </cfRule>
    <cfRule type="cellIs" dxfId="5164" priority="263" operator="greaterThan">
      <formula>0.85</formula>
    </cfRule>
  </conditionalFormatting>
  <conditionalFormatting sqref="N19">
    <cfRule type="cellIs" dxfId="5163" priority="260" operator="greaterThan">
      <formula>0.9</formula>
    </cfRule>
    <cfRule type="cellIs" dxfId="5162" priority="261" operator="greaterThan">
      <formula>0.85</formula>
    </cfRule>
  </conditionalFormatting>
  <conditionalFormatting sqref="E19">
    <cfRule type="expression" dxfId="5161" priority="256">
      <formula>AND(IF(OR($Q19=1,$Q19=2),1,0),IF($X19&lt;=20,1,0))</formula>
    </cfRule>
    <cfRule type="expression" dxfId="5160" priority="257">
      <formula>AND(IF($Q19=2,1,0),IF($X19&lt;30,1,0))</formula>
    </cfRule>
    <cfRule type="expression" dxfId="5159" priority="258">
      <formula>AND(IF($Q19=3,1,0),IF($X19&lt;30,1,0))</formula>
    </cfRule>
    <cfRule type="expression" dxfId="5158" priority="259">
      <formula>AND(IF($Q19=3,1,IF($Q19=4,1,0)),IF($F19&lt;=85,1,0))</formula>
    </cfRule>
  </conditionalFormatting>
  <conditionalFormatting sqref="X19">
    <cfRule type="expression" dxfId="5157" priority="252">
      <formula>AND(IF(OR($Q19=1,$Q19=2),1,0),IF($X19&lt;=20,1,0))</formula>
    </cfRule>
    <cfRule type="expression" dxfId="5156" priority="253">
      <formula>AND(IF($Q19=2,1,0),IF($X19&lt;30,1,0))</formula>
    </cfRule>
    <cfRule type="expression" dxfId="5155" priority="254">
      <formula>AND(IF($Q19=3,1,0),IF($X19&lt;30,1,0))</formula>
    </cfRule>
    <cfRule type="expression" dxfId="5154" priority="255">
      <formula>AND(IF($Q19=3,1,IF($Q19=4,1,0)),IF($F19&lt;=85,1,0))</formula>
    </cfRule>
  </conditionalFormatting>
  <conditionalFormatting sqref="AI19">
    <cfRule type="expression" dxfId="5153" priority="248">
      <formula>AND(IF(OR($Q19=1,$Q19=2),1,0),IF($X19&lt;=20,1,0))</formula>
    </cfRule>
    <cfRule type="expression" dxfId="5152" priority="249">
      <formula>AND(IF($Q19=2,1,0),IF($X19&lt;30,1,0))</formula>
    </cfRule>
    <cfRule type="expression" dxfId="5151" priority="250">
      <formula>AND(IF($Q19=3,1,0),IF($X19&lt;30,1,0))</formula>
    </cfRule>
    <cfRule type="expression" dxfId="5150" priority="251">
      <formula>AND(IF($Q19=3,1,IF($Q19=4,1,0)),IF($F19&lt;=85,1,0))</formula>
    </cfRule>
  </conditionalFormatting>
  <conditionalFormatting sqref="AV20">
    <cfRule type="expression" dxfId="5149" priority="246">
      <formula>AV20="X"</formula>
    </cfRule>
    <cfRule type="expression" dxfId="5148" priority="247">
      <formula>AV20="후보"</formula>
    </cfRule>
  </conditionalFormatting>
  <conditionalFormatting sqref="AC20">
    <cfRule type="cellIs" dxfId="5147" priority="243" operator="greaterThan">
      <formula>0.9</formula>
    </cfRule>
    <cfRule type="cellIs" dxfId="5146" priority="244" operator="greaterThan">
      <formula>0.85</formula>
    </cfRule>
  </conditionalFormatting>
  <conditionalFormatting sqref="N20">
    <cfRule type="cellIs" dxfId="5145" priority="241" operator="greaterThan">
      <formula>0.9</formula>
    </cfRule>
    <cfRule type="cellIs" dxfId="5144" priority="242" operator="greaterThan">
      <formula>0.85</formula>
    </cfRule>
  </conditionalFormatting>
  <conditionalFormatting sqref="E20">
    <cfRule type="expression" dxfId="5143" priority="237">
      <formula>AND(IF(OR($Q20=1,$Q20=2),1,0),IF($X20&lt;=20,1,0))</formula>
    </cfRule>
    <cfRule type="expression" dxfId="5142" priority="238">
      <formula>AND(IF($Q20=2,1,0),IF($X20&lt;30,1,0))</formula>
    </cfRule>
    <cfRule type="expression" dxfId="5141" priority="239">
      <formula>AND(IF($Q20=3,1,0),IF($X20&lt;30,1,0))</formula>
    </cfRule>
    <cfRule type="expression" dxfId="5140" priority="240">
      <formula>AND(IF($Q20=3,1,IF($Q20=4,1,0)),IF($F20&lt;=85,1,0))</formula>
    </cfRule>
  </conditionalFormatting>
  <conditionalFormatting sqref="X20">
    <cfRule type="expression" dxfId="5139" priority="233">
      <formula>AND(IF(OR($Q20=1,$Q20=2),1,0),IF($X20&lt;=20,1,0))</formula>
    </cfRule>
    <cfRule type="expression" dxfId="5138" priority="234">
      <formula>AND(IF($Q20=2,1,0),IF($X20&lt;30,1,0))</formula>
    </cfRule>
    <cfRule type="expression" dxfId="5137" priority="235">
      <formula>AND(IF($Q20=3,1,0),IF($X20&lt;30,1,0))</formula>
    </cfRule>
    <cfRule type="expression" dxfId="5136" priority="236">
      <formula>AND(IF($Q20=3,1,IF($Q20=4,1,0)),IF($F20&lt;=85,1,0))</formula>
    </cfRule>
  </conditionalFormatting>
  <conditionalFormatting sqref="AI20">
    <cfRule type="expression" dxfId="5135" priority="229">
      <formula>AND(IF(OR($Q20=1,$Q20=2),1,0),IF($X20&lt;=20,1,0))</formula>
    </cfRule>
    <cfRule type="expression" dxfId="5134" priority="230">
      <formula>AND(IF($Q20=2,1,0),IF($X20&lt;30,1,0))</formula>
    </cfRule>
    <cfRule type="expression" dxfId="5133" priority="231">
      <formula>AND(IF($Q20=3,1,0),IF($X20&lt;30,1,0))</formula>
    </cfRule>
    <cfRule type="expression" dxfId="5132" priority="232">
      <formula>AND(IF($Q20=3,1,IF($Q20=4,1,0)),IF($F20&lt;=85,1,0))</formula>
    </cfRule>
  </conditionalFormatting>
  <conditionalFormatting sqref="AV21">
    <cfRule type="expression" dxfId="5131" priority="227">
      <formula>AV21="X"</formula>
    </cfRule>
    <cfRule type="expression" dxfId="5130" priority="228">
      <formula>AV21="후보"</formula>
    </cfRule>
  </conditionalFormatting>
  <conditionalFormatting sqref="AC21">
    <cfRule type="cellIs" dxfId="5129" priority="224" operator="greaterThan">
      <formula>0.9</formula>
    </cfRule>
    <cfRule type="cellIs" dxfId="5128" priority="225" operator="greaterThan">
      <formula>0.85</formula>
    </cfRule>
  </conditionalFormatting>
  <conditionalFormatting sqref="N21">
    <cfRule type="cellIs" dxfId="5127" priority="222" operator="greaterThan">
      <formula>0.9</formula>
    </cfRule>
    <cfRule type="cellIs" dxfId="5126" priority="223" operator="greaterThan">
      <formula>0.85</formula>
    </cfRule>
  </conditionalFormatting>
  <conditionalFormatting sqref="E21">
    <cfRule type="expression" dxfId="5125" priority="218">
      <formula>AND(IF(OR($Q21=1,$Q21=2),1,0),IF($X21&lt;=20,1,0))</formula>
    </cfRule>
    <cfRule type="expression" dxfId="5124" priority="219">
      <formula>AND(IF($Q21=2,1,0),IF($X21&lt;30,1,0))</formula>
    </cfRule>
    <cfRule type="expression" dxfId="5123" priority="220">
      <formula>AND(IF($Q21=3,1,0),IF($X21&lt;30,1,0))</formula>
    </cfRule>
    <cfRule type="expression" dxfId="5122" priority="221">
      <formula>AND(IF($Q21=3,1,IF($Q21=4,1,0)),IF($F21&lt;=85,1,0))</formula>
    </cfRule>
  </conditionalFormatting>
  <conditionalFormatting sqref="X21">
    <cfRule type="expression" dxfId="5121" priority="214">
      <formula>AND(IF(OR($Q21=1,$Q21=2),1,0),IF($X21&lt;=20,1,0))</formula>
    </cfRule>
    <cfRule type="expression" dxfId="5120" priority="215">
      <formula>AND(IF($Q21=2,1,0),IF($X21&lt;30,1,0))</formula>
    </cfRule>
    <cfRule type="expression" dxfId="5119" priority="216">
      <formula>AND(IF($Q21=3,1,0),IF($X21&lt;30,1,0))</formula>
    </cfRule>
    <cfRule type="expression" dxfId="5118" priority="217">
      <formula>AND(IF($Q21=3,1,IF($Q21=4,1,0)),IF($F21&lt;=85,1,0))</formula>
    </cfRule>
  </conditionalFormatting>
  <conditionalFormatting sqref="AI21">
    <cfRule type="expression" dxfId="5117" priority="210">
      <formula>AND(IF(OR($Q21=1,$Q21=2),1,0),IF($X21&lt;=20,1,0))</formula>
    </cfRule>
    <cfRule type="expression" dxfId="5116" priority="211">
      <formula>AND(IF($Q21=2,1,0),IF($X21&lt;30,1,0))</formula>
    </cfRule>
    <cfRule type="expression" dxfId="5115" priority="212">
      <formula>AND(IF($Q21=3,1,0),IF($X21&lt;30,1,0))</formula>
    </cfRule>
    <cfRule type="expression" dxfId="5114" priority="213">
      <formula>AND(IF($Q21=3,1,IF($Q21=4,1,0)),IF($F21&lt;=85,1,0))</formula>
    </cfRule>
  </conditionalFormatting>
  <conditionalFormatting sqref="AV22">
    <cfRule type="expression" dxfId="5113" priority="208">
      <formula>AV22="X"</formula>
    </cfRule>
    <cfRule type="expression" dxfId="5112" priority="209">
      <formula>AV22="후보"</formula>
    </cfRule>
  </conditionalFormatting>
  <conditionalFormatting sqref="AC22">
    <cfRule type="cellIs" dxfId="5111" priority="205" operator="greaterThan">
      <formula>0.9</formula>
    </cfRule>
    <cfRule type="cellIs" dxfId="5110" priority="206" operator="greaterThan">
      <formula>0.85</formula>
    </cfRule>
  </conditionalFormatting>
  <conditionalFormatting sqref="N22">
    <cfRule type="cellIs" dxfId="5109" priority="203" operator="greaterThan">
      <formula>0.9</formula>
    </cfRule>
    <cfRule type="cellIs" dxfId="5108" priority="204" operator="greaterThan">
      <formula>0.85</formula>
    </cfRule>
  </conditionalFormatting>
  <conditionalFormatting sqref="E22">
    <cfRule type="expression" dxfId="5107" priority="199">
      <formula>AND(IF(OR($Q22=1,$Q22=2),1,0),IF($X22&lt;=20,1,0))</formula>
    </cfRule>
    <cfRule type="expression" dxfId="5106" priority="200">
      <formula>AND(IF($Q22=2,1,0),IF($X22&lt;30,1,0))</formula>
    </cfRule>
    <cfRule type="expression" dxfId="5105" priority="201">
      <formula>AND(IF($Q22=3,1,0),IF($X22&lt;30,1,0))</formula>
    </cfRule>
    <cfRule type="expression" dxfId="5104" priority="202">
      <formula>AND(IF($Q22=3,1,IF($Q22=4,1,0)),IF($F22&lt;=85,1,0))</formula>
    </cfRule>
  </conditionalFormatting>
  <conditionalFormatting sqref="X22">
    <cfRule type="expression" dxfId="5103" priority="195">
      <formula>AND(IF(OR($Q22=1,$Q22=2),1,0),IF($X22&lt;=20,1,0))</formula>
    </cfRule>
    <cfRule type="expression" dxfId="5102" priority="196">
      <formula>AND(IF($Q22=2,1,0),IF($X22&lt;30,1,0))</formula>
    </cfRule>
    <cfRule type="expression" dxfId="5101" priority="197">
      <formula>AND(IF($Q22=3,1,0),IF($X22&lt;30,1,0))</formula>
    </cfRule>
    <cfRule type="expression" dxfId="5100" priority="198">
      <formula>AND(IF($Q22=3,1,IF($Q22=4,1,0)),IF($F22&lt;=85,1,0))</formula>
    </cfRule>
  </conditionalFormatting>
  <conditionalFormatting sqref="AI22">
    <cfRule type="expression" dxfId="5099" priority="191">
      <formula>AND(IF(OR($Q22=1,$Q22=2),1,0),IF($X22&lt;=20,1,0))</formula>
    </cfRule>
    <cfRule type="expression" dxfId="5098" priority="192">
      <formula>AND(IF($Q22=2,1,0),IF($X22&lt;30,1,0))</formula>
    </cfRule>
    <cfRule type="expression" dxfId="5097" priority="193">
      <formula>AND(IF($Q22=3,1,0),IF($X22&lt;30,1,0))</formula>
    </cfRule>
    <cfRule type="expression" dxfId="5096" priority="194">
      <formula>AND(IF($Q22=3,1,IF($Q22=4,1,0)),IF($F22&lt;=85,1,0))</formula>
    </cfRule>
  </conditionalFormatting>
  <conditionalFormatting sqref="AV23">
    <cfRule type="expression" dxfId="5095" priority="189">
      <formula>AV23="X"</formula>
    </cfRule>
    <cfRule type="expression" dxfId="5094" priority="190">
      <formula>AV23="후보"</formula>
    </cfRule>
  </conditionalFormatting>
  <conditionalFormatting sqref="AC23">
    <cfRule type="cellIs" dxfId="5093" priority="186" operator="greaterThan">
      <formula>0.9</formula>
    </cfRule>
    <cfRule type="cellIs" dxfId="5092" priority="187" operator="greaterThan">
      <formula>0.85</formula>
    </cfRule>
  </conditionalFormatting>
  <conditionalFormatting sqref="N23">
    <cfRule type="cellIs" dxfId="5091" priority="184" operator="greaterThan">
      <formula>0.9</formula>
    </cfRule>
    <cfRule type="cellIs" dxfId="5090" priority="185" operator="greaterThan">
      <formula>0.85</formula>
    </cfRule>
  </conditionalFormatting>
  <conditionalFormatting sqref="E23">
    <cfRule type="expression" dxfId="5089" priority="180">
      <formula>AND(IF(OR($Q23=1,$Q23=2),1,0),IF($X23&lt;=20,1,0))</formula>
    </cfRule>
    <cfRule type="expression" dxfId="5088" priority="181">
      <formula>AND(IF($Q23=2,1,0),IF($X23&lt;30,1,0))</formula>
    </cfRule>
    <cfRule type="expression" dxfId="5087" priority="182">
      <formula>AND(IF($Q23=3,1,0),IF($X23&lt;30,1,0))</formula>
    </cfRule>
    <cfRule type="expression" dxfId="5086" priority="183">
      <formula>AND(IF($Q23=3,1,IF($Q23=4,1,0)),IF($F23&lt;=85,1,0))</formula>
    </cfRule>
  </conditionalFormatting>
  <conditionalFormatting sqref="X23">
    <cfRule type="expression" dxfId="5085" priority="176">
      <formula>AND(IF(OR($Q23=1,$Q23=2),1,0),IF($X23&lt;=20,1,0))</formula>
    </cfRule>
    <cfRule type="expression" dxfId="5084" priority="177">
      <formula>AND(IF($Q23=2,1,0),IF($X23&lt;30,1,0))</formula>
    </cfRule>
    <cfRule type="expression" dxfId="5083" priority="178">
      <formula>AND(IF($Q23=3,1,0),IF($X23&lt;30,1,0))</formula>
    </cfRule>
    <cfRule type="expression" dxfId="5082" priority="179">
      <formula>AND(IF($Q23=3,1,IF($Q23=4,1,0)),IF($F23&lt;=85,1,0))</formula>
    </cfRule>
  </conditionalFormatting>
  <conditionalFormatting sqref="AI23">
    <cfRule type="expression" dxfId="5081" priority="172">
      <formula>AND(IF(OR($Q23=1,$Q23=2),1,0),IF($X23&lt;=20,1,0))</formula>
    </cfRule>
    <cfRule type="expression" dxfId="5080" priority="173">
      <formula>AND(IF($Q23=2,1,0),IF($X23&lt;30,1,0))</formula>
    </cfRule>
    <cfRule type="expression" dxfId="5079" priority="174">
      <formula>AND(IF($Q23=3,1,0),IF($X23&lt;30,1,0))</formula>
    </cfRule>
    <cfRule type="expression" dxfId="5078" priority="175">
      <formula>AND(IF($Q23=3,1,IF($Q23=4,1,0)),IF($F23&lt;=85,1,0))</formula>
    </cfRule>
  </conditionalFormatting>
  <conditionalFormatting sqref="AV24">
    <cfRule type="expression" dxfId="5077" priority="170">
      <formula>AV24="X"</formula>
    </cfRule>
    <cfRule type="expression" dxfId="5076" priority="171">
      <formula>AV24="후보"</formula>
    </cfRule>
  </conditionalFormatting>
  <conditionalFormatting sqref="AC24">
    <cfRule type="cellIs" dxfId="5075" priority="167" operator="greaterThan">
      <formula>0.9</formula>
    </cfRule>
    <cfRule type="cellIs" dxfId="5074" priority="168" operator="greaterThan">
      <formula>0.85</formula>
    </cfRule>
  </conditionalFormatting>
  <conditionalFormatting sqref="N24">
    <cfRule type="cellIs" dxfId="5073" priority="165" operator="greaterThan">
      <formula>0.9</formula>
    </cfRule>
    <cfRule type="cellIs" dxfId="5072" priority="166" operator="greaterThan">
      <formula>0.85</formula>
    </cfRule>
  </conditionalFormatting>
  <conditionalFormatting sqref="E24">
    <cfRule type="expression" dxfId="5071" priority="161">
      <formula>AND(IF(OR($Q24=1,$Q24=2),1,0),IF($X24&lt;=20,1,0))</formula>
    </cfRule>
    <cfRule type="expression" dxfId="5070" priority="162">
      <formula>AND(IF($Q24=2,1,0),IF($X24&lt;30,1,0))</formula>
    </cfRule>
    <cfRule type="expression" dxfId="5069" priority="163">
      <formula>AND(IF($Q24=3,1,0),IF($X24&lt;30,1,0))</formula>
    </cfRule>
    <cfRule type="expression" dxfId="5068" priority="164">
      <formula>AND(IF($Q24=3,1,IF($Q24=4,1,0)),IF($F24&lt;=85,1,0))</formula>
    </cfRule>
  </conditionalFormatting>
  <conditionalFormatting sqref="X24">
    <cfRule type="expression" dxfId="5067" priority="157">
      <formula>AND(IF(OR($Q24=1,$Q24=2),1,0),IF($X24&lt;=20,1,0))</formula>
    </cfRule>
    <cfRule type="expression" dxfId="5066" priority="158">
      <formula>AND(IF($Q24=2,1,0),IF($X24&lt;30,1,0))</formula>
    </cfRule>
    <cfRule type="expression" dxfId="5065" priority="159">
      <formula>AND(IF($Q24=3,1,0),IF($X24&lt;30,1,0))</formula>
    </cfRule>
    <cfRule type="expression" dxfId="5064" priority="160">
      <formula>AND(IF($Q24=3,1,IF($Q24=4,1,0)),IF($F24&lt;=85,1,0))</formula>
    </cfRule>
  </conditionalFormatting>
  <conditionalFormatting sqref="AI24">
    <cfRule type="expression" dxfId="5063" priority="153">
      <formula>AND(IF(OR($Q24=1,$Q24=2),1,0),IF($X24&lt;=20,1,0))</formula>
    </cfRule>
    <cfRule type="expression" dxfId="5062" priority="154">
      <formula>AND(IF($Q24=2,1,0),IF($X24&lt;30,1,0))</formula>
    </cfRule>
    <cfRule type="expression" dxfId="5061" priority="155">
      <formula>AND(IF($Q24=3,1,0),IF($X24&lt;30,1,0))</formula>
    </cfRule>
    <cfRule type="expression" dxfId="5060" priority="156">
      <formula>AND(IF($Q24=3,1,IF($Q24=4,1,0)),IF($F24&lt;=85,1,0))</formula>
    </cfRule>
  </conditionalFormatting>
  <conditionalFormatting sqref="AV25">
    <cfRule type="expression" dxfId="5059" priority="151">
      <formula>AV25="X"</formula>
    </cfRule>
    <cfRule type="expression" dxfId="5058" priority="152">
      <formula>AV25="후보"</formula>
    </cfRule>
  </conditionalFormatting>
  <conditionalFormatting sqref="AC25">
    <cfRule type="cellIs" dxfId="5057" priority="148" operator="greaterThan">
      <formula>0.9</formula>
    </cfRule>
    <cfRule type="cellIs" dxfId="5056" priority="149" operator="greaterThan">
      <formula>0.85</formula>
    </cfRule>
  </conditionalFormatting>
  <conditionalFormatting sqref="N25">
    <cfRule type="cellIs" dxfId="5055" priority="146" operator="greaterThan">
      <formula>0.9</formula>
    </cfRule>
    <cfRule type="cellIs" dxfId="5054" priority="147" operator="greaterThan">
      <formula>0.85</formula>
    </cfRule>
  </conditionalFormatting>
  <conditionalFormatting sqref="E25">
    <cfRule type="expression" dxfId="5053" priority="142">
      <formula>AND(IF(OR($Q25=1,$Q25=2),1,0),IF($X25&lt;=20,1,0))</formula>
    </cfRule>
    <cfRule type="expression" dxfId="5052" priority="143">
      <formula>AND(IF($Q25=2,1,0),IF($X25&lt;30,1,0))</formula>
    </cfRule>
    <cfRule type="expression" dxfId="5051" priority="144">
      <formula>AND(IF($Q25=3,1,0),IF($X25&lt;30,1,0))</formula>
    </cfRule>
    <cfRule type="expression" dxfId="5050" priority="145">
      <formula>AND(IF($Q25=3,1,IF($Q25=4,1,0)),IF($F25&lt;=85,1,0))</formula>
    </cfRule>
  </conditionalFormatting>
  <conditionalFormatting sqref="X25">
    <cfRule type="expression" dxfId="5049" priority="138">
      <formula>AND(IF(OR($Q25=1,$Q25=2),1,0),IF($X25&lt;=20,1,0))</formula>
    </cfRule>
    <cfRule type="expression" dxfId="5048" priority="139">
      <formula>AND(IF($Q25=2,1,0),IF($X25&lt;30,1,0))</formula>
    </cfRule>
    <cfRule type="expression" dxfId="5047" priority="140">
      <formula>AND(IF($Q25=3,1,0),IF($X25&lt;30,1,0))</formula>
    </cfRule>
    <cfRule type="expression" dxfId="5046" priority="141">
      <formula>AND(IF($Q25=3,1,IF($Q25=4,1,0)),IF($F25&lt;=85,1,0))</formula>
    </cfRule>
  </conditionalFormatting>
  <conditionalFormatting sqref="AI25">
    <cfRule type="expression" dxfId="5045" priority="134">
      <formula>AND(IF(OR($Q25=1,$Q25=2),1,0),IF($X25&lt;=20,1,0))</formula>
    </cfRule>
    <cfRule type="expression" dxfId="5044" priority="135">
      <formula>AND(IF($Q25=2,1,0),IF($X25&lt;30,1,0))</formula>
    </cfRule>
    <cfRule type="expression" dxfId="5043" priority="136">
      <formula>AND(IF($Q25=3,1,0),IF($X25&lt;30,1,0))</formula>
    </cfRule>
    <cfRule type="expression" dxfId="5042" priority="137">
      <formula>AND(IF($Q25=3,1,IF($Q25=4,1,0)),IF($F25&lt;=85,1,0))</formula>
    </cfRule>
  </conditionalFormatting>
  <conditionalFormatting sqref="AV26">
    <cfRule type="expression" dxfId="5041" priority="132">
      <formula>AV26="X"</formula>
    </cfRule>
    <cfRule type="expression" dxfId="5040" priority="133">
      <formula>AV26="후보"</formula>
    </cfRule>
  </conditionalFormatting>
  <conditionalFormatting sqref="AC26">
    <cfRule type="cellIs" dxfId="5039" priority="129" operator="greaterThan">
      <formula>0.9</formula>
    </cfRule>
    <cfRule type="cellIs" dxfId="5038" priority="130" operator="greaterThan">
      <formula>0.85</formula>
    </cfRule>
  </conditionalFormatting>
  <conditionalFormatting sqref="N26">
    <cfRule type="cellIs" dxfId="5037" priority="127" operator="greaterThan">
      <formula>0.9</formula>
    </cfRule>
    <cfRule type="cellIs" dxfId="5036" priority="128" operator="greaterThan">
      <formula>0.85</formula>
    </cfRule>
  </conditionalFormatting>
  <conditionalFormatting sqref="E26">
    <cfRule type="expression" dxfId="5035" priority="123">
      <formula>AND(IF(OR($Q26=1,$Q26=2),1,0),IF($X26&lt;=20,1,0))</formula>
    </cfRule>
    <cfRule type="expression" dxfId="5034" priority="124">
      <formula>AND(IF($Q26=2,1,0),IF($X26&lt;30,1,0))</formula>
    </cfRule>
    <cfRule type="expression" dxfId="5033" priority="125">
      <formula>AND(IF($Q26=3,1,0),IF($X26&lt;30,1,0))</formula>
    </cfRule>
    <cfRule type="expression" dxfId="5032" priority="126">
      <formula>AND(IF($Q26=3,1,IF($Q26=4,1,0)),IF($F26&lt;=85,1,0))</formula>
    </cfRule>
  </conditionalFormatting>
  <conditionalFormatting sqref="X26">
    <cfRule type="expression" dxfId="5031" priority="119">
      <formula>AND(IF(OR($Q26=1,$Q26=2),1,0),IF($X26&lt;=20,1,0))</formula>
    </cfRule>
    <cfRule type="expression" dxfId="5030" priority="120">
      <formula>AND(IF($Q26=2,1,0),IF($X26&lt;30,1,0))</formula>
    </cfRule>
    <cfRule type="expression" dxfId="5029" priority="121">
      <formula>AND(IF($Q26=3,1,0),IF($X26&lt;30,1,0))</formula>
    </cfRule>
    <cfRule type="expression" dxfId="5028" priority="122">
      <formula>AND(IF($Q26=3,1,IF($Q26=4,1,0)),IF($F26&lt;=85,1,0))</formula>
    </cfRule>
  </conditionalFormatting>
  <conditionalFormatting sqref="AI26">
    <cfRule type="expression" dxfId="5027" priority="115">
      <formula>AND(IF(OR($Q26=1,$Q26=2),1,0),IF($X26&lt;=20,1,0))</formula>
    </cfRule>
    <cfRule type="expression" dxfId="5026" priority="116">
      <formula>AND(IF($Q26=2,1,0),IF($X26&lt;30,1,0))</formula>
    </cfRule>
    <cfRule type="expression" dxfId="5025" priority="117">
      <formula>AND(IF($Q26=3,1,0),IF($X26&lt;30,1,0))</formula>
    </cfRule>
    <cfRule type="expression" dxfId="5024" priority="118">
      <formula>AND(IF($Q26=3,1,IF($Q26=4,1,0)),IF($F26&lt;=85,1,0))</formula>
    </cfRule>
  </conditionalFormatting>
  <conditionalFormatting sqref="AV27">
    <cfRule type="expression" dxfId="5023" priority="113">
      <formula>AV27="X"</formula>
    </cfRule>
    <cfRule type="expression" dxfId="5022" priority="114">
      <formula>AV27="후보"</formula>
    </cfRule>
  </conditionalFormatting>
  <conditionalFormatting sqref="AC27">
    <cfRule type="cellIs" dxfId="5021" priority="110" operator="greaterThan">
      <formula>0.9</formula>
    </cfRule>
    <cfRule type="cellIs" dxfId="5020" priority="111" operator="greaterThan">
      <formula>0.85</formula>
    </cfRule>
  </conditionalFormatting>
  <conditionalFormatting sqref="N27">
    <cfRule type="cellIs" dxfId="5019" priority="108" operator="greaterThan">
      <formula>0.9</formula>
    </cfRule>
    <cfRule type="cellIs" dxfId="5018" priority="109" operator="greaterThan">
      <formula>0.85</formula>
    </cfRule>
  </conditionalFormatting>
  <conditionalFormatting sqref="E27">
    <cfRule type="expression" dxfId="5017" priority="104">
      <formula>AND(IF(OR($Q27=1,$Q27=2),1,0),IF($X27&lt;=20,1,0))</formula>
    </cfRule>
    <cfRule type="expression" dxfId="5016" priority="105">
      <formula>AND(IF($Q27=2,1,0),IF($X27&lt;30,1,0))</formula>
    </cfRule>
    <cfRule type="expression" dxfId="5015" priority="106">
      <formula>AND(IF($Q27=3,1,0),IF($X27&lt;30,1,0))</formula>
    </cfRule>
    <cfRule type="expression" dxfId="5014" priority="107">
      <formula>AND(IF($Q27=3,1,IF($Q27=4,1,0)),IF($F27&lt;=85,1,0))</formula>
    </cfRule>
  </conditionalFormatting>
  <conditionalFormatting sqref="X27">
    <cfRule type="expression" dxfId="5013" priority="100">
      <formula>AND(IF(OR($Q27=1,$Q27=2),1,0),IF($X27&lt;=20,1,0))</formula>
    </cfRule>
    <cfRule type="expression" dxfId="5012" priority="101">
      <formula>AND(IF($Q27=2,1,0),IF($X27&lt;30,1,0))</formula>
    </cfRule>
    <cfRule type="expression" dxfId="5011" priority="102">
      <formula>AND(IF($Q27=3,1,0),IF($X27&lt;30,1,0))</formula>
    </cfRule>
    <cfRule type="expression" dxfId="5010" priority="103">
      <formula>AND(IF($Q27=3,1,IF($Q27=4,1,0)),IF($F27&lt;=85,1,0))</formula>
    </cfRule>
  </conditionalFormatting>
  <conditionalFormatting sqref="AI27">
    <cfRule type="expression" dxfId="5009" priority="96">
      <formula>AND(IF(OR($Q27=1,$Q27=2),1,0),IF($X27&lt;=20,1,0))</formula>
    </cfRule>
    <cfRule type="expression" dxfId="5008" priority="97">
      <formula>AND(IF($Q27=2,1,0),IF($X27&lt;30,1,0))</formula>
    </cfRule>
    <cfRule type="expression" dxfId="5007" priority="98">
      <formula>AND(IF($Q27=3,1,0),IF($X27&lt;30,1,0))</formula>
    </cfRule>
    <cfRule type="expression" dxfId="5006" priority="99">
      <formula>AND(IF($Q27=3,1,IF($Q27=4,1,0)),IF($F27&lt;=85,1,0))</formula>
    </cfRule>
  </conditionalFormatting>
  <conditionalFormatting sqref="AV28">
    <cfRule type="expression" dxfId="5005" priority="94">
      <formula>AV28="X"</formula>
    </cfRule>
    <cfRule type="expression" dxfId="5004" priority="95">
      <formula>AV28="후보"</formula>
    </cfRule>
  </conditionalFormatting>
  <conditionalFormatting sqref="AC28">
    <cfRule type="cellIs" dxfId="5003" priority="91" operator="greaterThan">
      <formula>0.9</formula>
    </cfRule>
    <cfRule type="cellIs" dxfId="5002" priority="92" operator="greaterThan">
      <formula>0.85</formula>
    </cfRule>
  </conditionalFormatting>
  <conditionalFormatting sqref="N28">
    <cfRule type="cellIs" dxfId="5001" priority="89" operator="greaterThan">
      <formula>0.9</formula>
    </cfRule>
    <cfRule type="cellIs" dxfId="5000" priority="90" operator="greaterThan">
      <formula>0.85</formula>
    </cfRule>
  </conditionalFormatting>
  <conditionalFormatting sqref="E28">
    <cfRule type="expression" dxfId="4999" priority="85">
      <formula>AND(IF(OR($Q28=1,$Q28=2),1,0),IF($X28&lt;=20,1,0))</formula>
    </cfRule>
    <cfRule type="expression" dxfId="4998" priority="86">
      <formula>AND(IF($Q28=2,1,0),IF($X28&lt;30,1,0))</formula>
    </cfRule>
    <cfRule type="expression" dxfId="4997" priority="87">
      <formula>AND(IF($Q28=3,1,0),IF($X28&lt;30,1,0))</formula>
    </cfRule>
    <cfRule type="expression" dxfId="4996" priority="88">
      <formula>AND(IF($Q28=3,1,IF($Q28=4,1,0)),IF($F28&lt;=85,1,0))</formula>
    </cfRule>
  </conditionalFormatting>
  <conditionalFormatting sqref="X28">
    <cfRule type="expression" dxfId="4995" priority="81">
      <formula>AND(IF(OR($Q28=1,$Q28=2),1,0),IF($X28&lt;=20,1,0))</formula>
    </cfRule>
    <cfRule type="expression" dxfId="4994" priority="82">
      <formula>AND(IF($Q28=2,1,0),IF($X28&lt;30,1,0))</formula>
    </cfRule>
    <cfRule type="expression" dxfId="4993" priority="83">
      <formula>AND(IF($Q28=3,1,0),IF($X28&lt;30,1,0))</formula>
    </cfRule>
    <cfRule type="expression" dxfId="4992" priority="84">
      <formula>AND(IF($Q28=3,1,IF($Q28=4,1,0)),IF($F28&lt;=85,1,0))</formula>
    </cfRule>
  </conditionalFormatting>
  <conditionalFormatting sqref="AI28">
    <cfRule type="expression" dxfId="4991" priority="77">
      <formula>AND(IF(OR($Q28=1,$Q28=2),1,0),IF($X28&lt;=20,1,0))</formula>
    </cfRule>
    <cfRule type="expression" dxfId="4990" priority="78">
      <formula>AND(IF($Q28=2,1,0),IF($X28&lt;30,1,0))</formula>
    </cfRule>
    <cfRule type="expression" dxfId="4989" priority="79">
      <formula>AND(IF($Q28=3,1,0),IF($X28&lt;30,1,0))</formula>
    </cfRule>
    <cfRule type="expression" dxfId="4988" priority="80">
      <formula>AND(IF($Q28=3,1,IF($Q28=4,1,0)),IF($F28&lt;=85,1,0))</formula>
    </cfRule>
  </conditionalFormatting>
  <conditionalFormatting sqref="AV29">
    <cfRule type="expression" dxfId="4987" priority="75">
      <formula>AV29="X"</formula>
    </cfRule>
    <cfRule type="expression" dxfId="4986" priority="76">
      <formula>AV29="후보"</formula>
    </cfRule>
  </conditionalFormatting>
  <conditionalFormatting sqref="AC29">
    <cfRule type="cellIs" dxfId="4985" priority="72" operator="greaterThan">
      <formula>0.9</formula>
    </cfRule>
    <cfRule type="cellIs" dxfId="4984" priority="73" operator="greaterThan">
      <formula>0.85</formula>
    </cfRule>
  </conditionalFormatting>
  <conditionalFormatting sqref="N29">
    <cfRule type="cellIs" dxfId="4983" priority="70" operator="greaterThan">
      <formula>0.9</formula>
    </cfRule>
    <cfRule type="cellIs" dxfId="4982" priority="71" operator="greaterThan">
      <formula>0.85</formula>
    </cfRule>
  </conditionalFormatting>
  <conditionalFormatting sqref="E29">
    <cfRule type="expression" dxfId="4981" priority="66">
      <formula>AND(IF(OR($Q29=1,$Q29=2),1,0),IF($X29&lt;=20,1,0))</formula>
    </cfRule>
    <cfRule type="expression" dxfId="4980" priority="67">
      <formula>AND(IF($Q29=2,1,0),IF($X29&lt;30,1,0))</formula>
    </cfRule>
    <cfRule type="expression" dxfId="4979" priority="68">
      <formula>AND(IF($Q29=3,1,0),IF($X29&lt;30,1,0))</formula>
    </cfRule>
    <cfRule type="expression" dxfId="4978" priority="69">
      <formula>AND(IF($Q29=3,1,IF($Q29=4,1,0)),IF($F29&lt;=85,1,0))</formula>
    </cfRule>
  </conditionalFormatting>
  <conditionalFormatting sqref="X29">
    <cfRule type="expression" dxfId="4977" priority="62">
      <formula>AND(IF(OR($Q29=1,$Q29=2),1,0),IF($X29&lt;=20,1,0))</formula>
    </cfRule>
    <cfRule type="expression" dxfId="4976" priority="63">
      <formula>AND(IF($Q29=2,1,0),IF($X29&lt;30,1,0))</formula>
    </cfRule>
    <cfRule type="expression" dxfId="4975" priority="64">
      <formula>AND(IF($Q29=3,1,0),IF($X29&lt;30,1,0))</formula>
    </cfRule>
    <cfRule type="expression" dxfId="4974" priority="65">
      <formula>AND(IF($Q29=3,1,IF($Q29=4,1,0)),IF($F29&lt;=85,1,0))</formula>
    </cfRule>
  </conditionalFormatting>
  <conditionalFormatting sqref="AI29">
    <cfRule type="expression" dxfId="4973" priority="58">
      <formula>AND(IF(OR($Q29=1,$Q29=2),1,0),IF($X29&lt;=20,1,0))</formula>
    </cfRule>
    <cfRule type="expression" dxfId="4972" priority="59">
      <formula>AND(IF($Q29=2,1,0),IF($X29&lt;30,1,0))</formula>
    </cfRule>
    <cfRule type="expression" dxfId="4971" priority="60">
      <formula>AND(IF($Q29=3,1,0),IF($X29&lt;30,1,0))</formula>
    </cfRule>
    <cfRule type="expression" dxfId="4970" priority="61">
      <formula>AND(IF($Q29=3,1,IF($Q29=4,1,0)),IF($F29&lt;=85,1,0))</formula>
    </cfRule>
  </conditionalFormatting>
  <conditionalFormatting sqref="AV30">
    <cfRule type="expression" dxfId="4969" priority="56">
      <formula>AV30="X"</formula>
    </cfRule>
    <cfRule type="expression" dxfId="4968" priority="57">
      <formula>AV30="후보"</formula>
    </cfRule>
  </conditionalFormatting>
  <conditionalFormatting sqref="AC30">
    <cfRule type="cellIs" dxfId="4967" priority="53" operator="greaterThan">
      <formula>0.9</formula>
    </cfRule>
    <cfRule type="cellIs" dxfId="4966" priority="54" operator="greaterThan">
      <formula>0.85</formula>
    </cfRule>
  </conditionalFormatting>
  <conditionalFormatting sqref="N30">
    <cfRule type="cellIs" dxfId="4965" priority="51" operator="greaterThan">
      <formula>0.9</formula>
    </cfRule>
    <cfRule type="cellIs" dxfId="4964" priority="52" operator="greaterThan">
      <formula>0.85</formula>
    </cfRule>
  </conditionalFormatting>
  <conditionalFormatting sqref="E30">
    <cfRule type="expression" dxfId="4963" priority="47">
      <formula>AND(IF(OR($Q30=1,$Q30=2),1,0),IF($X30&lt;=20,1,0))</formula>
    </cfRule>
    <cfRule type="expression" dxfId="4962" priority="48">
      <formula>AND(IF($Q30=2,1,0),IF($X30&lt;30,1,0))</formula>
    </cfRule>
    <cfRule type="expression" dxfId="4961" priority="49">
      <formula>AND(IF($Q30=3,1,0),IF($X30&lt;30,1,0))</formula>
    </cfRule>
    <cfRule type="expression" dxfId="4960" priority="50">
      <formula>AND(IF($Q30=3,1,IF($Q30=4,1,0)),IF($F30&lt;=85,1,0))</formula>
    </cfRule>
  </conditionalFormatting>
  <conditionalFormatting sqref="X30">
    <cfRule type="expression" dxfId="4959" priority="43">
      <formula>AND(IF(OR($Q30=1,$Q30=2),1,0),IF($X30&lt;=20,1,0))</formula>
    </cfRule>
    <cfRule type="expression" dxfId="4958" priority="44">
      <formula>AND(IF($Q30=2,1,0),IF($X30&lt;30,1,0))</formula>
    </cfRule>
    <cfRule type="expression" dxfId="4957" priority="45">
      <formula>AND(IF($Q30=3,1,0),IF($X30&lt;30,1,0))</formula>
    </cfRule>
    <cfRule type="expression" dxfId="4956" priority="46">
      <formula>AND(IF($Q30=3,1,IF($Q30=4,1,0)),IF($F30&lt;=85,1,0))</formula>
    </cfRule>
  </conditionalFormatting>
  <conditionalFormatting sqref="AI30">
    <cfRule type="expression" dxfId="4955" priority="39">
      <formula>AND(IF(OR($Q30=1,$Q30=2),1,0),IF($X30&lt;=20,1,0))</formula>
    </cfRule>
    <cfRule type="expression" dxfId="4954" priority="40">
      <formula>AND(IF($Q30=2,1,0),IF($X30&lt;30,1,0))</formula>
    </cfRule>
    <cfRule type="expression" dxfId="4953" priority="41">
      <formula>AND(IF($Q30=3,1,0),IF($X30&lt;30,1,0))</formula>
    </cfRule>
    <cfRule type="expression" dxfId="4952" priority="42">
      <formula>AND(IF($Q30=3,1,IF($Q30=4,1,0)),IF($F30&lt;=85,1,0))</formula>
    </cfRule>
  </conditionalFormatting>
  <conditionalFormatting sqref="AV31">
    <cfRule type="expression" dxfId="4951" priority="37">
      <formula>AV31="X"</formula>
    </cfRule>
    <cfRule type="expression" dxfId="4950" priority="38">
      <formula>AV31="후보"</formula>
    </cfRule>
  </conditionalFormatting>
  <conditionalFormatting sqref="AC31">
    <cfRule type="cellIs" dxfId="4949" priority="34" operator="greaterThan">
      <formula>0.9</formula>
    </cfRule>
    <cfRule type="cellIs" dxfId="4948" priority="35" operator="greaterThan">
      <formula>0.85</formula>
    </cfRule>
  </conditionalFormatting>
  <conditionalFormatting sqref="N31">
    <cfRule type="cellIs" dxfId="4947" priority="32" operator="greaterThan">
      <formula>0.9</formula>
    </cfRule>
    <cfRule type="cellIs" dxfId="4946" priority="33" operator="greaterThan">
      <formula>0.85</formula>
    </cfRule>
  </conditionalFormatting>
  <conditionalFormatting sqref="E31">
    <cfRule type="expression" dxfId="4945" priority="28">
      <formula>AND(IF(OR($Q31=1,$Q31=2),1,0),IF($X31&lt;=20,1,0))</formula>
    </cfRule>
    <cfRule type="expression" dxfId="4944" priority="29">
      <formula>AND(IF($Q31=2,1,0),IF($X31&lt;30,1,0))</formula>
    </cfRule>
    <cfRule type="expression" dxfId="4943" priority="30">
      <formula>AND(IF($Q31=3,1,0),IF($X31&lt;30,1,0))</formula>
    </cfRule>
    <cfRule type="expression" dxfId="4942" priority="31">
      <formula>AND(IF($Q31=3,1,IF($Q31=4,1,0)),IF($F31&lt;=85,1,0))</formula>
    </cfRule>
  </conditionalFormatting>
  <conditionalFormatting sqref="X31">
    <cfRule type="expression" dxfId="4941" priority="24">
      <formula>AND(IF(OR($Q31=1,$Q31=2),1,0),IF($X31&lt;=20,1,0))</formula>
    </cfRule>
    <cfRule type="expression" dxfId="4940" priority="25">
      <formula>AND(IF($Q31=2,1,0),IF($X31&lt;30,1,0))</formula>
    </cfRule>
    <cfRule type="expression" dxfId="4939" priority="26">
      <formula>AND(IF($Q31=3,1,0),IF($X31&lt;30,1,0))</formula>
    </cfRule>
    <cfRule type="expression" dxfId="4938" priority="27">
      <formula>AND(IF($Q31=3,1,IF($Q31=4,1,0)),IF($F31&lt;=85,1,0))</formula>
    </cfRule>
  </conditionalFormatting>
  <conditionalFormatting sqref="AI31">
    <cfRule type="expression" dxfId="4937" priority="20">
      <formula>AND(IF(OR($Q31=1,$Q31=2),1,0),IF($X31&lt;=20,1,0))</formula>
    </cfRule>
    <cfRule type="expression" dxfId="4936" priority="21">
      <formula>AND(IF($Q31=2,1,0),IF($X31&lt;30,1,0))</formula>
    </cfRule>
    <cfRule type="expression" dxfId="4935" priority="22">
      <formula>AND(IF($Q31=3,1,0),IF($X31&lt;30,1,0))</formula>
    </cfRule>
    <cfRule type="expression" dxfId="4934" priority="23">
      <formula>AND(IF($Q31=3,1,IF($Q31=4,1,0)),IF($F31&lt;=85,1,0))</formula>
    </cfRule>
  </conditionalFormatting>
  <conditionalFormatting sqref="AV32">
    <cfRule type="expression" dxfId="4933" priority="18">
      <formula>AV32="X"</formula>
    </cfRule>
    <cfRule type="expression" dxfId="4932" priority="19">
      <formula>AV32="후보"</formula>
    </cfRule>
  </conditionalFormatting>
  <conditionalFormatting sqref="AC32">
    <cfRule type="cellIs" dxfId="4931" priority="15" operator="greaterThan">
      <formula>0.9</formula>
    </cfRule>
    <cfRule type="cellIs" dxfId="4930" priority="16" operator="greaterThan">
      <formula>0.85</formula>
    </cfRule>
  </conditionalFormatting>
  <conditionalFormatting sqref="N32">
    <cfRule type="cellIs" dxfId="4929" priority="13" operator="greaterThan">
      <formula>0.9</formula>
    </cfRule>
    <cfRule type="cellIs" dxfId="4928" priority="14" operator="greaterThan">
      <formula>0.85</formula>
    </cfRule>
  </conditionalFormatting>
  <conditionalFormatting sqref="E32">
    <cfRule type="expression" dxfId="4927" priority="9">
      <formula>AND(IF(OR($Q32=1,$Q32=2),1,0),IF($X32&lt;=20,1,0))</formula>
    </cfRule>
    <cfRule type="expression" dxfId="4926" priority="10">
      <formula>AND(IF($Q32=2,1,0),IF($X32&lt;30,1,0))</formula>
    </cfRule>
    <cfRule type="expression" dxfId="4925" priority="11">
      <formula>AND(IF($Q32=3,1,0),IF($X32&lt;30,1,0))</formula>
    </cfRule>
    <cfRule type="expression" dxfId="4924" priority="12">
      <formula>AND(IF($Q32=3,1,IF($Q32=4,1,0)),IF($F32&lt;=85,1,0))</formula>
    </cfRule>
  </conditionalFormatting>
  <conditionalFormatting sqref="X32">
    <cfRule type="expression" dxfId="4923" priority="5">
      <formula>AND(IF(OR($Q32=1,$Q32=2),1,0),IF($X32&lt;=20,1,0))</formula>
    </cfRule>
    <cfRule type="expression" dxfId="4922" priority="6">
      <formula>AND(IF($Q32=2,1,0),IF($X32&lt;30,1,0))</formula>
    </cfRule>
    <cfRule type="expression" dxfId="4921" priority="7">
      <formula>AND(IF($Q32=3,1,0),IF($X32&lt;30,1,0))</formula>
    </cfRule>
    <cfRule type="expression" dxfId="4920" priority="8">
      <formula>AND(IF($Q32=3,1,IF($Q32=4,1,0)),IF($F32&lt;=85,1,0))</formula>
    </cfRule>
  </conditionalFormatting>
  <conditionalFormatting sqref="AI32">
    <cfRule type="expression" dxfId="4919" priority="1">
      <formula>AND(IF(OR($Q32=1,$Q32=2),1,0),IF($X32&lt;=20,1,0))</formula>
    </cfRule>
    <cfRule type="expression" dxfId="4918" priority="2">
      <formula>AND(IF($Q32=2,1,0),IF($X32&lt;30,1,0))</formula>
    </cfRule>
    <cfRule type="expression" dxfId="4917" priority="3">
      <formula>AND(IF($Q32=3,1,0),IF($X32&lt;30,1,0))</formula>
    </cfRule>
    <cfRule type="expression" dxfId="4916" priority="4">
      <formula>AND(IF($Q32=3,1,IF($Q32=4,1,0)),IF($F32&lt;=85,1,0))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성산동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1380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성산동 성산시영('86.06.,3710^)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0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1382</v>
      </c>
      <c r="B6" s="10" t="s">
        <v>2333</v>
      </c>
      <c r="C6" s="88">
        <v>3710</v>
      </c>
      <c r="D6" s="86">
        <v>66.2</v>
      </c>
      <c r="E6" s="87">
        <v>20</v>
      </c>
      <c r="F6" s="86">
        <v>50</v>
      </c>
      <c r="G6" s="17">
        <v>15</v>
      </c>
      <c r="H6" s="88">
        <v>1330</v>
      </c>
      <c r="I6" s="89">
        <v>101000</v>
      </c>
      <c r="J6" s="89" t="s">
        <v>64</v>
      </c>
      <c r="K6" s="89">
        <v>32000</v>
      </c>
      <c r="L6" s="89" t="s">
        <v>70</v>
      </c>
      <c r="M6" s="90">
        <f>I6-K6</f>
        <v>69000</v>
      </c>
      <c r="N6" s="4">
        <f>IF(ISERROR(K6/I6),"",K6/I6)</f>
        <v>0.31683168316831684</v>
      </c>
      <c r="O6" s="91">
        <f>I6/E6</f>
        <v>5050</v>
      </c>
      <c r="P6" s="91">
        <f>K6/E6</f>
        <v>1600</v>
      </c>
      <c r="Q6" s="77">
        <v>2</v>
      </c>
      <c r="R6" s="77">
        <v>1</v>
      </c>
      <c r="S6" s="77" t="s">
        <v>78</v>
      </c>
      <c r="T6" s="5">
        <v>66</v>
      </c>
      <c r="U6" s="9"/>
      <c r="W6" s="86">
        <f t="shared" ref="W6:X8" si="2">D6</f>
        <v>66.2</v>
      </c>
      <c r="X6" s="87">
        <f t="shared" si="2"/>
        <v>20</v>
      </c>
      <c r="Y6" s="92">
        <f t="shared" ref="Y6:Z8" si="3">H6</f>
        <v>1330</v>
      </c>
      <c r="Z6" s="90">
        <f t="shared" si="3"/>
        <v>101000</v>
      </c>
      <c r="AA6" s="90">
        <f>K6</f>
        <v>32000</v>
      </c>
      <c r="AB6" s="90">
        <f t="shared" ref="AB6:AD8" si="4">M6</f>
        <v>69000</v>
      </c>
      <c r="AC6" s="4">
        <f t="shared" si="4"/>
        <v>0.31683168316831684</v>
      </c>
      <c r="AD6" s="91">
        <f t="shared" si="4"/>
        <v>5050</v>
      </c>
      <c r="AE6" s="77" t="str">
        <f>S6</f>
        <v>복</v>
      </c>
      <c r="AF6" s="77" t="str">
        <f>Q6&amp;"/"&amp;R6</f>
        <v>2/1</v>
      </c>
      <c r="AH6" s="20" t="str">
        <f t="shared" si="1"/>
        <v>성산시영</v>
      </c>
      <c r="AI6" s="87">
        <f t="shared" si="0"/>
        <v>20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1382</v>
      </c>
      <c r="B7" s="10" t="s">
        <v>2333</v>
      </c>
      <c r="C7" s="88">
        <v>3710</v>
      </c>
      <c r="D7" s="86">
        <v>71.8</v>
      </c>
      <c r="E7" s="87">
        <v>22</v>
      </c>
      <c r="F7" s="86">
        <v>50.5</v>
      </c>
      <c r="G7" s="17">
        <v>15</v>
      </c>
      <c r="H7" s="88">
        <v>1120</v>
      </c>
      <c r="I7" s="89">
        <v>116000</v>
      </c>
      <c r="J7" s="89" t="s">
        <v>74</v>
      </c>
      <c r="K7" s="89">
        <v>32000</v>
      </c>
      <c r="L7" s="89" t="s">
        <v>68</v>
      </c>
      <c r="M7" s="90">
        <f>I7-K7</f>
        <v>84000</v>
      </c>
      <c r="N7" s="4">
        <f>IF(ISERROR(K7/I7),"",K7/I7)</f>
        <v>0.27586206896551724</v>
      </c>
      <c r="O7" s="91">
        <f>I7/E7</f>
        <v>5272.727272727273</v>
      </c>
      <c r="P7" s="91">
        <f>K7/E7</f>
        <v>1454.5454545454545</v>
      </c>
      <c r="Q7" s="77">
        <v>3</v>
      </c>
      <c r="R7" s="77">
        <v>1</v>
      </c>
      <c r="S7" s="77" t="s">
        <v>78</v>
      </c>
      <c r="T7" s="5">
        <v>71</v>
      </c>
      <c r="U7" s="9"/>
      <c r="W7" s="86">
        <f t="shared" si="2"/>
        <v>71.8</v>
      </c>
      <c r="X7" s="87">
        <f t="shared" si="2"/>
        <v>22</v>
      </c>
      <c r="Y7" s="92">
        <f t="shared" si="3"/>
        <v>1120</v>
      </c>
      <c r="Z7" s="90">
        <f t="shared" si="3"/>
        <v>116000</v>
      </c>
      <c r="AA7" s="90">
        <f>K7</f>
        <v>32000</v>
      </c>
      <c r="AB7" s="90">
        <f t="shared" si="4"/>
        <v>84000</v>
      </c>
      <c r="AC7" s="4">
        <f t="shared" si="4"/>
        <v>0.27586206896551724</v>
      </c>
      <c r="AD7" s="91">
        <f t="shared" si="4"/>
        <v>5272.727272727273</v>
      </c>
      <c r="AE7" s="77" t="str">
        <f>S7</f>
        <v>복</v>
      </c>
      <c r="AF7" s="77" t="str">
        <f>Q7&amp;"/"&amp;R7</f>
        <v>3/1</v>
      </c>
      <c r="AH7" s="20" t="str">
        <f t="shared" si="1"/>
        <v>성산시영</v>
      </c>
      <c r="AI7" s="87">
        <f t="shared" si="0"/>
        <v>22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1382</v>
      </c>
      <c r="B8" s="10" t="s">
        <v>2333</v>
      </c>
      <c r="C8" s="88">
        <v>3710</v>
      </c>
      <c r="D8" s="86">
        <v>77.900000000000006</v>
      </c>
      <c r="E8" s="87">
        <v>24</v>
      </c>
      <c r="F8" s="86">
        <v>59.4</v>
      </c>
      <c r="G8" s="17">
        <v>18</v>
      </c>
      <c r="H8" s="88">
        <v>1260</v>
      </c>
      <c r="I8" s="89">
        <v>128000</v>
      </c>
      <c r="J8" s="89" t="s">
        <v>70</v>
      </c>
      <c r="K8" s="89">
        <v>35000</v>
      </c>
      <c r="L8" s="89" t="s">
        <v>98</v>
      </c>
      <c r="M8" s="90">
        <f>I8-K8</f>
        <v>93000</v>
      </c>
      <c r="N8" s="4">
        <f>IF(ISERROR(K8/I8),"",K8/I8)</f>
        <v>0.2734375</v>
      </c>
      <c r="O8" s="91">
        <f>I8/E8</f>
        <v>5333.333333333333</v>
      </c>
      <c r="P8" s="91">
        <f>K8/E8</f>
        <v>1458.3333333333333</v>
      </c>
      <c r="Q8" s="77">
        <v>3</v>
      </c>
      <c r="R8" s="77">
        <v>1</v>
      </c>
      <c r="S8" s="77" t="s">
        <v>78</v>
      </c>
      <c r="T8" s="5">
        <v>77</v>
      </c>
      <c r="U8" s="9"/>
      <c r="W8" s="86">
        <f t="shared" si="2"/>
        <v>77.900000000000006</v>
      </c>
      <c r="X8" s="87">
        <f t="shared" si="2"/>
        <v>24</v>
      </c>
      <c r="Y8" s="92">
        <f t="shared" si="3"/>
        <v>1260</v>
      </c>
      <c r="Z8" s="90">
        <f t="shared" si="3"/>
        <v>128000</v>
      </c>
      <c r="AA8" s="90">
        <f>K8</f>
        <v>35000</v>
      </c>
      <c r="AB8" s="90">
        <f t="shared" si="4"/>
        <v>93000</v>
      </c>
      <c r="AC8" s="4">
        <f t="shared" si="4"/>
        <v>0.2734375</v>
      </c>
      <c r="AD8" s="91">
        <f t="shared" si="4"/>
        <v>5333.333333333333</v>
      </c>
      <c r="AE8" s="77" t="str">
        <f>S8</f>
        <v>복</v>
      </c>
      <c r="AF8" s="77" t="str">
        <f>Q8&amp;"/"&amp;R8</f>
        <v>3/1</v>
      </c>
      <c r="AH8" s="20" t="str">
        <f t="shared" si="1"/>
        <v>성산시영</v>
      </c>
      <c r="AI8" s="87">
        <f t="shared" si="0"/>
        <v>24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성산동 월드컵IPARK1차('09.03.,320^)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9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1387</v>
      </c>
      <c r="B10" s="10" t="s">
        <v>2334</v>
      </c>
      <c r="C10" s="88">
        <v>320</v>
      </c>
      <c r="D10" s="86">
        <v>78.400000000000006</v>
      </c>
      <c r="E10" s="87">
        <v>24</v>
      </c>
      <c r="F10" s="86">
        <v>59.7</v>
      </c>
      <c r="G10" s="17">
        <v>18</v>
      </c>
      <c r="H10" s="88">
        <v>132</v>
      </c>
      <c r="I10" s="89"/>
      <c r="J10" s="89"/>
      <c r="K10" s="89">
        <v>65000</v>
      </c>
      <c r="L10" s="89" t="s">
        <v>70</v>
      </c>
      <c r="M10" s="90">
        <f>I10-K10</f>
        <v>-65000</v>
      </c>
      <c r="N10" s="4" t="str">
        <f>IF(ISERROR(K10/I10),"",K10/I10)</f>
        <v/>
      </c>
      <c r="O10" s="91">
        <f>I10/E10</f>
        <v>0</v>
      </c>
      <c r="P10" s="91">
        <f>K10/E10</f>
        <v>2708.3333333333335</v>
      </c>
      <c r="Q10" s="77">
        <v>3</v>
      </c>
      <c r="R10" s="77">
        <v>2</v>
      </c>
      <c r="S10" s="77" t="s">
        <v>61</v>
      </c>
      <c r="T10" s="5">
        <v>78</v>
      </c>
      <c r="U10" s="9"/>
      <c r="W10" s="86">
        <f t="shared" ref="W10:X12" si="5">D10</f>
        <v>78.400000000000006</v>
      </c>
      <c r="X10" s="87">
        <f t="shared" si="5"/>
        <v>24</v>
      </c>
      <c r="Y10" s="92">
        <f t="shared" ref="Y10:Z12" si="6">H10</f>
        <v>132</v>
      </c>
      <c r="Z10" s="90">
        <f t="shared" si="6"/>
        <v>0</v>
      </c>
      <c r="AA10" s="90">
        <f>K10</f>
        <v>65000</v>
      </c>
      <c r="AB10" s="90">
        <f t="shared" ref="AB10:AD12" si="7">M10</f>
        <v>-65000</v>
      </c>
      <c r="AC10" s="4" t="str">
        <f t="shared" si="7"/>
        <v/>
      </c>
      <c r="AD10" s="91">
        <f t="shared" si="7"/>
        <v>0</v>
      </c>
      <c r="AE10" s="77" t="str">
        <f>S10</f>
        <v>계</v>
      </c>
      <c r="AF10" s="77" t="str">
        <f>Q10&amp;"/"&amp;R10</f>
        <v>3/2</v>
      </c>
      <c r="AH10" s="20" t="str">
        <f t="shared" si="1"/>
        <v>월드컵IPARK1차</v>
      </c>
      <c r="AI10" s="87">
        <f t="shared" si="0"/>
        <v>24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  <row r="11" spans="1:48" x14ac:dyDescent="0.3">
      <c r="A11" s="9" t="s">
        <v>1387</v>
      </c>
      <c r="B11" s="10" t="s">
        <v>2334</v>
      </c>
      <c r="C11" s="88">
        <v>320</v>
      </c>
      <c r="D11" s="86">
        <v>107.9</v>
      </c>
      <c r="E11" s="87">
        <v>33</v>
      </c>
      <c r="F11" s="86">
        <v>84.7</v>
      </c>
      <c r="G11" s="17">
        <v>26</v>
      </c>
      <c r="H11" s="88">
        <v>142</v>
      </c>
      <c r="I11" s="89">
        <v>114000</v>
      </c>
      <c r="J11" s="89" t="s">
        <v>70</v>
      </c>
      <c r="K11" s="89"/>
      <c r="L11" s="89"/>
      <c r="M11" s="90">
        <f>I11-K11</f>
        <v>114000</v>
      </c>
      <c r="N11" s="4">
        <f>IF(ISERROR(K11/I11),"",K11/I11)</f>
        <v>0</v>
      </c>
      <c r="O11" s="91">
        <f>I11/E11</f>
        <v>3454.5454545454545</v>
      </c>
      <c r="P11" s="91">
        <f>K11/E11</f>
        <v>0</v>
      </c>
      <c r="Q11" s="77">
        <v>3</v>
      </c>
      <c r="R11" s="77">
        <v>2</v>
      </c>
      <c r="S11" s="77" t="s">
        <v>61</v>
      </c>
      <c r="T11" s="5">
        <v>107</v>
      </c>
      <c r="U11" s="9"/>
      <c r="W11" s="86">
        <f t="shared" si="5"/>
        <v>107.9</v>
      </c>
      <c r="X11" s="87">
        <f t="shared" si="5"/>
        <v>33</v>
      </c>
      <c r="Y11" s="92">
        <f t="shared" si="6"/>
        <v>142</v>
      </c>
      <c r="Z11" s="90">
        <f t="shared" si="6"/>
        <v>114000</v>
      </c>
      <c r="AA11" s="90">
        <f>K11</f>
        <v>0</v>
      </c>
      <c r="AB11" s="90">
        <f t="shared" si="7"/>
        <v>114000</v>
      </c>
      <c r="AC11" s="4">
        <f t="shared" si="7"/>
        <v>0</v>
      </c>
      <c r="AD11" s="91">
        <f t="shared" si="7"/>
        <v>3454.5454545454545</v>
      </c>
      <c r="AE11" s="77" t="str">
        <f>S11</f>
        <v>계</v>
      </c>
      <c r="AF11" s="77" t="str">
        <f>Q11&amp;"/"&amp;R11</f>
        <v>3/2</v>
      </c>
      <c r="AH11" s="20" t="str">
        <f t="shared" si="1"/>
        <v>월드컵IPARK1차</v>
      </c>
      <c r="AI11" s="87">
        <f t="shared" si="0"/>
        <v>33</v>
      </c>
      <c r="AJ11" s="77" t="str">
        <f>IF(AI11="","",$AJ$2)</f>
        <v>A-</v>
      </c>
      <c r="AK11" s="77" t="s">
        <v>13</v>
      </c>
      <c r="AL11" s="77" t="s">
        <v>62</v>
      </c>
      <c r="AM11" s="77" t="s">
        <v>63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X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 t="s">
        <v>1387</v>
      </c>
      <c r="B12" s="10" t="s">
        <v>2334</v>
      </c>
      <c r="C12" s="88">
        <v>320</v>
      </c>
      <c r="D12" s="86">
        <v>140.69999999999999</v>
      </c>
      <c r="E12" s="87">
        <v>43</v>
      </c>
      <c r="F12" s="86">
        <v>118</v>
      </c>
      <c r="G12" s="17">
        <v>36</v>
      </c>
      <c r="H12" s="88">
        <v>34</v>
      </c>
      <c r="I12" s="89">
        <v>155000</v>
      </c>
      <c r="J12" s="89" t="s">
        <v>59</v>
      </c>
      <c r="K12" s="89"/>
      <c r="L12" s="89"/>
      <c r="M12" s="90">
        <f>I12-K12</f>
        <v>155000</v>
      </c>
      <c r="N12" s="4">
        <f>IF(ISERROR(K12/I12),"",K12/I12)</f>
        <v>0</v>
      </c>
      <c r="O12" s="91">
        <f>I12/E12</f>
        <v>3604.6511627906975</v>
      </c>
      <c r="P12" s="91">
        <f>K12/E12</f>
        <v>0</v>
      </c>
      <c r="Q12" s="77">
        <v>4</v>
      </c>
      <c r="R12" s="77">
        <v>2</v>
      </c>
      <c r="S12" s="77" t="s">
        <v>61</v>
      </c>
      <c r="T12" s="5">
        <v>140</v>
      </c>
      <c r="U12" s="9"/>
      <c r="W12" s="86">
        <f t="shared" si="5"/>
        <v>140.69999999999999</v>
      </c>
      <c r="X12" s="87">
        <f t="shared" si="5"/>
        <v>43</v>
      </c>
      <c r="Y12" s="92">
        <f t="shared" si="6"/>
        <v>34</v>
      </c>
      <c r="Z12" s="90">
        <f t="shared" si="6"/>
        <v>155000</v>
      </c>
      <c r="AA12" s="90">
        <f>K12</f>
        <v>0</v>
      </c>
      <c r="AB12" s="90">
        <f t="shared" si="7"/>
        <v>155000</v>
      </c>
      <c r="AC12" s="4">
        <f t="shared" si="7"/>
        <v>0</v>
      </c>
      <c r="AD12" s="91">
        <f t="shared" si="7"/>
        <v>3604.6511627906975</v>
      </c>
      <c r="AE12" s="77" t="str">
        <f>S12</f>
        <v>계</v>
      </c>
      <c r="AF12" s="77" t="str">
        <f>Q12&amp;"/"&amp;R12</f>
        <v>4/2</v>
      </c>
      <c r="AH12" s="20" t="str">
        <f t="shared" si="1"/>
        <v>월드컵IPARK1차</v>
      </c>
      <c r="AI12" s="87">
        <f t="shared" si="0"/>
        <v>43</v>
      </c>
      <c r="AJ12" s="77" t="str">
        <f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X</v>
      </c>
      <c r="AQ12" s="77" t="str">
        <f>IF(O12="","",IF(O12&lt;=$AQ$1,"O","X"))</f>
        <v>X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X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/>
      <c r="B13" s="77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성산동 성산월드타운대림('04.08.,795^)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9" t="str">
        <f t="shared" si="0"/>
        <v/>
      </c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</row>
    <row r="14" spans="1:48" x14ac:dyDescent="0.3">
      <c r="A14" s="9" t="s">
        <v>1432</v>
      </c>
      <c r="B14" s="10" t="s">
        <v>2296</v>
      </c>
      <c r="C14" s="88">
        <v>795</v>
      </c>
      <c r="D14" s="86">
        <v>84</v>
      </c>
      <c r="E14" s="87">
        <v>25</v>
      </c>
      <c r="F14" s="86">
        <v>59.9</v>
      </c>
      <c r="G14" s="17">
        <v>18</v>
      </c>
      <c r="H14" s="88">
        <v>73</v>
      </c>
      <c r="I14" s="89">
        <v>92000</v>
      </c>
      <c r="J14" s="89" t="s">
        <v>59</v>
      </c>
      <c r="K14" s="89">
        <v>58000</v>
      </c>
      <c r="L14" s="89" t="s">
        <v>59</v>
      </c>
      <c r="M14" s="90">
        <f t="shared" ref="M14:M20" si="8">I14-K14</f>
        <v>34000</v>
      </c>
      <c r="N14" s="4">
        <f t="shared" ref="N14:N20" si="9">IF(ISERROR(K14/I14),"",K14/I14)</f>
        <v>0.63043478260869568</v>
      </c>
      <c r="O14" s="91">
        <f t="shared" ref="O14:O20" si="10">I14/E14</f>
        <v>3680</v>
      </c>
      <c r="P14" s="91">
        <f t="shared" ref="P14:P20" si="11">K14/E14</f>
        <v>2320</v>
      </c>
      <c r="Q14" s="77">
        <v>3</v>
      </c>
      <c r="R14" s="77">
        <v>2</v>
      </c>
      <c r="S14" s="77" t="s">
        <v>78</v>
      </c>
      <c r="T14" s="5">
        <v>84</v>
      </c>
      <c r="U14" s="9"/>
      <c r="W14" s="86">
        <f t="shared" ref="W14:X20" si="12">D14</f>
        <v>84</v>
      </c>
      <c r="X14" s="87">
        <f t="shared" si="12"/>
        <v>25</v>
      </c>
      <c r="Y14" s="92">
        <f t="shared" ref="Y14:Z20" si="13">H14</f>
        <v>73</v>
      </c>
      <c r="Z14" s="90">
        <f t="shared" si="13"/>
        <v>92000</v>
      </c>
      <c r="AA14" s="90">
        <f t="shared" ref="AA14:AA20" si="14">K14</f>
        <v>58000</v>
      </c>
      <c r="AB14" s="90">
        <f t="shared" ref="AB14:AD20" si="15">M14</f>
        <v>34000</v>
      </c>
      <c r="AC14" s="4">
        <f t="shared" si="15"/>
        <v>0.63043478260869568</v>
      </c>
      <c r="AD14" s="91">
        <f t="shared" si="15"/>
        <v>3680</v>
      </c>
      <c r="AE14" s="77" t="str">
        <f t="shared" ref="AE14:AE20" si="16">S14</f>
        <v>복</v>
      </c>
      <c r="AF14" s="77" t="str">
        <f t="shared" ref="AF14:AF20" si="17">Q14&amp;"/"&amp;R14</f>
        <v>3/2</v>
      </c>
      <c r="AH14" s="20" t="str">
        <f t="shared" si="1"/>
        <v>성산월드타운대림</v>
      </c>
      <c r="AI14" s="87">
        <f t="shared" si="0"/>
        <v>25</v>
      </c>
      <c r="AJ14" s="77" t="str">
        <f t="shared" ref="AJ14:AJ20" si="18">IF(AI14="","",$AJ$2)</f>
        <v>A-</v>
      </c>
      <c r="AK14" s="77" t="s">
        <v>13</v>
      </c>
      <c r="AL14" s="77" t="s">
        <v>62</v>
      </c>
      <c r="AM14" s="77" t="s">
        <v>63</v>
      </c>
      <c r="AN14" s="77" t="str">
        <f t="shared" ref="AN14:AN20" si="19">IF(AI14="","",$AN$2)</f>
        <v>C</v>
      </c>
      <c r="AO14" s="77" t="str">
        <f t="shared" ref="AO14:AO20" si="20">IF(N14="","",IF(N14&gt;=$AO$1/100,"O","X"))</f>
        <v>X</v>
      </c>
      <c r="AP14" s="77" t="str">
        <f t="shared" ref="AP14:AP20" si="21">IF(I14="","",IF(I14&lt;=$AP$1,"O","X"))</f>
        <v>X</v>
      </c>
      <c r="AQ14" s="77" t="str">
        <f t="shared" ref="AQ14:AQ20" si="22">IF(O14="","",IF(O14&lt;=$AQ$1,"O","X"))</f>
        <v>X</v>
      </c>
      <c r="AR14" s="77" t="str">
        <f t="shared" ref="AR14:AR20" si="23">IF(M14="","",IF(M14&lt;=$AR$1,"O","X"))</f>
        <v>X</v>
      </c>
      <c r="AS14" s="77" t="s">
        <v>2</v>
      </c>
      <c r="AT14" s="77" t="str">
        <f t="shared" ref="AT14:AT20" si="24">IF(OR(F14="",AI14=""),"",IF(AND((F14&lt;=85),(AI14&gt;=15)),"O","X"))</f>
        <v>O</v>
      </c>
      <c r="AU14" s="77" t="str">
        <f t="shared" ref="AU14:AU20" si="25">IF(C14="","",IF(C14&gt;=$AU$1,"O","X"))</f>
        <v>O</v>
      </c>
      <c r="AV14" s="77" t="str">
        <f t="shared" ref="AV14:AV20" si="26">IF(AO14="","",IF(AND(AO14="O",AP14="O",AR14="O",AT14="O",AU14="O"),"후보","X"))</f>
        <v>X</v>
      </c>
    </row>
    <row r="15" spans="1:48" x14ac:dyDescent="0.3">
      <c r="A15" s="9" t="s">
        <v>1432</v>
      </c>
      <c r="B15" s="10" t="s">
        <v>2296</v>
      </c>
      <c r="C15" s="88">
        <v>795</v>
      </c>
      <c r="D15" s="86">
        <v>107.9</v>
      </c>
      <c r="E15" s="87">
        <v>33</v>
      </c>
      <c r="F15" s="86">
        <v>84.7</v>
      </c>
      <c r="G15" s="17">
        <v>26</v>
      </c>
      <c r="H15" s="88">
        <v>337</v>
      </c>
      <c r="I15" s="89">
        <v>102000</v>
      </c>
      <c r="J15" s="89" t="s">
        <v>76</v>
      </c>
      <c r="K15" s="89">
        <v>63000</v>
      </c>
      <c r="L15" s="89" t="s">
        <v>72</v>
      </c>
      <c r="M15" s="90">
        <f t="shared" si="8"/>
        <v>39000</v>
      </c>
      <c r="N15" s="4">
        <f t="shared" si="9"/>
        <v>0.61764705882352944</v>
      </c>
      <c r="O15" s="91">
        <f t="shared" si="10"/>
        <v>3090.909090909091</v>
      </c>
      <c r="P15" s="91">
        <f t="shared" si="11"/>
        <v>1909.090909090909</v>
      </c>
      <c r="Q15" s="77">
        <v>3</v>
      </c>
      <c r="R15" s="77">
        <v>2</v>
      </c>
      <c r="S15" s="77" t="s">
        <v>61</v>
      </c>
      <c r="T15" s="5" t="s">
        <v>160</v>
      </c>
      <c r="U15" s="9"/>
      <c r="W15" s="86">
        <f t="shared" si="12"/>
        <v>107.9</v>
      </c>
      <c r="X15" s="87">
        <f t="shared" si="12"/>
        <v>33</v>
      </c>
      <c r="Y15" s="92">
        <f t="shared" si="13"/>
        <v>337</v>
      </c>
      <c r="Z15" s="90">
        <f t="shared" si="13"/>
        <v>102000</v>
      </c>
      <c r="AA15" s="90">
        <f t="shared" si="14"/>
        <v>63000</v>
      </c>
      <c r="AB15" s="90">
        <f t="shared" si="15"/>
        <v>39000</v>
      </c>
      <c r="AC15" s="4">
        <f t="shared" si="15"/>
        <v>0.61764705882352944</v>
      </c>
      <c r="AD15" s="91">
        <f t="shared" si="15"/>
        <v>3090.909090909091</v>
      </c>
      <c r="AE15" s="77" t="str">
        <f t="shared" si="16"/>
        <v>계</v>
      </c>
      <c r="AF15" s="77" t="str">
        <f t="shared" si="17"/>
        <v>3/2</v>
      </c>
      <c r="AH15" s="20" t="str">
        <f t="shared" si="1"/>
        <v>성산월드타운대림</v>
      </c>
      <c r="AI15" s="87">
        <f t="shared" si="0"/>
        <v>33</v>
      </c>
      <c r="AJ15" s="77" t="str">
        <f t="shared" si="18"/>
        <v>A-</v>
      </c>
      <c r="AK15" s="77" t="s">
        <v>13</v>
      </c>
      <c r="AL15" s="77" t="s">
        <v>62</v>
      </c>
      <c r="AM15" s="77" t="s">
        <v>63</v>
      </c>
      <c r="AN15" s="77" t="str">
        <f t="shared" si="19"/>
        <v>C</v>
      </c>
      <c r="AO15" s="77" t="str">
        <f t="shared" si="20"/>
        <v>X</v>
      </c>
      <c r="AP15" s="77" t="str">
        <f t="shared" si="21"/>
        <v>X</v>
      </c>
      <c r="AQ15" s="77" t="str">
        <f t="shared" si="22"/>
        <v>X</v>
      </c>
      <c r="AR15" s="77" t="str">
        <f t="shared" si="23"/>
        <v>X</v>
      </c>
      <c r="AS15" s="77" t="s">
        <v>2</v>
      </c>
      <c r="AT15" s="77" t="str">
        <f t="shared" si="24"/>
        <v>O</v>
      </c>
      <c r="AU15" s="77" t="str">
        <f t="shared" si="25"/>
        <v>O</v>
      </c>
      <c r="AV15" s="77" t="str">
        <f t="shared" si="26"/>
        <v>X</v>
      </c>
    </row>
    <row r="16" spans="1:48" x14ac:dyDescent="0.3">
      <c r="A16" s="9" t="s">
        <v>1432</v>
      </c>
      <c r="B16" s="10" t="s">
        <v>2296</v>
      </c>
      <c r="C16" s="88">
        <v>795</v>
      </c>
      <c r="D16" s="86">
        <v>116.8</v>
      </c>
      <c r="E16" s="87">
        <v>35</v>
      </c>
      <c r="F16" s="86">
        <v>84.7</v>
      </c>
      <c r="G16" s="17">
        <v>26</v>
      </c>
      <c r="H16" s="88">
        <v>68</v>
      </c>
      <c r="I16" s="89">
        <v>113000</v>
      </c>
      <c r="J16" s="89" t="s">
        <v>72</v>
      </c>
      <c r="K16" s="89">
        <v>60000</v>
      </c>
      <c r="L16" s="89" t="s">
        <v>74</v>
      </c>
      <c r="M16" s="90">
        <f t="shared" si="8"/>
        <v>53000</v>
      </c>
      <c r="N16" s="4">
        <f t="shared" si="9"/>
        <v>0.53097345132743368</v>
      </c>
      <c r="O16" s="91">
        <f t="shared" si="10"/>
        <v>3228.5714285714284</v>
      </c>
      <c r="P16" s="91">
        <f t="shared" si="11"/>
        <v>1714.2857142857142</v>
      </c>
      <c r="Q16" s="77">
        <v>3</v>
      </c>
      <c r="R16" s="77">
        <v>2</v>
      </c>
      <c r="S16" s="77" t="s">
        <v>61</v>
      </c>
      <c r="T16" s="5" t="s">
        <v>184</v>
      </c>
      <c r="U16" s="9"/>
      <c r="W16" s="86">
        <f t="shared" si="12"/>
        <v>116.8</v>
      </c>
      <c r="X16" s="87">
        <f t="shared" si="12"/>
        <v>35</v>
      </c>
      <c r="Y16" s="92">
        <f t="shared" si="13"/>
        <v>68</v>
      </c>
      <c r="Z16" s="90">
        <f t="shared" si="13"/>
        <v>113000</v>
      </c>
      <c r="AA16" s="90">
        <f t="shared" si="14"/>
        <v>60000</v>
      </c>
      <c r="AB16" s="90">
        <f t="shared" si="15"/>
        <v>53000</v>
      </c>
      <c r="AC16" s="4">
        <f t="shared" si="15"/>
        <v>0.53097345132743368</v>
      </c>
      <c r="AD16" s="91">
        <f t="shared" si="15"/>
        <v>3228.5714285714284</v>
      </c>
      <c r="AE16" s="77" t="str">
        <f t="shared" si="16"/>
        <v>계</v>
      </c>
      <c r="AF16" s="77" t="str">
        <f t="shared" si="17"/>
        <v>3/2</v>
      </c>
      <c r="AH16" s="20" t="str">
        <f t="shared" si="1"/>
        <v>성산월드타운대림</v>
      </c>
      <c r="AI16" s="87">
        <f t="shared" si="0"/>
        <v>35</v>
      </c>
      <c r="AJ16" s="77" t="str">
        <f t="shared" si="18"/>
        <v>A-</v>
      </c>
      <c r="AK16" s="77" t="s">
        <v>13</v>
      </c>
      <c r="AL16" s="77" t="s">
        <v>62</v>
      </c>
      <c r="AM16" s="77" t="s">
        <v>63</v>
      </c>
      <c r="AN16" s="77" t="str">
        <f t="shared" si="19"/>
        <v>C</v>
      </c>
      <c r="AO16" s="77" t="str">
        <f t="shared" si="20"/>
        <v>X</v>
      </c>
      <c r="AP16" s="77" t="str">
        <f t="shared" si="21"/>
        <v>X</v>
      </c>
      <c r="AQ16" s="77" t="str">
        <f t="shared" si="22"/>
        <v>X</v>
      </c>
      <c r="AR16" s="77" t="str">
        <f t="shared" si="23"/>
        <v>X</v>
      </c>
      <c r="AS16" s="77" t="s">
        <v>2</v>
      </c>
      <c r="AT16" s="77" t="str">
        <f t="shared" si="24"/>
        <v>O</v>
      </c>
      <c r="AU16" s="77" t="str">
        <f t="shared" si="25"/>
        <v>O</v>
      </c>
      <c r="AV16" s="77" t="str">
        <f t="shared" si="26"/>
        <v>X</v>
      </c>
    </row>
    <row r="17" spans="1:48" x14ac:dyDescent="0.3">
      <c r="A17" s="9" t="s">
        <v>1432</v>
      </c>
      <c r="B17" s="10" t="s">
        <v>2296</v>
      </c>
      <c r="C17" s="88">
        <v>795</v>
      </c>
      <c r="D17" s="86">
        <v>117.8</v>
      </c>
      <c r="E17" s="87">
        <v>36</v>
      </c>
      <c r="F17" s="86">
        <v>84.5</v>
      </c>
      <c r="G17" s="17">
        <v>26</v>
      </c>
      <c r="H17" s="88">
        <v>161</v>
      </c>
      <c r="I17" s="89">
        <v>102000</v>
      </c>
      <c r="J17" s="89" t="s">
        <v>98</v>
      </c>
      <c r="K17" s="89">
        <v>70000</v>
      </c>
      <c r="L17" s="89" t="s">
        <v>64</v>
      </c>
      <c r="M17" s="90">
        <f t="shared" si="8"/>
        <v>32000</v>
      </c>
      <c r="N17" s="4">
        <f t="shared" si="9"/>
        <v>0.68627450980392157</v>
      </c>
      <c r="O17" s="91">
        <f t="shared" si="10"/>
        <v>2833.3333333333335</v>
      </c>
      <c r="P17" s="91">
        <f t="shared" si="11"/>
        <v>1944.4444444444443</v>
      </c>
      <c r="Q17" s="77">
        <v>3</v>
      </c>
      <c r="R17" s="77">
        <v>2</v>
      </c>
      <c r="S17" s="77" t="s">
        <v>61</v>
      </c>
      <c r="T17" s="5" t="s">
        <v>203</v>
      </c>
      <c r="U17" s="9"/>
      <c r="W17" s="86">
        <f t="shared" si="12"/>
        <v>117.8</v>
      </c>
      <c r="X17" s="87">
        <f t="shared" si="12"/>
        <v>36</v>
      </c>
      <c r="Y17" s="92">
        <f t="shared" si="13"/>
        <v>161</v>
      </c>
      <c r="Z17" s="90">
        <f t="shared" si="13"/>
        <v>102000</v>
      </c>
      <c r="AA17" s="90">
        <f t="shared" si="14"/>
        <v>70000</v>
      </c>
      <c r="AB17" s="90">
        <f t="shared" si="15"/>
        <v>32000</v>
      </c>
      <c r="AC17" s="4">
        <f t="shared" si="15"/>
        <v>0.68627450980392157</v>
      </c>
      <c r="AD17" s="91">
        <f t="shared" si="15"/>
        <v>2833.3333333333335</v>
      </c>
      <c r="AE17" s="77" t="str">
        <f t="shared" si="16"/>
        <v>계</v>
      </c>
      <c r="AF17" s="77" t="str">
        <f t="shared" si="17"/>
        <v>3/2</v>
      </c>
      <c r="AH17" s="20" t="str">
        <f t="shared" si="1"/>
        <v>성산월드타운대림</v>
      </c>
      <c r="AI17" s="87">
        <f t="shared" si="0"/>
        <v>36</v>
      </c>
      <c r="AJ17" s="77" t="str">
        <f t="shared" si="18"/>
        <v>A-</v>
      </c>
      <c r="AK17" s="77" t="s">
        <v>13</v>
      </c>
      <c r="AL17" s="77" t="s">
        <v>62</v>
      </c>
      <c r="AM17" s="77" t="s">
        <v>63</v>
      </c>
      <c r="AN17" s="77" t="str">
        <f t="shared" si="19"/>
        <v>C</v>
      </c>
      <c r="AO17" s="77" t="str">
        <f t="shared" si="20"/>
        <v>X</v>
      </c>
      <c r="AP17" s="77" t="str">
        <f t="shared" si="21"/>
        <v>X</v>
      </c>
      <c r="AQ17" s="77" t="str">
        <f t="shared" si="22"/>
        <v>X</v>
      </c>
      <c r="AR17" s="77" t="str">
        <f t="shared" si="23"/>
        <v>X</v>
      </c>
      <c r="AS17" s="77" t="s">
        <v>2</v>
      </c>
      <c r="AT17" s="77" t="str">
        <f t="shared" si="24"/>
        <v>O</v>
      </c>
      <c r="AU17" s="77" t="str">
        <f t="shared" si="25"/>
        <v>O</v>
      </c>
      <c r="AV17" s="77" t="str">
        <f t="shared" si="26"/>
        <v>X</v>
      </c>
    </row>
    <row r="18" spans="1:48" x14ac:dyDescent="0.3">
      <c r="A18" s="9" t="s">
        <v>1432</v>
      </c>
      <c r="B18" s="10" t="s">
        <v>2296</v>
      </c>
      <c r="C18" s="88">
        <v>795</v>
      </c>
      <c r="D18" s="86">
        <v>144.19999999999999</v>
      </c>
      <c r="E18" s="87">
        <v>44</v>
      </c>
      <c r="F18" s="86">
        <v>110.6</v>
      </c>
      <c r="G18" s="17">
        <v>33</v>
      </c>
      <c r="H18" s="88">
        <v>8</v>
      </c>
      <c r="I18" s="89"/>
      <c r="J18" s="89"/>
      <c r="K18" s="89"/>
      <c r="L18" s="89"/>
      <c r="M18" s="90">
        <f t="shared" si="8"/>
        <v>0</v>
      </c>
      <c r="N18" s="4" t="str">
        <f t="shared" si="9"/>
        <v/>
      </c>
      <c r="O18" s="91">
        <f t="shared" si="10"/>
        <v>0</v>
      </c>
      <c r="P18" s="91">
        <f t="shared" si="11"/>
        <v>0</v>
      </c>
      <c r="Q18" s="77">
        <v>4</v>
      </c>
      <c r="R18" s="77">
        <v>2</v>
      </c>
      <c r="S18" s="77" t="s">
        <v>61</v>
      </c>
      <c r="T18" s="5">
        <v>144</v>
      </c>
      <c r="U18" s="9"/>
      <c r="W18" s="86">
        <f t="shared" si="12"/>
        <v>144.19999999999999</v>
      </c>
      <c r="X18" s="87">
        <f t="shared" si="12"/>
        <v>44</v>
      </c>
      <c r="Y18" s="92">
        <f t="shared" si="13"/>
        <v>8</v>
      </c>
      <c r="Z18" s="90">
        <f t="shared" si="13"/>
        <v>0</v>
      </c>
      <c r="AA18" s="90">
        <f t="shared" si="14"/>
        <v>0</v>
      </c>
      <c r="AB18" s="90">
        <f t="shared" si="15"/>
        <v>0</v>
      </c>
      <c r="AC18" s="4" t="str">
        <f t="shared" si="15"/>
        <v/>
      </c>
      <c r="AD18" s="91">
        <f t="shared" si="15"/>
        <v>0</v>
      </c>
      <c r="AE18" s="77" t="str">
        <f t="shared" si="16"/>
        <v>계</v>
      </c>
      <c r="AF18" s="77" t="str">
        <f t="shared" si="17"/>
        <v>4/2</v>
      </c>
      <c r="AH18" s="20" t="str">
        <f t="shared" si="1"/>
        <v>성산월드타운대림</v>
      </c>
      <c r="AI18" s="87">
        <f t="shared" si="0"/>
        <v>44</v>
      </c>
      <c r="AJ18" s="77" t="str">
        <f t="shared" si="18"/>
        <v>A-</v>
      </c>
      <c r="AK18" s="77" t="s">
        <v>13</v>
      </c>
      <c r="AL18" s="77" t="s">
        <v>62</v>
      </c>
      <c r="AM18" s="77" t="s">
        <v>63</v>
      </c>
      <c r="AN18" s="77" t="str">
        <f t="shared" si="19"/>
        <v>C</v>
      </c>
      <c r="AO18" s="77" t="str">
        <f t="shared" si="20"/>
        <v/>
      </c>
      <c r="AP18" s="77" t="str">
        <f t="shared" si="21"/>
        <v/>
      </c>
      <c r="AQ18" s="77" t="str">
        <f t="shared" si="22"/>
        <v>O</v>
      </c>
      <c r="AR18" s="77" t="str">
        <f t="shared" si="23"/>
        <v>O</v>
      </c>
      <c r="AS18" s="77" t="s">
        <v>2</v>
      </c>
      <c r="AT18" s="77" t="str">
        <f t="shared" si="24"/>
        <v>X</v>
      </c>
      <c r="AU18" s="77" t="str">
        <f t="shared" si="25"/>
        <v>O</v>
      </c>
      <c r="AV18" s="77" t="str">
        <f t="shared" si="26"/>
        <v/>
      </c>
    </row>
    <row r="19" spans="1:48" x14ac:dyDescent="0.3">
      <c r="A19" s="9" t="s">
        <v>1432</v>
      </c>
      <c r="B19" s="10" t="s">
        <v>2296</v>
      </c>
      <c r="C19" s="88">
        <v>795</v>
      </c>
      <c r="D19" s="86">
        <v>153.4</v>
      </c>
      <c r="E19" s="87">
        <v>46</v>
      </c>
      <c r="F19" s="86">
        <v>117.9</v>
      </c>
      <c r="G19" s="17">
        <v>36</v>
      </c>
      <c r="H19" s="88">
        <v>144</v>
      </c>
      <c r="I19" s="89">
        <v>149000</v>
      </c>
      <c r="J19" s="89" t="s">
        <v>75</v>
      </c>
      <c r="K19" s="89"/>
      <c r="L19" s="89"/>
      <c r="M19" s="90">
        <f t="shared" si="8"/>
        <v>149000</v>
      </c>
      <c r="N19" s="4">
        <f t="shared" si="9"/>
        <v>0</v>
      </c>
      <c r="O19" s="91">
        <f t="shared" si="10"/>
        <v>3239.1304347826085</v>
      </c>
      <c r="P19" s="91">
        <f t="shared" si="11"/>
        <v>0</v>
      </c>
      <c r="Q19" s="77">
        <v>4</v>
      </c>
      <c r="R19" s="77">
        <v>2</v>
      </c>
      <c r="S19" s="77" t="s">
        <v>61</v>
      </c>
      <c r="T19" s="5">
        <v>153</v>
      </c>
      <c r="U19" s="9"/>
      <c r="W19" s="86">
        <f t="shared" si="12"/>
        <v>153.4</v>
      </c>
      <c r="X19" s="87">
        <f t="shared" si="12"/>
        <v>46</v>
      </c>
      <c r="Y19" s="92">
        <f t="shared" si="13"/>
        <v>144</v>
      </c>
      <c r="Z19" s="90">
        <f t="shared" si="13"/>
        <v>149000</v>
      </c>
      <c r="AA19" s="90">
        <f t="shared" si="14"/>
        <v>0</v>
      </c>
      <c r="AB19" s="90">
        <f t="shared" si="15"/>
        <v>149000</v>
      </c>
      <c r="AC19" s="4">
        <f t="shared" si="15"/>
        <v>0</v>
      </c>
      <c r="AD19" s="91">
        <f t="shared" si="15"/>
        <v>3239.1304347826085</v>
      </c>
      <c r="AE19" s="77" t="str">
        <f t="shared" si="16"/>
        <v>계</v>
      </c>
      <c r="AF19" s="77" t="str">
        <f t="shared" si="17"/>
        <v>4/2</v>
      </c>
      <c r="AH19" s="20" t="str">
        <f t="shared" si="1"/>
        <v>성산월드타운대림</v>
      </c>
      <c r="AI19" s="87">
        <f t="shared" si="0"/>
        <v>46</v>
      </c>
      <c r="AJ19" s="77" t="str">
        <f t="shared" si="18"/>
        <v>A-</v>
      </c>
      <c r="AK19" s="77" t="s">
        <v>13</v>
      </c>
      <c r="AL19" s="77" t="s">
        <v>62</v>
      </c>
      <c r="AM19" s="77" t="s">
        <v>63</v>
      </c>
      <c r="AN19" s="77" t="str">
        <f t="shared" si="19"/>
        <v>C</v>
      </c>
      <c r="AO19" s="77" t="str">
        <f t="shared" si="20"/>
        <v>X</v>
      </c>
      <c r="AP19" s="77" t="str">
        <f t="shared" si="21"/>
        <v>X</v>
      </c>
      <c r="AQ19" s="77" t="str">
        <f t="shared" si="22"/>
        <v>X</v>
      </c>
      <c r="AR19" s="77" t="str">
        <f t="shared" si="23"/>
        <v>X</v>
      </c>
      <c r="AS19" s="77" t="s">
        <v>2</v>
      </c>
      <c r="AT19" s="77" t="str">
        <f t="shared" si="24"/>
        <v>X</v>
      </c>
      <c r="AU19" s="77" t="str">
        <f t="shared" si="25"/>
        <v>O</v>
      </c>
      <c r="AV19" s="77" t="str">
        <f t="shared" si="26"/>
        <v>X</v>
      </c>
    </row>
    <row r="20" spans="1:48" x14ac:dyDescent="0.3">
      <c r="A20" s="9" t="s">
        <v>1432</v>
      </c>
      <c r="B20" s="10" t="s">
        <v>2296</v>
      </c>
      <c r="C20" s="88">
        <v>795</v>
      </c>
      <c r="D20" s="86">
        <v>188.6</v>
      </c>
      <c r="E20" s="87">
        <v>57</v>
      </c>
      <c r="F20" s="86">
        <v>136.5</v>
      </c>
      <c r="G20" s="17">
        <v>41</v>
      </c>
      <c r="H20" s="88">
        <v>4</v>
      </c>
      <c r="I20" s="89"/>
      <c r="J20" s="89"/>
      <c r="K20" s="89"/>
      <c r="L20" s="89"/>
      <c r="M20" s="90">
        <f t="shared" si="8"/>
        <v>0</v>
      </c>
      <c r="N20" s="4" t="str">
        <f t="shared" si="9"/>
        <v/>
      </c>
      <c r="O20" s="91">
        <f t="shared" si="10"/>
        <v>0</v>
      </c>
      <c r="P20" s="91">
        <f t="shared" si="11"/>
        <v>0</v>
      </c>
      <c r="Q20" s="77">
        <v>5</v>
      </c>
      <c r="R20" s="77">
        <v>2</v>
      </c>
      <c r="S20" s="77" t="s">
        <v>61</v>
      </c>
      <c r="T20" s="5">
        <v>188</v>
      </c>
      <c r="U20" s="9"/>
      <c r="W20" s="86">
        <f t="shared" si="12"/>
        <v>188.6</v>
      </c>
      <c r="X20" s="87">
        <f t="shared" si="12"/>
        <v>57</v>
      </c>
      <c r="Y20" s="92">
        <f t="shared" si="13"/>
        <v>4</v>
      </c>
      <c r="Z20" s="90">
        <f t="shared" si="13"/>
        <v>0</v>
      </c>
      <c r="AA20" s="90">
        <f t="shared" si="14"/>
        <v>0</v>
      </c>
      <c r="AB20" s="90">
        <f t="shared" si="15"/>
        <v>0</v>
      </c>
      <c r="AC20" s="4" t="str">
        <f t="shared" si="15"/>
        <v/>
      </c>
      <c r="AD20" s="91">
        <f t="shared" si="15"/>
        <v>0</v>
      </c>
      <c r="AE20" s="77" t="str">
        <f t="shared" si="16"/>
        <v>계</v>
      </c>
      <c r="AF20" s="77" t="str">
        <f t="shared" si="17"/>
        <v>5/2</v>
      </c>
      <c r="AH20" s="20" t="str">
        <f t="shared" si="1"/>
        <v>성산월드타운대림</v>
      </c>
      <c r="AI20" s="87">
        <f t="shared" si="0"/>
        <v>57</v>
      </c>
      <c r="AJ20" s="77" t="str">
        <f t="shared" si="18"/>
        <v>A-</v>
      </c>
      <c r="AK20" s="77" t="s">
        <v>13</v>
      </c>
      <c r="AL20" s="77" t="s">
        <v>62</v>
      </c>
      <c r="AM20" s="77" t="s">
        <v>63</v>
      </c>
      <c r="AN20" s="77" t="str">
        <f t="shared" si="19"/>
        <v>C</v>
      </c>
      <c r="AO20" s="77" t="str">
        <f t="shared" si="20"/>
        <v/>
      </c>
      <c r="AP20" s="77" t="str">
        <f t="shared" si="21"/>
        <v/>
      </c>
      <c r="AQ20" s="77" t="str">
        <f t="shared" si="22"/>
        <v>O</v>
      </c>
      <c r="AR20" s="77" t="str">
        <f t="shared" si="23"/>
        <v>O</v>
      </c>
      <c r="AS20" s="77" t="s">
        <v>2</v>
      </c>
      <c r="AT20" s="77" t="str">
        <f t="shared" si="24"/>
        <v>X</v>
      </c>
      <c r="AU20" s="77" t="str">
        <f t="shared" si="25"/>
        <v>O</v>
      </c>
      <c r="AV20" s="77" t="str">
        <f t="shared" si="26"/>
        <v/>
      </c>
    </row>
  </sheetData>
  <mergeCells count="1">
    <mergeCell ref="AJ1:AN1"/>
  </mergeCells>
  <phoneticPr fontId="2" type="noConversion"/>
  <conditionalFormatting sqref="AV4:AV6">
    <cfRule type="expression" dxfId="4915" priority="258">
      <formula>AV4="X"</formula>
    </cfRule>
    <cfRule type="expression" dxfId="4914" priority="259">
      <formula>AV4="후보"</formula>
    </cfRule>
  </conditionalFormatting>
  <conditionalFormatting sqref="AC1:AC2 AC4:AC6 N4:N5">
    <cfRule type="cellIs" dxfId="4913" priority="255" operator="greaterThan">
      <formula>0.9</formula>
    </cfRule>
    <cfRule type="cellIs" dxfId="4912" priority="256" operator="greaterThan">
      <formula>0.85</formula>
    </cfRule>
  </conditionalFormatting>
  <conditionalFormatting sqref="N1:N2">
    <cfRule type="cellIs" dxfId="4911" priority="253" operator="greaterThan">
      <formula>0.9</formula>
    </cfRule>
    <cfRule type="cellIs" dxfId="4910" priority="254" operator="greaterThan">
      <formula>0.85</formula>
    </cfRule>
  </conditionalFormatting>
  <conditionalFormatting sqref="N6">
    <cfRule type="cellIs" dxfId="4909" priority="251" operator="greaterThan">
      <formula>0.9</formula>
    </cfRule>
    <cfRule type="cellIs" dxfId="4908" priority="252" operator="greaterThan">
      <formula>0.85</formula>
    </cfRule>
  </conditionalFormatting>
  <conditionalFormatting sqref="E6">
    <cfRule type="expression" dxfId="4907" priority="247">
      <formula>AND(IF(OR($Q6=1,$Q6=2),1,0),IF($X6&lt;=20,1,0))</formula>
    </cfRule>
    <cfRule type="expression" dxfId="4906" priority="248">
      <formula>AND(IF($Q6=2,1,0),IF($X6&lt;30,1,0))</formula>
    </cfRule>
    <cfRule type="expression" dxfId="4905" priority="249">
      <formula>AND(IF($Q6=3,1,0),IF($X6&lt;30,1,0))</formula>
    </cfRule>
    <cfRule type="expression" dxfId="4904" priority="250">
      <formula>AND(IF($Q6=3,1,IF($Q6=4,1,0)),IF($F6&lt;=85,1,0))</formula>
    </cfRule>
  </conditionalFormatting>
  <conditionalFormatting sqref="X6">
    <cfRule type="expression" dxfId="4903" priority="243">
      <formula>AND(IF(OR($Q6=1,$Q6=2),1,0),IF($X6&lt;=20,1,0))</formula>
    </cfRule>
    <cfRule type="expression" dxfId="4902" priority="244">
      <formula>AND(IF($Q6=2,1,0),IF($X6&lt;30,1,0))</formula>
    </cfRule>
    <cfRule type="expression" dxfId="4901" priority="245">
      <formula>AND(IF($Q6=3,1,0),IF($X6&lt;30,1,0))</formula>
    </cfRule>
    <cfRule type="expression" dxfId="4900" priority="246">
      <formula>AND(IF($Q6=3,1,IF($Q6=4,1,0)),IF($F6&lt;=85,1,0))</formula>
    </cfRule>
  </conditionalFormatting>
  <conditionalFormatting sqref="AI6">
    <cfRule type="expression" dxfId="4899" priority="239">
      <formula>AND(IF(OR($Q6=1,$Q6=2),1,0),IF($X6&lt;=20,1,0))</formula>
    </cfRule>
    <cfRule type="expression" dxfId="4898" priority="240">
      <formula>AND(IF($Q6=2,1,0),IF($X6&lt;30,1,0))</formula>
    </cfRule>
    <cfRule type="expression" dxfId="4897" priority="241">
      <formula>AND(IF($Q6=3,1,0),IF($X6&lt;30,1,0))</formula>
    </cfRule>
    <cfRule type="expression" dxfId="4896" priority="242">
      <formula>AND(IF($Q6=3,1,IF($Q6=4,1,0)),IF($F6&lt;=85,1,0))</formula>
    </cfRule>
  </conditionalFormatting>
  <conditionalFormatting sqref="AV7">
    <cfRule type="expression" dxfId="4895" priority="237">
      <formula>AV7="X"</formula>
    </cfRule>
    <cfRule type="expression" dxfId="4894" priority="238">
      <formula>AV7="후보"</formula>
    </cfRule>
  </conditionalFormatting>
  <conditionalFormatting sqref="AC7">
    <cfRule type="cellIs" dxfId="4893" priority="234" operator="greaterThan">
      <formula>0.9</formula>
    </cfRule>
    <cfRule type="cellIs" dxfId="4892" priority="235" operator="greaterThan">
      <formula>0.85</formula>
    </cfRule>
  </conditionalFormatting>
  <conditionalFormatting sqref="N7">
    <cfRule type="cellIs" dxfId="4891" priority="232" operator="greaterThan">
      <formula>0.9</formula>
    </cfRule>
    <cfRule type="cellIs" dxfId="4890" priority="233" operator="greaterThan">
      <formula>0.85</formula>
    </cfRule>
  </conditionalFormatting>
  <conditionalFormatting sqref="E7">
    <cfRule type="expression" dxfId="4889" priority="228">
      <formula>AND(IF(OR($Q7=1,$Q7=2),1,0),IF($X7&lt;=20,1,0))</formula>
    </cfRule>
    <cfRule type="expression" dxfId="4888" priority="229">
      <formula>AND(IF($Q7=2,1,0),IF($X7&lt;30,1,0))</formula>
    </cfRule>
    <cfRule type="expression" dxfId="4887" priority="230">
      <formula>AND(IF($Q7=3,1,0),IF($X7&lt;30,1,0))</formula>
    </cfRule>
    <cfRule type="expression" dxfId="4886" priority="231">
      <formula>AND(IF($Q7=3,1,IF($Q7=4,1,0)),IF($F7&lt;=85,1,0))</formula>
    </cfRule>
  </conditionalFormatting>
  <conditionalFormatting sqref="X7">
    <cfRule type="expression" dxfId="4885" priority="224">
      <formula>AND(IF(OR($Q7=1,$Q7=2),1,0),IF($X7&lt;=20,1,0))</formula>
    </cfRule>
    <cfRule type="expression" dxfId="4884" priority="225">
      <formula>AND(IF($Q7=2,1,0),IF($X7&lt;30,1,0))</formula>
    </cfRule>
    <cfRule type="expression" dxfId="4883" priority="226">
      <formula>AND(IF($Q7=3,1,0),IF($X7&lt;30,1,0))</formula>
    </cfRule>
    <cfRule type="expression" dxfId="4882" priority="227">
      <formula>AND(IF($Q7=3,1,IF($Q7=4,1,0)),IF($F7&lt;=85,1,0))</formula>
    </cfRule>
  </conditionalFormatting>
  <conditionalFormatting sqref="AI7">
    <cfRule type="expression" dxfId="4881" priority="220">
      <formula>AND(IF(OR($Q7=1,$Q7=2),1,0),IF($X7&lt;=20,1,0))</formula>
    </cfRule>
    <cfRule type="expression" dxfId="4880" priority="221">
      <formula>AND(IF($Q7=2,1,0),IF($X7&lt;30,1,0))</formula>
    </cfRule>
    <cfRule type="expression" dxfId="4879" priority="222">
      <formula>AND(IF($Q7=3,1,0),IF($X7&lt;30,1,0))</formula>
    </cfRule>
    <cfRule type="expression" dxfId="4878" priority="223">
      <formula>AND(IF($Q7=3,1,IF($Q7=4,1,0)),IF($F7&lt;=85,1,0))</formula>
    </cfRule>
  </conditionalFormatting>
  <conditionalFormatting sqref="AV8">
    <cfRule type="expression" dxfId="4877" priority="218">
      <formula>AV8="X"</formula>
    </cfRule>
    <cfRule type="expression" dxfId="4876" priority="219">
      <formula>AV8="후보"</formula>
    </cfRule>
  </conditionalFormatting>
  <conditionalFormatting sqref="AC8">
    <cfRule type="cellIs" dxfId="4875" priority="215" operator="greaterThan">
      <formula>0.9</formula>
    </cfRule>
    <cfRule type="cellIs" dxfId="4874" priority="216" operator="greaterThan">
      <formula>0.85</formula>
    </cfRule>
  </conditionalFormatting>
  <conditionalFormatting sqref="N8">
    <cfRule type="cellIs" dxfId="4873" priority="213" operator="greaterThan">
      <formula>0.9</formula>
    </cfRule>
    <cfRule type="cellIs" dxfId="4872" priority="214" operator="greaterThan">
      <formula>0.85</formula>
    </cfRule>
  </conditionalFormatting>
  <conditionalFormatting sqref="E8">
    <cfRule type="expression" dxfId="4871" priority="209">
      <formula>AND(IF(OR($Q8=1,$Q8=2),1,0),IF($X8&lt;=20,1,0))</formula>
    </cfRule>
    <cfRule type="expression" dxfId="4870" priority="210">
      <formula>AND(IF($Q8=2,1,0),IF($X8&lt;30,1,0))</formula>
    </cfRule>
    <cfRule type="expression" dxfId="4869" priority="211">
      <formula>AND(IF($Q8=3,1,0),IF($X8&lt;30,1,0))</formula>
    </cfRule>
    <cfRule type="expression" dxfId="4868" priority="212">
      <formula>AND(IF($Q8=3,1,IF($Q8=4,1,0)),IF($F8&lt;=85,1,0))</formula>
    </cfRule>
  </conditionalFormatting>
  <conditionalFormatting sqref="X8">
    <cfRule type="expression" dxfId="4867" priority="205">
      <formula>AND(IF(OR($Q8=1,$Q8=2),1,0),IF($X8&lt;=20,1,0))</formula>
    </cfRule>
    <cfRule type="expression" dxfId="4866" priority="206">
      <formula>AND(IF($Q8=2,1,0),IF($X8&lt;30,1,0))</formula>
    </cfRule>
    <cfRule type="expression" dxfId="4865" priority="207">
      <formula>AND(IF($Q8=3,1,0),IF($X8&lt;30,1,0))</formula>
    </cfRule>
    <cfRule type="expression" dxfId="4864" priority="208">
      <formula>AND(IF($Q8=3,1,IF($Q8=4,1,0)),IF($F8&lt;=85,1,0))</formula>
    </cfRule>
  </conditionalFormatting>
  <conditionalFormatting sqref="AI8">
    <cfRule type="expression" dxfId="4863" priority="201">
      <formula>AND(IF(OR($Q8=1,$Q8=2),1,0),IF($X8&lt;=20,1,0))</formula>
    </cfRule>
    <cfRule type="expression" dxfId="4862" priority="202">
      <formula>AND(IF($Q8=2,1,0),IF($X8&lt;30,1,0))</formula>
    </cfRule>
    <cfRule type="expression" dxfId="4861" priority="203">
      <formula>AND(IF($Q8=3,1,0),IF($X8&lt;30,1,0))</formula>
    </cfRule>
    <cfRule type="expression" dxfId="4860" priority="204">
      <formula>AND(IF($Q8=3,1,IF($Q8=4,1,0)),IF($F8&lt;=85,1,0))</formula>
    </cfRule>
  </conditionalFormatting>
  <conditionalFormatting sqref="AV9">
    <cfRule type="expression" dxfId="4859" priority="199">
      <formula>AV9="X"</formula>
    </cfRule>
    <cfRule type="expression" dxfId="4858" priority="200">
      <formula>AV9="후보"</formula>
    </cfRule>
  </conditionalFormatting>
  <conditionalFormatting sqref="AC9 N9">
    <cfRule type="cellIs" dxfId="4857" priority="196" operator="greaterThan">
      <formula>0.9</formula>
    </cfRule>
    <cfRule type="cellIs" dxfId="4856" priority="197" operator="greaterThan">
      <formula>0.85</formula>
    </cfRule>
  </conditionalFormatting>
  <conditionalFormatting sqref="AV10">
    <cfRule type="expression" dxfId="4855" priority="194">
      <formula>AV10="X"</formula>
    </cfRule>
    <cfRule type="expression" dxfId="4854" priority="195">
      <formula>AV10="후보"</formula>
    </cfRule>
  </conditionalFormatting>
  <conditionalFormatting sqref="AC10">
    <cfRule type="cellIs" dxfId="4853" priority="191" operator="greaterThan">
      <formula>0.9</formula>
    </cfRule>
    <cfRule type="cellIs" dxfId="4852" priority="192" operator="greaterThan">
      <formula>0.85</formula>
    </cfRule>
  </conditionalFormatting>
  <conditionalFormatting sqref="N10">
    <cfRule type="cellIs" dxfId="4851" priority="189" operator="greaterThan">
      <formula>0.9</formula>
    </cfRule>
    <cfRule type="cellIs" dxfId="4850" priority="190" operator="greaterThan">
      <formula>0.85</formula>
    </cfRule>
  </conditionalFormatting>
  <conditionalFormatting sqref="E10">
    <cfRule type="expression" dxfId="4849" priority="185">
      <formula>AND(IF(OR($Q10=1,$Q10=2),1,0),IF($X10&lt;=20,1,0))</formula>
    </cfRule>
    <cfRule type="expression" dxfId="4848" priority="186">
      <formula>AND(IF($Q10=2,1,0),IF($X10&lt;30,1,0))</formula>
    </cfRule>
    <cfRule type="expression" dxfId="4847" priority="187">
      <formula>AND(IF($Q10=3,1,0),IF($X10&lt;30,1,0))</formula>
    </cfRule>
    <cfRule type="expression" dxfId="4846" priority="188">
      <formula>AND(IF($Q10=3,1,IF($Q10=4,1,0)),IF($F10&lt;=85,1,0))</formula>
    </cfRule>
  </conditionalFormatting>
  <conditionalFormatting sqref="X10">
    <cfRule type="expression" dxfId="4845" priority="181">
      <formula>AND(IF(OR($Q10=1,$Q10=2),1,0),IF($X10&lt;=20,1,0))</formula>
    </cfRule>
    <cfRule type="expression" dxfId="4844" priority="182">
      <formula>AND(IF($Q10=2,1,0),IF($X10&lt;30,1,0))</formula>
    </cfRule>
    <cfRule type="expression" dxfId="4843" priority="183">
      <formula>AND(IF($Q10=3,1,0),IF($X10&lt;30,1,0))</formula>
    </cfRule>
    <cfRule type="expression" dxfId="4842" priority="184">
      <formula>AND(IF($Q10=3,1,IF($Q10=4,1,0)),IF($F10&lt;=85,1,0))</formula>
    </cfRule>
  </conditionalFormatting>
  <conditionalFormatting sqref="AI10">
    <cfRule type="expression" dxfId="4841" priority="177">
      <formula>AND(IF(OR($Q10=1,$Q10=2),1,0),IF($X10&lt;=20,1,0))</formula>
    </cfRule>
    <cfRule type="expression" dxfId="4840" priority="178">
      <formula>AND(IF($Q10=2,1,0),IF($X10&lt;30,1,0))</formula>
    </cfRule>
    <cfRule type="expression" dxfId="4839" priority="179">
      <formula>AND(IF($Q10=3,1,0),IF($X10&lt;30,1,0))</formula>
    </cfRule>
    <cfRule type="expression" dxfId="4838" priority="180">
      <formula>AND(IF($Q10=3,1,IF($Q10=4,1,0)),IF($F10&lt;=85,1,0))</formula>
    </cfRule>
  </conditionalFormatting>
  <conditionalFormatting sqref="AV11">
    <cfRule type="expression" dxfId="4837" priority="175">
      <formula>AV11="X"</formula>
    </cfRule>
    <cfRule type="expression" dxfId="4836" priority="176">
      <formula>AV11="후보"</formula>
    </cfRule>
  </conditionalFormatting>
  <conditionalFormatting sqref="AC11">
    <cfRule type="cellIs" dxfId="4835" priority="172" operator="greaterThan">
      <formula>0.9</formula>
    </cfRule>
    <cfRule type="cellIs" dxfId="4834" priority="173" operator="greaterThan">
      <formula>0.85</formula>
    </cfRule>
  </conditionalFormatting>
  <conditionalFormatting sqref="N11">
    <cfRule type="cellIs" dxfId="4833" priority="170" operator="greaterThan">
      <formula>0.9</formula>
    </cfRule>
    <cfRule type="cellIs" dxfId="4832" priority="171" operator="greaterThan">
      <formula>0.85</formula>
    </cfRule>
  </conditionalFormatting>
  <conditionalFormatting sqref="E11">
    <cfRule type="expression" dxfId="4831" priority="166">
      <formula>AND(IF(OR($Q11=1,$Q11=2),1,0),IF($X11&lt;=20,1,0))</formula>
    </cfRule>
    <cfRule type="expression" dxfId="4830" priority="167">
      <formula>AND(IF($Q11=2,1,0),IF($X11&lt;30,1,0))</formula>
    </cfRule>
    <cfRule type="expression" dxfId="4829" priority="168">
      <formula>AND(IF($Q11=3,1,0),IF($X11&lt;30,1,0))</formula>
    </cfRule>
    <cfRule type="expression" dxfId="4828" priority="169">
      <formula>AND(IF($Q11=3,1,IF($Q11=4,1,0)),IF($F11&lt;=85,1,0))</formula>
    </cfRule>
  </conditionalFormatting>
  <conditionalFormatting sqref="X11">
    <cfRule type="expression" dxfId="4827" priority="162">
      <formula>AND(IF(OR($Q11=1,$Q11=2),1,0),IF($X11&lt;=20,1,0))</formula>
    </cfRule>
    <cfRule type="expression" dxfId="4826" priority="163">
      <formula>AND(IF($Q11=2,1,0),IF($X11&lt;30,1,0))</formula>
    </cfRule>
    <cfRule type="expression" dxfId="4825" priority="164">
      <formula>AND(IF($Q11=3,1,0),IF($X11&lt;30,1,0))</formula>
    </cfRule>
    <cfRule type="expression" dxfId="4824" priority="165">
      <formula>AND(IF($Q11=3,1,IF($Q11=4,1,0)),IF($F11&lt;=85,1,0))</formula>
    </cfRule>
  </conditionalFormatting>
  <conditionalFormatting sqref="AI11">
    <cfRule type="expression" dxfId="4823" priority="158">
      <formula>AND(IF(OR($Q11=1,$Q11=2),1,0),IF($X11&lt;=20,1,0))</formula>
    </cfRule>
    <cfRule type="expression" dxfId="4822" priority="159">
      <formula>AND(IF($Q11=2,1,0),IF($X11&lt;30,1,0))</formula>
    </cfRule>
    <cfRule type="expression" dxfId="4821" priority="160">
      <formula>AND(IF($Q11=3,1,0),IF($X11&lt;30,1,0))</formula>
    </cfRule>
    <cfRule type="expression" dxfId="4820" priority="161">
      <formula>AND(IF($Q11=3,1,IF($Q11=4,1,0)),IF($F11&lt;=85,1,0))</formula>
    </cfRule>
  </conditionalFormatting>
  <conditionalFormatting sqref="AV12">
    <cfRule type="expression" dxfId="4819" priority="156">
      <formula>AV12="X"</formula>
    </cfRule>
    <cfRule type="expression" dxfId="4818" priority="157">
      <formula>AV12="후보"</formula>
    </cfRule>
  </conditionalFormatting>
  <conditionalFormatting sqref="AC12">
    <cfRule type="cellIs" dxfId="4817" priority="153" operator="greaterThan">
      <formula>0.9</formula>
    </cfRule>
    <cfRule type="cellIs" dxfId="4816" priority="154" operator="greaterThan">
      <formula>0.85</formula>
    </cfRule>
  </conditionalFormatting>
  <conditionalFormatting sqref="N12">
    <cfRule type="cellIs" dxfId="4815" priority="151" operator="greaterThan">
      <formula>0.9</formula>
    </cfRule>
    <cfRule type="cellIs" dxfId="4814" priority="152" operator="greaterThan">
      <formula>0.85</formula>
    </cfRule>
  </conditionalFormatting>
  <conditionalFormatting sqref="E12">
    <cfRule type="expression" dxfId="4813" priority="147">
      <formula>AND(IF(OR($Q12=1,$Q12=2),1,0),IF($X12&lt;=20,1,0))</formula>
    </cfRule>
    <cfRule type="expression" dxfId="4812" priority="148">
      <formula>AND(IF($Q12=2,1,0),IF($X12&lt;30,1,0))</formula>
    </cfRule>
    <cfRule type="expression" dxfId="4811" priority="149">
      <formula>AND(IF($Q12=3,1,0),IF($X12&lt;30,1,0))</formula>
    </cfRule>
    <cfRule type="expression" dxfId="4810" priority="150">
      <formula>AND(IF($Q12=3,1,IF($Q12=4,1,0)),IF($F12&lt;=85,1,0))</formula>
    </cfRule>
  </conditionalFormatting>
  <conditionalFormatting sqref="X12">
    <cfRule type="expression" dxfId="4809" priority="143">
      <formula>AND(IF(OR($Q12=1,$Q12=2),1,0),IF($X12&lt;=20,1,0))</formula>
    </cfRule>
    <cfRule type="expression" dxfId="4808" priority="144">
      <formula>AND(IF($Q12=2,1,0),IF($X12&lt;30,1,0))</formula>
    </cfRule>
    <cfRule type="expression" dxfId="4807" priority="145">
      <formula>AND(IF($Q12=3,1,0),IF($X12&lt;30,1,0))</formula>
    </cfRule>
    <cfRule type="expression" dxfId="4806" priority="146">
      <formula>AND(IF($Q12=3,1,IF($Q12=4,1,0)),IF($F12&lt;=85,1,0))</formula>
    </cfRule>
  </conditionalFormatting>
  <conditionalFormatting sqref="AI12">
    <cfRule type="expression" dxfId="4805" priority="139">
      <formula>AND(IF(OR($Q12=1,$Q12=2),1,0),IF($X12&lt;=20,1,0))</formula>
    </cfRule>
    <cfRule type="expression" dxfId="4804" priority="140">
      <formula>AND(IF($Q12=2,1,0),IF($X12&lt;30,1,0))</formula>
    </cfRule>
    <cfRule type="expression" dxfId="4803" priority="141">
      <formula>AND(IF($Q12=3,1,0),IF($X12&lt;30,1,0))</formula>
    </cfRule>
    <cfRule type="expression" dxfId="4802" priority="142">
      <formula>AND(IF($Q12=3,1,IF($Q12=4,1,0)),IF($F12&lt;=85,1,0))</formula>
    </cfRule>
  </conditionalFormatting>
  <conditionalFormatting sqref="AV13">
    <cfRule type="expression" dxfId="4801" priority="137">
      <formula>AV13="X"</formula>
    </cfRule>
    <cfRule type="expression" dxfId="4800" priority="138">
      <formula>AV13="후보"</formula>
    </cfRule>
  </conditionalFormatting>
  <conditionalFormatting sqref="AC13 N13">
    <cfRule type="cellIs" dxfId="4799" priority="134" operator="greaterThan">
      <formula>0.9</formula>
    </cfRule>
    <cfRule type="cellIs" dxfId="4798" priority="135" operator="greaterThan">
      <formula>0.85</formula>
    </cfRule>
  </conditionalFormatting>
  <conditionalFormatting sqref="AV14">
    <cfRule type="expression" dxfId="4797" priority="132">
      <formula>AV14="X"</formula>
    </cfRule>
    <cfRule type="expression" dxfId="4796" priority="133">
      <formula>AV14="후보"</formula>
    </cfRule>
  </conditionalFormatting>
  <conditionalFormatting sqref="AC14">
    <cfRule type="cellIs" dxfId="4795" priority="129" operator="greaterThan">
      <formula>0.9</formula>
    </cfRule>
    <cfRule type="cellIs" dxfId="4794" priority="130" operator="greaterThan">
      <formula>0.85</formula>
    </cfRule>
  </conditionalFormatting>
  <conditionalFormatting sqref="N14">
    <cfRule type="cellIs" dxfId="4793" priority="127" operator="greaterThan">
      <formula>0.9</formula>
    </cfRule>
    <cfRule type="cellIs" dxfId="4792" priority="128" operator="greaterThan">
      <formula>0.85</formula>
    </cfRule>
  </conditionalFormatting>
  <conditionalFormatting sqref="E14">
    <cfRule type="expression" dxfId="4791" priority="123">
      <formula>AND(IF(OR($Q14=1,$Q14=2),1,0),IF($X14&lt;=20,1,0))</formula>
    </cfRule>
    <cfRule type="expression" dxfId="4790" priority="124">
      <formula>AND(IF($Q14=2,1,0),IF($X14&lt;30,1,0))</formula>
    </cfRule>
    <cfRule type="expression" dxfId="4789" priority="125">
      <formula>AND(IF($Q14=3,1,0),IF($X14&lt;30,1,0))</formula>
    </cfRule>
    <cfRule type="expression" dxfId="4788" priority="126">
      <formula>AND(IF($Q14=3,1,IF($Q14=4,1,0)),IF($F14&lt;=85,1,0))</formula>
    </cfRule>
  </conditionalFormatting>
  <conditionalFormatting sqref="X14">
    <cfRule type="expression" dxfId="4787" priority="119">
      <formula>AND(IF(OR($Q14=1,$Q14=2),1,0),IF($X14&lt;=20,1,0))</formula>
    </cfRule>
    <cfRule type="expression" dxfId="4786" priority="120">
      <formula>AND(IF($Q14=2,1,0),IF($X14&lt;30,1,0))</formula>
    </cfRule>
    <cfRule type="expression" dxfId="4785" priority="121">
      <formula>AND(IF($Q14=3,1,0),IF($X14&lt;30,1,0))</formula>
    </cfRule>
    <cfRule type="expression" dxfId="4784" priority="122">
      <formula>AND(IF($Q14=3,1,IF($Q14=4,1,0)),IF($F14&lt;=85,1,0))</formula>
    </cfRule>
  </conditionalFormatting>
  <conditionalFormatting sqref="AI14">
    <cfRule type="expression" dxfId="4783" priority="115">
      <formula>AND(IF(OR($Q14=1,$Q14=2),1,0),IF($X14&lt;=20,1,0))</formula>
    </cfRule>
    <cfRule type="expression" dxfId="4782" priority="116">
      <formula>AND(IF($Q14=2,1,0),IF($X14&lt;30,1,0))</formula>
    </cfRule>
    <cfRule type="expression" dxfId="4781" priority="117">
      <formula>AND(IF($Q14=3,1,0),IF($X14&lt;30,1,0))</formula>
    </cfRule>
    <cfRule type="expression" dxfId="4780" priority="118">
      <formula>AND(IF($Q14=3,1,IF($Q14=4,1,0)),IF($F14&lt;=85,1,0))</formula>
    </cfRule>
  </conditionalFormatting>
  <conditionalFormatting sqref="AV15">
    <cfRule type="expression" dxfId="4779" priority="113">
      <formula>AV15="X"</formula>
    </cfRule>
    <cfRule type="expression" dxfId="4778" priority="114">
      <formula>AV15="후보"</formula>
    </cfRule>
  </conditionalFormatting>
  <conditionalFormatting sqref="AC15">
    <cfRule type="cellIs" dxfId="4777" priority="110" operator="greaterThan">
      <formula>0.9</formula>
    </cfRule>
    <cfRule type="cellIs" dxfId="4776" priority="111" operator="greaterThan">
      <formula>0.85</formula>
    </cfRule>
  </conditionalFormatting>
  <conditionalFormatting sqref="N15">
    <cfRule type="cellIs" dxfId="4775" priority="108" operator="greaterThan">
      <formula>0.9</formula>
    </cfRule>
    <cfRule type="cellIs" dxfId="4774" priority="109" operator="greaterThan">
      <formula>0.85</formula>
    </cfRule>
  </conditionalFormatting>
  <conditionalFormatting sqref="E15">
    <cfRule type="expression" dxfId="4773" priority="104">
      <formula>AND(IF(OR($Q15=1,$Q15=2),1,0),IF($X15&lt;=20,1,0))</formula>
    </cfRule>
    <cfRule type="expression" dxfId="4772" priority="105">
      <formula>AND(IF($Q15=2,1,0),IF($X15&lt;30,1,0))</formula>
    </cfRule>
    <cfRule type="expression" dxfId="4771" priority="106">
      <formula>AND(IF($Q15=3,1,0),IF($X15&lt;30,1,0))</formula>
    </cfRule>
    <cfRule type="expression" dxfId="4770" priority="107">
      <formula>AND(IF($Q15=3,1,IF($Q15=4,1,0)),IF($F15&lt;=85,1,0))</formula>
    </cfRule>
  </conditionalFormatting>
  <conditionalFormatting sqref="X15">
    <cfRule type="expression" dxfId="4769" priority="100">
      <formula>AND(IF(OR($Q15=1,$Q15=2),1,0),IF($X15&lt;=20,1,0))</formula>
    </cfRule>
    <cfRule type="expression" dxfId="4768" priority="101">
      <formula>AND(IF($Q15=2,1,0),IF($X15&lt;30,1,0))</formula>
    </cfRule>
    <cfRule type="expression" dxfId="4767" priority="102">
      <formula>AND(IF($Q15=3,1,0),IF($X15&lt;30,1,0))</formula>
    </cfRule>
    <cfRule type="expression" dxfId="4766" priority="103">
      <formula>AND(IF($Q15=3,1,IF($Q15=4,1,0)),IF($F15&lt;=85,1,0))</formula>
    </cfRule>
  </conditionalFormatting>
  <conditionalFormatting sqref="AI15">
    <cfRule type="expression" dxfId="4765" priority="96">
      <formula>AND(IF(OR($Q15=1,$Q15=2),1,0),IF($X15&lt;=20,1,0))</formula>
    </cfRule>
    <cfRule type="expression" dxfId="4764" priority="97">
      <formula>AND(IF($Q15=2,1,0),IF($X15&lt;30,1,0))</formula>
    </cfRule>
    <cfRule type="expression" dxfId="4763" priority="98">
      <formula>AND(IF($Q15=3,1,0),IF($X15&lt;30,1,0))</formula>
    </cfRule>
    <cfRule type="expression" dxfId="4762" priority="99">
      <formula>AND(IF($Q15=3,1,IF($Q15=4,1,0)),IF($F15&lt;=85,1,0))</formula>
    </cfRule>
  </conditionalFormatting>
  <conditionalFormatting sqref="AV16">
    <cfRule type="expression" dxfId="4761" priority="94">
      <formula>AV16="X"</formula>
    </cfRule>
    <cfRule type="expression" dxfId="4760" priority="95">
      <formula>AV16="후보"</formula>
    </cfRule>
  </conditionalFormatting>
  <conditionalFormatting sqref="AC16">
    <cfRule type="cellIs" dxfId="4759" priority="91" operator="greaterThan">
      <formula>0.9</formula>
    </cfRule>
    <cfRule type="cellIs" dxfId="4758" priority="92" operator="greaterThan">
      <formula>0.85</formula>
    </cfRule>
  </conditionalFormatting>
  <conditionalFormatting sqref="N16">
    <cfRule type="cellIs" dxfId="4757" priority="89" operator="greaterThan">
      <formula>0.9</formula>
    </cfRule>
    <cfRule type="cellIs" dxfId="4756" priority="90" operator="greaterThan">
      <formula>0.85</formula>
    </cfRule>
  </conditionalFormatting>
  <conditionalFormatting sqref="E16">
    <cfRule type="expression" dxfId="4755" priority="85">
      <formula>AND(IF(OR($Q16=1,$Q16=2),1,0),IF($X16&lt;=20,1,0))</formula>
    </cfRule>
    <cfRule type="expression" dxfId="4754" priority="86">
      <formula>AND(IF($Q16=2,1,0),IF($X16&lt;30,1,0))</formula>
    </cfRule>
    <cfRule type="expression" dxfId="4753" priority="87">
      <formula>AND(IF($Q16=3,1,0),IF($X16&lt;30,1,0))</formula>
    </cfRule>
    <cfRule type="expression" dxfId="4752" priority="88">
      <formula>AND(IF($Q16=3,1,IF($Q16=4,1,0)),IF($F16&lt;=85,1,0))</formula>
    </cfRule>
  </conditionalFormatting>
  <conditionalFormatting sqref="X16">
    <cfRule type="expression" dxfId="4751" priority="81">
      <formula>AND(IF(OR($Q16=1,$Q16=2),1,0),IF($X16&lt;=20,1,0))</formula>
    </cfRule>
    <cfRule type="expression" dxfId="4750" priority="82">
      <formula>AND(IF($Q16=2,1,0),IF($X16&lt;30,1,0))</formula>
    </cfRule>
    <cfRule type="expression" dxfId="4749" priority="83">
      <formula>AND(IF($Q16=3,1,0),IF($X16&lt;30,1,0))</formula>
    </cfRule>
    <cfRule type="expression" dxfId="4748" priority="84">
      <formula>AND(IF($Q16=3,1,IF($Q16=4,1,0)),IF($F16&lt;=85,1,0))</formula>
    </cfRule>
  </conditionalFormatting>
  <conditionalFormatting sqref="AI16">
    <cfRule type="expression" dxfId="4747" priority="77">
      <formula>AND(IF(OR($Q16=1,$Q16=2),1,0),IF($X16&lt;=20,1,0))</formula>
    </cfRule>
    <cfRule type="expression" dxfId="4746" priority="78">
      <formula>AND(IF($Q16=2,1,0),IF($X16&lt;30,1,0))</formula>
    </cfRule>
    <cfRule type="expression" dxfId="4745" priority="79">
      <formula>AND(IF($Q16=3,1,0),IF($X16&lt;30,1,0))</formula>
    </cfRule>
    <cfRule type="expression" dxfId="4744" priority="80">
      <formula>AND(IF($Q16=3,1,IF($Q16=4,1,0)),IF($F16&lt;=85,1,0))</formula>
    </cfRule>
  </conditionalFormatting>
  <conditionalFormatting sqref="AV17">
    <cfRule type="expression" dxfId="4743" priority="75">
      <formula>AV17="X"</formula>
    </cfRule>
    <cfRule type="expression" dxfId="4742" priority="76">
      <formula>AV17="후보"</formula>
    </cfRule>
  </conditionalFormatting>
  <conditionalFormatting sqref="AC17">
    <cfRule type="cellIs" dxfId="4741" priority="72" operator="greaterThan">
      <formula>0.9</formula>
    </cfRule>
    <cfRule type="cellIs" dxfId="4740" priority="73" operator="greaterThan">
      <formula>0.85</formula>
    </cfRule>
  </conditionalFormatting>
  <conditionalFormatting sqref="N17">
    <cfRule type="cellIs" dxfId="4739" priority="70" operator="greaterThan">
      <formula>0.9</formula>
    </cfRule>
    <cfRule type="cellIs" dxfId="4738" priority="71" operator="greaterThan">
      <formula>0.85</formula>
    </cfRule>
  </conditionalFormatting>
  <conditionalFormatting sqref="E17">
    <cfRule type="expression" dxfId="4737" priority="66">
      <formula>AND(IF(OR($Q17=1,$Q17=2),1,0),IF($X17&lt;=20,1,0))</formula>
    </cfRule>
    <cfRule type="expression" dxfId="4736" priority="67">
      <formula>AND(IF($Q17=2,1,0),IF($X17&lt;30,1,0))</formula>
    </cfRule>
    <cfRule type="expression" dxfId="4735" priority="68">
      <formula>AND(IF($Q17=3,1,0),IF($X17&lt;30,1,0))</formula>
    </cfRule>
    <cfRule type="expression" dxfId="4734" priority="69">
      <formula>AND(IF($Q17=3,1,IF($Q17=4,1,0)),IF($F17&lt;=85,1,0))</formula>
    </cfRule>
  </conditionalFormatting>
  <conditionalFormatting sqref="X17">
    <cfRule type="expression" dxfId="4733" priority="62">
      <formula>AND(IF(OR($Q17=1,$Q17=2),1,0),IF($X17&lt;=20,1,0))</formula>
    </cfRule>
    <cfRule type="expression" dxfId="4732" priority="63">
      <formula>AND(IF($Q17=2,1,0),IF($X17&lt;30,1,0))</formula>
    </cfRule>
    <cfRule type="expression" dxfId="4731" priority="64">
      <formula>AND(IF($Q17=3,1,0),IF($X17&lt;30,1,0))</formula>
    </cfRule>
    <cfRule type="expression" dxfId="4730" priority="65">
      <formula>AND(IF($Q17=3,1,IF($Q17=4,1,0)),IF($F17&lt;=85,1,0))</formula>
    </cfRule>
  </conditionalFormatting>
  <conditionalFormatting sqref="AI17">
    <cfRule type="expression" dxfId="4729" priority="58">
      <formula>AND(IF(OR($Q17=1,$Q17=2),1,0),IF($X17&lt;=20,1,0))</formula>
    </cfRule>
    <cfRule type="expression" dxfId="4728" priority="59">
      <formula>AND(IF($Q17=2,1,0),IF($X17&lt;30,1,0))</formula>
    </cfRule>
    <cfRule type="expression" dxfId="4727" priority="60">
      <formula>AND(IF($Q17=3,1,0),IF($X17&lt;30,1,0))</formula>
    </cfRule>
    <cfRule type="expression" dxfId="4726" priority="61">
      <formula>AND(IF($Q17=3,1,IF($Q17=4,1,0)),IF($F17&lt;=85,1,0))</formula>
    </cfRule>
  </conditionalFormatting>
  <conditionalFormatting sqref="AV18">
    <cfRule type="expression" dxfId="4725" priority="56">
      <formula>AV18="X"</formula>
    </cfRule>
    <cfRule type="expression" dxfId="4724" priority="57">
      <formula>AV18="후보"</formula>
    </cfRule>
  </conditionalFormatting>
  <conditionalFormatting sqref="AC18">
    <cfRule type="cellIs" dxfId="4723" priority="53" operator="greaterThan">
      <formula>0.9</formula>
    </cfRule>
    <cfRule type="cellIs" dxfId="4722" priority="54" operator="greaterThan">
      <formula>0.85</formula>
    </cfRule>
  </conditionalFormatting>
  <conditionalFormatting sqref="N18">
    <cfRule type="cellIs" dxfId="4721" priority="51" operator="greaterThan">
      <formula>0.9</formula>
    </cfRule>
    <cfRule type="cellIs" dxfId="4720" priority="52" operator="greaterThan">
      <formula>0.85</formula>
    </cfRule>
  </conditionalFormatting>
  <conditionalFormatting sqref="E18">
    <cfRule type="expression" dxfId="4719" priority="47">
      <formula>AND(IF(OR($Q18=1,$Q18=2),1,0),IF($X18&lt;=20,1,0))</formula>
    </cfRule>
    <cfRule type="expression" dxfId="4718" priority="48">
      <formula>AND(IF($Q18=2,1,0),IF($X18&lt;30,1,0))</formula>
    </cfRule>
    <cfRule type="expression" dxfId="4717" priority="49">
      <formula>AND(IF($Q18=3,1,0),IF($X18&lt;30,1,0))</formula>
    </cfRule>
    <cfRule type="expression" dxfId="4716" priority="50">
      <formula>AND(IF($Q18=3,1,IF($Q18=4,1,0)),IF($F18&lt;=85,1,0))</formula>
    </cfRule>
  </conditionalFormatting>
  <conditionalFormatting sqref="X18">
    <cfRule type="expression" dxfId="4715" priority="43">
      <formula>AND(IF(OR($Q18=1,$Q18=2),1,0),IF($X18&lt;=20,1,0))</formula>
    </cfRule>
    <cfRule type="expression" dxfId="4714" priority="44">
      <formula>AND(IF($Q18=2,1,0),IF($X18&lt;30,1,0))</formula>
    </cfRule>
    <cfRule type="expression" dxfId="4713" priority="45">
      <formula>AND(IF($Q18=3,1,0),IF($X18&lt;30,1,0))</formula>
    </cfRule>
    <cfRule type="expression" dxfId="4712" priority="46">
      <formula>AND(IF($Q18=3,1,IF($Q18=4,1,0)),IF($F18&lt;=85,1,0))</formula>
    </cfRule>
  </conditionalFormatting>
  <conditionalFormatting sqref="AI18">
    <cfRule type="expression" dxfId="4711" priority="39">
      <formula>AND(IF(OR($Q18=1,$Q18=2),1,0),IF($X18&lt;=20,1,0))</formula>
    </cfRule>
    <cfRule type="expression" dxfId="4710" priority="40">
      <formula>AND(IF($Q18=2,1,0),IF($X18&lt;30,1,0))</formula>
    </cfRule>
    <cfRule type="expression" dxfId="4709" priority="41">
      <formula>AND(IF($Q18=3,1,0),IF($X18&lt;30,1,0))</formula>
    </cfRule>
    <cfRule type="expression" dxfId="4708" priority="42">
      <formula>AND(IF($Q18=3,1,IF($Q18=4,1,0)),IF($F18&lt;=85,1,0))</formula>
    </cfRule>
  </conditionalFormatting>
  <conditionalFormatting sqref="AV19">
    <cfRule type="expression" dxfId="4707" priority="37">
      <formula>AV19="X"</formula>
    </cfRule>
    <cfRule type="expression" dxfId="4706" priority="38">
      <formula>AV19="후보"</formula>
    </cfRule>
  </conditionalFormatting>
  <conditionalFormatting sqref="AC19">
    <cfRule type="cellIs" dxfId="4705" priority="34" operator="greaterThan">
      <formula>0.9</formula>
    </cfRule>
    <cfRule type="cellIs" dxfId="4704" priority="35" operator="greaterThan">
      <formula>0.85</formula>
    </cfRule>
  </conditionalFormatting>
  <conditionalFormatting sqref="N19">
    <cfRule type="cellIs" dxfId="4703" priority="32" operator="greaterThan">
      <formula>0.9</formula>
    </cfRule>
    <cfRule type="cellIs" dxfId="4702" priority="33" operator="greaterThan">
      <formula>0.85</formula>
    </cfRule>
  </conditionalFormatting>
  <conditionalFormatting sqref="E19">
    <cfRule type="expression" dxfId="4701" priority="28">
      <formula>AND(IF(OR($Q19=1,$Q19=2),1,0),IF($X19&lt;=20,1,0))</formula>
    </cfRule>
    <cfRule type="expression" dxfId="4700" priority="29">
      <formula>AND(IF($Q19=2,1,0),IF($X19&lt;30,1,0))</formula>
    </cfRule>
    <cfRule type="expression" dxfId="4699" priority="30">
      <formula>AND(IF($Q19=3,1,0),IF($X19&lt;30,1,0))</formula>
    </cfRule>
    <cfRule type="expression" dxfId="4698" priority="31">
      <formula>AND(IF($Q19=3,1,IF($Q19=4,1,0)),IF($F19&lt;=85,1,0))</formula>
    </cfRule>
  </conditionalFormatting>
  <conditionalFormatting sqref="X19">
    <cfRule type="expression" dxfId="4697" priority="24">
      <formula>AND(IF(OR($Q19=1,$Q19=2),1,0),IF($X19&lt;=20,1,0))</formula>
    </cfRule>
    <cfRule type="expression" dxfId="4696" priority="25">
      <formula>AND(IF($Q19=2,1,0),IF($X19&lt;30,1,0))</formula>
    </cfRule>
    <cfRule type="expression" dxfId="4695" priority="26">
      <formula>AND(IF($Q19=3,1,0),IF($X19&lt;30,1,0))</formula>
    </cfRule>
    <cfRule type="expression" dxfId="4694" priority="27">
      <formula>AND(IF($Q19=3,1,IF($Q19=4,1,0)),IF($F19&lt;=85,1,0))</formula>
    </cfRule>
  </conditionalFormatting>
  <conditionalFormatting sqref="AI19">
    <cfRule type="expression" dxfId="4693" priority="20">
      <formula>AND(IF(OR($Q19=1,$Q19=2),1,0),IF($X19&lt;=20,1,0))</formula>
    </cfRule>
    <cfRule type="expression" dxfId="4692" priority="21">
      <formula>AND(IF($Q19=2,1,0),IF($X19&lt;30,1,0))</formula>
    </cfRule>
    <cfRule type="expression" dxfId="4691" priority="22">
      <formula>AND(IF($Q19=3,1,0),IF($X19&lt;30,1,0))</formula>
    </cfRule>
    <cfRule type="expression" dxfId="4690" priority="23">
      <formula>AND(IF($Q19=3,1,IF($Q19=4,1,0)),IF($F19&lt;=85,1,0))</formula>
    </cfRule>
  </conditionalFormatting>
  <conditionalFormatting sqref="AV20">
    <cfRule type="expression" dxfId="4689" priority="18">
      <formula>AV20="X"</formula>
    </cfRule>
    <cfRule type="expression" dxfId="4688" priority="19">
      <formula>AV20="후보"</formula>
    </cfRule>
  </conditionalFormatting>
  <conditionalFormatting sqref="AC20">
    <cfRule type="cellIs" dxfId="4687" priority="15" operator="greaterThan">
      <formula>0.9</formula>
    </cfRule>
    <cfRule type="cellIs" dxfId="4686" priority="16" operator="greaterThan">
      <formula>0.85</formula>
    </cfRule>
  </conditionalFormatting>
  <conditionalFormatting sqref="N20">
    <cfRule type="cellIs" dxfId="4685" priority="13" operator="greaterThan">
      <formula>0.9</formula>
    </cfRule>
    <cfRule type="cellIs" dxfId="4684" priority="14" operator="greaterThan">
      <formula>0.85</formula>
    </cfRule>
  </conditionalFormatting>
  <conditionalFormatting sqref="E20">
    <cfRule type="expression" dxfId="4683" priority="9">
      <formula>AND(IF(OR($Q20=1,$Q20=2),1,0),IF($X20&lt;=20,1,0))</formula>
    </cfRule>
    <cfRule type="expression" dxfId="4682" priority="10">
      <formula>AND(IF($Q20=2,1,0),IF($X20&lt;30,1,0))</formula>
    </cfRule>
    <cfRule type="expression" dxfId="4681" priority="11">
      <formula>AND(IF($Q20=3,1,0),IF($X20&lt;30,1,0))</formula>
    </cfRule>
    <cfRule type="expression" dxfId="4680" priority="12">
      <formula>AND(IF($Q20=3,1,IF($Q20=4,1,0)),IF($F20&lt;=85,1,0))</formula>
    </cfRule>
  </conditionalFormatting>
  <conditionalFormatting sqref="X20">
    <cfRule type="expression" dxfId="4679" priority="5">
      <formula>AND(IF(OR($Q20=1,$Q20=2),1,0),IF($X20&lt;=20,1,0))</formula>
    </cfRule>
    <cfRule type="expression" dxfId="4678" priority="6">
      <formula>AND(IF($Q20=2,1,0),IF($X20&lt;30,1,0))</formula>
    </cfRule>
    <cfRule type="expression" dxfId="4677" priority="7">
      <formula>AND(IF($Q20=3,1,0),IF($X20&lt;30,1,0))</formula>
    </cfRule>
    <cfRule type="expression" dxfId="4676" priority="8">
      <formula>AND(IF($Q20=3,1,IF($Q20=4,1,0)),IF($F20&lt;=85,1,0))</formula>
    </cfRule>
  </conditionalFormatting>
  <conditionalFormatting sqref="AI20">
    <cfRule type="expression" dxfId="4675" priority="1">
      <formula>AND(IF(OR($Q20=1,$Q20=2),1,0),IF($X20&lt;=20,1,0))</formula>
    </cfRule>
    <cfRule type="expression" dxfId="4674" priority="2">
      <formula>AND(IF($Q20=2,1,0),IF($X20&lt;30,1,0))</formula>
    </cfRule>
    <cfRule type="expression" dxfId="4673" priority="3">
      <formula>AND(IF($Q20=3,1,0),IF($X20&lt;30,1,0))</formula>
    </cfRule>
    <cfRule type="expression" dxfId="4672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신공덕동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1605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신공덕동 브라운스톤공덕('09.02.,290^)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4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1602</v>
      </c>
      <c r="B6" s="10" t="s">
        <v>2335</v>
      </c>
      <c r="C6" s="88">
        <v>290</v>
      </c>
      <c r="D6" s="86">
        <v>81.2</v>
      </c>
      <c r="E6" s="87">
        <v>25</v>
      </c>
      <c r="F6" s="86">
        <v>59.9</v>
      </c>
      <c r="G6" s="17">
        <v>18</v>
      </c>
      <c r="H6" s="88">
        <v>146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61</v>
      </c>
      <c r="T6" s="5">
        <v>81</v>
      </c>
      <c r="U6" s="9"/>
      <c r="W6" s="86">
        <f t="shared" ref="W6:X8" si="2">D6</f>
        <v>81.2</v>
      </c>
      <c r="X6" s="87">
        <f t="shared" si="2"/>
        <v>25</v>
      </c>
      <c r="Y6" s="92">
        <f t="shared" ref="Y6:Z8" si="3">H6</f>
        <v>146</v>
      </c>
      <c r="Z6" s="90">
        <f t="shared" si="3"/>
        <v>0</v>
      </c>
      <c r="AA6" s="90">
        <f>K6</f>
        <v>0</v>
      </c>
      <c r="AB6" s="90">
        <f t="shared" ref="AB6:AD8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3/2</v>
      </c>
      <c r="AH6" s="20" t="str">
        <f t="shared" si="1"/>
        <v>브라운스톤공덕</v>
      </c>
      <c r="AI6" s="87">
        <f t="shared" si="0"/>
        <v>25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1602</v>
      </c>
      <c r="B7" s="10" t="s">
        <v>2335</v>
      </c>
      <c r="C7" s="88">
        <v>290</v>
      </c>
      <c r="D7" s="86">
        <v>107.2</v>
      </c>
      <c r="E7" s="87">
        <v>32</v>
      </c>
      <c r="F7" s="86">
        <v>85</v>
      </c>
      <c r="G7" s="17">
        <v>26</v>
      </c>
      <c r="H7" s="88">
        <v>96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61</v>
      </c>
      <c r="T7" s="5">
        <v>107</v>
      </c>
      <c r="U7" s="9"/>
      <c r="W7" s="86">
        <f t="shared" si="2"/>
        <v>107.2</v>
      </c>
      <c r="X7" s="87">
        <f t="shared" si="2"/>
        <v>32</v>
      </c>
      <c r="Y7" s="92">
        <f t="shared" si="3"/>
        <v>96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브라운스톤공덕</v>
      </c>
      <c r="AI7" s="87">
        <f t="shared" si="0"/>
        <v>32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 t="s">
        <v>1602</v>
      </c>
      <c r="B8" s="10" t="s">
        <v>2335</v>
      </c>
      <c r="C8" s="88">
        <v>290</v>
      </c>
      <c r="D8" s="86">
        <v>142.5</v>
      </c>
      <c r="E8" s="87">
        <v>43</v>
      </c>
      <c r="F8" s="86">
        <v>114.7</v>
      </c>
      <c r="G8" s="17">
        <v>35</v>
      </c>
      <c r="H8" s="88">
        <v>48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4</v>
      </c>
      <c r="R8" s="77">
        <v>2</v>
      </c>
      <c r="S8" s="77" t="s">
        <v>61</v>
      </c>
      <c r="T8" s="5">
        <v>142</v>
      </c>
      <c r="U8" s="9"/>
      <c r="W8" s="86">
        <f t="shared" si="2"/>
        <v>142.5</v>
      </c>
      <c r="X8" s="87">
        <f t="shared" si="2"/>
        <v>43</v>
      </c>
      <c r="Y8" s="92">
        <f t="shared" si="3"/>
        <v>48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4/2</v>
      </c>
      <c r="AH8" s="20" t="str">
        <f t="shared" si="1"/>
        <v>브라운스톤공덕</v>
      </c>
      <c r="AI8" s="87">
        <f t="shared" si="0"/>
        <v>43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신공덕동 신공덕삼성래미안3차('03.05.,366^)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9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1607</v>
      </c>
      <c r="B10" s="10" t="s">
        <v>2336</v>
      </c>
      <c r="C10" s="88">
        <v>366</v>
      </c>
      <c r="D10" s="86">
        <v>79.5</v>
      </c>
      <c r="E10" s="87">
        <v>24</v>
      </c>
      <c r="F10" s="86">
        <v>60</v>
      </c>
      <c r="G10" s="17">
        <v>18</v>
      </c>
      <c r="H10" s="88">
        <v>168</v>
      </c>
      <c r="I10" s="89">
        <v>128000</v>
      </c>
      <c r="J10" s="89" t="s">
        <v>72</v>
      </c>
      <c r="K10" s="89">
        <v>75000</v>
      </c>
      <c r="L10" s="89" t="s">
        <v>100</v>
      </c>
      <c r="M10" s="90">
        <f>I10-K10</f>
        <v>53000</v>
      </c>
      <c r="N10" s="4">
        <f>IF(ISERROR(K10/I10),"",K10/I10)</f>
        <v>0.5859375</v>
      </c>
      <c r="O10" s="91">
        <f>I10/E10</f>
        <v>5333.333333333333</v>
      </c>
      <c r="P10" s="91">
        <f>K10/E10</f>
        <v>3125</v>
      </c>
      <c r="Q10" s="77">
        <v>3</v>
      </c>
      <c r="R10" s="77">
        <v>2</v>
      </c>
      <c r="S10" s="77" t="s">
        <v>61</v>
      </c>
      <c r="T10" s="5">
        <v>79</v>
      </c>
      <c r="U10" s="9"/>
      <c r="W10" s="86">
        <f t="shared" ref="W10:X12" si="5">D10</f>
        <v>79.5</v>
      </c>
      <c r="X10" s="87">
        <f t="shared" si="5"/>
        <v>24</v>
      </c>
      <c r="Y10" s="92">
        <f t="shared" ref="Y10:Z12" si="6">H10</f>
        <v>168</v>
      </c>
      <c r="Z10" s="90">
        <f t="shared" si="6"/>
        <v>128000</v>
      </c>
      <c r="AA10" s="90">
        <f>K10</f>
        <v>75000</v>
      </c>
      <c r="AB10" s="90">
        <f t="shared" ref="AB10:AD12" si="7">M10</f>
        <v>53000</v>
      </c>
      <c r="AC10" s="4">
        <f t="shared" si="7"/>
        <v>0.5859375</v>
      </c>
      <c r="AD10" s="91">
        <f t="shared" si="7"/>
        <v>5333.333333333333</v>
      </c>
      <c r="AE10" s="77" t="str">
        <f>S10</f>
        <v>계</v>
      </c>
      <c r="AF10" s="77" t="str">
        <f>Q10&amp;"/"&amp;R10</f>
        <v>3/2</v>
      </c>
      <c r="AH10" s="20" t="str">
        <f t="shared" si="1"/>
        <v>신공덕삼성래미안3차</v>
      </c>
      <c r="AI10" s="87">
        <f t="shared" si="0"/>
        <v>24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 t="s">
        <v>1607</v>
      </c>
      <c r="B11" s="10" t="s">
        <v>2336</v>
      </c>
      <c r="C11" s="88">
        <v>366</v>
      </c>
      <c r="D11" s="86">
        <v>106.5</v>
      </c>
      <c r="E11" s="87">
        <v>32</v>
      </c>
      <c r="F11" s="86">
        <v>84.7</v>
      </c>
      <c r="G11" s="17">
        <v>26</v>
      </c>
      <c r="H11" s="88">
        <v>126</v>
      </c>
      <c r="I11" s="89">
        <v>142000</v>
      </c>
      <c r="J11" s="89" t="s">
        <v>68</v>
      </c>
      <c r="K11" s="89">
        <v>95000</v>
      </c>
      <c r="L11" s="89" t="s">
        <v>121</v>
      </c>
      <c r="M11" s="90">
        <f>I11-K11</f>
        <v>47000</v>
      </c>
      <c r="N11" s="4">
        <f>IF(ISERROR(K11/I11),"",K11/I11)</f>
        <v>0.66901408450704225</v>
      </c>
      <c r="O11" s="91">
        <f>I11/E11</f>
        <v>4437.5</v>
      </c>
      <c r="P11" s="91">
        <f>K11/E11</f>
        <v>2968.75</v>
      </c>
      <c r="Q11" s="77">
        <v>3</v>
      </c>
      <c r="R11" s="77">
        <v>2</v>
      </c>
      <c r="S11" s="77" t="s">
        <v>61</v>
      </c>
      <c r="T11" s="5">
        <v>106</v>
      </c>
      <c r="U11" s="9"/>
      <c r="W11" s="86">
        <f t="shared" si="5"/>
        <v>106.5</v>
      </c>
      <c r="X11" s="87">
        <f t="shared" si="5"/>
        <v>32</v>
      </c>
      <c r="Y11" s="92">
        <f t="shared" si="6"/>
        <v>126</v>
      </c>
      <c r="Z11" s="90">
        <f t="shared" si="6"/>
        <v>142000</v>
      </c>
      <c r="AA11" s="90">
        <f>K11</f>
        <v>95000</v>
      </c>
      <c r="AB11" s="90">
        <f t="shared" si="7"/>
        <v>47000</v>
      </c>
      <c r="AC11" s="4">
        <f t="shared" si="7"/>
        <v>0.66901408450704225</v>
      </c>
      <c r="AD11" s="91">
        <f t="shared" si="7"/>
        <v>4437.5</v>
      </c>
      <c r="AE11" s="77" t="str">
        <f>S11</f>
        <v>계</v>
      </c>
      <c r="AF11" s="77" t="str">
        <f>Q11&amp;"/"&amp;R11</f>
        <v>3/2</v>
      </c>
      <c r="AH11" s="20" t="str">
        <f t="shared" si="1"/>
        <v>신공덕삼성래미안3차</v>
      </c>
      <c r="AI11" s="87">
        <f t="shared" si="0"/>
        <v>32</v>
      </c>
      <c r="AJ11" s="77" t="str">
        <f>IF(AI11="","",$AJ$2)</f>
        <v>A-</v>
      </c>
      <c r="AK11" s="77" t="s">
        <v>13</v>
      </c>
      <c r="AL11" s="77" t="s">
        <v>62</v>
      </c>
      <c r="AM11" s="77" t="s">
        <v>63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X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 t="s">
        <v>1607</v>
      </c>
      <c r="B12" s="10" t="s">
        <v>2336</v>
      </c>
      <c r="C12" s="88">
        <v>366</v>
      </c>
      <c r="D12" s="86">
        <v>139.19999999999999</v>
      </c>
      <c r="E12" s="87">
        <v>42</v>
      </c>
      <c r="F12" s="86">
        <v>114.8</v>
      </c>
      <c r="G12" s="17">
        <v>35</v>
      </c>
      <c r="H12" s="88">
        <v>72</v>
      </c>
      <c r="I12" s="89">
        <v>170000</v>
      </c>
      <c r="J12" s="89" t="s">
        <v>75</v>
      </c>
      <c r="K12" s="89"/>
      <c r="L12" s="89"/>
      <c r="M12" s="90">
        <f>I12-K12</f>
        <v>170000</v>
      </c>
      <c r="N12" s="4">
        <f>IF(ISERROR(K12/I12),"",K12/I12)</f>
        <v>0</v>
      </c>
      <c r="O12" s="91">
        <f>I12/E12</f>
        <v>4047.6190476190477</v>
      </c>
      <c r="P12" s="91">
        <f>K12/E12</f>
        <v>0</v>
      </c>
      <c r="Q12" s="77">
        <v>4</v>
      </c>
      <c r="R12" s="77">
        <v>2</v>
      </c>
      <c r="S12" s="77" t="s">
        <v>61</v>
      </c>
      <c r="T12" s="5">
        <v>139</v>
      </c>
      <c r="U12" s="9"/>
      <c r="W12" s="86">
        <f t="shared" si="5"/>
        <v>139.19999999999999</v>
      </c>
      <c r="X12" s="87">
        <f t="shared" si="5"/>
        <v>42</v>
      </c>
      <c r="Y12" s="92">
        <f t="shared" si="6"/>
        <v>72</v>
      </c>
      <c r="Z12" s="90">
        <f t="shared" si="6"/>
        <v>170000</v>
      </c>
      <c r="AA12" s="90">
        <f>K12</f>
        <v>0</v>
      </c>
      <c r="AB12" s="90">
        <f t="shared" si="7"/>
        <v>170000</v>
      </c>
      <c r="AC12" s="4">
        <f t="shared" si="7"/>
        <v>0</v>
      </c>
      <c r="AD12" s="91">
        <f t="shared" si="7"/>
        <v>4047.6190476190477</v>
      </c>
      <c r="AE12" s="77" t="str">
        <f>S12</f>
        <v>계</v>
      </c>
      <c r="AF12" s="77" t="str">
        <f>Q12&amp;"/"&amp;R12</f>
        <v>4/2</v>
      </c>
      <c r="AH12" s="20" t="str">
        <f t="shared" si="1"/>
        <v>신공덕삼성래미안3차</v>
      </c>
      <c r="AI12" s="87">
        <f t="shared" si="0"/>
        <v>42</v>
      </c>
      <c r="AJ12" s="77" t="str">
        <f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X</v>
      </c>
      <c r="AQ12" s="77" t="str">
        <f>IF(O12="","",IF(O12&lt;=$AQ$1,"O","X"))</f>
        <v>X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X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/>
      <c r="B13" s="77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신공덕동 신공덕삼성래미안2차('00.10.,458^)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9" t="str">
        <f t="shared" si="0"/>
        <v/>
      </c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</row>
    <row r="14" spans="1:48" x14ac:dyDescent="0.3">
      <c r="A14" s="9" t="s">
        <v>1617</v>
      </c>
      <c r="B14" s="10" t="s">
        <v>2337</v>
      </c>
      <c r="C14" s="88">
        <v>458</v>
      </c>
      <c r="D14" s="86">
        <v>78</v>
      </c>
      <c r="E14" s="87">
        <v>24</v>
      </c>
      <c r="F14" s="86">
        <v>59.5</v>
      </c>
      <c r="G14" s="17">
        <v>18</v>
      </c>
      <c r="H14" s="88">
        <v>186</v>
      </c>
      <c r="I14" s="89">
        <v>115000</v>
      </c>
      <c r="J14" s="89" t="s">
        <v>121</v>
      </c>
      <c r="K14" s="89">
        <v>50000</v>
      </c>
      <c r="L14" s="89" t="s">
        <v>212</v>
      </c>
      <c r="M14" s="90">
        <f>I14-K14</f>
        <v>65000</v>
      </c>
      <c r="N14" s="4">
        <f>IF(ISERROR(K14/I14),"",K14/I14)</f>
        <v>0.43478260869565216</v>
      </c>
      <c r="O14" s="91">
        <f>I14/E14</f>
        <v>4791.666666666667</v>
      </c>
      <c r="P14" s="91">
        <f>K14/E14</f>
        <v>2083.3333333333335</v>
      </c>
      <c r="Q14" s="77">
        <v>3</v>
      </c>
      <c r="R14" s="77">
        <v>1</v>
      </c>
      <c r="S14" s="77" t="s">
        <v>78</v>
      </c>
      <c r="T14" s="5">
        <v>78</v>
      </c>
      <c r="U14" s="9"/>
      <c r="W14" s="86">
        <f t="shared" ref="W14:X16" si="8">D14</f>
        <v>78</v>
      </c>
      <c r="X14" s="87">
        <f t="shared" si="8"/>
        <v>24</v>
      </c>
      <c r="Y14" s="92">
        <f t="shared" ref="Y14:Z16" si="9">H14</f>
        <v>186</v>
      </c>
      <c r="Z14" s="90">
        <f t="shared" si="9"/>
        <v>115000</v>
      </c>
      <c r="AA14" s="90">
        <f>K14</f>
        <v>50000</v>
      </c>
      <c r="AB14" s="90">
        <f t="shared" ref="AB14:AD16" si="10">M14</f>
        <v>65000</v>
      </c>
      <c r="AC14" s="4">
        <f t="shared" si="10"/>
        <v>0.43478260869565216</v>
      </c>
      <c r="AD14" s="91">
        <f t="shared" si="10"/>
        <v>4791.666666666667</v>
      </c>
      <c r="AE14" s="77" t="str">
        <f>S14</f>
        <v>복</v>
      </c>
      <c r="AF14" s="77" t="str">
        <f>Q14&amp;"/"&amp;R14</f>
        <v>3/1</v>
      </c>
      <c r="AH14" s="20" t="str">
        <f t="shared" si="1"/>
        <v>신공덕삼성래미안2차</v>
      </c>
      <c r="AI14" s="87">
        <f t="shared" si="0"/>
        <v>24</v>
      </c>
      <c r="AJ14" s="77" t="str">
        <f>IF(AI14="","",$AJ$2)</f>
        <v>A-</v>
      </c>
      <c r="AK14" s="77" t="s">
        <v>13</v>
      </c>
      <c r="AL14" s="77" t="s">
        <v>62</v>
      </c>
      <c r="AM14" s="77" t="s">
        <v>63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X</v>
      </c>
      <c r="AQ14" s="77" t="str">
        <f>IF(O14="","",IF(O14&lt;=$AQ$1,"O","X"))</f>
        <v>X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48" x14ac:dyDescent="0.3">
      <c r="A15" s="9" t="s">
        <v>1617</v>
      </c>
      <c r="B15" s="10" t="s">
        <v>2337</v>
      </c>
      <c r="C15" s="88">
        <v>458</v>
      </c>
      <c r="D15" s="86">
        <v>108.5</v>
      </c>
      <c r="E15" s="87">
        <v>33</v>
      </c>
      <c r="F15" s="86">
        <v>84.7</v>
      </c>
      <c r="G15" s="17">
        <v>26</v>
      </c>
      <c r="H15" s="88">
        <v>162</v>
      </c>
      <c r="I15" s="89">
        <v>130000</v>
      </c>
      <c r="J15" s="89" t="s">
        <v>75</v>
      </c>
      <c r="K15" s="89">
        <v>80000</v>
      </c>
      <c r="L15" s="89" t="s">
        <v>100</v>
      </c>
      <c r="M15" s="90">
        <f>I15-K15</f>
        <v>50000</v>
      </c>
      <c r="N15" s="4">
        <f>IF(ISERROR(K15/I15),"",K15/I15)</f>
        <v>0.61538461538461542</v>
      </c>
      <c r="O15" s="91">
        <f>I15/E15</f>
        <v>3939.3939393939395</v>
      </c>
      <c r="P15" s="91">
        <f>K15/E15</f>
        <v>2424.242424242424</v>
      </c>
      <c r="Q15" s="77">
        <v>3</v>
      </c>
      <c r="R15" s="77">
        <v>2</v>
      </c>
      <c r="S15" s="77" t="s">
        <v>61</v>
      </c>
      <c r="T15" s="5">
        <v>108</v>
      </c>
      <c r="U15" s="9"/>
      <c r="W15" s="86">
        <f t="shared" si="8"/>
        <v>108.5</v>
      </c>
      <c r="X15" s="87">
        <f t="shared" si="8"/>
        <v>33</v>
      </c>
      <c r="Y15" s="92">
        <f t="shared" si="9"/>
        <v>162</v>
      </c>
      <c r="Z15" s="90">
        <f t="shared" si="9"/>
        <v>130000</v>
      </c>
      <c r="AA15" s="90">
        <f>K15</f>
        <v>80000</v>
      </c>
      <c r="AB15" s="90">
        <f t="shared" si="10"/>
        <v>50000</v>
      </c>
      <c r="AC15" s="4">
        <f t="shared" si="10"/>
        <v>0.61538461538461542</v>
      </c>
      <c r="AD15" s="91">
        <f t="shared" si="10"/>
        <v>3939.3939393939395</v>
      </c>
      <c r="AE15" s="77" t="str">
        <f>S15</f>
        <v>계</v>
      </c>
      <c r="AF15" s="77" t="str">
        <f>Q15&amp;"/"&amp;R15</f>
        <v>3/2</v>
      </c>
      <c r="AH15" s="20" t="str">
        <f t="shared" si="1"/>
        <v>신공덕삼성래미안2차</v>
      </c>
      <c r="AI15" s="87">
        <f t="shared" si="0"/>
        <v>33</v>
      </c>
      <c r="AJ15" s="77" t="str">
        <f>IF(AI15="","",$AJ$2)</f>
        <v>A-</v>
      </c>
      <c r="AK15" s="77" t="s">
        <v>13</v>
      </c>
      <c r="AL15" s="77" t="s">
        <v>62</v>
      </c>
      <c r="AM15" s="77" t="s">
        <v>63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X</v>
      </c>
      <c r="AQ15" s="77" t="str">
        <f>IF(O15="","",IF(O15&lt;=$AQ$1,"O","X"))</f>
        <v>X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48" x14ac:dyDescent="0.3">
      <c r="A16" s="9" t="s">
        <v>1617</v>
      </c>
      <c r="B16" s="10" t="s">
        <v>2337</v>
      </c>
      <c r="C16" s="88">
        <v>458</v>
      </c>
      <c r="D16" s="86">
        <v>142.69999999999999</v>
      </c>
      <c r="E16" s="87">
        <v>43</v>
      </c>
      <c r="F16" s="86">
        <v>114.5</v>
      </c>
      <c r="G16" s="17">
        <v>35</v>
      </c>
      <c r="H16" s="88">
        <v>110</v>
      </c>
      <c r="I16" s="89">
        <v>157000</v>
      </c>
      <c r="J16" s="89" t="s">
        <v>246</v>
      </c>
      <c r="K16" s="89">
        <v>90000</v>
      </c>
      <c r="L16" s="89" t="s">
        <v>246</v>
      </c>
      <c r="M16" s="90">
        <f>I16-K16</f>
        <v>67000</v>
      </c>
      <c r="N16" s="4">
        <f>IF(ISERROR(K16/I16),"",K16/I16)</f>
        <v>0.57324840764331209</v>
      </c>
      <c r="O16" s="91">
        <f>I16/E16</f>
        <v>3651.1627906976746</v>
      </c>
      <c r="P16" s="91">
        <f>K16/E16</f>
        <v>2093.0232558139537</v>
      </c>
      <c r="Q16" s="77">
        <v>4</v>
      </c>
      <c r="R16" s="77">
        <v>2</v>
      </c>
      <c r="S16" s="77" t="s">
        <v>61</v>
      </c>
      <c r="T16" s="5">
        <v>142</v>
      </c>
      <c r="U16" s="9"/>
      <c r="W16" s="86">
        <f t="shared" si="8"/>
        <v>142.69999999999999</v>
      </c>
      <c r="X16" s="87">
        <f t="shared" si="8"/>
        <v>43</v>
      </c>
      <c r="Y16" s="92">
        <f t="shared" si="9"/>
        <v>110</v>
      </c>
      <c r="Z16" s="90">
        <f t="shared" si="9"/>
        <v>157000</v>
      </c>
      <c r="AA16" s="90">
        <f>K16</f>
        <v>90000</v>
      </c>
      <c r="AB16" s="90">
        <f t="shared" si="10"/>
        <v>67000</v>
      </c>
      <c r="AC16" s="4">
        <f t="shared" si="10"/>
        <v>0.57324840764331209</v>
      </c>
      <c r="AD16" s="91">
        <f t="shared" si="10"/>
        <v>3651.1627906976746</v>
      </c>
      <c r="AE16" s="77" t="str">
        <f>S16</f>
        <v>계</v>
      </c>
      <c r="AF16" s="77" t="str">
        <f>Q16&amp;"/"&amp;R16</f>
        <v>4/2</v>
      </c>
      <c r="AH16" s="20" t="str">
        <f t="shared" si="1"/>
        <v>신공덕삼성래미안2차</v>
      </c>
      <c r="AI16" s="87">
        <f t="shared" si="0"/>
        <v>43</v>
      </c>
      <c r="AJ16" s="77" t="str">
        <f>IF(AI16="","",$AJ$2)</f>
        <v>A-</v>
      </c>
      <c r="AK16" s="77" t="s">
        <v>13</v>
      </c>
      <c r="AL16" s="77" t="s">
        <v>62</v>
      </c>
      <c r="AM16" s="77" t="s">
        <v>63</v>
      </c>
      <c r="AN16" s="77" t="str">
        <f>IF(AI16="","",$AN$2)</f>
        <v>C</v>
      </c>
      <c r="AO16" s="77" t="str">
        <f>IF(N16="","",IF(N16&gt;=$AO$1/100,"O","X"))</f>
        <v>X</v>
      </c>
      <c r="AP16" s="77" t="str">
        <f>IF(I16="","",IF(I16&lt;=$AP$1,"O","X"))</f>
        <v>X</v>
      </c>
      <c r="AQ16" s="77" t="str">
        <f>IF(O16="","",IF(O16&lt;=$AQ$1,"O","X"))</f>
        <v>X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X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x14ac:dyDescent="0.3">
      <c r="A17" s="9"/>
      <c r="B17" s="77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7"/>
      <c r="U17" s="9"/>
      <c r="W17" s="67" t="str">
        <f>$A$4&amp;" "&amp;A18&amp;"("&amp;B18&amp;","&amp;C18&amp;"^)"</f>
        <v>신공덕동 신공덕삼성래미안1차('00.08.,834^)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9" t="str">
        <f t="shared" si="0"/>
        <v/>
      </c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</row>
    <row r="18" spans="1:48" x14ac:dyDescent="0.3">
      <c r="A18" s="9" t="s">
        <v>1640</v>
      </c>
      <c r="B18" s="10" t="s">
        <v>2315</v>
      </c>
      <c r="C18" s="88">
        <v>834</v>
      </c>
      <c r="D18" s="86">
        <v>81.900000000000006</v>
      </c>
      <c r="E18" s="87">
        <v>25</v>
      </c>
      <c r="F18" s="86">
        <v>59.8</v>
      </c>
      <c r="G18" s="17">
        <v>18</v>
      </c>
      <c r="H18" s="88">
        <v>240</v>
      </c>
      <c r="I18" s="89">
        <v>130000</v>
      </c>
      <c r="J18" s="89" t="s">
        <v>69</v>
      </c>
      <c r="K18" s="89">
        <v>65000</v>
      </c>
      <c r="L18" s="89" t="s">
        <v>212</v>
      </c>
      <c r="M18" s="90">
        <f>I18-K18</f>
        <v>65000</v>
      </c>
      <c r="N18" s="4">
        <f>IF(ISERROR(K18/I18),"",K18/I18)</f>
        <v>0.5</v>
      </c>
      <c r="O18" s="91">
        <f>I18/E18</f>
        <v>5200</v>
      </c>
      <c r="P18" s="91">
        <f>K18/E18</f>
        <v>2600</v>
      </c>
      <c r="Q18" s="77">
        <v>3</v>
      </c>
      <c r="R18" s="77">
        <v>1</v>
      </c>
      <c r="S18" s="77" t="s">
        <v>61</v>
      </c>
      <c r="T18" s="5">
        <v>81</v>
      </c>
      <c r="U18" s="9"/>
      <c r="W18" s="86">
        <f t="shared" ref="W18:X20" si="11">D18</f>
        <v>81.900000000000006</v>
      </c>
      <c r="X18" s="87">
        <f t="shared" si="11"/>
        <v>25</v>
      </c>
      <c r="Y18" s="92">
        <f t="shared" ref="Y18:Z20" si="12">H18</f>
        <v>240</v>
      </c>
      <c r="Z18" s="90">
        <f t="shared" si="12"/>
        <v>130000</v>
      </c>
      <c r="AA18" s="90">
        <f>K18</f>
        <v>65000</v>
      </c>
      <c r="AB18" s="90">
        <f t="shared" ref="AB18:AD20" si="13">M18</f>
        <v>65000</v>
      </c>
      <c r="AC18" s="4">
        <f t="shared" si="13"/>
        <v>0.5</v>
      </c>
      <c r="AD18" s="91">
        <f t="shared" si="13"/>
        <v>5200</v>
      </c>
      <c r="AE18" s="77" t="str">
        <f>S18</f>
        <v>계</v>
      </c>
      <c r="AF18" s="77" t="str">
        <f>Q18&amp;"/"&amp;R18</f>
        <v>3/1</v>
      </c>
      <c r="AH18" s="20" t="str">
        <f t="shared" si="1"/>
        <v>신공덕삼성래미안1차</v>
      </c>
      <c r="AI18" s="87">
        <f t="shared" si="0"/>
        <v>25</v>
      </c>
      <c r="AJ18" s="77" t="str">
        <f>IF(AI18="","",$AJ$2)</f>
        <v>A-</v>
      </c>
      <c r="AK18" s="77" t="s">
        <v>13</v>
      </c>
      <c r="AL18" s="77" t="s">
        <v>62</v>
      </c>
      <c r="AM18" s="77" t="s">
        <v>63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X</v>
      </c>
      <c r="AQ18" s="77" t="str">
        <f>IF(O18="","",IF(O18&lt;=$AQ$1,"O","X"))</f>
        <v>X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 t="s">
        <v>1640</v>
      </c>
      <c r="B19" s="10" t="s">
        <v>2315</v>
      </c>
      <c r="C19" s="88">
        <v>834</v>
      </c>
      <c r="D19" s="86">
        <v>109.3</v>
      </c>
      <c r="E19" s="87">
        <v>33</v>
      </c>
      <c r="F19" s="86">
        <v>84.9</v>
      </c>
      <c r="G19" s="17">
        <v>26</v>
      </c>
      <c r="H19" s="88">
        <v>352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7">
        <v>3</v>
      </c>
      <c r="R19" s="77">
        <v>2</v>
      </c>
      <c r="S19" s="77" t="s">
        <v>61</v>
      </c>
      <c r="T19" s="5">
        <v>109</v>
      </c>
      <c r="U19" s="9"/>
      <c r="W19" s="86">
        <f t="shared" si="11"/>
        <v>109.3</v>
      </c>
      <c r="X19" s="87">
        <f t="shared" si="11"/>
        <v>33</v>
      </c>
      <c r="Y19" s="92">
        <f t="shared" si="12"/>
        <v>352</v>
      </c>
      <c r="Z19" s="90">
        <f t="shared" si="12"/>
        <v>0</v>
      </c>
      <c r="AA19" s="90">
        <f>K19</f>
        <v>0</v>
      </c>
      <c r="AB19" s="90">
        <f t="shared" si="13"/>
        <v>0</v>
      </c>
      <c r="AC19" s="4" t="str">
        <f t="shared" si="13"/>
        <v/>
      </c>
      <c r="AD19" s="91">
        <f t="shared" si="13"/>
        <v>0</v>
      </c>
      <c r="AE19" s="77" t="str">
        <f>S19</f>
        <v>계</v>
      </c>
      <c r="AF19" s="77" t="str">
        <f>Q19&amp;"/"&amp;R19</f>
        <v>3/2</v>
      </c>
      <c r="AH19" s="20" t="str">
        <f t="shared" si="1"/>
        <v>신공덕삼성래미안1차</v>
      </c>
      <c r="AI19" s="87">
        <f t="shared" si="0"/>
        <v>33</v>
      </c>
      <c r="AJ19" s="77" t="str">
        <f>IF(AI19="","",$AJ$2)</f>
        <v>A-</v>
      </c>
      <c r="AK19" s="77" t="s">
        <v>13</v>
      </c>
      <c r="AL19" s="77" t="s">
        <v>62</v>
      </c>
      <c r="AM19" s="77" t="s">
        <v>63</v>
      </c>
      <c r="AN19" s="77" t="str">
        <f>IF(AI19="","",$AN$2)</f>
        <v>C</v>
      </c>
      <c r="AO19" s="77" t="str">
        <f>IF(N19="","",IF(N19&gt;=$AO$1/100,"O","X"))</f>
        <v/>
      </c>
      <c r="AP19" s="77" t="str">
        <f>IF(I19="","",IF(I19&lt;=$AP$1,"O","X"))</f>
        <v/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/>
      </c>
    </row>
    <row r="20" spans="1:48" x14ac:dyDescent="0.3">
      <c r="A20" s="9" t="s">
        <v>1640</v>
      </c>
      <c r="B20" s="10" t="s">
        <v>2315</v>
      </c>
      <c r="C20" s="88">
        <v>834</v>
      </c>
      <c r="D20" s="86">
        <v>142.19999999999999</v>
      </c>
      <c r="E20" s="87">
        <v>43</v>
      </c>
      <c r="F20" s="86">
        <v>114.8</v>
      </c>
      <c r="G20" s="17">
        <v>35</v>
      </c>
      <c r="H20" s="88">
        <v>242</v>
      </c>
      <c r="I20" s="89">
        <v>178000</v>
      </c>
      <c r="J20" s="89" t="s">
        <v>116</v>
      </c>
      <c r="K20" s="89">
        <v>105000</v>
      </c>
      <c r="L20" s="89" t="s">
        <v>59</v>
      </c>
      <c r="M20" s="90">
        <f>I20-K20</f>
        <v>73000</v>
      </c>
      <c r="N20" s="4">
        <f>IF(ISERROR(K20/I20),"",K20/I20)</f>
        <v>0.5898876404494382</v>
      </c>
      <c r="O20" s="91">
        <f>I20/E20</f>
        <v>4139.5348837209303</v>
      </c>
      <c r="P20" s="91">
        <f>K20/E20</f>
        <v>2441.8604651162791</v>
      </c>
      <c r="Q20" s="77">
        <v>4</v>
      </c>
      <c r="R20" s="77">
        <v>2</v>
      </c>
      <c r="S20" s="77" t="s">
        <v>61</v>
      </c>
      <c r="T20" s="5">
        <v>142</v>
      </c>
      <c r="U20" s="9"/>
      <c r="W20" s="86">
        <f t="shared" si="11"/>
        <v>142.19999999999999</v>
      </c>
      <c r="X20" s="87">
        <f t="shared" si="11"/>
        <v>43</v>
      </c>
      <c r="Y20" s="92">
        <f t="shared" si="12"/>
        <v>242</v>
      </c>
      <c r="Z20" s="90">
        <f t="shared" si="12"/>
        <v>178000</v>
      </c>
      <c r="AA20" s="90">
        <f>K20</f>
        <v>105000</v>
      </c>
      <c r="AB20" s="90">
        <f t="shared" si="13"/>
        <v>73000</v>
      </c>
      <c r="AC20" s="4">
        <f t="shared" si="13"/>
        <v>0.5898876404494382</v>
      </c>
      <c r="AD20" s="91">
        <f t="shared" si="13"/>
        <v>4139.5348837209303</v>
      </c>
      <c r="AE20" s="77" t="str">
        <f>S20</f>
        <v>계</v>
      </c>
      <c r="AF20" s="77" t="str">
        <f>Q20&amp;"/"&amp;R20</f>
        <v>4/2</v>
      </c>
      <c r="AH20" s="20" t="str">
        <f t="shared" si="1"/>
        <v>신공덕삼성래미안1차</v>
      </c>
      <c r="AI20" s="87">
        <f t="shared" si="0"/>
        <v>43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X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신공덕동 펜트라우스('11.05.,476^)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9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1644</v>
      </c>
      <c r="B22" s="10" t="s">
        <v>2338</v>
      </c>
      <c r="C22" s="88">
        <v>476</v>
      </c>
      <c r="D22" s="86">
        <v>110.6</v>
      </c>
      <c r="E22" s="87">
        <v>33</v>
      </c>
      <c r="F22" s="86">
        <v>85</v>
      </c>
      <c r="G22" s="17">
        <v>26</v>
      </c>
      <c r="H22" s="88">
        <v>76</v>
      </c>
      <c r="I22" s="89"/>
      <c r="J22" s="89"/>
      <c r="K22" s="89"/>
      <c r="L22" s="89"/>
      <c r="M22" s="90">
        <f t="shared" ref="M22:M31" si="14">I22-K22</f>
        <v>0</v>
      </c>
      <c r="N22" s="4" t="str">
        <f t="shared" ref="N22:N31" si="15">IF(ISERROR(K22/I22),"",K22/I22)</f>
        <v/>
      </c>
      <c r="O22" s="91">
        <f t="shared" ref="O22:O31" si="16">I22/E22</f>
        <v>0</v>
      </c>
      <c r="P22" s="91">
        <f t="shared" ref="P22:P31" si="17">K22/E22</f>
        <v>0</v>
      </c>
      <c r="Q22" s="77">
        <v>3</v>
      </c>
      <c r="R22" s="77">
        <v>2</v>
      </c>
      <c r="S22" s="77" t="s">
        <v>61</v>
      </c>
      <c r="T22" s="5" t="s">
        <v>115</v>
      </c>
      <c r="U22" s="9"/>
      <c r="W22" s="86">
        <f t="shared" ref="W22:W31" si="18">D22</f>
        <v>110.6</v>
      </c>
      <c r="X22" s="87">
        <f t="shared" ref="X22:X31" si="19">E22</f>
        <v>33</v>
      </c>
      <c r="Y22" s="92">
        <f t="shared" ref="Y22:Y31" si="20">H22</f>
        <v>76</v>
      </c>
      <c r="Z22" s="90">
        <f t="shared" ref="Z22:Z31" si="21">I22</f>
        <v>0</v>
      </c>
      <c r="AA22" s="90">
        <f t="shared" ref="AA22:AA31" si="22">K22</f>
        <v>0</v>
      </c>
      <c r="AB22" s="90">
        <f t="shared" ref="AB22:AB31" si="23">M22</f>
        <v>0</v>
      </c>
      <c r="AC22" s="4" t="str">
        <f t="shared" ref="AC22:AC31" si="24">N22</f>
        <v/>
      </c>
      <c r="AD22" s="91">
        <f t="shared" ref="AD22:AD31" si="25">O22</f>
        <v>0</v>
      </c>
      <c r="AE22" s="77" t="str">
        <f t="shared" ref="AE22:AE31" si="26">S22</f>
        <v>계</v>
      </c>
      <c r="AF22" s="77" t="str">
        <f t="shared" ref="AF22:AF31" si="27">Q22&amp;"/"&amp;R22</f>
        <v>3/2</v>
      </c>
      <c r="AH22" s="20" t="str">
        <f t="shared" si="1"/>
        <v>펜트라우스</v>
      </c>
      <c r="AI22" s="87">
        <f t="shared" si="0"/>
        <v>33</v>
      </c>
      <c r="AJ22" s="77" t="str">
        <f t="shared" ref="AJ22:AJ31" si="28">IF(AI22="","",$AJ$2)</f>
        <v>A-</v>
      </c>
      <c r="AK22" s="77" t="s">
        <v>13</v>
      </c>
      <c r="AL22" s="77" t="s">
        <v>62</v>
      </c>
      <c r="AM22" s="77" t="s">
        <v>63</v>
      </c>
      <c r="AN22" s="77" t="str">
        <f t="shared" ref="AN22:AN31" si="29">IF(AI22="","",$AN$2)</f>
        <v>C</v>
      </c>
      <c r="AO22" s="77" t="str">
        <f t="shared" ref="AO22:AO31" si="30">IF(N22="","",IF(N22&gt;=$AO$1/100,"O","X"))</f>
        <v/>
      </c>
      <c r="AP22" s="77" t="str">
        <f t="shared" ref="AP22:AP31" si="31">IF(I22="","",IF(I22&lt;=$AP$1,"O","X"))</f>
        <v/>
      </c>
      <c r="AQ22" s="77" t="str">
        <f t="shared" ref="AQ22:AQ31" si="32">IF(O22="","",IF(O22&lt;=$AQ$1,"O","X"))</f>
        <v>O</v>
      </c>
      <c r="AR22" s="77" t="str">
        <f t="shared" ref="AR22:AR31" si="33">IF(M22="","",IF(M22&lt;=$AR$1,"O","X"))</f>
        <v>O</v>
      </c>
      <c r="AS22" s="77" t="s">
        <v>2</v>
      </c>
      <c r="AT22" s="77" t="str">
        <f t="shared" ref="AT22:AT31" si="34">IF(OR(F22="",AI22=""),"",IF(AND((F22&lt;=85),(AI22&gt;=15)),"O","X"))</f>
        <v>O</v>
      </c>
      <c r="AU22" s="77" t="str">
        <f t="shared" ref="AU22:AU31" si="35">IF(C22="","",IF(C22&gt;=$AU$1,"O","X"))</f>
        <v>O</v>
      </c>
      <c r="AV22" s="77" t="str">
        <f t="shared" ref="AV22:AV31" si="36">IF(AO22="","",IF(AND(AO22="O",AP22="O",AR22="O",AT22="O",AU22="O"),"후보","X"))</f>
        <v/>
      </c>
    </row>
    <row r="23" spans="1:48" x14ac:dyDescent="0.3">
      <c r="A23" s="9" t="s">
        <v>1644</v>
      </c>
      <c r="B23" s="10" t="s">
        <v>2338</v>
      </c>
      <c r="C23" s="88">
        <v>476</v>
      </c>
      <c r="D23" s="86">
        <v>110.1</v>
      </c>
      <c r="E23" s="87">
        <v>33</v>
      </c>
      <c r="F23" s="86">
        <v>84.6</v>
      </c>
      <c r="G23" s="17">
        <v>26</v>
      </c>
      <c r="H23" s="88">
        <v>18</v>
      </c>
      <c r="I23" s="89"/>
      <c r="J23" s="89"/>
      <c r="K23" s="89"/>
      <c r="L23" s="89"/>
      <c r="M23" s="90">
        <f t="shared" si="14"/>
        <v>0</v>
      </c>
      <c r="N23" s="4" t="str">
        <f t="shared" si="15"/>
        <v/>
      </c>
      <c r="O23" s="91">
        <f t="shared" si="16"/>
        <v>0</v>
      </c>
      <c r="P23" s="91">
        <f t="shared" si="17"/>
        <v>0</v>
      </c>
      <c r="Q23" s="77">
        <v>3</v>
      </c>
      <c r="R23" s="77">
        <v>2</v>
      </c>
      <c r="S23" s="77" t="s">
        <v>61</v>
      </c>
      <c r="T23" s="5" t="s">
        <v>117</v>
      </c>
      <c r="U23" s="9"/>
      <c r="W23" s="86">
        <f t="shared" si="18"/>
        <v>110.1</v>
      </c>
      <c r="X23" s="87">
        <f t="shared" si="19"/>
        <v>33</v>
      </c>
      <c r="Y23" s="92">
        <f t="shared" si="20"/>
        <v>18</v>
      </c>
      <c r="Z23" s="90">
        <f t="shared" si="21"/>
        <v>0</v>
      </c>
      <c r="AA23" s="90">
        <f t="shared" si="22"/>
        <v>0</v>
      </c>
      <c r="AB23" s="90">
        <f t="shared" si="23"/>
        <v>0</v>
      </c>
      <c r="AC23" s="4" t="str">
        <f t="shared" si="24"/>
        <v/>
      </c>
      <c r="AD23" s="91">
        <f t="shared" si="25"/>
        <v>0</v>
      </c>
      <c r="AE23" s="77" t="str">
        <f t="shared" si="26"/>
        <v>계</v>
      </c>
      <c r="AF23" s="77" t="str">
        <f t="shared" si="27"/>
        <v>3/2</v>
      </c>
      <c r="AH23" s="20" t="str">
        <f t="shared" si="1"/>
        <v>펜트라우스</v>
      </c>
      <c r="AI23" s="87">
        <f t="shared" si="0"/>
        <v>33</v>
      </c>
      <c r="AJ23" s="77" t="str">
        <f t="shared" si="28"/>
        <v>A-</v>
      </c>
      <c r="AK23" s="77" t="s">
        <v>13</v>
      </c>
      <c r="AL23" s="77" t="s">
        <v>62</v>
      </c>
      <c r="AM23" s="77" t="s">
        <v>63</v>
      </c>
      <c r="AN23" s="77" t="str">
        <f t="shared" si="29"/>
        <v>C</v>
      </c>
      <c r="AO23" s="77" t="str">
        <f t="shared" si="30"/>
        <v/>
      </c>
      <c r="AP23" s="77" t="str">
        <f t="shared" si="31"/>
        <v/>
      </c>
      <c r="AQ23" s="77" t="str">
        <f t="shared" si="32"/>
        <v>O</v>
      </c>
      <c r="AR23" s="77" t="str">
        <f t="shared" si="33"/>
        <v>O</v>
      </c>
      <c r="AS23" s="77" t="s">
        <v>2</v>
      </c>
      <c r="AT23" s="77" t="str">
        <f t="shared" si="34"/>
        <v>O</v>
      </c>
      <c r="AU23" s="77" t="str">
        <f t="shared" si="35"/>
        <v>O</v>
      </c>
      <c r="AV23" s="77" t="str">
        <f t="shared" si="36"/>
        <v/>
      </c>
    </row>
    <row r="24" spans="1:48" x14ac:dyDescent="0.3">
      <c r="A24" s="9" t="s">
        <v>1644</v>
      </c>
      <c r="B24" s="10" t="s">
        <v>2338</v>
      </c>
      <c r="C24" s="88">
        <v>476</v>
      </c>
      <c r="D24" s="86">
        <v>110.2</v>
      </c>
      <c r="E24" s="87">
        <v>33</v>
      </c>
      <c r="F24" s="86">
        <v>84.7</v>
      </c>
      <c r="G24" s="17">
        <v>26</v>
      </c>
      <c r="H24" s="88">
        <v>18</v>
      </c>
      <c r="I24" s="89"/>
      <c r="J24" s="89"/>
      <c r="K24" s="89"/>
      <c r="L24" s="89"/>
      <c r="M24" s="90">
        <f t="shared" si="14"/>
        <v>0</v>
      </c>
      <c r="N24" s="4" t="str">
        <f t="shared" si="15"/>
        <v/>
      </c>
      <c r="O24" s="91">
        <f t="shared" si="16"/>
        <v>0</v>
      </c>
      <c r="P24" s="91">
        <f t="shared" si="17"/>
        <v>0</v>
      </c>
      <c r="Q24" s="77">
        <v>3</v>
      </c>
      <c r="R24" s="77">
        <v>2</v>
      </c>
      <c r="S24" s="77" t="s">
        <v>61</v>
      </c>
      <c r="T24" s="5" t="s">
        <v>204</v>
      </c>
      <c r="U24" s="9"/>
      <c r="W24" s="86">
        <f t="shared" si="18"/>
        <v>110.2</v>
      </c>
      <c r="X24" s="87">
        <f t="shared" si="19"/>
        <v>33</v>
      </c>
      <c r="Y24" s="92">
        <f t="shared" si="20"/>
        <v>18</v>
      </c>
      <c r="Z24" s="90">
        <f t="shared" si="21"/>
        <v>0</v>
      </c>
      <c r="AA24" s="90">
        <f t="shared" si="22"/>
        <v>0</v>
      </c>
      <c r="AB24" s="90">
        <f t="shared" si="23"/>
        <v>0</v>
      </c>
      <c r="AC24" s="4" t="str">
        <f t="shared" si="24"/>
        <v/>
      </c>
      <c r="AD24" s="91">
        <f t="shared" si="25"/>
        <v>0</v>
      </c>
      <c r="AE24" s="77" t="str">
        <f t="shared" si="26"/>
        <v>계</v>
      </c>
      <c r="AF24" s="77" t="str">
        <f t="shared" si="27"/>
        <v>3/2</v>
      </c>
      <c r="AH24" s="20" t="str">
        <f t="shared" si="1"/>
        <v>펜트라우스</v>
      </c>
      <c r="AI24" s="87">
        <f t="shared" si="0"/>
        <v>33</v>
      </c>
      <c r="AJ24" s="77" t="str">
        <f t="shared" si="28"/>
        <v>A-</v>
      </c>
      <c r="AK24" s="77" t="s">
        <v>13</v>
      </c>
      <c r="AL24" s="77" t="s">
        <v>62</v>
      </c>
      <c r="AM24" s="77" t="s">
        <v>63</v>
      </c>
      <c r="AN24" s="77" t="str">
        <f t="shared" si="29"/>
        <v>C</v>
      </c>
      <c r="AO24" s="77" t="str">
        <f t="shared" si="30"/>
        <v/>
      </c>
      <c r="AP24" s="77" t="str">
        <f t="shared" si="31"/>
        <v/>
      </c>
      <c r="AQ24" s="77" t="str">
        <f t="shared" si="32"/>
        <v>O</v>
      </c>
      <c r="AR24" s="77" t="str">
        <f t="shared" si="33"/>
        <v>O</v>
      </c>
      <c r="AS24" s="77" t="s">
        <v>2</v>
      </c>
      <c r="AT24" s="77" t="str">
        <f t="shared" si="34"/>
        <v>O</v>
      </c>
      <c r="AU24" s="77" t="str">
        <f t="shared" si="35"/>
        <v>O</v>
      </c>
      <c r="AV24" s="77" t="str">
        <f t="shared" si="36"/>
        <v/>
      </c>
    </row>
    <row r="25" spans="1:48" x14ac:dyDescent="0.3">
      <c r="A25" s="9" t="s">
        <v>1644</v>
      </c>
      <c r="B25" s="10" t="s">
        <v>2338</v>
      </c>
      <c r="C25" s="88">
        <v>476</v>
      </c>
      <c r="D25" s="86">
        <v>134.1</v>
      </c>
      <c r="E25" s="87">
        <v>41</v>
      </c>
      <c r="F25" s="86">
        <v>103</v>
      </c>
      <c r="G25" s="17">
        <v>31</v>
      </c>
      <c r="H25" s="88">
        <v>76</v>
      </c>
      <c r="I25" s="89"/>
      <c r="J25" s="89"/>
      <c r="K25" s="89"/>
      <c r="L25" s="89"/>
      <c r="M25" s="90">
        <f t="shared" si="14"/>
        <v>0</v>
      </c>
      <c r="N25" s="4" t="str">
        <f t="shared" si="15"/>
        <v/>
      </c>
      <c r="O25" s="91">
        <f t="shared" si="16"/>
        <v>0</v>
      </c>
      <c r="P25" s="91">
        <f t="shared" si="17"/>
        <v>0</v>
      </c>
      <c r="Q25" s="77">
        <v>3</v>
      </c>
      <c r="R25" s="77">
        <v>2</v>
      </c>
      <c r="S25" s="77" t="s">
        <v>61</v>
      </c>
      <c r="T25" s="5">
        <v>134</v>
      </c>
      <c r="U25" s="9"/>
      <c r="W25" s="86">
        <f t="shared" si="18"/>
        <v>134.1</v>
      </c>
      <c r="X25" s="87">
        <f t="shared" si="19"/>
        <v>41</v>
      </c>
      <c r="Y25" s="92">
        <f t="shared" si="20"/>
        <v>76</v>
      </c>
      <c r="Z25" s="90">
        <f t="shared" si="21"/>
        <v>0</v>
      </c>
      <c r="AA25" s="90">
        <f t="shared" si="22"/>
        <v>0</v>
      </c>
      <c r="AB25" s="90">
        <f t="shared" si="23"/>
        <v>0</v>
      </c>
      <c r="AC25" s="4" t="str">
        <f t="shared" si="24"/>
        <v/>
      </c>
      <c r="AD25" s="91">
        <f t="shared" si="25"/>
        <v>0</v>
      </c>
      <c r="AE25" s="77" t="str">
        <f t="shared" si="26"/>
        <v>계</v>
      </c>
      <c r="AF25" s="77" t="str">
        <f t="shared" si="27"/>
        <v>3/2</v>
      </c>
      <c r="AH25" s="20" t="str">
        <f t="shared" si="1"/>
        <v>펜트라우스</v>
      </c>
      <c r="AI25" s="87">
        <f t="shared" si="0"/>
        <v>41</v>
      </c>
      <c r="AJ25" s="77" t="str">
        <f t="shared" si="28"/>
        <v>A-</v>
      </c>
      <c r="AK25" s="77" t="s">
        <v>13</v>
      </c>
      <c r="AL25" s="77" t="s">
        <v>62</v>
      </c>
      <c r="AM25" s="77" t="s">
        <v>63</v>
      </c>
      <c r="AN25" s="77" t="str">
        <f t="shared" si="29"/>
        <v>C</v>
      </c>
      <c r="AO25" s="77" t="str">
        <f t="shared" si="30"/>
        <v/>
      </c>
      <c r="AP25" s="77" t="str">
        <f t="shared" si="31"/>
        <v/>
      </c>
      <c r="AQ25" s="77" t="str">
        <f t="shared" si="32"/>
        <v>O</v>
      </c>
      <c r="AR25" s="77" t="str">
        <f t="shared" si="33"/>
        <v>O</v>
      </c>
      <c r="AS25" s="77" t="s">
        <v>2</v>
      </c>
      <c r="AT25" s="77" t="str">
        <f t="shared" si="34"/>
        <v>X</v>
      </c>
      <c r="AU25" s="77" t="str">
        <f t="shared" si="35"/>
        <v>O</v>
      </c>
      <c r="AV25" s="77" t="str">
        <f t="shared" si="36"/>
        <v/>
      </c>
    </row>
    <row r="26" spans="1:48" x14ac:dyDescent="0.3">
      <c r="A26" s="9" t="s">
        <v>1644</v>
      </c>
      <c r="B26" s="10" t="s">
        <v>2338</v>
      </c>
      <c r="C26" s="88">
        <v>476</v>
      </c>
      <c r="D26" s="86">
        <v>135.69999999999999</v>
      </c>
      <c r="E26" s="87">
        <v>41</v>
      </c>
      <c r="F26" s="86">
        <v>104.3</v>
      </c>
      <c r="G26" s="17">
        <v>32</v>
      </c>
      <c r="H26" s="88">
        <v>18</v>
      </c>
      <c r="I26" s="89"/>
      <c r="J26" s="89"/>
      <c r="K26" s="89"/>
      <c r="L26" s="89"/>
      <c r="M26" s="90">
        <f t="shared" si="14"/>
        <v>0</v>
      </c>
      <c r="N26" s="4" t="str">
        <f t="shared" si="15"/>
        <v/>
      </c>
      <c r="O26" s="91">
        <f t="shared" si="16"/>
        <v>0</v>
      </c>
      <c r="P26" s="91">
        <f t="shared" si="17"/>
        <v>0</v>
      </c>
      <c r="Q26" s="77">
        <v>3</v>
      </c>
      <c r="R26" s="77">
        <v>2</v>
      </c>
      <c r="S26" s="77" t="s">
        <v>61</v>
      </c>
      <c r="T26" s="5" t="s">
        <v>205</v>
      </c>
      <c r="U26" s="9"/>
      <c r="W26" s="86">
        <f t="shared" si="18"/>
        <v>135.69999999999999</v>
      </c>
      <c r="X26" s="87">
        <f t="shared" si="19"/>
        <v>41</v>
      </c>
      <c r="Y26" s="92">
        <f t="shared" si="20"/>
        <v>18</v>
      </c>
      <c r="Z26" s="90">
        <f t="shared" si="21"/>
        <v>0</v>
      </c>
      <c r="AA26" s="90">
        <f t="shared" si="22"/>
        <v>0</v>
      </c>
      <c r="AB26" s="90">
        <f t="shared" si="23"/>
        <v>0</v>
      </c>
      <c r="AC26" s="4" t="str">
        <f t="shared" si="24"/>
        <v/>
      </c>
      <c r="AD26" s="91">
        <f t="shared" si="25"/>
        <v>0</v>
      </c>
      <c r="AE26" s="77" t="str">
        <f t="shared" si="26"/>
        <v>계</v>
      </c>
      <c r="AF26" s="77" t="str">
        <f t="shared" si="27"/>
        <v>3/2</v>
      </c>
      <c r="AH26" s="20" t="str">
        <f t="shared" si="1"/>
        <v>펜트라우스</v>
      </c>
      <c r="AI26" s="87">
        <f t="shared" si="0"/>
        <v>41</v>
      </c>
      <c r="AJ26" s="77" t="str">
        <f t="shared" si="28"/>
        <v>A-</v>
      </c>
      <c r="AK26" s="77" t="s">
        <v>13</v>
      </c>
      <c r="AL26" s="77" t="s">
        <v>62</v>
      </c>
      <c r="AM26" s="77" t="s">
        <v>63</v>
      </c>
      <c r="AN26" s="77" t="str">
        <f t="shared" si="29"/>
        <v>C</v>
      </c>
      <c r="AO26" s="77" t="str">
        <f t="shared" si="30"/>
        <v/>
      </c>
      <c r="AP26" s="77" t="str">
        <f t="shared" si="31"/>
        <v/>
      </c>
      <c r="AQ26" s="77" t="str">
        <f t="shared" si="32"/>
        <v>O</v>
      </c>
      <c r="AR26" s="77" t="str">
        <f t="shared" si="33"/>
        <v>O</v>
      </c>
      <c r="AS26" s="77" t="s">
        <v>2</v>
      </c>
      <c r="AT26" s="77" t="str">
        <f t="shared" si="34"/>
        <v>X</v>
      </c>
      <c r="AU26" s="77" t="str">
        <f t="shared" si="35"/>
        <v>O</v>
      </c>
      <c r="AV26" s="77" t="str">
        <f t="shared" si="36"/>
        <v/>
      </c>
    </row>
    <row r="27" spans="1:48" x14ac:dyDescent="0.3">
      <c r="A27" s="9" t="s">
        <v>1644</v>
      </c>
      <c r="B27" s="10" t="s">
        <v>2338</v>
      </c>
      <c r="C27" s="88">
        <v>476</v>
      </c>
      <c r="D27" s="86">
        <v>136.6</v>
      </c>
      <c r="E27" s="87">
        <v>41</v>
      </c>
      <c r="F27" s="86">
        <v>105</v>
      </c>
      <c r="G27" s="17">
        <v>32</v>
      </c>
      <c r="H27" s="88">
        <v>18</v>
      </c>
      <c r="I27" s="89"/>
      <c r="J27" s="89"/>
      <c r="K27" s="89"/>
      <c r="L27" s="89"/>
      <c r="M27" s="90">
        <f t="shared" si="14"/>
        <v>0</v>
      </c>
      <c r="N27" s="4" t="str">
        <f t="shared" si="15"/>
        <v/>
      </c>
      <c r="O27" s="91">
        <f t="shared" si="16"/>
        <v>0</v>
      </c>
      <c r="P27" s="91">
        <f t="shared" si="17"/>
        <v>0</v>
      </c>
      <c r="Q27" s="77">
        <v>3</v>
      </c>
      <c r="R27" s="77">
        <v>2</v>
      </c>
      <c r="S27" s="77" t="s">
        <v>61</v>
      </c>
      <c r="T27" s="5" t="s">
        <v>206</v>
      </c>
      <c r="U27" s="9"/>
      <c r="W27" s="86">
        <f t="shared" si="18"/>
        <v>136.6</v>
      </c>
      <c r="X27" s="87">
        <f t="shared" si="19"/>
        <v>41</v>
      </c>
      <c r="Y27" s="92">
        <f t="shared" si="20"/>
        <v>18</v>
      </c>
      <c r="Z27" s="90">
        <f t="shared" si="21"/>
        <v>0</v>
      </c>
      <c r="AA27" s="90">
        <f t="shared" si="22"/>
        <v>0</v>
      </c>
      <c r="AB27" s="90">
        <f t="shared" si="23"/>
        <v>0</v>
      </c>
      <c r="AC27" s="4" t="str">
        <f t="shared" si="24"/>
        <v/>
      </c>
      <c r="AD27" s="91">
        <f t="shared" si="25"/>
        <v>0</v>
      </c>
      <c r="AE27" s="77" t="str">
        <f t="shared" si="26"/>
        <v>계</v>
      </c>
      <c r="AF27" s="77" t="str">
        <f t="shared" si="27"/>
        <v>3/2</v>
      </c>
      <c r="AH27" s="20" t="str">
        <f t="shared" si="1"/>
        <v>펜트라우스</v>
      </c>
      <c r="AI27" s="87">
        <f t="shared" si="0"/>
        <v>41</v>
      </c>
      <c r="AJ27" s="77" t="str">
        <f t="shared" si="28"/>
        <v>A-</v>
      </c>
      <c r="AK27" s="77" t="s">
        <v>13</v>
      </c>
      <c r="AL27" s="77" t="s">
        <v>62</v>
      </c>
      <c r="AM27" s="77" t="s">
        <v>63</v>
      </c>
      <c r="AN27" s="77" t="str">
        <f t="shared" si="29"/>
        <v>C</v>
      </c>
      <c r="AO27" s="77" t="str">
        <f t="shared" si="30"/>
        <v/>
      </c>
      <c r="AP27" s="77" t="str">
        <f t="shared" si="31"/>
        <v/>
      </c>
      <c r="AQ27" s="77" t="str">
        <f t="shared" si="32"/>
        <v>O</v>
      </c>
      <c r="AR27" s="77" t="str">
        <f t="shared" si="33"/>
        <v>O</v>
      </c>
      <c r="AS27" s="77" t="s">
        <v>2</v>
      </c>
      <c r="AT27" s="77" t="str">
        <f t="shared" si="34"/>
        <v>X</v>
      </c>
      <c r="AU27" s="77" t="str">
        <f t="shared" si="35"/>
        <v>O</v>
      </c>
      <c r="AV27" s="77" t="str">
        <f t="shared" si="36"/>
        <v/>
      </c>
    </row>
    <row r="28" spans="1:48" x14ac:dyDescent="0.3">
      <c r="A28" s="9" t="s">
        <v>1644</v>
      </c>
      <c r="B28" s="10" t="s">
        <v>2338</v>
      </c>
      <c r="C28" s="88">
        <v>476</v>
      </c>
      <c r="D28" s="86">
        <v>149.69999999999999</v>
      </c>
      <c r="E28" s="87">
        <v>45</v>
      </c>
      <c r="F28" s="86">
        <v>115</v>
      </c>
      <c r="G28" s="17">
        <v>35</v>
      </c>
      <c r="H28" s="88">
        <v>118</v>
      </c>
      <c r="I28" s="89"/>
      <c r="J28" s="89"/>
      <c r="K28" s="89"/>
      <c r="L28" s="89"/>
      <c r="M28" s="90">
        <f t="shared" si="14"/>
        <v>0</v>
      </c>
      <c r="N28" s="4" t="str">
        <f t="shared" si="15"/>
        <v/>
      </c>
      <c r="O28" s="91">
        <f t="shared" si="16"/>
        <v>0</v>
      </c>
      <c r="P28" s="91">
        <f t="shared" si="17"/>
        <v>0</v>
      </c>
      <c r="Q28" s="77">
        <v>3</v>
      </c>
      <c r="R28" s="77">
        <v>2</v>
      </c>
      <c r="S28" s="77" t="s">
        <v>61</v>
      </c>
      <c r="T28" s="5" t="s">
        <v>207</v>
      </c>
      <c r="U28" s="9"/>
      <c r="W28" s="86">
        <f t="shared" si="18"/>
        <v>149.69999999999999</v>
      </c>
      <c r="X28" s="87">
        <f t="shared" si="19"/>
        <v>45</v>
      </c>
      <c r="Y28" s="92">
        <f t="shared" si="20"/>
        <v>118</v>
      </c>
      <c r="Z28" s="90">
        <f t="shared" si="21"/>
        <v>0</v>
      </c>
      <c r="AA28" s="90">
        <f t="shared" si="22"/>
        <v>0</v>
      </c>
      <c r="AB28" s="90">
        <f t="shared" si="23"/>
        <v>0</v>
      </c>
      <c r="AC28" s="4" t="str">
        <f t="shared" si="24"/>
        <v/>
      </c>
      <c r="AD28" s="91">
        <f t="shared" si="25"/>
        <v>0</v>
      </c>
      <c r="AE28" s="77" t="str">
        <f t="shared" si="26"/>
        <v>계</v>
      </c>
      <c r="AF28" s="77" t="str">
        <f t="shared" si="27"/>
        <v>3/2</v>
      </c>
      <c r="AH28" s="20" t="str">
        <f t="shared" si="1"/>
        <v>펜트라우스</v>
      </c>
      <c r="AI28" s="87">
        <f t="shared" si="0"/>
        <v>45</v>
      </c>
      <c r="AJ28" s="77" t="str">
        <f t="shared" si="28"/>
        <v>A-</v>
      </c>
      <c r="AK28" s="77" t="s">
        <v>13</v>
      </c>
      <c r="AL28" s="77" t="s">
        <v>62</v>
      </c>
      <c r="AM28" s="77" t="s">
        <v>63</v>
      </c>
      <c r="AN28" s="77" t="str">
        <f t="shared" si="29"/>
        <v>C</v>
      </c>
      <c r="AO28" s="77" t="str">
        <f t="shared" si="30"/>
        <v/>
      </c>
      <c r="AP28" s="77" t="str">
        <f t="shared" si="31"/>
        <v/>
      </c>
      <c r="AQ28" s="77" t="str">
        <f t="shared" si="32"/>
        <v>O</v>
      </c>
      <c r="AR28" s="77" t="str">
        <f t="shared" si="33"/>
        <v>O</v>
      </c>
      <c r="AS28" s="77" t="s">
        <v>2</v>
      </c>
      <c r="AT28" s="77" t="str">
        <f t="shared" si="34"/>
        <v>X</v>
      </c>
      <c r="AU28" s="77" t="str">
        <f t="shared" si="35"/>
        <v>O</v>
      </c>
      <c r="AV28" s="77" t="str">
        <f t="shared" si="36"/>
        <v/>
      </c>
    </row>
    <row r="29" spans="1:48" x14ac:dyDescent="0.3">
      <c r="A29" s="9" t="s">
        <v>1644</v>
      </c>
      <c r="B29" s="10" t="s">
        <v>2338</v>
      </c>
      <c r="C29" s="88">
        <v>476</v>
      </c>
      <c r="D29" s="86">
        <v>149.80000000000001</v>
      </c>
      <c r="E29" s="87">
        <v>45</v>
      </c>
      <c r="F29" s="86">
        <v>115.1</v>
      </c>
      <c r="G29" s="17">
        <v>35</v>
      </c>
      <c r="H29" s="88">
        <v>36</v>
      </c>
      <c r="I29" s="89"/>
      <c r="J29" s="89"/>
      <c r="K29" s="89"/>
      <c r="L29" s="89"/>
      <c r="M29" s="90">
        <f t="shared" si="14"/>
        <v>0</v>
      </c>
      <c r="N29" s="4" t="str">
        <f t="shared" si="15"/>
        <v/>
      </c>
      <c r="O29" s="91">
        <f t="shared" si="16"/>
        <v>0</v>
      </c>
      <c r="P29" s="91">
        <f t="shared" si="17"/>
        <v>0</v>
      </c>
      <c r="Q29" s="77">
        <v>3</v>
      </c>
      <c r="R29" s="77">
        <v>2</v>
      </c>
      <c r="S29" s="77" t="s">
        <v>61</v>
      </c>
      <c r="T29" s="5" t="s">
        <v>208</v>
      </c>
      <c r="U29" s="9"/>
      <c r="W29" s="86">
        <f t="shared" si="18"/>
        <v>149.80000000000001</v>
      </c>
      <c r="X29" s="87">
        <f t="shared" si="19"/>
        <v>45</v>
      </c>
      <c r="Y29" s="92">
        <f t="shared" si="20"/>
        <v>36</v>
      </c>
      <c r="Z29" s="90">
        <f t="shared" si="21"/>
        <v>0</v>
      </c>
      <c r="AA29" s="90">
        <f t="shared" si="22"/>
        <v>0</v>
      </c>
      <c r="AB29" s="90">
        <f t="shared" si="23"/>
        <v>0</v>
      </c>
      <c r="AC29" s="4" t="str">
        <f t="shared" si="24"/>
        <v/>
      </c>
      <c r="AD29" s="91">
        <f t="shared" si="25"/>
        <v>0</v>
      </c>
      <c r="AE29" s="77" t="str">
        <f t="shared" si="26"/>
        <v>계</v>
      </c>
      <c r="AF29" s="77" t="str">
        <f t="shared" si="27"/>
        <v>3/2</v>
      </c>
      <c r="AH29" s="20" t="str">
        <f t="shared" si="1"/>
        <v>펜트라우스</v>
      </c>
      <c r="AI29" s="87">
        <f t="shared" si="0"/>
        <v>45</v>
      </c>
      <c r="AJ29" s="77" t="str">
        <f t="shared" si="28"/>
        <v>A-</v>
      </c>
      <c r="AK29" s="77" t="s">
        <v>13</v>
      </c>
      <c r="AL29" s="77" t="s">
        <v>62</v>
      </c>
      <c r="AM29" s="77" t="s">
        <v>63</v>
      </c>
      <c r="AN29" s="77" t="str">
        <f t="shared" si="29"/>
        <v>C</v>
      </c>
      <c r="AO29" s="77" t="str">
        <f t="shared" si="30"/>
        <v/>
      </c>
      <c r="AP29" s="77" t="str">
        <f t="shared" si="31"/>
        <v/>
      </c>
      <c r="AQ29" s="77" t="str">
        <f t="shared" si="32"/>
        <v>O</v>
      </c>
      <c r="AR29" s="77" t="str">
        <f t="shared" si="33"/>
        <v>O</v>
      </c>
      <c r="AS29" s="77" t="s">
        <v>2</v>
      </c>
      <c r="AT29" s="77" t="str">
        <f t="shared" si="34"/>
        <v>X</v>
      </c>
      <c r="AU29" s="77" t="str">
        <f t="shared" si="35"/>
        <v>O</v>
      </c>
      <c r="AV29" s="77" t="str">
        <f t="shared" si="36"/>
        <v/>
      </c>
    </row>
    <row r="30" spans="1:48" x14ac:dyDescent="0.3">
      <c r="A30" s="9" t="s">
        <v>1644</v>
      </c>
      <c r="B30" s="10" t="s">
        <v>2338</v>
      </c>
      <c r="C30" s="88">
        <v>476</v>
      </c>
      <c r="D30" s="86">
        <v>150.69999999999999</v>
      </c>
      <c r="E30" s="87">
        <v>46</v>
      </c>
      <c r="F30" s="86">
        <v>115.8</v>
      </c>
      <c r="G30" s="17">
        <v>35</v>
      </c>
      <c r="H30" s="88">
        <v>18</v>
      </c>
      <c r="I30" s="89"/>
      <c r="J30" s="89"/>
      <c r="K30" s="89"/>
      <c r="L30" s="89"/>
      <c r="M30" s="90">
        <f t="shared" si="14"/>
        <v>0</v>
      </c>
      <c r="N30" s="4" t="str">
        <f t="shared" si="15"/>
        <v/>
      </c>
      <c r="O30" s="91">
        <f t="shared" si="16"/>
        <v>0</v>
      </c>
      <c r="P30" s="91">
        <f t="shared" si="17"/>
        <v>0</v>
      </c>
      <c r="Q30" s="77">
        <v>4</v>
      </c>
      <c r="R30" s="77">
        <v>2</v>
      </c>
      <c r="S30" s="77" t="s">
        <v>61</v>
      </c>
      <c r="T30" s="5" t="s">
        <v>209</v>
      </c>
      <c r="U30" s="9"/>
      <c r="W30" s="86">
        <f t="shared" si="18"/>
        <v>150.69999999999999</v>
      </c>
      <c r="X30" s="87">
        <f t="shared" si="19"/>
        <v>46</v>
      </c>
      <c r="Y30" s="92">
        <f t="shared" si="20"/>
        <v>18</v>
      </c>
      <c r="Z30" s="90">
        <f t="shared" si="21"/>
        <v>0</v>
      </c>
      <c r="AA30" s="90">
        <f t="shared" si="22"/>
        <v>0</v>
      </c>
      <c r="AB30" s="90">
        <f t="shared" si="23"/>
        <v>0</v>
      </c>
      <c r="AC30" s="4" t="str">
        <f t="shared" si="24"/>
        <v/>
      </c>
      <c r="AD30" s="91">
        <f t="shared" si="25"/>
        <v>0</v>
      </c>
      <c r="AE30" s="77" t="str">
        <f t="shared" si="26"/>
        <v>계</v>
      </c>
      <c r="AF30" s="77" t="str">
        <f t="shared" si="27"/>
        <v>4/2</v>
      </c>
      <c r="AH30" s="20" t="str">
        <f t="shared" si="1"/>
        <v>펜트라우스</v>
      </c>
      <c r="AI30" s="87">
        <f t="shared" si="0"/>
        <v>46</v>
      </c>
      <c r="AJ30" s="77" t="str">
        <f t="shared" si="28"/>
        <v>A-</v>
      </c>
      <c r="AK30" s="77" t="s">
        <v>13</v>
      </c>
      <c r="AL30" s="77" t="s">
        <v>62</v>
      </c>
      <c r="AM30" s="77" t="s">
        <v>63</v>
      </c>
      <c r="AN30" s="77" t="str">
        <f t="shared" si="29"/>
        <v>C</v>
      </c>
      <c r="AO30" s="77" t="str">
        <f t="shared" si="30"/>
        <v/>
      </c>
      <c r="AP30" s="77" t="str">
        <f t="shared" si="31"/>
        <v/>
      </c>
      <c r="AQ30" s="77" t="str">
        <f t="shared" si="32"/>
        <v>O</v>
      </c>
      <c r="AR30" s="77" t="str">
        <f t="shared" si="33"/>
        <v>O</v>
      </c>
      <c r="AS30" s="77" t="s">
        <v>2</v>
      </c>
      <c r="AT30" s="77" t="str">
        <f t="shared" si="34"/>
        <v>X</v>
      </c>
      <c r="AU30" s="77" t="str">
        <f t="shared" si="35"/>
        <v>O</v>
      </c>
      <c r="AV30" s="77" t="str">
        <f t="shared" si="36"/>
        <v/>
      </c>
    </row>
    <row r="31" spans="1:48" x14ac:dyDescent="0.3">
      <c r="A31" s="9" t="s">
        <v>1644</v>
      </c>
      <c r="B31" s="10" t="s">
        <v>2338</v>
      </c>
      <c r="C31" s="88">
        <v>476</v>
      </c>
      <c r="D31" s="86">
        <v>198.9</v>
      </c>
      <c r="E31" s="87">
        <v>60</v>
      </c>
      <c r="F31" s="86">
        <v>152.9</v>
      </c>
      <c r="G31" s="17">
        <v>46</v>
      </c>
      <c r="H31" s="88">
        <v>80</v>
      </c>
      <c r="I31" s="89"/>
      <c r="J31" s="89"/>
      <c r="K31" s="89"/>
      <c r="L31" s="89"/>
      <c r="M31" s="90">
        <f t="shared" si="14"/>
        <v>0</v>
      </c>
      <c r="N31" s="4" t="str">
        <f t="shared" si="15"/>
        <v/>
      </c>
      <c r="O31" s="91">
        <f t="shared" si="16"/>
        <v>0</v>
      </c>
      <c r="P31" s="91">
        <f t="shared" si="17"/>
        <v>0</v>
      </c>
      <c r="Q31" s="77">
        <v>4</v>
      </c>
      <c r="R31" s="77">
        <v>2</v>
      </c>
      <c r="S31" s="77" t="s">
        <v>61</v>
      </c>
      <c r="T31" s="5">
        <v>198</v>
      </c>
      <c r="U31" s="9"/>
      <c r="W31" s="86">
        <f t="shared" si="18"/>
        <v>198.9</v>
      </c>
      <c r="X31" s="87">
        <f t="shared" si="19"/>
        <v>60</v>
      </c>
      <c r="Y31" s="92">
        <f t="shared" si="20"/>
        <v>80</v>
      </c>
      <c r="Z31" s="90">
        <f t="shared" si="21"/>
        <v>0</v>
      </c>
      <c r="AA31" s="90">
        <f t="shared" si="22"/>
        <v>0</v>
      </c>
      <c r="AB31" s="90">
        <f t="shared" si="23"/>
        <v>0</v>
      </c>
      <c r="AC31" s="4" t="str">
        <f t="shared" si="24"/>
        <v/>
      </c>
      <c r="AD31" s="91">
        <f t="shared" si="25"/>
        <v>0</v>
      </c>
      <c r="AE31" s="77" t="str">
        <f t="shared" si="26"/>
        <v>계</v>
      </c>
      <c r="AF31" s="77" t="str">
        <f t="shared" si="27"/>
        <v>4/2</v>
      </c>
      <c r="AH31" s="20" t="str">
        <f t="shared" si="1"/>
        <v>펜트라우스</v>
      </c>
      <c r="AI31" s="87">
        <f t="shared" si="0"/>
        <v>60</v>
      </c>
      <c r="AJ31" s="77" t="str">
        <f t="shared" si="28"/>
        <v>A-</v>
      </c>
      <c r="AK31" s="77" t="s">
        <v>13</v>
      </c>
      <c r="AL31" s="77" t="s">
        <v>62</v>
      </c>
      <c r="AM31" s="77" t="s">
        <v>63</v>
      </c>
      <c r="AN31" s="77" t="str">
        <f t="shared" si="29"/>
        <v>C</v>
      </c>
      <c r="AO31" s="77" t="str">
        <f t="shared" si="30"/>
        <v/>
      </c>
      <c r="AP31" s="77" t="str">
        <f t="shared" si="31"/>
        <v/>
      </c>
      <c r="AQ31" s="77" t="str">
        <f t="shared" si="32"/>
        <v>O</v>
      </c>
      <c r="AR31" s="77" t="str">
        <f t="shared" si="33"/>
        <v>O</v>
      </c>
      <c r="AS31" s="77" t="s">
        <v>2</v>
      </c>
      <c r="AT31" s="77" t="str">
        <f t="shared" si="34"/>
        <v>X</v>
      </c>
      <c r="AU31" s="77" t="str">
        <f t="shared" si="35"/>
        <v>O</v>
      </c>
      <c r="AV31" s="77" t="str">
        <f t="shared" si="36"/>
        <v/>
      </c>
    </row>
    <row r="32" spans="1:48" x14ac:dyDescent="0.3">
      <c r="A32" s="9"/>
      <c r="B32" s="77"/>
      <c r="C32" s="6"/>
      <c r="D32" s="9"/>
      <c r="E32" s="14"/>
      <c r="F32" s="86"/>
      <c r="G32" s="9"/>
      <c r="H32" s="9"/>
      <c r="I32" s="9"/>
      <c r="J32" s="9"/>
      <c r="K32" s="9"/>
      <c r="L32" s="9"/>
      <c r="M32" s="9"/>
      <c r="N32" s="9"/>
      <c r="O32" s="91"/>
      <c r="P32" s="91"/>
      <c r="Q32" s="87"/>
      <c r="R32" s="87"/>
      <c r="S32" s="9"/>
      <c r="T32" s="47"/>
      <c r="U32" s="9"/>
      <c r="W32" s="67" t="str">
        <f>$A$4&amp;" "&amp;A33&amp;"("&amp;B33&amp;","&amp;C33&amp;"^)"</f>
        <v>신공덕동 메트로디오빌('05.12.,242^)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9" t="str">
        <f t="shared" si="0"/>
        <v/>
      </c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</row>
    <row r="33" spans="1:48" x14ac:dyDescent="0.3">
      <c r="A33" s="9" t="s">
        <v>1662</v>
      </c>
      <c r="B33" s="10" t="s">
        <v>2339</v>
      </c>
      <c r="C33" s="88">
        <v>242</v>
      </c>
      <c r="D33" s="86">
        <v>34.5</v>
      </c>
      <c r="E33" s="87">
        <v>10</v>
      </c>
      <c r="F33" s="86">
        <v>23.6</v>
      </c>
      <c r="G33" s="17">
        <v>7</v>
      </c>
      <c r="H33" s="88">
        <v>20</v>
      </c>
      <c r="I33" s="89"/>
      <c r="J33" s="89"/>
      <c r="K33" s="89"/>
      <c r="L33" s="89"/>
      <c r="M33" s="90">
        <f t="shared" ref="M33:M44" si="37">I33-K33</f>
        <v>0</v>
      </c>
      <c r="N33" s="4" t="str">
        <f t="shared" ref="N33:N44" si="38">IF(ISERROR(K33/I33),"",K33/I33)</f>
        <v/>
      </c>
      <c r="O33" s="91">
        <f t="shared" ref="O33:O44" si="39">I33/E33</f>
        <v>0</v>
      </c>
      <c r="P33" s="91">
        <f t="shared" ref="P33:P44" si="40">K33/E33</f>
        <v>0</v>
      </c>
      <c r="Q33" s="77">
        <v>1</v>
      </c>
      <c r="R33" s="77">
        <v>1</v>
      </c>
      <c r="S33" s="77" t="s">
        <v>61</v>
      </c>
      <c r="T33" s="5">
        <v>34</v>
      </c>
      <c r="U33" s="9"/>
      <c r="W33" s="86">
        <f t="shared" ref="W33:W44" si="41">D33</f>
        <v>34.5</v>
      </c>
      <c r="X33" s="87">
        <f t="shared" ref="X33:X44" si="42">E33</f>
        <v>10</v>
      </c>
      <c r="Y33" s="92">
        <f t="shared" ref="Y33:Y44" si="43">H33</f>
        <v>20</v>
      </c>
      <c r="Z33" s="90">
        <f t="shared" ref="Z33:Z44" si="44">I33</f>
        <v>0</v>
      </c>
      <c r="AA33" s="90">
        <f t="shared" ref="AA33:AA44" si="45">K33</f>
        <v>0</v>
      </c>
      <c r="AB33" s="90">
        <f t="shared" ref="AB33:AB44" si="46">M33</f>
        <v>0</v>
      </c>
      <c r="AC33" s="4" t="str">
        <f t="shared" ref="AC33:AC44" si="47">N33</f>
        <v/>
      </c>
      <c r="AD33" s="91">
        <f t="shared" ref="AD33:AD44" si="48">O33</f>
        <v>0</v>
      </c>
      <c r="AE33" s="77" t="str">
        <f t="shared" ref="AE33:AE44" si="49">S33</f>
        <v>계</v>
      </c>
      <c r="AF33" s="77" t="str">
        <f t="shared" ref="AF33:AF44" si="50">Q33&amp;"/"&amp;R33</f>
        <v>1/1</v>
      </c>
      <c r="AH33" s="20" t="str">
        <f t="shared" si="1"/>
        <v>메트로디오빌</v>
      </c>
      <c r="AI33" s="87">
        <f t="shared" si="0"/>
        <v>10</v>
      </c>
      <c r="AJ33" s="77" t="str">
        <f t="shared" ref="AJ33:AJ44" si="51">IF(AI33="","",$AJ$2)</f>
        <v>A-</v>
      </c>
      <c r="AK33" s="77" t="s">
        <v>13</v>
      </c>
      <c r="AL33" s="77" t="s">
        <v>62</v>
      </c>
      <c r="AM33" s="77" t="s">
        <v>63</v>
      </c>
      <c r="AN33" s="77" t="str">
        <f t="shared" ref="AN33:AN44" si="52">IF(AI33="","",$AN$2)</f>
        <v>C</v>
      </c>
      <c r="AO33" s="77" t="str">
        <f t="shared" ref="AO33:AO44" si="53">IF(N33="","",IF(N33&gt;=$AO$1/100,"O","X"))</f>
        <v/>
      </c>
      <c r="AP33" s="77" t="str">
        <f t="shared" ref="AP33:AP44" si="54">IF(I33="","",IF(I33&lt;=$AP$1,"O","X"))</f>
        <v/>
      </c>
      <c r="AQ33" s="77" t="str">
        <f t="shared" ref="AQ33:AQ44" si="55">IF(O33="","",IF(O33&lt;=$AQ$1,"O","X"))</f>
        <v>O</v>
      </c>
      <c r="AR33" s="77" t="str">
        <f t="shared" ref="AR33:AR44" si="56">IF(M33="","",IF(M33&lt;=$AR$1,"O","X"))</f>
        <v>O</v>
      </c>
      <c r="AS33" s="77" t="s">
        <v>2</v>
      </c>
      <c r="AT33" s="77" t="str">
        <f t="shared" ref="AT33:AT44" si="57">IF(OR(F33="",AI33=""),"",IF(AND((F33&lt;=85),(AI33&gt;=15)),"O","X"))</f>
        <v>X</v>
      </c>
      <c r="AU33" s="77" t="str">
        <f t="shared" ref="AU33:AU44" si="58">IF(C33="","",IF(C33&gt;=$AU$1,"O","X"))</f>
        <v>X</v>
      </c>
      <c r="AV33" s="77" t="str">
        <f t="shared" ref="AV33:AV44" si="59">IF(AO33="","",IF(AND(AO33="O",AP33="O",AR33="O",AT33="O",AU33="O"),"후보","X"))</f>
        <v/>
      </c>
    </row>
    <row r="34" spans="1:48" x14ac:dyDescent="0.3">
      <c r="A34" s="9" t="s">
        <v>1662</v>
      </c>
      <c r="B34" s="10" t="s">
        <v>2339</v>
      </c>
      <c r="C34" s="88">
        <v>242</v>
      </c>
      <c r="D34" s="86">
        <v>42.5</v>
      </c>
      <c r="E34" s="87">
        <v>13</v>
      </c>
      <c r="F34" s="86">
        <v>29.1</v>
      </c>
      <c r="G34" s="17">
        <v>9</v>
      </c>
      <c r="H34" s="88">
        <v>70</v>
      </c>
      <c r="I34" s="89"/>
      <c r="J34" s="89"/>
      <c r="K34" s="89"/>
      <c r="L34" s="89"/>
      <c r="M34" s="90">
        <f t="shared" si="37"/>
        <v>0</v>
      </c>
      <c r="N34" s="4" t="str">
        <f t="shared" si="38"/>
        <v/>
      </c>
      <c r="O34" s="91">
        <f t="shared" si="39"/>
        <v>0</v>
      </c>
      <c r="P34" s="91">
        <f t="shared" si="40"/>
        <v>0</v>
      </c>
      <c r="Q34" s="77">
        <v>1</v>
      </c>
      <c r="R34" s="77">
        <v>1</v>
      </c>
      <c r="S34" s="77" t="s">
        <v>61</v>
      </c>
      <c r="T34" s="5" t="s">
        <v>105</v>
      </c>
      <c r="U34" s="9"/>
      <c r="W34" s="86">
        <f t="shared" si="41"/>
        <v>42.5</v>
      </c>
      <c r="X34" s="87">
        <f t="shared" si="42"/>
        <v>13</v>
      </c>
      <c r="Y34" s="92">
        <f t="shared" si="43"/>
        <v>70</v>
      </c>
      <c r="Z34" s="90">
        <f t="shared" si="44"/>
        <v>0</v>
      </c>
      <c r="AA34" s="90">
        <f t="shared" si="45"/>
        <v>0</v>
      </c>
      <c r="AB34" s="90">
        <f t="shared" si="46"/>
        <v>0</v>
      </c>
      <c r="AC34" s="4" t="str">
        <f t="shared" si="47"/>
        <v/>
      </c>
      <c r="AD34" s="91">
        <f t="shared" si="48"/>
        <v>0</v>
      </c>
      <c r="AE34" s="77" t="str">
        <f t="shared" si="49"/>
        <v>계</v>
      </c>
      <c r="AF34" s="77" t="str">
        <f t="shared" si="50"/>
        <v>1/1</v>
      </c>
      <c r="AH34" s="20" t="str">
        <f t="shared" si="1"/>
        <v>메트로디오빌</v>
      </c>
      <c r="AI34" s="87">
        <f t="shared" si="0"/>
        <v>13</v>
      </c>
      <c r="AJ34" s="77" t="str">
        <f t="shared" si="51"/>
        <v>A-</v>
      </c>
      <c r="AK34" s="77" t="s">
        <v>13</v>
      </c>
      <c r="AL34" s="77" t="s">
        <v>62</v>
      </c>
      <c r="AM34" s="77" t="s">
        <v>63</v>
      </c>
      <c r="AN34" s="77" t="str">
        <f t="shared" si="52"/>
        <v>C</v>
      </c>
      <c r="AO34" s="77" t="str">
        <f t="shared" si="53"/>
        <v/>
      </c>
      <c r="AP34" s="77" t="str">
        <f t="shared" si="54"/>
        <v/>
      </c>
      <c r="AQ34" s="77" t="str">
        <f t="shared" si="55"/>
        <v>O</v>
      </c>
      <c r="AR34" s="77" t="str">
        <f t="shared" si="56"/>
        <v>O</v>
      </c>
      <c r="AS34" s="77" t="s">
        <v>2</v>
      </c>
      <c r="AT34" s="77" t="str">
        <f t="shared" si="57"/>
        <v>X</v>
      </c>
      <c r="AU34" s="77" t="str">
        <f t="shared" si="58"/>
        <v>X</v>
      </c>
      <c r="AV34" s="77" t="str">
        <f t="shared" si="59"/>
        <v/>
      </c>
    </row>
    <row r="35" spans="1:48" x14ac:dyDescent="0.3">
      <c r="A35" s="9" t="s">
        <v>1662</v>
      </c>
      <c r="B35" s="10" t="s">
        <v>2339</v>
      </c>
      <c r="C35" s="88">
        <v>242</v>
      </c>
      <c r="D35" s="86">
        <v>42.2</v>
      </c>
      <c r="E35" s="87">
        <v>13</v>
      </c>
      <c r="F35" s="86">
        <v>29</v>
      </c>
      <c r="G35" s="17">
        <v>9</v>
      </c>
      <c r="H35" s="88">
        <v>10</v>
      </c>
      <c r="I35" s="89"/>
      <c r="J35" s="89"/>
      <c r="K35" s="89"/>
      <c r="L35" s="89"/>
      <c r="M35" s="90">
        <f t="shared" si="37"/>
        <v>0</v>
      </c>
      <c r="N35" s="4" t="str">
        <f t="shared" si="38"/>
        <v/>
      </c>
      <c r="O35" s="91">
        <f t="shared" si="39"/>
        <v>0</v>
      </c>
      <c r="P35" s="91">
        <f t="shared" si="40"/>
        <v>0</v>
      </c>
      <c r="Q35" s="77">
        <v>1</v>
      </c>
      <c r="R35" s="77">
        <v>1</v>
      </c>
      <c r="S35" s="77" t="s">
        <v>61</v>
      </c>
      <c r="T35" s="5" t="s">
        <v>210</v>
      </c>
      <c r="U35" s="9"/>
      <c r="W35" s="86">
        <f t="shared" si="41"/>
        <v>42.2</v>
      </c>
      <c r="X35" s="87">
        <f t="shared" si="42"/>
        <v>13</v>
      </c>
      <c r="Y35" s="92">
        <f t="shared" si="43"/>
        <v>10</v>
      </c>
      <c r="Z35" s="90">
        <f t="shared" si="44"/>
        <v>0</v>
      </c>
      <c r="AA35" s="90">
        <f t="shared" si="45"/>
        <v>0</v>
      </c>
      <c r="AB35" s="90">
        <f t="shared" si="46"/>
        <v>0</v>
      </c>
      <c r="AC35" s="4" t="str">
        <f t="shared" si="47"/>
        <v/>
      </c>
      <c r="AD35" s="91">
        <f t="shared" si="48"/>
        <v>0</v>
      </c>
      <c r="AE35" s="77" t="str">
        <f t="shared" si="49"/>
        <v>계</v>
      </c>
      <c r="AF35" s="77" t="str">
        <f t="shared" si="50"/>
        <v>1/1</v>
      </c>
      <c r="AH35" s="20" t="str">
        <f t="shared" si="1"/>
        <v>메트로디오빌</v>
      </c>
      <c r="AI35" s="87">
        <f t="shared" si="0"/>
        <v>13</v>
      </c>
      <c r="AJ35" s="77" t="str">
        <f t="shared" si="51"/>
        <v>A-</v>
      </c>
      <c r="AK35" s="77" t="s">
        <v>13</v>
      </c>
      <c r="AL35" s="77" t="s">
        <v>62</v>
      </c>
      <c r="AM35" s="77" t="s">
        <v>63</v>
      </c>
      <c r="AN35" s="77" t="str">
        <f t="shared" si="52"/>
        <v>C</v>
      </c>
      <c r="AO35" s="77" t="str">
        <f t="shared" si="53"/>
        <v/>
      </c>
      <c r="AP35" s="77" t="str">
        <f t="shared" si="54"/>
        <v/>
      </c>
      <c r="AQ35" s="77" t="str">
        <f t="shared" si="55"/>
        <v>O</v>
      </c>
      <c r="AR35" s="77" t="str">
        <f t="shared" si="56"/>
        <v>O</v>
      </c>
      <c r="AS35" s="77" t="s">
        <v>2</v>
      </c>
      <c r="AT35" s="77" t="str">
        <f t="shared" si="57"/>
        <v>X</v>
      </c>
      <c r="AU35" s="77" t="str">
        <f t="shared" si="58"/>
        <v>X</v>
      </c>
      <c r="AV35" s="77" t="str">
        <f t="shared" si="59"/>
        <v/>
      </c>
    </row>
    <row r="36" spans="1:48" x14ac:dyDescent="0.3">
      <c r="A36" s="9" t="s">
        <v>1662</v>
      </c>
      <c r="B36" s="10" t="s">
        <v>2339</v>
      </c>
      <c r="C36" s="88">
        <v>242</v>
      </c>
      <c r="D36" s="86">
        <v>50.2</v>
      </c>
      <c r="E36" s="87">
        <v>15</v>
      </c>
      <c r="F36" s="86">
        <v>34.4</v>
      </c>
      <c r="G36" s="17">
        <v>10</v>
      </c>
      <c r="H36" s="88">
        <v>80</v>
      </c>
      <c r="I36" s="89"/>
      <c r="J36" s="89"/>
      <c r="K36" s="89"/>
      <c r="L36" s="89"/>
      <c r="M36" s="90">
        <f t="shared" si="37"/>
        <v>0</v>
      </c>
      <c r="N36" s="4" t="str">
        <f t="shared" si="38"/>
        <v/>
      </c>
      <c r="O36" s="91">
        <f t="shared" si="39"/>
        <v>0</v>
      </c>
      <c r="P36" s="91">
        <f t="shared" si="40"/>
        <v>0</v>
      </c>
      <c r="Q36" s="77">
        <v>1</v>
      </c>
      <c r="R36" s="77">
        <v>1</v>
      </c>
      <c r="S36" s="77" t="s">
        <v>61</v>
      </c>
      <c r="T36" s="5">
        <v>50</v>
      </c>
      <c r="U36" s="9"/>
      <c r="W36" s="86">
        <f t="shared" si="41"/>
        <v>50.2</v>
      </c>
      <c r="X36" s="87">
        <f t="shared" si="42"/>
        <v>15</v>
      </c>
      <c r="Y36" s="92">
        <f t="shared" si="43"/>
        <v>80</v>
      </c>
      <c r="Z36" s="90">
        <f t="shared" si="44"/>
        <v>0</v>
      </c>
      <c r="AA36" s="90">
        <f t="shared" si="45"/>
        <v>0</v>
      </c>
      <c r="AB36" s="90">
        <f t="shared" si="46"/>
        <v>0</v>
      </c>
      <c r="AC36" s="4" t="str">
        <f t="shared" si="47"/>
        <v/>
      </c>
      <c r="AD36" s="91">
        <f t="shared" si="48"/>
        <v>0</v>
      </c>
      <c r="AE36" s="77" t="str">
        <f t="shared" si="49"/>
        <v>계</v>
      </c>
      <c r="AF36" s="77" t="str">
        <f t="shared" si="50"/>
        <v>1/1</v>
      </c>
      <c r="AH36" s="20" t="str">
        <f t="shared" si="1"/>
        <v>메트로디오빌</v>
      </c>
      <c r="AI36" s="87">
        <f t="shared" si="0"/>
        <v>15</v>
      </c>
      <c r="AJ36" s="77" t="str">
        <f t="shared" si="51"/>
        <v>A-</v>
      </c>
      <c r="AK36" s="77" t="s">
        <v>13</v>
      </c>
      <c r="AL36" s="77" t="s">
        <v>62</v>
      </c>
      <c r="AM36" s="77" t="s">
        <v>63</v>
      </c>
      <c r="AN36" s="77" t="str">
        <f t="shared" si="52"/>
        <v>C</v>
      </c>
      <c r="AO36" s="77" t="str">
        <f t="shared" si="53"/>
        <v/>
      </c>
      <c r="AP36" s="77" t="str">
        <f t="shared" si="54"/>
        <v/>
      </c>
      <c r="AQ36" s="77" t="str">
        <f t="shared" si="55"/>
        <v>O</v>
      </c>
      <c r="AR36" s="77" t="str">
        <f t="shared" si="56"/>
        <v>O</v>
      </c>
      <c r="AS36" s="77" t="s">
        <v>2</v>
      </c>
      <c r="AT36" s="77" t="str">
        <f t="shared" si="57"/>
        <v>O</v>
      </c>
      <c r="AU36" s="77" t="str">
        <f t="shared" si="58"/>
        <v>X</v>
      </c>
      <c r="AV36" s="77" t="str">
        <f t="shared" si="59"/>
        <v/>
      </c>
    </row>
    <row r="37" spans="1:48" x14ac:dyDescent="0.3">
      <c r="A37" s="9" t="s">
        <v>1662</v>
      </c>
      <c r="B37" s="10" t="s">
        <v>2339</v>
      </c>
      <c r="C37" s="88">
        <v>242</v>
      </c>
      <c r="D37" s="86">
        <v>51.3</v>
      </c>
      <c r="E37" s="87">
        <v>16</v>
      </c>
      <c r="F37" s="86">
        <v>35.1</v>
      </c>
      <c r="G37" s="17">
        <v>11</v>
      </c>
      <c r="H37" s="88">
        <v>20</v>
      </c>
      <c r="I37" s="89"/>
      <c r="J37" s="89"/>
      <c r="K37" s="89"/>
      <c r="L37" s="89"/>
      <c r="M37" s="90">
        <f t="shared" si="37"/>
        <v>0</v>
      </c>
      <c r="N37" s="4" t="str">
        <f t="shared" si="38"/>
        <v/>
      </c>
      <c r="O37" s="91">
        <f t="shared" si="39"/>
        <v>0</v>
      </c>
      <c r="P37" s="91">
        <f t="shared" si="40"/>
        <v>0</v>
      </c>
      <c r="Q37" s="77">
        <v>1</v>
      </c>
      <c r="R37" s="77">
        <v>1</v>
      </c>
      <c r="S37" s="77" t="s">
        <v>61</v>
      </c>
      <c r="T37" s="5">
        <v>51</v>
      </c>
      <c r="U37" s="9"/>
      <c r="W37" s="86">
        <f t="shared" si="41"/>
        <v>51.3</v>
      </c>
      <c r="X37" s="87">
        <f t="shared" si="42"/>
        <v>16</v>
      </c>
      <c r="Y37" s="92">
        <f t="shared" si="43"/>
        <v>20</v>
      </c>
      <c r="Z37" s="90">
        <f t="shared" si="44"/>
        <v>0</v>
      </c>
      <c r="AA37" s="90">
        <f t="shared" si="45"/>
        <v>0</v>
      </c>
      <c r="AB37" s="90">
        <f t="shared" si="46"/>
        <v>0</v>
      </c>
      <c r="AC37" s="4" t="str">
        <f t="shared" si="47"/>
        <v/>
      </c>
      <c r="AD37" s="91">
        <f t="shared" si="48"/>
        <v>0</v>
      </c>
      <c r="AE37" s="77" t="str">
        <f t="shared" si="49"/>
        <v>계</v>
      </c>
      <c r="AF37" s="77" t="str">
        <f t="shared" si="50"/>
        <v>1/1</v>
      </c>
      <c r="AH37" s="20" t="str">
        <f t="shared" si="1"/>
        <v>메트로디오빌</v>
      </c>
      <c r="AI37" s="87">
        <f t="shared" si="0"/>
        <v>16</v>
      </c>
      <c r="AJ37" s="77" t="str">
        <f t="shared" si="51"/>
        <v>A-</v>
      </c>
      <c r="AK37" s="77" t="s">
        <v>13</v>
      </c>
      <c r="AL37" s="77" t="s">
        <v>62</v>
      </c>
      <c r="AM37" s="77" t="s">
        <v>63</v>
      </c>
      <c r="AN37" s="77" t="str">
        <f t="shared" si="52"/>
        <v>C</v>
      </c>
      <c r="AO37" s="77" t="str">
        <f t="shared" si="53"/>
        <v/>
      </c>
      <c r="AP37" s="77" t="str">
        <f t="shared" si="54"/>
        <v/>
      </c>
      <c r="AQ37" s="77" t="str">
        <f t="shared" si="55"/>
        <v>O</v>
      </c>
      <c r="AR37" s="77" t="str">
        <f t="shared" si="56"/>
        <v>O</v>
      </c>
      <c r="AS37" s="77" t="s">
        <v>2</v>
      </c>
      <c r="AT37" s="77" t="str">
        <f t="shared" si="57"/>
        <v>O</v>
      </c>
      <c r="AU37" s="77" t="str">
        <f t="shared" si="58"/>
        <v>X</v>
      </c>
      <c r="AV37" s="77" t="str">
        <f t="shared" si="59"/>
        <v/>
      </c>
    </row>
    <row r="38" spans="1:48" x14ac:dyDescent="0.3">
      <c r="A38" s="9" t="s">
        <v>1662</v>
      </c>
      <c r="B38" s="10" t="s">
        <v>2339</v>
      </c>
      <c r="C38" s="88">
        <v>242</v>
      </c>
      <c r="D38" s="86">
        <v>68.5</v>
      </c>
      <c r="E38" s="87">
        <v>21</v>
      </c>
      <c r="F38" s="86">
        <v>47</v>
      </c>
      <c r="G38" s="17">
        <v>14</v>
      </c>
      <c r="H38" s="88">
        <v>2</v>
      </c>
      <c r="I38" s="89"/>
      <c r="J38" s="89"/>
      <c r="K38" s="89"/>
      <c r="L38" s="89"/>
      <c r="M38" s="90">
        <f t="shared" si="37"/>
        <v>0</v>
      </c>
      <c r="N38" s="4" t="str">
        <f t="shared" si="38"/>
        <v/>
      </c>
      <c r="O38" s="91">
        <f t="shared" si="39"/>
        <v>0</v>
      </c>
      <c r="P38" s="91">
        <f t="shared" si="40"/>
        <v>0</v>
      </c>
      <c r="Q38" s="77">
        <v>2</v>
      </c>
      <c r="R38" s="77">
        <v>1</v>
      </c>
      <c r="S38" s="77" t="s">
        <v>61</v>
      </c>
      <c r="T38" s="5">
        <v>68</v>
      </c>
      <c r="U38" s="9"/>
      <c r="W38" s="86">
        <f t="shared" si="41"/>
        <v>68.5</v>
      </c>
      <c r="X38" s="87">
        <f t="shared" si="42"/>
        <v>21</v>
      </c>
      <c r="Y38" s="92">
        <f t="shared" si="43"/>
        <v>2</v>
      </c>
      <c r="Z38" s="90">
        <f t="shared" si="44"/>
        <v>0</v>
      </c>
      <c r="AA38" s="90">
        <f t="shared" si="45"/>
        <v>0</v>
      </c>
      <c r="AB38" s="90">
        <f t="shared" si="46"/>
        <v>0</v>
      </c>
      <c r="AC38" s="4" t="str">
        <f t="shared" si="47"/>
        <v/>
      </c>
      <c r="AD38" s="91">
        <f t="shared" si="48"/>
        <v>0</v>
      </c>
      <c r="AE38" s="77" t="str">
        <f t="shared" si="49"/>
        <v>계</v>
      </c>
      <c r="AF38" s="77" t="str">
        <f t="shared" si="50"/>
        <v>2/1</v>
      </c>
      <c r="AH38" s="20" t="str">
        <f t="shared" si="1"/>
        <v>메트로디오빌</v>
      </c>
      <c r="AI38" s="87">
        <f t="shared" si="0"/>
        <v>21</v>
      </c>
      <c r="AJ38" s="77" t="str">
        <f t="shared" si="51"/>
        <v>A-</v>
      </c>
      <c r="AK38" s="77" t="s">
        <v>13</v>
      </c>
      <c r="AL38" s="77" t="s">
        <v>62</v>
      </c>
      <c r="AM38" s="77" t="s">
        <v>63</v>
      </c>
      <c r="AN38" s="77" t="str">
        <f t="shared" si="52"/>
        <v>C</v>
      </c>
      <c r="AO38" s="77" t="str">
        <f t="shared" si="53"/>
        <v/>
      </c>
      <c r="AP38" s="77" t="str">
        <f t="shared" si="54"/>
        <v/>
      </c>
      <c r="AQ38" s="77" t="str">
        <f t="shared" si="55"/>
        <v>O</v>
      </c>
      <c r="AR38" s="77" t="str">
        <f t="shared" si="56"/>
        <v>O</v>
      </c>
      <c r="AS38" s="77" t="s">
        <v>2</v>
      </c>
      <c r="AT38" s="77" t="str">
        <f t="shared" si="57"/>
        <v>O</v>
      </c>
      <c r="AU38" s="77" t="str">
        <f t="shared" si="58"/>
        <v>X</v>
      </c>
      <c r="AV38" s="77" t="str">
        <f t="shared" si="59"/>
        <v/>
      </c>
    </row>
    <row r="39" spans="1:48" x14ac:dyDescent="0.3">
      <c r="A39" s="9" t="s">
        <v>1662</v>
      </c>
      <c r="B39" s="10" t="s">
        <v>2339</v>
      </c>
      <c r="C39" s="88">
        <v>242</v>
      </c>
      <c r="D39" s="86">
        <v>72.900000000000006</v>
      </c>
      <c r="E39" s="87">
        <v>22</v>
      </c>
      <c r="F39" s="86">
        <v>50</v>
      </c>
      <c r="G39" s="17">
        <v>15</v>
      </c>
      <c r="H39" s="88">
        <v>20</v>
      </c>
      <c r="I39" s="89"/>
      <c r="J39" s="89"/>
      <c r="K39" s="89"/>
      <c r="L39" s="89"/>
      <c r="M39" s="90">
        <f t="shared" si="37"/>
        <v>0</v>
      </c>
      <c r="N39" s="4" t="str">
        <f t="shared" si="38"/>
        <v/>
      </c>
      <c r="O39" s="91">
        <f t="shared" si="39"/>
        <v>0</v>
      </c>
      <c r="P39" s="91">
        <f t="shared" si="40"/>
        <v>0</v>
      </c>
      <c r="Q39" s="77">
        <v>2</v>
      </c>
      <c r="R39" s="77">
        <v>1</v>
      </c>
      <c r="S39" s="77" t="s">
        <v>61</v>
      </c>
      <c r="T39" s="5">
        <v>72</v>
      </c>
      <c r="U39" s="9"/>
      <c r="W39" s="86">
        <f t="shared" si="41"/>
        <v>72.900000000000006</v>
      </c>
      <c r="X39" s="87">
        <f t="shared" si="42"/>
        <v>22</v>
      </c>
      <c r="Y39" s="92">
        <f t="shared" si="43"/>
        <v>20</v>
      </c>
      <c r="Z39" s="90">
        <f t="shared" si="44"/>
        <v>0</v>
      </c>
      <c r="AA39" s="90">
        <f t="shared" si="45"/>
        <v>0</v>
      </c>
      <c r="AB39" s="90">
        <f t="shared" si="46"/>
        <v>0</v>
      </c>
      <c r="AC39" s="4" t="str">
        <f t="shared" si="47"/>
        <v/>
      </c>
      <c r="AD39" s="91">
        <f t="shared" si="48"/>
        <v>0</v>
      </c>
      <c r="AE39" s="77" t="str">
        <f t="shared" si="49"/>
        <v>계</v>
      </c>
      <c r="AF39" s="77" t="str">
        <f t="shared" si="50"/>
        <v>2/1</v>
      </c>
      <c r="AH39" s="20" t="str">
        <f t="shared" si="1"/>
        <v>메트로디오빌</v>
      </c>
      <c r="AI39" s="87">
        <f t="shared" si="0"/>
        <v>22</v>
      </c>
      <c r="AJ39" s="77" t="str">
        <f t="shared" si="51"/>
        <v>A-</v>
      </c>
      <c r="AK39" s="77" t="s">
        <v>13</v>
      </c>
      <c r="AL39" s="77" t="s">
        <v>62</v>
      </c>
      <c r="AM39" s="77" t="s">
        <v>63</v>
      </c>
      <c r="AN39" s="77" t="str">
        <f t="shared" si="52"/>
        <v>C</v>
      </c>
      <c r="AO39" s="77" t="str">
        <f t="shared" si="53"/>
        <v/>
      </c>
      <c r="AP39" s="77" t="str">
        <f t="shared" si="54"/>
        <v/>
      </c>
      <c r="AQ39" s="77" t="str">
        <f t="shared" si="55"/>
        <v>O</v>
      </c>
      <c r="AR39" s="77" t="str">
        <f t="shared" si="56"/>
        <v>O</v>
      </c>
      <c r="AS39" s="77" t="s">
        <v>2</v>
      </c>
      <c r="AT39" s="77" t="str">
        <f t="shared" si="57"/>
        <v>O</v>
      </c>
      <c r="AU39" s="77" t="str">
        <f t="shared" si="58"/>
        <v>X</v>
      </c>
      <c r="AV39" s="77" t="str">
        <f t="shared" si="59"/>
        <v/>
      </c>
    </row>
    <row r="40" spans="1:48" x14ac:dyDescent="0.3">
      <c r="A40" s="9" t="s">
        <v>1662</v>
      </c>
      <c r="B40" s="10" t="s">
        <v>2339</v>
      </c>
      <c r="C40" s="88">
        <v>242</v>
      </c>
      <c r="D40" s="86">
        <v>84.4</v>
      </c>
      <c r="E40" s="87">
        <v>26</v>
      </c>
      <c r="F40" s="86">
        <v>57.8</v>
      </c>
      <c r="G40" s="17">
        <v>17</v>
      </c>
      <c r="H40" s="88">
        <v>2</v>
      </c>
      <c r="I40" s="89"/>
      <c r="J40" s="89"/>
      <c r="K40" s="89"/>
      <c r="L40" s="89"/>
      <c r="M40" s="90">
        <f t="shared" si="37"/>
        <v>0</v>
      </c>
      <c r="N40" s="4" t="str">
        <f t="shared" si="38"/>
        <v/>
      </c>
      <c r="O40" s="91">
        <f t="shared" si="39"/>
        <v>0</v>
      </c>
      <c r="P40" s="91">
        <f t="shared" si="40"/>
        <v>0</v>
      </c>
      <c r="Q40" s="77">
        <v>2</v>
      </c>
      <c r="R40" s="77">
        <v>1</v>
      </c>
      <c r="S40" s="77" t="s">
        <v>61</v>
      </c>
      <c r="T40" s="5" t="s">
        <v>156</v>
      </c>
      <c r="U40" s="9"/>
      <c r="W40" s="86">
        <f t="shared" si="41"/>
        <v>84.4</v>
      </c>
      <c r="X40" s="87">
        <f t="shared" si="42"/>
        <v>26</v>
      </c>
      <c r="Y40" s="92">
        <f t="shared" si="43"/>
        <v>2</v>
      </c>
      <c r="Z40" s="90">
        <f t="shared" si="44"/>
        <v>0</v>
      </c>
      <c r="AA40" s="90">
        <f t="shared" si="45"/>
        <v>0</v>
      </c>
      <c r="AB40" s="90">
        <f t="shared" si="46"/>
        <v>0</v>
      </c>
      <c r="AC40" s="4" t="str">
        <f t="shared" si="47"/>
        <v/>
      </c>
      <c r="AD40" s="91">
        <f t="shared" si="48"/>
        <v>0</v>
      </c>
      <c r="AE40" s="77" t="str">
        <f t="shared" si="49"/>
        <v>계</v>
      </c>
      <c r="AF40" s="77" t="str">
        <f t="shared" si="50"/>
        <v>2/1</v>
      </c>
      <c r="AH40" s="20" t="str">
        <f t="shared" si="1"/>
        <v>메트로디오빌</v>
      </c>
      <c r="AI40" s="87">
        <f t="shared" si="0"/>
        <v>26</v>
      </c>
      <c r="AJ40" s="77" t="str">
        <f t="shared" si="51"/>
        <v>A-</v>
      </c>
      <c r="AK40" s="77" t="s">
        <v>13</v>
      </c>
      <c r="AL40" s="77" t="s">
        <v>62</v>
      </c>
      <c r="AM40" s="77" t="s">
        <v>63</v>
      </c>
      <c r="AN40" s="77" t="str">
        <f t="shared" si="52"/>
        <v>C</v>
      </c>
      <c r="AO40" s="77" t="str">
        <f t="shared" si="53"/>
        <v/>
      </c>
      <c r="AP40" s="77" t="str">
        <f t="shared" si="54"/>
        <v/>
      </c>
      <c r="AQ40" s="77" t="str">
        <f t="shared" si="55"/>
        <v>O</v>
      </c>
      <c r="AR40" s="77" t="str">
        <f t="shared" si="56"/>
        <v>O</v>
      </c>
      <c r="AS40" s="77" t="s">
        <v>2</v>
      </c>
      <c r="AT40" s="77" t="str">
        <f t="shared" si="57"/>
        <v>O</v>
      </c>
      <c r="AU40" s="77" t="str">
        <f t="shared" si="58"/>
        <v>X</v>
      </c>
      <c r="AV40" s="77" t="str">
        <f t="shared" si="59"/>
        <v/>
      </c>
    </row>
    <row r="41" spans="1:48" x14ac:dyDescent="0.3">
      <c r="A41" s="9" t="s">
        <v>1662</v>
      </c>
      <c r="B41" s="10" t="s">
        <v>2339</v>
      </c>
      <c r="C41" s="88">
        <v>242</v>
      </c>
      <c r="D41" s="86">
        <v>85.5</v>
      </c>
      <c r="E41" s="87">
        <v>26</v>
      </c>
      <c r="F41" s="86">
        <v>58.6</v>
      </c>
      <c r="G41" s="17">
        <v>18</v>
      </c>
      <c r="H41" s="88">
        <v>4</v>
      </c>
      <c r="I41" s="89"/>
      <c r="J41" s="89"/>
      <c r="K41" s="89"/>
      <c r="L41" s="89"/>
      <c r="M41" s="90">
        <f t="shared" si="37"/>
        <v>0</v>
      </c>
      <c r="N41" s="4" t="str">
        <f t="shared" si="38"/>
        <v/>
      </c>
      <c r="O41" s="91">
        <f t="shared" si="39"/>
        <v>0</v>
      </c>
      <c r="P41" s="91">
        <f t="shared" si="40"/>
        <v>0</v>
      </c>
      <c r="Q41" s="77">
        <v>2</v>
      </c>
      <c r="R41" s="77">
        <v>1</v>
      </c>
      <c r="S41" s="77" t="s">
        <v>61</v>
      </c>
      <c r="T41" s="5" t="s">
        <v>157</v>
      </c>
      <c r="U41" s="9"/>
      <c r="W41" s="86">
        <f t="shared" si="41"/>
        <v>85.5</v>
      </c>
      <c r="X41" s="87">
        <f t="shared" si="42"/>
        <v>26</v>
      </c>
      <c r="Y41" s="92">
        <f t="shared" si="43"/>
        <v>4</v>
      </c>
      <c r="Z41" s="90">
        <f t="shared" si="44"/>
        <v>0</v>
      </c>
      <c r="AA41" s="90">
        <f t="shared" si="45"/>
        <v>0</v>
      </c>
      <c r="AB41" s="90">
        <f t="shared" si="46"/>
        <v>0</v>
      </c>
      <c r="AC41" s="4" t="str">
        <f t="shared" si="47"/>
        <v/>
      </c>
      <c r="AD41" s="91">
        <f t="shared" si="48"/>
        <v>0</v>
      </c>
      <c r="AE41" s="77" t="str">
        <f t="shared" si="49"/>
        <v>계</v>
      </c>
      <c r="AF41" s="77" t="str">
        <f t="shared" si="50"/>
        <v>2/1</v>
      </c>
      <c r="AH41" s="20" t="str">
        <f t="shared" si="1"/>
        <v>메트로디오빌</v>
      </c>
      <c r="AI41" s="87">
        <f t="shared" si="0"/>
        <v>26</v>
      </c>
      <c r="AJ41" s="77" t="str">
        <f t="shared" si="51"/>
        <v>A-</v>
      </c>
      <c r="AK41" s="77" t="s">
        <v>13</v>
      </c>
      <c r="AL41" s="77" t="s">
        <v>62</v>
      </c>
      <c r="AM41" s="77" t="s">
        <v>63</v>
      </c>
      <c r="AN41" s="77" t="str">
        <f t="shared" si="52"/>
        <v>C</v>
      </c>
      <c r="AO41" s="77" t="str">
        <f t="shared" si="53"/>
        <v/>
      </c>
      <c r="AP41" s="77" t="str">
        <f t="shared" si="54"/>
        <v/>
      </c>
      <c r="AQ41" s="77" t="str">
        <f t="shared" si="55"/>
        <v>O</v>
      </c>
      <c r="AR41" s="77" t="str">
        <f t="shared" si="56"/>
        <v>O</v>
      </c>
      <c r="AS41" s="77" t="s">
        <v>2</v>
      </c>
      <c r="AT41" s="77" t="str">
        <f t="shared" si="57"/>
        <v>O</v>
      </c>
      <c r="AU41" s="77" t="str">
        <f t="shared" si="58"/>
        <v>X</v>
      </c>
      <c r="AV41" s="77" t="str">
        <f t="shared" si="59"/>
        <v/>
      </c>
    </row>
    <row r="42" spans="1:48" x14ac:dyDescent="0.3">
      <c r="A42" s="9" t="s">
        <v>1662</v>
      </c>
      <c r="B42" s="10" t="s">
        <v>2339</v>
      </c>
      <c r="C42" s="88">
        <v>242</v>
      </c>
      <c r="D42" s="86">
        <v>94.7</v>
      </c>
      <c r="E42" s="87">
        <v>29</v>
      </c>
      <c r="F42" s="86">
        <v>64.900000000000006</v>
      </c>
      <c r="G42" s="17">
        <v>20</v>
      </c>
      <c r="H42" s="88">
        <v>4</v>
      </c>
      <c r="I42" s="89"/>
      <c r="J42" s="89"/>
      <c r="K42" s="89"/>
      <c r="L42" s="89"/>
      <c r="M42" s="90">
        <f t="shared" si="37"/>
        <v>0</v>
      </c>
      <c r="N42" s="4" t="str">
        <f t="shared" si="38"/>
        <v/>
      </c>
      <c r="O42" s="91">
        <f t="shared" si="39"/>
        <v>0</v>
      </c>
      <c r="P42" s="91">
        <f t="shared" si="40"/>
        <v>0</v>
      </c>
      <c r="Q42" s="77">
        <v>2</v>
      </c>
      <c r="R42" s="77">
        <v>1</v>
      </c>
      <c r="S42" s="77" t="s">
        <v>61</v>
      </c>
      <c r="T42" s="5">
        <v>94</v>
      </c>
      <c r="U42" s="9"/>
      <c r="W42" s="86">
        <f t="shared" si="41"/>
        <v>94.7</v>
      </c>
      <c r="X42" s="87">
        <f t="shared" si="42"/>
        <v>29</v>
      </c>
      <c r="Y42" s="92">
        <f t="shared" si="43"/>
        <v>4</v>
      </c>
      <c r="Z42" s="90">
        <f t="shared" si="44"/>
        <v>0</v>
      </c>
      <c r="AA42" s="90">
        <f t="shared" si="45"/>
        <v>0</v>
      </c>
      <c r="AB42" s="90">
        <f t="shared" si="46"/>
        <v>0</v>
      </c>
      <c r="AC42" s="4" t="str">
        <f t="shared" si="47"/>
        <v/>
      </c>
      <c r="AD42" s="91">
        <f t="shared" si="48"/>
        <v>0</v>
      </c>
      <c r="AE42" s="77" t="str">
        <f t="shared" si="49"/>
        <v>계</v>
      </c>
      <c r="AF42" s="77" t="str">
        <f t="shared" si="50"/>
        <v>2/1</v>
      </c>
      <c r="AH42" s="20" t="str">
        <f t="shared" si="1"/>
        <v>메트로디오빌</v>
      </c>
      <c r="AI42" s="87">
        <f t="shared" si="0"/>
        <v>29</v>
      </c>
      <c r="AJ42" s="77" t="str">
        <f t="shared" si="51"/>
        <v>A-</v>
      </c>
      <c r="AK42" s="77" t="s">
        <v>13</v>
      </c>
      <c r="AL42" s="77" t="s">
        <v>62</v>
      </c>
      <c r="AM42" s="77" t="s">
        <v>63</v>
      </c>
      <c r="AN42" s="77" t="str">
        <f t="shared" si="52"/>
        <v>C</v>
      </c>
      <c r="AO42" s="77" t="str">
        <f t="shared" si="53"/>
        <v/>
      </c>
      <c r="AP42" s="77" t="str">
        <f t="shared" si="54"/>
        <v/>
      </c>
      <c r="AQ42" s="77" t="str">
        <f t="shared" si="55"/>
        <v>O</v>
      </c>
      <c r="AR42" s="77" t="str">
        <f t="shared" si="56"/>
        <v>O</v>
      </c>
      <c r="AS42" s="77" t="s">
        <v>2</v>
      </c>
      <c r="AT42" s="77" t="str">
        <f t="shared" si="57"/>
        <v>O</v>
      </c>
      <c r="AU42" s="77" t="str">
        <f t="shared" si="58"/>
        <v>X</v>
      </c>
      <c r="AV42" s="77" t="str">
        <f t="shared" si="59"/>
        <v/>
      </c>
    </row>
    <row r="43" spans="1:48" x14ac:dyDescent="0.3">
      <c r="A43" s="9" t="s">
        <v>1662</v>
      </c>
      <c r="B43" s="10" t="s">
        <v>2339</v>
      </c>
      <c r="C43" s="88">
        <v>242</v>
      </c>
      <c r="D43" s="86">
        <v>102</v>
      </c>
      <c r="E43" s="87">
        <v>31</v>
      </c>
      <c r="F43" s="86">
        <v>69.900000000000006</v>
      </c>
      <c r="G43" s="17">
        <v>21</v>
      </c>
      <c r="H43" s="88">
        <v>6</v>
      </c>
      <c r="I43" s="89"/>
      <c r="J43" s="89"/>
      <c r="K43" s="89"/>
      <c r="L43" s="89"/>
      <c r="M43" s="90">
        <f t="shared" si="37"/>
        <v>0</v>
      </c>
      <c r="N43" s="4" t="str">
        <f t="shared" si="38"/>
        <v/>
      </c>
      <c r="O43" s="91">
        <f t="shared" si="39"/>
        <v>0</v>
      </c>
      <c r="P43" s="91">
        <f t="shared" si="40"/>
        <v>0</v>
      </c>
      <c r="Q43" s="77">
        <v>2</v>
      </c>
      <c r="R43" s="77">
        <v>2</v>
      </c>
      <c r="S43" s="77" t="s">
        <v>61</v>
      </c>
      <c r="T43" s="5">
        <v>102</v>
      </c>
      <c r="U43" s="9"/>
      <c r="W43" s="86">
        <f t="shared" si="41"/>
        <v>102</v>
      </c>
      <c r="X43" s="87">
        <f t="shared" si="42"/>
        <v>31</v>
      </c>
      <c r="Y43" s="92">
        <f t="shared" si="43"/>
        <v>6</v>
      </c>
      <c r="Z43" s="90">
        <f t="shared" si="44"/>
        <v>0</v>
      </c>
      <c r="AA43" s="90">
        <f t="shared" si="45"/>
        <v>0</v>
      </c>
      <c r="AB43" s="90">
        <f t="shared" si="46"/>
        <v>0</v>
      </c>
      <c r="AC43" s="4" t="str">
        <f t="shared" si="47"/>
        <v/>
      </c>
      <c r="AD43" s="91">
        <f t="shared" si="48"/>
        <v>0</v>
      </c>
      <c r="AE43" s="77" t="str">
        <f t="shared" si="49"/>
        <v>계</v>
      </c>
      <c r="AF43" s="77" t="str">
        <f t="shared" si="50"/>
        <v>2/2</v>
      </c>
      <c r="AH43" s="20" t="str">
        <f t="shared" si="1"/>
        <v>메트로디오빌</v>
      </c>
      <c r="AI43" s="87">
        <f t="shared" si="0"/>
        <v>31</v>
      </c>
      <c r="AJ43" s="77" t="str">
        <f t="shared" si="51"/>
        <v>A-</v>
      </c>
      <c r="AK43" s="77" t="s">
        <v>13</v>
      </c>
      <c r="AL43" s="77" t="s">
        <v>62</v>
      </c>
      <c r="AM43" s="77" t="s">
        <v>63</v>
      </c>
      <c r="AN43" s="77" t="str">
        <f t="shared" si="52"/>
        <v>C</v>
      </c>
      <c r="AO43" s="77" t="str">
        <f t="shared" si="53"/>
        <v/>
      </c>
      <c r="AP43" s="77" t="str">
        <f t="shared" si="54"/>
        <v/>
      </c>
      <c r="AQ43" s="77" t="str">
        <f t="shared" si="55"/>
        <v>O</v>
      </c>
      <c r="AR43" s="77" t="str">
        <f t="shared" si="56"/>
        <v>O</v>
      </c>
      <c r="AS43" s="77" t="s">
        <v>2</v>
      </c>
      <c r="AT43" s="77" t="str">
        <f t="shared" si="57"/>
        <v>O</v>
      </c>
      <c r="AU43" s="77" t="str">
        <f t="shared" si="58"/>
        <v>X</v>
      </c>
      <c r="AV43" s="77" t="str">
        <f t="shared" si="59"/>
        <v/>
      </c>
    </row>
    <row r="44" spans="1:48" x14ac:dyDescent="0.3">
      <c r="A44" s="9" t="s">
        <v>1662</v>
      </c>
      <c r="B44" s="10" t="s">
        <v>2339</v>
      </c>
      <c r="C44" s="88">
        <v>242</v>
      </c>
      <c r="D44" s="86">
        <v>116.7</v>
      </c>
      <c r="E44" s="87">
        <v>35</v>
      </c>
      <c r="F44" s="86">
        <v>80</v>
      </c>
      <c r="G44" s="17">
        <v>24</v>
      </c>
      <c r="H44" s="88">
        <v>4</v>
      </c>
      <c r="I44" s="89"/>
      <c r="J44" s="89"/>
      <c r="K44" s="89"/>
      <c r="L44" s="89"/>
      <c r="M44" s="90">
        <f t="shared" si="37"/>
        <v>0</v>
      </c>
      <c r="N44" s="4" t="str">
        <f t="shared" si="38"/>
        <v/>
      </c>
      <c r="O44" s="91">
        <f t="shared" si="39"/>
        <v>0</v>
      </c>
      <c r="P44" s="91">
        <f t="shared" si="40"/>
        <v>0</v>
      </c>
      <c r="Q44" s="77">
        <v>2</v>
      </c>
      <c r="R44" s="77">
        <v>2</v>
      </c>
      <c r="S44" s="77" t="s">
        <v>61</v>
      </c>
      <c r="T44" s="5">
        <v>116</v>
      </c>
      <c r="U44" s="9"/>
      <c r="W44" s="86">
        <f t="shared" si="41"/>
        <v>116.7</v>
      </c>
      <c r="X44" s="87">
        <f t="shared" si="42"/>
        <v>35</v>
      </c>
      <c r="Y44" s="92">
        <f t="shared" si="43"/>
        <v>4</v>
      </c>
      <c r="Z44" s="90">
        <f t="shared" si="44"/>
        <v>0</v>
      </c>
      <c r="AA44" s="90">
        <f t="shared" si="45"/>
        <v>0</v>
      </c>
      <c r="AB44" s="90">
        <f t="shared" si="46"/>
        <v>0</v>
      </c>
      <c r="AC44" s="4" t="str">
        <f t="shared" si="47"/>
        <v/>
      </c>
      <c r="AD44" s="91">
        <f t="shared" si="48"/>
        <v>0</v>
      </c>
      <c r="AE44" s="77" t="str">
        <f t="shared" si="49"/>
        <v>계</v>
      </c>
      <c r="AF44" s="77" t="str">
        <f t="shared" si="50"/>
        <v>2/2</v>
      </c>
      <c r="AH44" s="20" t="str">
        <f t="shared" si="1"/>
        <v>메트로디오빌</v>
      </c>
      <c r="AI44" s="87">
        <f t="shared" si="0"/>
        <v>35</v>
      </c>
      <c r="AJ44" s="77" t="str">
        <f t="shared" si="51"/>
        <v>A-</v>
      </c>
      <c r="AK44" s="77" t="s">
        <v>13</v>
      </c>
      <c r="AL44" s="77" t="s">
        <v>62</v>
      </c>
      <c r="AM44" s="77" t="s">
        <v>63</v>
      </c>
      <c r="AN44" s="77" t="str">
        <f t="shared" si="52"/>
        <v>C</v>
      </c>
      <c r="AO44" s="77" t="str">
        <f t="shared" si="53"/>
        <v/>
      </c>
      <c r="AP44" s="77" t="str">
        <f t="shared" si="54"/>
        <v/>
      </c>
      <c r="AQ44" s="77" t="str">
        <f t="shared" si="55"/>
        <v>O</v>
      </c>
      <c r="AR44" s="77" t="str">
        <f t="shared" si="56"/>
        <v>O</v>
      </c>
      <c r="AS44" s="77" t="s">
        <v>2</v>
      </c>
      <c r="AT44" s="77" t="str">
        <f t="shared" si="57"/>
        <v>O</v>
      </c>
      <c r="AU44" s="77" t="str">
        <f t="shared" si="58"/>
        <v>X</v>
      </c>
      <c r="AV44" s="77" t="str">
        <f t="shared" si="59"/>
        <v/>
      </c>
    </row>
  </sheetData>
  <mergeCells count="1">
    <mergeCell ref="AJ1:AN1"/>
  </mergeCells>
  <phoneticPr fontId="2" type="noConversion"/>
  <conditionalFormatting sqref="AV4:AV6">
    <cfRule type="expression" dxfId="4671" priority="672">
      <formula>AV4="X"</formula>
    </cfRule>
    <cfRule type="expression" dxfId="4670" priority="673">
      <formula>AV4="후보"</formula>
    </cfRule>
  </conditionalFormatting>
  <conditionalFormatting sqref="AC1:AC2 AC4:AC6 N4:N5">
    <cfRule type="cellIs" dxfId="4669" priority="669" operator="greaterThan">
      <formula>0.9</formula>
    </cfRule>
    <cfRule type="cellIs" dxfId="4668" priority="670" operator="greaterThan">
      <formula>0.85</formula>
    </cfRule>
  </conditionalFormatting>
  <conditionalFormatting sqref="N1:N2">
    <cfRule type="cellIs" dxfId="4667" priority="667" operator="greaterThan">
      <formula>0.9</formula>
    </cfRule>
    <cfRule type="cellIs" dxfId="4666" priority="668" operator="greaterThan">
      <formula>0.85</formula>
    </cfRule>
  </conditionalFormatting>
  <conditionalFormatting sqref="N6">
    <cfRule type="cellIs" dxfId="4665" priority="665" operator="greaterThan">
      <formula>0.9</formula>
    </cfRule>
    <cfRule type="cellIs" dxfId="4664" priority="666" operator="greaterThan">
      <formula>0.85</formula>
    </cfRule>
  </conditionalFormatting>
  <conditionalFormatting sqref="E6">
    <cfRule type="expression" dxfId="4663" priority="661">
      <formula>AND(IF(OR($Q6=1,$Q6=2),1,0),IF($X6&lt;=20,1,0))</formula>
    </cfRule>
    <cfRule type="expression" dxfId="4662" priority="662">
      <formula>AND(IF($Q6=2,1,0),IF($X6&lt;30,1,0))</formula>
    </cfRule>
    <cfRule type="expression" dxfId="4661" priority="663">
      <formula>AND(IF($Q6=3,1,0),IF($X6&lt;30,1,0))</formula>
    </cfRule>
    <cfRule type="expression" dxfId="4660" priority="664">
      <formula>AND(IF($Q6=3,1,IF($Q6=4,1,0)),IF($F6&lt;=85,1,0))</formula>
    </cfRule>
  </conditionalFormatting>
  <conditionalFormatting sqref="X6">
    <cfRule type="expression" dxfId="4659" priority="657">
      <formula>AND(IF(OR($Q6=1,$Q6=2),1,0),IF($X6&lt;=20,1,0))</formula>
    </cfRule>
    <cfRule type="expression" dxfId="4658" priority="658">
      <formula>AND(IF($Q6=2,1,0),IF($X6&lt;30,1,0))</formula>
    </cfRule>
    <cfRule type="expression" dxfId="4657" priority="659">
      <formula>AND(IF($Q6=3,1,0),IF($X6&lt;30,1,0))</formula>
    </cfRule>
    <cfRule type="expression" dxfId="4656" priority="660">
      <formula>AND(IF($Q6=3,1,IF($Q6=4,1,0)),IF($F6&lt;=85,1,0))</formula>
    </cfRule>
  </conditionalFormatting>
  <conditionalFormatting sqref="AI6">
    <cfRule type="expression" dxfId="4655" priority="653">
      <formula>AND(IF(OR($Q6=1,$Q6=2),1,0),IF($X6&lt;=20,1,0))</formula>
    </cfRule>
    <cfRule type="expression" dxfId="4654" priority="654">
      <formula>AND(IF($Q6=2,1,0),IF($X6&lt;30,1,0))</formula>
    </cfRule>
    <cfRule type="expression" dxfId="4653" priority="655">
      <formula>AND(IF($Q6=3,1,0),IF($X6&lt;30,1,0))</formula>
    </cfRule>
    <cfRule type="expression" dxfId="4652" priority="656">
      <formula>AND(IF($Q6=3,1,IF($Q6=4,1,0)),IF($F6&lt;=85,1,0))</formula>
    </cfRule>
  </conditionalFormatting>
  <conditionalFormatting sqref="AV7">
    <cfRule type="expression" dxfId="4651" priority="651">
      <formula>AV7="X"</formula>
    </cfRule>
    <cfRule type="expression" dxfId="4650" priority="652">
      <formula>AV7="후보"</formula>
    </cfRule>
  </conditionalFormatting>
  <conditionalFormatting sqref="AC7">
    <cfRule type="cellIs" dxfId="4649" priority="648" operator="greaterThan">
      <formula>0.9</formula>
    </cfRule>
    <cfRule type="cellIs" dxfId="4648" priority="649" operator="greaterThan">
      <formula>0.85</formula>
    </cfRule>
  </conditionalFormatting>
  <conditionalFormatting sqref="N7">
    <cfRule type="cellIs" dxfId="4647" priority="646" operator="greaterThan">
      <formula>0.9</formula>
    </cfRule>
    <cfRule type="cellIs" dxfId="4646" priority="647" operator="greaterThan">
      <formula>0.85</formula>
    </cfRule>
  </conditionalFormatting>
  <conditionalFormatting sqref="E7">
    <cfRule type="expression" dxfId="4645" priority="642">
      <formula>AND(IF(OR($Q7=1,$Q7=2),1,0),IF($X7&lt;=20,1,0))</formula>
    </cfRule>
    <cfRule type="expression" dxfId="4644" priority="643">
      <formula>AND(IF($Q7=2,1,0),IF($X7&lt;30,1,0))</formula>
    </cfRule>
    <cfRule type="expression" dxfId="4643" priority="644">
      <formula>AND(IF($Q7=3,1,0),IF($X7&lt;30,1,0))</formula>
    </cfRule>
    <cfRule type="expression" dxfId="4642" priority="645">
      <formula>AND(IF($Q7=3,1,IF($Q7=4,1,0)),IF($F7&lt;=85,1,0))</formula>
    </cfRule>
  </conditionalFormatting>
  <conditionalFormatting sqref="X7">
    <cfRule type="expression" dxfId="4641" priority="638">
      <formula>AND(IF(OR($Q7=1,$Q7=2),1,0),IF($X7&lt;=20,1,0))</formula>
    </cfRule>
    <cfRule type="expression" dxfId="4640" priority="639">
      <formula>AND(IF($Q7=2,1,0),IF($X7&lt;30,1,0))</formula>
    </cfRule>
    <cfRule type="expression" dxfId="4639" priority="640">
      <formula>AND(IF($Q7=3,1,0),IF($X7&lt;30,1,0))</formula>
    </cfRule>
    <cfRule type="expression" dxfId="4638" priority="641">
      <formula>AND(IF($Q7=3,1,IF($Q7=4,1,0)),IF($F7&lt;=85,1,0))</formula>
    </cfRule>
  </conditionalFormatting>
  <conditionalFormatting sqref="AI7">
    <cfRule type="expression" dxfId="4637" priority="634">
      <formula>AND(IF(OR($Q7=1,$Q7=2),1,0),IF($X7&lt;=20,1,0))</formula>
    </cfRule>
    <cfRule type="expression" dxfId="4636" priority="635">
      <formula>AND(IF($Q7=2,1,0),IF($X7&lt;30,1,0))</formula>
    </cfRule>
    <cfRule type="expression" dxfId="4635" priority="636">
      <formula>AND(IF($Q7=3,1,0),IF($X7&lt;30,1,0))</formula>
    </cfRule>
    <cfRule type="expression" dxfId="4634" priority="637">
      <formula>AND(IF($Q7=3,1,IF($Q7=4,1,0)),IF($F7&lt;=85,1,0))</formula>
    </cfRule>
  </conditionalFormatting>
  <conditionalFormatting sqref="AV8">
    <cfRule type="expression" dxfId="4633" priority="632">
      <formula>AV8="X"</formula>
    </cfRule>
    <cfRule type="expression" dxfId="4632" priority="633">
      <formula>AV8="후보"</formula>
    </cfRule>
  </conditionalFormatting>
  <conditionalFormatting sqref="AC8">
    <cfRule type="cellIs" dxfId="4631" priority="629" operator="greaterThan">
      <formula>0.9</formula>
    </cfRule>
    <cfRule type="cellIs" dxfId="4630" priority="630" operator="greaterThan">
      <formula>0.85</formula>
    </cfRule>
  </conditionalFormatting>
  <conditionalFormatting sqref="N8">
    <cfRule type="cellIs" dxfId="4629" priority="627" operator="greaterThan">
      <formula>0.9</formula>
    </cfRule>
    <cfRule type="cellIs" dxfId="4628" priority="628" operator="greaterThan">
      <formula>0.85</formula>
    </cfRule>
  </conditionalFormatting>
  <conditionalFormatting sqref="E8">
    <cfRule type="expression" dxfId="4627" priority="623">
      <formula>AND(IF(OR($Q8=1,$Q8=2),1,0),IF($X8&lt;=20,1,0))</formula>
    </cfRule>
    <cfRule type="expression" dxfId="4626" priority="624">
      <formula>AND(IF($Q8=2,1,0),IF($X8&lt;30,1,0))</formula>
    </cfRule>
    <cfRule type="expression" dxfId="4625" priority="625">
      <formula>AND(IF($Q8=3,1,0),IF($X8&lt;30,1,0))</formula>
    </cfRule>
    <cfRule type="expression" dxfId="4624" priority="626">
      <formula>AND(IF($Q8=3,1,IF($Q8=4,1,0)),IF($F8&lt;=85,1,0))</formula>
    </cfRule>
  </conditionalFormatting>
  <conditionalFormatting sqref="X8">
    <cfRule type="expression" dxfId="4623" priority="619">
      <formula>AND(IF(OR($Q8=1,$Q8=2),1,0),IF($X8&lt;=20,1,0))</formula>
    </cfRule>
    <cfRule type="expression" dxfId="4622" priority="620">
      <formula>AND(IF($Q8=2,1,0),IF($X8&lt;30,1,0))</formula>
    </cfRule>
    <cfRule type="expression" dxfId="4621" priority="621">
      <formula>AND(IF($Q8=3,1,0),IF($X8&lt;30,1,0))</formula>
    </cfRule>
    <cfRule type="expression" dxfId="4620" priority="622">
      <formula>AND(IF($Q8=3,1,IF($Q8=4,1,0)),IF($F8&lt;=85,1,0))</formula>
    </cfRule>
  </conditionalFormatting>
  <conditionalFormatting sqref="AI8">
    <cfRule type="expression" dxfId="4619" priority="615">
      <formula>AND(IF(OR($Q8=1,$Q8=2),1,0),IF($X8&lt;=20,1,0))</formula>
    </cfRule>
    <cfRule type="expression" dxfId="4618" priority="616">
      <formula>AND(IF($Q8=2,1,0),IF($X8&lt;30,1,0))</formula>
    </cfRule>
    <cfRule type="expression" dxfId="4617" priority="617">
      <formula>AND(IF($Q8=3,1,0),IF($X8&lt;30,1,0))</formula>
    </cfRule>
    <cfRule type="expression" dxfId="4616" priority="618">
      <formula>AND(IF($Q8=3,1,IF($Q8=4,1,0)),IF($F8&lt;=85,1,0))</formula>
    </cfRule>
  </conditionalFormatting>
  <conditionalFormatting sqref="AV9">
    <cfRule type="expression" dxfId="4615" priority="613">
      <formula>AV9="X"</formula>
    </cfRule>
    <cfRule type="expression" dxfId="4614" priority="614">
      <formula>AV9="후보"</formula>
    </cfRule>
  </conditionalFormatting>
  <conditionalFormatting sqref="AC9 N9">
    <cfRule type="cellIs" dxfId="4613" priority="610" operator="greaterThan">
      <formula>0.9</formula>
    </cfRule>
    <cfRule type="cellIs" dxfId="4612" priority="611" operator="greaterThan">
      <formula>0.85</formula>
    </cfRule>
  </conditionalFormatting>
  <conditionalFormatting sqref="AV10">
    <cfRule type="expression" dxfId="4611" priority="608">
      <formula>AV10="X"</formula>
    </cfRule>
    <cfRule type="expression" dxfId="4610" priority="609">
      <formula>AV10="후보"</formula>
    </cfRule>
  </conditionalFormatting>
  <conditionalFormatting sqref="AC10">
    <cfRule type="cellIs" dxfId="4609" priority="605" operator="greaterThan">
      <formula>0.9</formula>
    </cfRule>
    <cfRule type="cellIs" dxfId="4608" priority="606" operator="greaterThan">
      <formula>0.85</formula>
    </cfRule>
  </conditionalFormatting>
  <conditionalFormatting sqref="N10">
    <cfRule type="cellIs" dxfId="4607" priority="603" operator="greaterThan">
      <formula>0.9</formula>
    </cfRule>
    <cfRule type="cellIs" dxfId="4606" priority="604" operator="greaterThan">
      <formula>0.85</formula>
    </cfRule>
  </conditionalFormatting>
  <conditionalFormatting sqref="E10">
    <cfRule type="expression" dxfId="4605" priority="599">
      <formula>AND(IF(OR($Q10=1,$Q10=2),1,0),IF($X10&lt;=20,1,0))</formula>
    </cfRule>
    <cfRule type="expression" dxfId="4604" priority="600">
      <formula>AND(IF($Q10=2,1,0),IF($X10&lt;30,1,0))</formula>
    </cfRule>
    <cfRule type="expression" dxfId="4603" priority="601">
      <formula>AND(IF($Q10=3,1,0),IF($X10&lt;30,1,0))</formula>
    </cfRule>
    <cfRule type="expression" dxfId="4602" priority="602">
      <formula>AND(IF($Q10=3,1,IF($Q10=4,1,0)),IF($F10&lt;=85,1,0))</formula>
    </cfRule>
  </conditionalFormatting>
  <conditionalFormatting sqref="X10">
    <cfRule type="expression" dxfId="4601" priority="595">
      <formula>AND(IF(OR($Q10=1,$Q10=2),1,0),IF($X10&lt;=20,1,0))</formula>
    </cfRule>
    <cfRule type="expression" dxfId="4600" priority="596">
      <formula>AND(IF($Q10=2,1,0),IF($X10&lt;30,1,0))</formula>
    </cfRule>
    <cfRule type="expression" dxfId="4599" priority="597">
      <formula>AND(IF($Q10=3,1,0),IF($X10&lt;30,1,0))</formula>
    </cfRule>
    <cfRule type="expression" dxfId="4598" priority="598">
      <formula>AND(IF($Q10=3,1,IF($Q10=4,1,0)),IF($F10&lt;=85,1,0))</formula>
    </cfRule>
  </conditionalFormatting>
  <conditionalFormatting sqref="AI10">
    <cfRule type="expression" dxfId="4597" priority="591">
      <formula>AND(IF(OR($Q10=1,$Q10=2),1,0),IF($X10&lt;=20,1,0))</formula>
    </cfRule>
    <cfRule type="expression" dxfId="4596" priority="592">
      <formula>AND(IF($Q10=2,1,0),IF($X10&lt;30,1,0))</formula>
    </cfRule>
    <cfRule type="expression" dxfId="4595" priority="593">
      <formula>AND(IF($Q10=3,1,0),IF($X10&lt;30,1,0))</formula>
    </cfRule>
    <cfRule type="expression" dxfId="4594" priority="594">
      <formula>AND(IF($Q10=3,1,IF($Q10=4,1,0)),IF($F10&lt;=85,1,0))</formula>
    </cfRule>
  </conditionalFormatting>
  <conditionalFormatting sqref="AV11">
    <cfRule type="expression" dxfId="4593" priority="589">
      <formula>AV11="X"</formula>
    </cfRule>
    <cfRule type="expression" dxfId="4592" priority="590">
      <formula>AV11="후보"</formula>
    </cfRule>
  </conditionalFormatting>
  <conditionalFormatting sqref="AC11">
    <cfRule type="cellIs" dxfId="4591" priority="586" operator="greaterThan">
      <formula>0.9</formula>
    </cfRule>
    <cfRule type="cellIs" dxfId="4590" priority="587" operator="greaterThan">
      <formula>0.85</formula>
    </cfRule>
  </conditionalFormatting>
  <conditionalFormatting sqref="N11">
    <cfRule type="cellIs" dxfId="4589" priority="584" operator="greaterThan">
      <formula>0.9</formula>
    </cfRule>
    <cfRule type="cellIs" dxfId="4588" priority="585" operator="greaterThan">
      <formula>0.85</formula>
    </cfRule>
  </conditionalFormatting>
  <conditionalFormatting sqref="E11">
    <cfRule type="expression" dxfId="4587" priority="580">
      <formula>AND(IF(OR($Q11=1,$Q11=2),1,0),IF($X11&lt;=20,1,0))</formula>
    </cfRule>
    <cfRule type="expression" dxfId="4586" priority="581">
      <formula>AND(IF($Q11=2,1,0),IF($X11&lt;30,1,0))</formula>
    </cfRule>
    <cfRule type="expression" dxfId="4585" priority="582">
      <formula>AND(IF($Q11=3,1,0),IF($X11&lt;30,1,0))</formula>
    </cfRule>
    <cfRule type="expression" dxfId="4584" priority="583">
      <formula>AND(IF($Q11=3,1,IF($Q11=4,1,0)),IF($F11&lt;=85,1,0))</formula>
    </cfRule>
  </conditionalFormatting>
  <conditionalFormatting sqref="X11">
    <cfRule type="expression" dxfId="4583" priority="576">
      <formula>AND(IF(OR($Q11=1,$Q11=2),1,0),IF($X11&lt;=20,1,0))</formula>
    </cfRule>
    <cfRule type="expression" dxfId="4582" priority="577">
      <formula>AND(IF($Q11=2,1,0),IF($X11&lt;30,1,0))</formula>
    </cfRule>
    <cfRule type="expression" dxfId="4581" priority="578">
      <formula>AND(IF($Q11=3,1,0),IF($X11&lt;30,1,0))</formula>
    </cfRule>
    <cfRule type="expression" dxfId="4580" priority="579">
      <formula>AND(IF($Q11=3,1,IF($Q11=4,1,0)),IF($F11&lt;=85,1,0))</formula>
    </cfRule>
  </conditionalFormatting>
  <conditionalFormatting sqref="AI11">
    <cfRule type="expression" dxfId="4579" priority="572">
      <formula>AND(IF(OR($Q11=1,$Q11=2),1,0),IF($X11&lt;=20,1,0))</formula>
    </cfRule>
    <cfRule type="expression" dxfId="4578" priority="573">
      <formula>AND(IF($Q11=2,1,0),IF($X11&lt;30,1,0))</formula>
    </cfRule>
    <cfRule type="expression" dxfId="4577" priority="574">
      <formula>AND(IF($Q11=3,1,0),IF($X11&lt;30,1,0))</formula>
    </cfRule>
    <cfRule type="expression" dxfId="4576" priority="575">
      <formula>AND(IF($Q11=3,1,IF($Q11=4,1,0)),IF($F11&lt;=85,1,0))</formula>
    </cfRule>
  </conditionalFormatting>
  <conditionalFormatting sqref="AV12">
    <cfRule type="expression" dxfId="4575" priority="570">
      <formula>AV12="X"</formula>
    </cfRule>
    <cfRule type="expression" dxfId="4574" priority="571">
      <formula>AV12="후보"</formula>
    </cfRule>
  </conditionalFormatting>
  <conditionalFormatting sqref="AC12">
    <cfRule type="cellIs" dxfId="4573" priority="567" operator="greaterThan">
      <formula>0.9</formula>
    </cfRule>
    <cfRule type="cellIs" dxfId="4572" priority="568" operator="greaterThan">
      <formula>0.85</formula>
    </cfRule>
  </conditionalFormatting>
  <conditionalFormatting sqref="N12">
    <cfRule type="cellIs" dxfId="4571" priority="565" operator="greaterThan">
      <formula>0.9</formula>
    </cfRule>
    <cfRule type="cellIs" dxfId="4570" priority="566" operator="greaterThan">
      <formula>0.85</formula>
    </cfRule>
  </conditionalFormatting>
  <conditionalFormatting sqref="E12">
    <cfRule type="expression" dxfId="4569" priority="561">
      <formula>AND(IF(OR($Q12=1,$Q12=2),1,0),IF($X12&lt;=20,1,0))</formula>
    </cfRule>
    <cfRule type="expression" dxfId="4568" priority="562">
      <formula>AND(IF($Q12=2,1,0),IF($X12&lt;30,1,0))</formula>
    </cfRule>
    <cfRule type="expression" dxfId="4567" priority="563">
      <formula>AND(IF($Q12=3,1,0),IF($X12&lt;30,1,0))</formula>
    </cfRule>
    <cfRule type="expression" dxfId="4566" priority="564">
      <formula>AND(IF($Q12=3,1,IF($Q12=4,1,0)),IF($F12&lt;=85,1,0))</formula>
    </cfRule>
  </conditionalFormatting>
  <conditionalFormatting sqref="X12">
    <cfRule type="expression" dxfId="4565" priority="557">
      <formula>AND(IF(OR($Q12=1,$Q12=2),1,0),IF($X12&lt;=20,1,0))</formula>
    </cfRule>
    <cfRule type="expression" dxfId="4564" priority="558">
      <formula>AND(IF($Q12=2,1,0),IF($X12&lt;30,1,0))</formula>
    </cfRule>
    <cfRule type="expression" dxfId="4563" priority="559">
      <formula>AND(IF($Q12=3,1,0),IF($X12&lt;30,1,0))</formula>
    </cfRule>
    <cfRule type="expression" dxfId="4562" priority="560">
      <formula>AND(IF($Q12=3,1,IF($Q12=4,1,0)),IF($F12&lt;=85,1,0))</formula>
    </cfRule>
  </conditionalFormatting>
  <conditionalFormatting sqref="AI12">
    <cfRule type="expression" dxfId="4561" priority="553">
      <formula>AND(IF(OR($Q12=1,$Q12=2),1,0),IF($X12&lt;=20,1,0))</formula>
    </cfRule>
    <cfRule type="expression" dxfId="4560" priority="554">
      <formula>AND(IF($Q12=2,1,0),IF($X12&lt;30,1,0))</formula>
    </cfRule>
    <cfRule type="expression" dxfId="4559" priority="555">
      <formula>AND(IF($Q12=3,1,0),IF($X12&lt;30,1,0))</formula>
    </cfRule>
    <cfRule type="expression" dxfId="4558" priority="556">
      <formula>AND(IF($Q12=3,1,IF($Q12=4,1,0)),IF($F12&lt;=85,1,0))</formula>
    </cfRule>
  </conditionalFormatting>
  <conditionalFormatting sqref="AV13">
    <cfRule type="expression" dxfId="4557" priority="551">
      <formula>AV13="X"</formula>
    </cfRule>
    <cfRule type="expression" dxfId="4556" priority="552">
      <formula>AV13="후보"</formula>
    </cfRule>
  </conditionalFormatting>
  <conditionalFormatting sqref="AC13 N13">
    <cfRule type="cellIs" dxfId="4555" priority="548" operator="greaterThan">
      <formula>0.9</formula>
    </cfRule>
    <cfRule type="cellIs" dxfId="4554" priority="549" operator="greaterThan">
      <formula>0.85</formula>
    </cfRule>
  </conditionalFormatting>
  <conditionalFormatting sqref="AV14">
    <cfRule type="expression" dxfId="4553" priority="546">
      <formula>AV14="X"</formula>
    </cfRule>
    <cfRule type="expression" dxfId="4552" priority="547">
      <formula>AV14="후보"</formula>
    </cfRule>
  </conditionalFormatting>
  <conditionalFormatting sqref="AC14">
    <cfRule type="cellIs" dxfId="4551" priority="543" operator="greaterThan">
      <formula>0.9</formula>
    </cfRule>
    <cfRule type="cellIs" dxfId="4550" priority="544" operator="greaterThan">
      <formula>0.85</formula>
    </cfRule>
  </conditionalFormatting>
  <conditionalFormatting sqref="N14">
    <cfRule type="cellIs" dxfId="4549" priority="541" operator="greaterThan">
      <formula>0.9</formula>
    </cfRule>
    <cfRule type="cellIs" dxfId="4548" priority="542" operator="greaterThan">
      <formula>0.85</formula>
    </cfRule>
  </conditionalFormatting>
  <conditionalFormatting sqref="E14">
    <cfRule type="expression" dxfId="4547" priority="537">
      <formula>AND(IF(OR($Q14=1,$Q14=2),1,0),IF($X14&lt;=20,1,0))</formula>
    </cfRule>
    <cfRule type="expression" dxfId="4546" priority="538">
      <formula>AND(IF($Q14=2,1,0),IF($X14&lt;30,1,0))</formula>
    </cfRule>
    <cfRule type="expression" dxfId="4545" priority="539">
      <formula>AND(IF($Q14=3,1,0),IF($X14&lt;30,1,0))</formula>
    </cfRule>
    <cfRule type="expression" dxfId="4544" priority="540">
      <formula>AND(IF($Q14=3,1,IF($Q14=4,1,0)),IF($F14&lt;=85,1,0))</formula>
    </cfRule>
  </conditionalFormatting>
  <conditionalFormatting sqref="X14">
    <cfRule type="expression" dxfId="4543" priority="533">
      <formula>AND(IF(OR($Q14=1,$Q14=2),1,0),IF($X14&lt;=20,1,0))</formula>
    </cfRule>
    <cfRule type="expression" dxfId="4542" priority="534">
      <formula>AND(IF($Q14=2,1,0),IF($X14&lt;30,1,0))</formula>
    </cfRule>
    <cfRule type="expression" dxfId="4541" priority="535">
      <formula>AND(IF($Q14=3,1,0),IF($X14&lt;30,1,0))</formula>
    </cfRule>
    <cfRule type="expression" dxfId="4540" priority="536">
      <formula>AND(IF($Q14=3,1,IF($Q14=4,1,0)),IF($F14&lt;=85,1,0))</formula>
    </cfRule>
  </conditionalFormatting>
  <conditionalFormatting sqref="AI14">
    <cfRule type="expression" dxfId="4539" priority="529">
      <formula>AND(IF(OR($Q14=1,$Q14=2),1,0),IF($X14&lt;=20,1,0))</formula>
    </cfRule>
    <cfRule type="expression" dxfId="4538" priority="530">
      <formula>AND(IF($Q14=2,1,0),IF($X14&lt;30,1,0))</formula>
    </cfRule>
    <cfRule type="expression" dxfId="4537" priority="531">
      <formula>AND(IF($Q14=3,1,0),IF($X14&lt;30,1,0))</formula>
    </cfRule>
    <cfRule type="expression" dxfId="4536" priority="532">
      <formula>AND(IF($Q14=3,1,IF($Q14=4,1,0)),IF($F14&lt;=85,1,0))</formula>
    </cfRule>
  </conditionalFormatting>
  <conditionalFormatting sqref="AV15">
    <cfRule type="expression" dxfId="4535" priority="527">
      <formula>AV15="X"</formula>
    </cfRule>
    <cfRule type="expression" dxfId="4534" priority="528">
      <formula>AV15="후보"</formula>
    </cfRule>
  </conditionalFormatting>
  <conditionalFormatting sqref="AC15">
    <cfRule type="cellIs" dxfId="4533" priority="524" operator="greaterThan">
      <formula>0.9</formula>
    </cfRule>
    <cfRule type="cellIs" dxfId="4532" priority="525" operator="greaterThan">
      <formula>0.85</formula>
    </cfRule>
  </conditionalFormatting>
  <conditionalFormatting sqref="N15">
    <cfRule type="cellIs" dxfId="4531" priority="522" operator="greaterThan">
      <formula>0.9</formula>
    </cfRule>
    <cfRule type="cellIs" dxfId="4530" priority="523" operator="greaterThan">
      <formula>0.85</formula>
    </cfRule>
  </conditionalFormatting>
  <conditionalFormatting sqref="E15">
    <cfRule type="expression" dxfId="4529" priority="518">
      <formula>AND(IF(OR($Q15=1,$Q15=2),1,0),IF($X15&lt;=20,1,0))</formula>
    </cfRule>
    <cfRule type="expression" dxfId="4528" priority="519">
      <formula>AND(IF($Q15=2,1,0),IF($X15&lt;30,1,0))</formula>
    </cfRule>
    <cfRule type="expression" dxfId="4527" priority="520">
      <formula>AND(IF($Q15=3,1,0),IF($X15&lt;30,1,0))</formula>
    </cfRule>
    <cfRule type="expression" dxfId="4526" priority="521">
      <formula>AND(IF($Q15=3,1,IF($Q15=4,1,0)),IF($F15&lt;=85,1,0))</formula>
    </cfRule>
  </conditionalFormatting>
  <conditionalFormatting sqref="X15">
    <cfRule type="expression" dxfId="4525" priority="514">
      <formula>AND(IF(OR($Q15=1,$Q15=2),1,0),IF($X15&lt;=20,1,0))</formula>
    </cfRule>
    <cfRule type="expression" dxfId="4524" priority="515">
      <formula>AND(IF($Q15=2,1,0),IF($X15&lt;30,1,0))</formula>
    </cfRule>
    <cfRule type="expression" dxfId="4523" priority="516">
      <formula>AND(IF($Q15=3,1,0),IF($X15&lt;30,1,0))</formula>
    </cfRule>
    <cfRule type="expression" dxfId="4522" priority="517">
      <formula>AND(IF($Q15=3,1,IF($Q15=4,1,0)),IF($F15&lt;=85,1,0))</formula>
    </cfRule>
  </conditionalFormatting>
  <conditionalFormatting sqref="AI15">
    <cfRule type="expression" dxfId="4521" priority="510">
      <formula>AND(IF(OR($Q15=1,$Q15=2),1,0),IF($X15&lt;=20,1,0))</formula>
    </cfRule>
    <cfRule type="expression" dxfId="4520" priority="511">
      <formula>AND(IF($Q15=2,1,0),IF($X15&lt;30,1,0))</formula>
    </cfRule>
    <cfRule type="expression" dxfId="4519" priority="512">
      <formula>AND(IF($Q15=3,1,0),IF($X15&lt;30,1,0))</formula>
    </cfRule>
    <cfRule type="expression" dxfId="4518" priority="513">
      <formula>AND(IF($Q15=3,1,IF($Q15=4,1,0)),IF($F15&lt;=85,1,0))</formula>
    </cfRule>
  </conditionalFormatting>
  <conditionalFormatting sqref="AV16">
    <cfRule type="expression" dxfId="4517" priority="508">
      <formula>AV16="X"</formula>
    </cfRule>
    <cfRule type="expression" dxfId="4516" priority="509">
      <formula>AV16="후보"</formula>
    </cfRule>
  </conditionalFormatting>
  <conditionalFormatting sqref="AC16">
    <cfRule type="cellIs" dxfId="4515" priority="505" operator="greaterThan">
      <formula>0.9</formula>
    </cfRule>
    <cfRule type="cellIs" dxfId="4514" priority="506" operator="greaterThan">
      <formula>0.85</formula>
    </cfRule>
  </conditionalFormatting>
  <conditionalFormatting sqref="N16">
    <cfRule type="cellIs" dxfId="4513" priority="503" operator="greaterThan">
      <formula>0.9</formula>
    </cfRule>
    <cfRule type="cellIs" dxfId="4512" priority="504" operator="greaterThan">
      <formula>0.85</formula>
    </cfRule>
  </conditionalFormatting>
  <conditionalFormatting sqref="E16">
    <cfRule type="expression" dxfId="4511" priority="499">
      <formula>AND(IF(OR($Q16=1,$Q16=2),1,0),IF($X16&lt;=20,1,0))</formula>
    </cfRule>
    <cfRule type="expression" dxfId="4510" priority="500">
      <formula>AND(IF($Q16=2,1,0),IF($X16&lt;30,1,0))</formula>
    </cfRule>
    <cfRule type="expression" dxfId="4509" priority="501">
      <formula>AND(IF($Q16=3,1,0),IF($X16&lt;30,1,0))</formula>
    </cfRule>
    <cfRule type="expression" dxfId="4508" priority="502">
      <formula>AND(IF($Q16=3,1,IF($Q16=4,1,0)),IF($F16&lt;=85,1,0))</formula>
    </cfRule>
  </conditionalFormatting>
  <conditionalFormatting sqref="X16">
    <cfRule type="expression" dxfId="4507" priority="495">
      <formula>AND(IF(OR($Q16=1,$Q16=2),1,0),IF($X16&lt;=20,1,0))</formula>
    </cfRule>
    <cfRule type="expression" dxfId="4506" priority="496">
      <formula>AND(IF($Q16=2,1,0),IF($X16&lt;30,1,0))</formula>
    </cfRule>
    <cfRule type="expression" dxfId="4505" priority="497">
      <formula>AND(IF($Q16=3,1,0),IF($X16&lt;30,1,0))</formula>
    </cfRule>
    <cfRule type="expression" dxfId="4504" priority="498">
      <formula>AND(IF($Q16=3,1,IF($Q16=4,1,0)),IF($F16&lt;=85,1,0))</formula>
    </cfRule>
  </conditionalFormatting>
  <conditionalFormatting sqref="AI16">
    <cfRule type="expression" dxfId="4503" priority="491">
      <formula>AND(IF(OR($Q16=1,$Q16=2),1,0),IF($X16&lt;=20,1,0))</formula>
    </cfRule>
    <cfRule type="expression" dxfId="4502" priority="492">
      <formula>AND(IF($Q16=2,1,0),IF($X16&lt;30,1,0))</formula>
    </cfRule>
    <cfRule type="expression" dxfId="4501" priority="493">
      <formula>AND(IF($Q16=3,1,0),IF($X16&lt;30,1,0))</formula>
    </cfRule>
    <cfRule type="expression" dxfId="4500" priority="494">
      <formula>AND(IF($Q16=3,1,IF($Q16=4,1,0)),IF($F16&lt;=85,1,0))</formula>
    </cfRule>
  </conditionalFormatting>
  <conditionalFormatting sqref="AV17">
    <cfRule type="expression" dxfId="4499" priority="489">
      <formula>AV17="X"</formula>
    </cfRule>
    <cfRule type="expression" dxfId="4498" priority="490">
      <formula>AV17="후보"</formula>
    </cfRule>
  </conditionalFormatting>
  <conditionalFormatting sqref="AC17 N17">
    <cfRule type="cellIs" dxfId="4497" priority="486" operator="greaterThan">
      <formula>0.9</formula>
    </cfRule>
    <cfRule type="cellIs" dxfId="4496" priority="487" operator="greaterThan">
      <formula>0.85</formula>
    </cfRule>
  </conditionalFormatting>
  <conditionalFormatting sqref="AV18">
    <cfRule type="expression" dxfId="4495" priority="484">
      <formula>AV18="X"</formula>
    </cfRule>
    <cfRule type="expression" dxfId="4494" priority="485">
      <formula>AV18="후보"</formula>
    </cfRule>
  </conditionalFormatting>
  <conditionalFormatting sqref="AC18">
    <cfRule type="cellIs" dxfId="4493" priority="481" operator="greaterThan">
      <formula>0.9</formula>
    </cfRule>
    <cfRule type="cellIs" dxfId="4492" priority="482" operator="greaterThan">
      <formula>0.85</formula>
    </cfRule>
  </conditionalFormatting>
  <conditionalFormatting sqref="N18">
    <cfRule type="cellIs" dxfId="4491" priority="479" operator="greaterThan">
      <formula>0.9</formula>
    </cfRule>
    <cfRule type="cellIs" dxfId="4490" priority="480" operator="greaterThan">
      <formula>0.85</formula>
    </cfRule>
  </conditionalFormatting>
  <conditionalFormatting sqref="E18">
    <cfRule type="expression" dxfId="4489" priority="475">
      <formula>AND(IF(OR($Q18=1,$Q18=2),1,0),IF($X18&lt;=20,1,0))</formula>
    </cfRule>
    <cfRule type="expression" dxfId="4488" priority="476">
      <formula>AND(IF($Q18=2,1,0),IF($X18&lt;30,1,0))</formula>
    </cfRule>
    <cfRule type="expression" dxfId="4487" priority="477">
      <formula>AND(IF($Q18=3,1,0),IF($X18&lt;30,1,0))</formula>
    </cfRule>
    <cfRule type="expression" dxfId="4486" priority="478">
      <formula>AND(IF($Q18=3,1,IF($Q18=4,1,0)),IF($F18&lt;=85,1,0))</formula>
    </cfRule>
  </conditionalFormatting>
  <conditionalFormatting sqref="X18">
    <cfRule type="expression" dxfId="4485" priority="471">
      <formula>AND(IF(OR($Q18=1,$Q18=2),1,0),IF($X18&lt;=20,1,0))</formula>
    </cfRule>
    <cfRule type="expression" dxfId="4484" priority="472">
      <formula>AND(IF($Q18=2,1,0),IF($X18&lt;30,1,0))</formula>
    </cfRule>
    <cfRule type="expression" dxfId="4483" priority="473">
      <formula>AND(IF($Q18=3,1,0),IF($X18&lt;30,1,0))</formula>
    </cfRule>
    <cfRule type="expression" dxfId="4482" priority="474">
      <formula>AND(IF($Q18=3,1,IF($Q18=4,1,0)),IF($F18&lt;=85,1,0))</formula>
    </cfRule>
  </conditionalFormatting>
  <conditionalFormatting sqref="AI18">
    <cfRule type="expression" dxfId="4481" priority="467">
      <formula>AND(IF(OR($Q18=1,$Q18=2),1,0),IF($X18&lt;=20,1,0))</formula>
    </cfRule>
    <cfRule type="expression" dxfId="4480" priority="468">
      <formula>AND(IF($Q18=2,1,0),IF($X18&lt;30,1,0))</formula>
    </cfRule>
    <cfRule type="expression" dxfId="4479" priority="469">
      <formula>AND(IF($Q18=3,1,0),IF($X18&lt;30,1,0))</formula>
    </cfRule>
    <cfRule type="expression" dxfId="4478" priority="470">
      <formula>AND(IF($Q18=3,1,IF($Q18=4,1,0)),IF($F18&lt;=85,1,0))</formula>
    </cfRule>
  </conditionalFormatting>
  <conditionalFormatting sqref="AV19">
    <cfRule type="expression" dxfId="4477" priority="465">
      <formula>AV19="X"</formula>
    </cfRule>
    <cfRule type="expression" dxfId="4476" priority="466">
      <formula>AV19="후보"</formula>
    </cfRule>
  </conditionalFormatting>
  <conditionalFormatting sqref="AC19">
    <cfRule type="cellIs" dxfId="4475" priority="462" operator="greaterThan">
      <formula>0.9</formula>
    </cfRule>
    <cfRule type="cellIs" dxfId="4474" priority="463" operator="greaterThan">
      <formula>0.85</formula>
    </cfRule>
  </conditionalFormatting>
  <conditionalFormatting sqref="N19">
    <cfRule type="cellIs" dxfId="4473" priority="460" operator="greaterThan">
      <formula>0.9</formula>
    </cfRule>
    <cfRule type="cellIs" dxfId="4472" priority="461" operator="greaterThan">
      <formula>0.85</formula>
    </cfRule>
  </conditionalFormatting>
  <conditionalFormatting sqref="E19">
    <cfRule type="expression" dxfId="4471" priority="456">
      <formula>AND(IF(OR($Q19=1,$Q19=2),1,0),IF($X19&lt;=20,1,0))</formula>
    </cfRule>
    <cfRule type="expression" dxfId="4470" priority="457">
      <formula>AND(IF($Q19=2,1,0),IF($X19&lt;30,1,0))</formula>
    </cfRule>
    <cfRule type="expression" dxfId="4469" priority="458">
      <formula>AND(IF($Q19=3,1,0),IF($X19&lt;30,1,0))</formula>
    </cfRule>
    <cfRule type="expression" dxfId="4468" priority="459">
      <formula>AND(IF($Q19=3,1,IF($Q19=4,1,0)),IF($F19&lt;=85,1,0))</formula>
    </cfRule>
  </conditionalFormatting>
  <conditionalFormatting sqref="X19">
    <cfRule type="expression" dxfId="4467" priority="452">
      <formula>AND(IF(OR($Q19=1,$Q19=2),1,0),IF($X19&lt;=20,1,0))</formula>
    </cfRule>
    <cfRule type="expression" dxfId="4466" priority="453">
      <formula>AND(IF($Q19=2,1,0),IF($X19&lt;30,1,0))</formula>
    </cfRule>
    <cfRule type="expression" dxfId="4465" priority="454">
      <formula>AND(IF($Q19=3,1,0),IF($X19&lt;30,1,0))</formula>
    </cfRule>
    <cfRule type="expression" dxfId="4464" priority="455">
      <formula>AND(IF($Q19=3,1,IF($Q19=4,1,0)),IF($F19&lt;=85,1,0))</formula>
    </cfRule>
  </conditionalFormatting>
  <conditionalFormatting sqref="AI19">
    <cfRule type="expression" dxfId="4463" priority="448">
      <formula>AND(IF(OR($Q19=1,$Q19=2),1,0),IF($X19&lt;=20,1,0))</formula>
    </cfRule>
    <cfRule type="expression" dxfId="4462" priority="449">
      <formula>AND(IF($Q19=2,1,0),IF($X19&lt;30,1,0))</formula>
    </cfRule>
    <cfRule type="expression" dxfId="4461" priority="450">
      <formula>AND(IF($Q19=3,1,0),IF($X19&lt;30,1,0))</formula>
    </cfRule>
    <cfRule type="expression" dxfId="4460" priority="451">
      <formula>AND(IF($Q19=3,1,IF($Q19=4,1,0)),IF($F19&lt;=85,1,0))</formula>
    </cfRule>
  </conditionalFormatting>
  <conditionalFormatting sqref="AV20">
    <cfRule type="expression" dxfId="4459" priority="446">
      <formula>AV20="X"</formula>
    </cfRule>
    <cfRule type="expression" dxfId="4458" priority="447">
      <formula>AV20="후보"</formula>
    </cfRule>
  </conditionalFormatting>
  <conditionalFormatting sqref="AC20">
    <cfRule type="cellIs" dxfId="4457" priority="443" operator="greaterThan">
      <formula>0.9</formula>
    </cfRule>
    <cfRule type="cellIs" dxfId="4456" priority="444" operator="greaterThan">
      <formula>0.85</formula>
    </cfRule>
  </conditionalFormatting>
  <conditionalFormatting sqref="N20">
    <cfRule type="cellIs" dxfId="4455" priority="441" operator="greaterThan">
      <formula>0.9</formula>
    </cfRule>
    <cfRule type="cellIs" dxfId="4454" priority="442" operator="greaterThan">
      <formula>0.85</formula>
    </cfRule>
  </conditionalFormatting>
  <conditionalFormatting sqref="E20">
    <cfRule type="expression" dxfId="4453" priority="437">
      <formula>AND(IF(OR($Q20=1,$Q20=2),1,0),IF($X20&lt;=20,1,0))</formula>
    </cfRule>
    <cfRule type="expression" dxfId="4452" priority="438">
      <formula>AND(IF($Q20=2,1,0),IF($X20&lt;30,1,0))</formula>
    </cfRule>
    <cfRule type="expression" dxfId="4451" priority="439">
      <formula>AND(IF($Q20=3,1,0),IF($X20&lt;30,1,0))</formula>
    </cfRule>
    <cfRule type="expression" dxfId="4450" priority="440">
      <formula>AND(IF($Q20=3,1,IF($Q20=4,1,0)),IF($F20&lt;=85,1,0))</formula>
    </cfRule>
  </conditionalFormatting>
  <conditionalFormatting sqref="X20">
    <cfRule type="expression" dxfId="4449" priority="433">
      <formula>AND(IF(OR($Q20=1,$Q20=2),1,0),IF($X20&lt;=20,1,0))</formula>
    </cfRule>
    <cfRule type="expression" dxfId="4448" priority="434">
      <formula>AND(IF($Q20=2,1,0),IF($X20&lt;30,1,0))</formula>
    </cfRule>
    <cfRule type="expression" dxfId="4447" priority="435">
      <formula>AND(IF($Q20=3,1,0),IF($X20&lt;30,1,0))</formula>
    </cfRule>
    <cfRule type="expression" dxfId="4446" priority="436">
      <formula>AND(IF($Q20=3,1,IF($Q20=4,1,0)),IF($F20&lt;=85,1,0))</formula>
    </cfRule>
  </conditionalFormatting>
  <conditionalFormatting sqref="AI20">
    <cfRule type="expression" dxfId="4445" priority="429">
      <formula>AND(IF(OR($Q20=1,$Q20=2),1,0),IF($X20&lt;=20,1,0))</formula>
    </cfRule>
    <cfRule type="expression" dxfId="4444" priority="430">
      <formula>AND(IF($Q20=2,1,0),IF($X20&lt;30,1,0))</formula>
    </cfRule>
    <cfRule type="expression" dxfId="4443" priority="431">
      <formula>AND(IF($Q20=3,1,0),IF($X20&lt;30,1,0))</formula>
    </cfRule>
    <cfRule type="expression" dxfId="4442" priority="432">
      <formula>AND(IF($Q20=3,1,IF($Q20=4,1,0)),IF($F20&lt;=85,1,0))</formula>
    </cfRule>
  </conditionalFormatting>
  <conditionalFormatting sqref="AV21">
    <cfRule type="expression" dxfId="4441" priority="427">
      <formula>AV21="X"</formula>
    </cfRule>
    <cfRule type="expression" dxfId="4440" priority="428">
      <formula>AV21="후보"</formula>
    </cfRule>
  </conditionalFormatting>
  <conditionalFormatting sqref="AC21 N21">
    <cfRule type="cellIs" dxfId="4439" priority="424" operator="greaterThan">
      <formula>0.9</formula>
    </cfRule>
    <cfRule type="cellIs" dxfId="4438" priority="425" operator="greaterThan">
      <formula>0.85</formula>
    </cfRule>
  </conditionalFormatting>
  <conditionalFormatting sqref="AV22">
    <cfRule type="expression" dxfId="4437" priority="422">
      <formula>AV22="X"</formula>
    </cfRule>
    <cfRule type="expression" dxfId="4436" priority="423">
      <formula>AV22="후보"</formula>
    </cfRule>
  </conditionalFormatting>
  <conditionalFormatting sqref="AC22">
    <cfRule type="cellIs" dxfId="4435" priority="419" operator="greaterThan">
      <formula>0.9</formula>
    </cfRule>
    <cfRule type="cellIs" dxfId="4434" priority="420" operator="greaterThan">
      <formula>0.85</formula>
    </cfRule>
  </conditionalFormatting>
  <conditionalFormatting sqref="N22">
    <cfRule type="cellIs" dxfId="4433" priority="417" operator="greaterThan">
      <formula>0.9</formula>
    </cfRule>
    <cfRule type="cellIs" dxfId="4432" priority="418" operator="greaterThan">
      <formula>0.85</formula>
    </cfRule>
  </conditionalFormatting>
  <conditionalFormatting sqref="E22">
    <cfRule type="expression" dxfId="4431" priority="413">
      <formula>AND(IF(OR($Q22=1,$Q22=2),1,0),IF($X22&lt;=20,1,0))</formula>
    </cfRule>
    <cfRule type="expression" dxfId="4430" priority="414">
      <formula>AND(IF($Q22=2,1,0),IF($X22&lt;30,1,0))</formula>
    </cfRule>
    <cfRule type="expression" dxfId="4429" priority="415">
      <formula>AND(IF($Q22=3,1,0),IF($X22&lt;30,1,0))</formula>
    </cfRule>
    <cfRule type="expression" dxfId="4428" priority="416">
      <formula>AND(IF($Q22=3,1,IF($Q22=4,1,0)),IF($F22&lt;=85,1,0))</formula>
    </cfRule>
  </conditionalFormatting>
  <conditionalFormatting sqref="X22">
    <cfRule type="expression" dxfId="4427" priority="409">
      <formula>AND(IF(OR($Q22=1,$Q22=2),1,0),IF($X22&lt;=20,1,0))</formula>
    </cfRule>
    <cfRule type="expression" dxfId="4426" priority="410">
      <formula>AND(IF($Q22=2,1,0),IF($X22&lt;30,1,0))</formula>
    </cfRule>
    <cfRule type="expression" dxfId="4425" priority="411">
      <formula>AND(IF($Q22=3,1,0),IF($X22&lt;30,1,0))</formula>
    </cfRule>
    <cfRule type="expression" dxfId="4424" priority="412">
      <formula>AND(IF($Q22=3,1,IF($Q22=4,1,0)),IF($F22&lt;=85,1,0))</formula>
    </cfRule>
  </conditionalFormatting>
  <conditionalFormatting sqref="AI22">
    <cfRule type="expression" dxfId="4423" priority="405">
      <formula>AND(IF(OR($Q22=1,$Q22=2),1,0),IF($X22&lt;=20,1,0))</formula>
    </cfRule>
    <cfRule type="expression" dxfId="4422" priority="406">
      <formula>AND(IF($Q22=2,1,0),IF($X22&lt;30,1,0))</formula>
    </cfRule>
    <cfRule type="expression" dxfId="4421" priority="407">
      <formula>AND(IF($Q22=3,1,0),IF($X22&lt;30,1,0))</formula>
    </cfRule>
    <cfRule type="expression" dxfId="4420" priority="408">
      <formula>AND(IF($Q22=3,1,IF($Q22=4,1,0)),IF($F22&lt;=85,1,0))</formula>
    </cfRule>
  </conditionalFormatting>
  <conditionalFormatting sqref="AV23">
    <cfRule type="expression" dxfId="4419" priority="403">
      <formula>AV23="X"</formula>
    </cfRule>
    <cfRule type="expression" dxfId="4418" priority="404">
      <formula>AV23="후보"</formula>
    </cfRule>
  </conditionalFormatting>
  <conditionalFormatting sqref="AC23">
    <cfRule type="cellIs" dxfId="4417" priority="400" operator="greaterThan">
      <formula>0.9</formula>
    </cfRule>
    <cfRule type="cellIs" dxfId="4416" priority="401" operator="greaterThan">
      <formula>0.85</formula>
    </cfRule>
  </conditionalFormatting>
  <conditionalFormatting sqref="N23">
    <cfRule type="cellIs" dxfId="4415" priority="398" operator="greaterThan">
      <formula>0.9</formula>
    </cfRule>
    <cfRule type="cellIs" dxfId="4414" priority="399" operator="greaterThan">
      <formula>0.85</formula>
    </cfRule>
  </conditionalFormatting>
  <conditionalFormatting sqref="E23">
    <cfRule type="expression" dxfId="4413" priority="394">
      <formula>AND(IF(OR($Q23=1,$Q23=2),1,0),IF($X23&lt;=20,1,0))</formula>
    </cfRule>
    <cfRule type="expression" dxfId="4412" priority="395">
      <formula>AND(IF($Q23=2,1,0),IF($X23&lt;30,1,0))</formula>
    </cfRule>
    <cfRule type="expression" dxfId="4411" priority="396">
      <formula>AND(IF($Q23=3,1,0),IF($X23&lt;30,1,0))</formula>
    </cfRule>
    <cfRule type="expression" dxfId="4410" priority="397">
      <formula>AND(IF($Q23=3,1,IF($Q23=4,1,0)),IF($F23&lt;=85,1,0))</formula>
    </cfRule>
  </conditionalFormatting>
  <conditionalFormatting sqref="X23">
    <cfRule type="expression" dxfId="4409" priority="390">
      <formula>AND(IF(OR($Q23=1,$Q23=2),1,0),IF($X23&lt;=20,1,0))</formula>
    </cfRule>
    <cfRule type="expression" dxfId="4408" priority="391">
      <formula>AND(IF($Q23=2,1,0),IF($X23&lt;30,1,0))</formula>
    </cfRule>
    <cfRule type="expression" dxfId="4407" priority="392">
      <formula>AND(IF($Q23=3,1,0),IF($X23&lt;30,1,0))</formula>
    </cfRule>
    <cfRule type="expression" dxfId="4406" priority="393">
      <formula>AND(IF($Q23=3,1,IF($Q23=4,1,0)),IF($F23&lt;=85,1,0))</formula>
    </cfRule>
  </conditionalFormatting>
  <conditionalFormatting sqref="AI23">
    <cfRule type="expression" dxfId="4405" priority="386">
      <formula>AND(IF(OR($Q23=1,$Q23=2),1,0),IF($X23&lt;=20,1,0))</formula>
    </cfRule>
    <cfRule type="expression" dxfId="4404" priority="387">
      <formula>AND(IF($Q23=2,1,0),IF($X23&lt;30,1,0))</formula>
    </cfRule>
    <cfRule type="expression" dxfId="4403" priority="388">
      <formula>AND(IF($Q23=3,1,0),IF($X23&lt;30,1,0))</formula>
    </cfRule>
    <cfRule type="expression" dxfId="4402" priority="389">
      <formula>AND(IF($Q23=3,1,IF($Q23=4,1,0)),IF($F23&lt;=85,1,0))</formula>
    </cfRule>
  </conditionalFormatting>
  <conditionalFormatting sqref="AV24">
    <cfRule type="expression" dxfId="4401" priority="384">
      <formula>AV24="X"</formula>
    </cfRule>
    <cfRule type="expression" dxfId="4400" priority="385">
      <formula>AV24="후보"</formula>
    </cfRule>
  </conditionalFormatting>
  <conditionalFormatting sqref="AC24">
    <cfRule type="cellIs" dxfId="4399" priority="381" operator="greaterThan">
      <formula>0.9</formula>
    </cfRule>
    <cfRule type="cellIs" dxfId="4398" priority="382" operator="greaterThan">
      <formula>0.85</formula>
    </cfRule>
  </conditionalFormatting>
  <conditionalFormatting sqref="N24">
    <cfRule type="cellIs" dxfId="4397" priority="379" operator="greaterThan">
      <formula>0.9</formula>
    </cfRule>
    <cfRule type="cellIs" dxfId="4396" priority="380" operator="greaterThan">
      <formula>0.85</formula>
    </cfRule>
  </conditionalFormatting>
  <conditionalFormatting sqref="E24">
    <cfRule type="expression" dxfId="4395" priority="375">
      <formula>AND(IF(OR($Q24=1,$Q24=2),1,0),IF($X24&lt;=20,1,0))</formula>
    </cfRule>
    <cfRule type="expression" dxfId="4394" priority="376">
      <formula>AND(IF($Q24=2,1,0),IF($X24&lt;30,1,0))</formula>
    </cfRule>
    <cfRule type="expression" dxfId="4393" priority="377">
      <formula>AND(IF($Q24=3,1,0),IF($X24&lt;30,1,0))</formula>
    </cfRule>
    <cfRule type="expression" dxfId="4392" priority="378">
      <formula>AND(IF($Q24=3,1,IF($Q24=4,1,0)),IF($F24&lt;=85,1,0))</formula>
    </cfRule>
  </conditionalFormatting>
  <conditionalFormatting sqref="X24">
    <cfRule type="expression" dxfId="4391" priority="371">
      <formula>AND(IF(OR($Q24=1,$Q24=2),1,0),IF($X24&lt;=20,1,0))</formula>
    </cfRule>
    <cfRule type="expression" dxfId="4390" priority="372">
      <formula>AND(IF($Q24=2,1,0),IF($X24&lt;30,1,0))</formula>
    </cfRule>
    <cfRule type="expression" dxfId="4389" priority="373">
      <formula>AND(IF($Q24=3,1,0),IF($X24&lt;30,1,0))</formula>
    </cfRule>
    <cfRule type="expression" dxfId="4388" priority="374">
      <formula>AND(IF($Q24=3,1,IF($Q24=4,1,0)),IF($F24&lt;=85,1,0))</formula>
    </cfRule>
  </conditionalFormatting>
  <conditionalFormatting sqref="AI24">
    <cfRule type="expression" dxfId="4387" priority="367">
      <formula>AND(IF(OR($Q24=1,$Q24=2),1,0),IF($X24&lt;=20,1,0))</formula>
    </cfRule>
    <cfRule type="expression" dxfId="4386" priority="368">
      <formula>AND(IF($Q24=2,1,0),IF($X24&lt;30,1,0))</formula>
    </cfRule>
    <cfRule type="expression" dxfId="4385" priority="369">
      <formula>AND(IF($Q24=3,1,0),IF($X24&lt;30,1,0))</formula>
    </cfRule>
    <cfRule type="expression" dxfId="4384" priority="370">
      <formula>AND(IF($Q24=3,1,IF($Q24=4,1,0)),IF($F24&lt;=85,1,0))</formula>
    </cfRule>
  </conditionalFormatting>
  <conditionalFormatting sqref="AV25">
    <cfRule type="expression" dxfId="4383" priority="365">
      <formula>AV25="X"</formula>
    </cfRule>
    <cfRule type="expression" dxfId="4382" priority="366">
      <formula>AV25="후보"</formula>
    </cfRule>
  </conditionalFormatting>
  <conditionalFormatting sqref="AC25">
    <cfRule type="cellIs" dxfId="4381" priority="362" operator="greaterThan">
      <formula>0.9</formula>
    </cfRule>
    <cfRule type="cellIs" dxfId="4380" priority="363" operator="greaterThan">
      <formula>0.85</formula>
    </cfRule>
  </conditionalFormatting>
  <conditionalFormatting sqref="N25">
    <cfRule type="cellIs" dxfId="4379" priority="360" operator="greaterThan">
      <formula>0.9</formula>
    </cfRule>
    <cfRule type="cellIs" dxfId="4378" priority="361" operator="greaterThan">
      <formula>0.85</formula>
    </cfRule>
  </conditionalFormatting>
  <conditionalFormatting sqref="E25">
    <cfRule type="expression" dxfId="4377" priority="356">
      <formula>AND(IF(OR($Q25=1,$Q25=2),1,0),IF($X25&lt;=20,1,0))</formula>
    </cfRule>
    <cfRule type="expression" dxfId="4376" priority="357">
      <formula>AND(IF($Q25=2,1,0),IF($X25&lt;30,1,0))</formula>
    </cfRule>
    <cfRule type="expression" dxfId="4375" priority="358">
      <formula>AND(IF($Q25=3,1,0),IF($X25&lt;30,1,0))</formula>
    </cfRule>
    <cfRule type="expression" dxfId="4374" priority="359">
      <formula>AND(IF($Q25=3,1,IF($Q25=4,1,0)),IF($F25&lt;=85,1,0))</formula>
    </cfRule>
  </conditionalFormatting>
  <conditionalFormatting sqref="X25">
    <cfRule type="expression" dxfId="4373" priority="352">
      <formula>AND(IF(OR($Q25=1,$Q25=2),1,0),IF($X25&lt;=20,1,0))</formula>
    </cfRule>
    <cfRule type="expression" dxfId="4372" priority="353">
      <formula>AND(IF($Q25=2,1,0),IF($X25&lt;30,1,0))</formula>
    </cfRule>
    <cfRule type="expression" dxfId="4371" priority="354">
      <formula>AND(IF($Q25=3,1,0),IF($X25&lt;30,1,0))</formula>
    </cfRule>
    <cfRule type="expression" dxfId="4370" priority="355">
      <formula>AND(IF($Q25=3,1,IF($Q25=4,1,0)),IF($F25&lt;=85,1,0))</formula>
    </cfRule>
  </conditionalFormatting>
  <conditionalFormatting sqref="AI25">
    <cfRule type="expression" dxfId="4369" priority="348">
      <formula>AND(IF(OR($Q25=1,$Q25=2),1,0),IF($X25&lt;=20,1,0))</formula>
    </cfRule>
    <cfRule type="expression" dxfId="4368" priority="349">
      <formula>AND(IF($Q25=2,1,0),IF($X25&lt;30,1,0))</formula>
    </cfRule>
    <cfRule type="expression" dxfId="4367" priority="350">
      <formula>AND(IF($Q25=3,1,0),IF($X25&lt;30,1,0))</formula>
    </cfRule>
    <cfRule type="expression" dxfId="4366" priority="351">
      <formula>AND(IF($Q25=3,1,IF($Q25=4,1,0)),IF($F25&lt;=85,1,0))</formula>
    </cfRule>
  </conditionalFormatting>
  <conditionalFormatting sqref="AV26">
    <cfRule type="expression" dxfId="4365" priority="346">
      <formula>AV26="X"</formula>
    </cfRule>
    <cfRule type="expression" dxfId="4364" priority="347">
      <formula>AV26="후보"</formula>
    </cfRule>
  </conditionalFormatting>
  <conditionalFormatting sqref="AC26">
    <cfRule type="cellIs" dxfId="4363" priority="343" operator="greaterThan">
      <formula>0.9</formula>
    </cfRule>
    <cfRule type="cellIs" dxfId="4362" priority="344" operator="greaterThan">
      <formula>0.85</formula>
    </cfRule>
  </conditionalFormatting>
  <conditionalFormatting sqref="N26">
    <cfRule type="cellIs" dxfId="4361" priority="341" operator="greaterThan">
      <formula>0.9</formula>
    </cfRule>
    <cfRule type="cellIs" dxfId="4360" priority="342" operator="greaterThan">
      <formula>0.85</formula>
    </cfRule>
  </conditionalFormatting>
  <conditionalFormatting sqref="E26">
    <cfRule type="expression" dxfId="4359" priority="337">
      <formula>AND(IF(OR($Q26=1,$Q26=2),1,0),IF($X26&lt;=20,1,0))</formula>
    </cfRule>
    <cfRule type="expression" dxfId="4358" priority="338">
      <formula>AND(IF($Q26=2,1,0),IF($X26&lt;30,1,0))</formula>
    </cfRule>
    <cfRule type="expression" dxfId="4357" priority="339">
      <formula>AND(IF($Q26=3,1,0),IF($X26&lt;30,1,0))</formula>
    </cfRule>
    <cfRule type="expression" dxfId="4356" priority="340">
      <formula>AND(IF($Q26=3,1,IF($Q26=4,1,0)),IF($F26&lt;=85,1,0))</formula>
    </cfRule>
  </conditionalFormatting>
  <conditionalFormatting sqref="X26">
    <cfRule type="expression" dxfId="4355" priority="333">
      <formula>AND(IF(OR($Q26=1,$Q26=2),1,0),IF($X26&lt;=20,1,0))</formula>
    </cfRule>
    <cfRule type="expression" dxfId="4354" priority="334">
      <formula>AND(IF($Q26=2,1,0),IF($X26&lt;30,1,0))</formula>
    </cfRule>
    <cfRule type="expression" dxfId="4353" priority="335">
      <formula>AND(IF($Q26=3,1,0),IF($X26&lt;30,1,0))</formula>
    </cfRule>
    <cfRule type="expression" dxfId="4352" priority="336">
      <formula>AND(IF($Q26=3,1,IF($Q26=4,1,0)),IF($F26&lt;=85,1,0))</formula>
    </cfRule>
  </conditionalFormatting>
  <conditionalFormatting sqref="AI26">
    <cfRule type="expression" dxfId="4351" priority="329">
      <formula>AND(IF(OR($Q26=1,$Q26=2),1,0),IF($X26&lt;=20,1,0))</formula>
    </cfRule>
    <cfRule type="expression" dxfId="4350" priority="330">
      <formula>AND(IF($Q26=2,1,0),IF($X26&lt;30,1,0))</formula>
    </cfRule>
    <cfRule type="expression" dxfId="4349" priority="331">
      <formula>AND(IF($Q26=3,1,0),IF($X26&lt;30,1,0))</formula>
    </cfRule>
    <cfRule type="expression" dxfId="4348" priority="332">
      <formula>AND(IF($Q26=3,1,IF($Q26=4,1,0)),IF($F26&lt;=85,1,0))</formula>
    </cfRule>
  </conditionalFormatting>
  <conditionalFormatting sqref="AV27">
    <cfRule type="expression" dxfId="4347" priority="327">
      <formula>AV27="X"</formula>
    </cfRule>
    <cfRule type="expression" dxfId="4346" priority="328">
      <formula>AV27="후보"</formula>
    </cfRule>
  </conditionalFormatting>
  <conditionalFormatting sqref="AC27">
    <cfRule type="cellIs" dxfId="4345" priority="324" operator="greaterThan">
      <formula>0.9</formula>
    </cfRule>
    <cfRule type="cellIs" dxfId="4344" priority="325" operator="greaterThan">
      <formula>0.85</formula>
    </cfRule>
  </conditionalFormatting>
  <conditionalFormatting sqref="N27">
    <cfRule type="cellIs" dxfId="4343" priority="322" operator="greaterThan">
      <formula>0.9</formula>
    </cfRule>
    <cfRule type="cellIs" dxfId="4342" priority="323" operator="greaterThan">
      <formula>0.85</formula>
    </cfRule>
  </conditionalFormatting>
  <conditionalFormatting sqref="E27">
    <cfRule type="expression" dxfId="4341" priority="318">
      <formula>AND(IF(OR($Q27=1,$Q27=2),1,0),IF($X27&lt;=20,1,0))</formula>
    </cfRule>
    <cfRule type="expression" dxfId="4340" priority="319">
      <formula>AND(IF($Q27=2,1,0),IF($X27&lt;30,1,0))</formula>
    </cfRule>
    <cfRule type="expression" dxfId="4339" priority="320">
      <formula>AND(IF($Q27=3,1,0),IF($X27&lt;30,1,0))</formula>
    </cfRule>
    <cfRule type="expression" dxfId="4338" priority="321">
      <formula>AND(IF($Q27=3,1,IF($Q27=4,1,0)),IF($F27&lt;=85,1,0))</formula>
    </cfRule>
  </conditionalFormatting>
  <conditionalFormatting sqref="X27">
    <cfRule type="expression" dxfId="4337" priority="314">
      <formula>AND(IF(OR($Q27=1,$Q27=2),1,0),IF($X27&lt;=20,1,0))</formula>
    </cfRule>
    <cfRule type="expression" dxfId="4336" priority="315">
      <formula>AND(IF($Q27=2,1,0),IF($X27&lt;30,1,0))</formula>
    </cfRule>
    <cfRule type="expression" dxfId="4335" priority="316">
      <formula>AND(IF($Q27=3,1,0),IF($X27&lt;30,1,0))</formula>
    </cfRule>
    <cfRule type="expression" dxfId="4334" priority="317">
      <formula>AND(IF($Q27=3,1,IF($Q27=4,1,0)),IF($F27&lt;=85,1,0))</formula>
    </cfRule>
  </conditionalFormatting>
  <conditionalFormatting sqref="AI27">
    <cfRule type="expression" dxfId="4333" priority="310">
      <formula>AND(IF(OR($Q27=1,$Q27=2),1,0),IF($X27&lt;=20,1,0))</formula>
    </cfRule>
    <cfRule type="expression" dxfId="4332" priority="311">
      <formula>AND(IF($Q27=2,1,0),IF($X27&lt;30,1,0))</formula>
    </cfRule>
    <cfRule type="expression" dxfId="4331" priority="312">
      <formula>AND(IF($Q27=3,1,0),IF($X27&lt;30,1,0))</formula>
    </cfRule>
    <cfRule type="expression" dxfId="4330" priority="313">
      <formula>AND(IF($Q27=3,1,IF($Q27=4,1,0)),IF($F27&lt;=85,1,0))</formula>
    </cfRule>
  </conditionalFormatting>
  <conditionalFormatting sqref="AV28">
    <cfRule type="expression" dxfId="4329" priority="308">
      <formula>AV28="X"</formula>
    </cfRule>
    <cfRule type="expression" dxfId="4328" priority="309">
      <formula>AV28="후보"</formula>
    </cfRule>
  </conditionalFormatting>
  <conditionalFormatting sqref="AC28">
    <cfRule type="cellIs" dxfId="4327" priority="305" operator="greaterThan">
      <formula>0.9</formula>
    </cfRule>
    <cfRule type="cellIs" dxfId="4326" priority="306" operator="greaterThan">
      <formula>0.85</formula>
    </cfRule>
  </conditionalFormatting>
  <conditionalFormatting sqref="N28">
    <cfRule type="cellIs" dxfId="4325" priority="303" operator="greaterThan">
      <formula>0.9</formula>
    </cfRule>
    <cfRule type="cellIs" dxfId="4324" priority="304" operator="greaterThan">
      <formula>0.85</formula>
    </cfRule>
  </conditionalFormatting>
  <conditionalFormatting sqref="E28">
    <cfRule type="expression" dxfId="4323" priority="299">
      <formula>AND(IF(OR($Q28=1,$Q28=2),1,0),IF($X28&lt;=20,1,0))</formula>
    </cfRule>
    <cfRule type="expression" dxfId="4322" priority="300">
      <formula>AND(IF($Q28=2,1,0),IF($X28&lt;30,1,0))</formula>
    </cfRule>
    <cfRule type="expression" dxfId="4321" priority="301">
      <formula>AND(IF($Q28=3,1,0),IF($X28&lt;30,1,0))</formula>
    </cfRule>
    <cfRule type="expression" dxfId="4320" priority="302">
      <formula>AND(IF($Q28=3,1,IF($Q28=4,1,0)),IF($F28&lt;=85,1,0))</formula>
    </cfRule>
  </conditionalFormatting>
  <conditionalFormatting sqref="X28">
    <cfRule type="expression" dxfId="4319" priority="295">
      <formula>AND(IF(OR($Q28=1,$Q28=2),1,0),IF($X28&lt;=20,1,0))</formula>
    </cfRule>
    <cfRule type="expression" dxfId="4318" priority="296">
      <formula>AND(IF($Q28=2,1,0),IF($X28&lt;30,1,0))</formula>
    </cfRule>
    <cfRule type="expression" dxfId="4317" priority="297">
      <formula>AND(IF($Q28=3,1,0),IF($X28&lt;30,1,0))</formula>
    </cfRule>
    <cfRule type="expression" dxfId="4316" priority="298">
      <formula>AND(IF($Q28=3,1,IF($Q28=4,1,0)),IF($F28&lt;=85,1,0))</formula>
    </cfRule>
  </conditionalFormatting>
  <conditionalFormatting sqref="AI28">
    <cfRule type="expression" dxfId="4315" priority="291">
      <formula>AND(IF(OR($Q28=1,$Q28=2),1,0),IF($X28&lt;=20,1,0))</formula>
    </cfRule>
    <cfRule type="expression" dxfId="4314" priority="292">
      <formula>AND(IF($Q28=2,1,0),IF($X28&lt;30,1,0))</formula>
    </cfRule>
    <cfRule type="expression" dxfId="4313" priority="293">
      <formula>AND(IF($Q28=3,1,0),IF($X28&lt;30,1,0))</formula>
    </cfRule>
    <cfRule type="expression" dxfId="4312" priority="294">
      <formula>AND(IF($Q28=3,1,IF($Q28=4,1,0)),IF($F28&lt;=85,1,0))</formula>
    </cfRule>
  </conditionalFormatting>
  <conditionalFormatting sqref="AV29">
    <cfRule type="expression" dxfId="4311" priority="289">
      <formula>AV29="X"</formula>
    </cfRule>
    <cfRule type="expression" dxfId="4310" priority="290">
      <formula>AV29="후보"</formula>
    </cfRule>
  </conditionalFormatting>
  <conditionalFormatting sqref="AC29">
    <cfRule type="cellIs" dxfId="4309" priority="286" operator="greaterThan">
      <formula>0.9</formula>
    </cfRule>
    <cfRule type="cellIs" dxfId="4308" priority="287" operator="greaterThan">
      <formula>0.85</formula>
    </cfRule>
  </conditionalFormatting>
  <conditionalFormatting sqref="N29">
    <cfRule type="cellIs" dxfId="4307" priority="284" operator="greaterThan">
      <formula>0.9</formula>
    </cfRule>
    <cfRule type="cellIs" dxfId="4306" priority="285" operator="greaterThan">
      <formula>0.85</formula>
    </cfRule>
  </conditionalFormatting>
  <conditionalFormatting sqref="E29">
    <cfRule type="expression" dxfId="4305" priority="280">
      <formula>AND(IF(OR($Q29=1,$Q29=2),1,0),IF($X29&lt;=20,1,0))</formula>
    </cfRule>
    <cfRule type="expression" dxfId="4304" priority="281">
      <formula>AND(IF($Q29=2,1,0),IF($X29&lt;30,1,0))</formula>
    </cfRule>
    <cfRule type="expression" dxfId="4303" priority="282">
      <formula>AND(IF($Q29=3,1,0),IF($X29&lt;30,1,0))</formula>
    </cfRule>
    <cfRule type="expression" dxfId="4302" priority="283">
      <formula>AND(IF($Q29=3,1,IF($Q29=4,1,0)),IF($F29&lt;=85,1,0))</formula>
    </cfRule>
  </conditionalFormatting>
  <conditionalFormatting sqref="X29">
    <cfRule type="expression" dxfId="4301" priority="276">
      <formula>AND(IF(OR($Q29=1,$Q29=2),1,0),IF($X29&lt;=20,1,0))</formula>
    </cfRule>
    <cfRule type="expression" dxfId="4300" priority="277">
      <formula>AND(IF($Q29=2,1,0),IF($X29&lt;30,1,0))</formula>
    </cfRule>
    <cfRule type="expression" dxfId="4299" priority="278">
      <formula>AND(IF($Q29=3,1,0),IF($X29&lt;30,1,0))</formula>
    </cfRule>
    <cfRule type="expression" dxfId="4298" priority="279">
      <formula>AND(IF($Q29=3,1,IF($Q29=4,1,0)),IF($F29&lt;=85,1,0))</formula>
    </cfRule>
  </conditionalFormatting>
  <conditionalFormatting sqref="AI29">
    <cfRule type="expression" dxfId="4297" priority="272">
      <formula>AND(IF(OR($Q29=1,$Q29=2),1,0),IF($X29&lt;=20,1,0))</formula>
    </cfRule>
    <cfRule type="expression" dxfId="4296" priority="273">
      <formula>AND(IF($Q29=2,1,0),IF($X29&lt;30,1,0))</formula>
    </cfRule>
    <cfRule type="expression" dxfId="4295" priority="274">
      <formula>AND(IF($Q29=3,1,0),IF($X29&lt;30,1,0))</formula>
    </cfRule>
    <cfRule type="expression" dxfId="4294" priority="275">
      <formula>AND(IF($Q29=3,1,IF($Q29=4,1,0)),IF($F29&lt;=85,1,0))</formula>
    </cfRule>
  </conditionalFormatting>
  <conditionalFormatting sqref="AV30">
    <cfRule type="expression" dxfId="4293" priority="270">
      <formula>AV30="X"</formula>
    </cfRule>
    <cfRule type="expression" dxfId="4292" priority="271">
      <formula>AV30="후보"</formula>
    </cfRule>
  </conditionalFormatting>
  <conditionalFormatting sqref="AC30">
    <cfRule type="cellIs" dxfId="4291" priority="267" operator="greaterThan">
      <formula>0.9</formula>
    </cfRule>
    <cfRule type="cellIs" dxfId="4290" priority="268" operator="greaterThan">
      <formula>0.85</formula>
    </cfRule>
  </conditionalFormatting>
  <conditionalFormatting sqref="N30">
    <cfRule type="cellIs" dxfId="4289" priority="265" operator="greaterThan">
      <formula>0.9</formula>
    </cfRule>
    <cfRule type="cellIs" dxfId="4288" priority="266" operator="greaterThan">
      <formula>0.85</formula>
    </cfRule>
  </conditionalFormatting>
  <conditionalFormatting sqref="E30">
    <cfRule type="expression" dxfId="4287" priority="261">
      <formula>AND(IF(OR($Q30=1,$Q30=2),1,0),IF($X30&lt;=20,1,0))</formula>
    </cfRule>
    <cfRule type="expression" dxfId="4286" priority="262">
      <formula>AND(IF($Q30=2,1,0),IF($X30&lt;30,1,0))</formula>
    </cfRule>
    <cfRule type="expression" dxfId="4285" priority="263">
      <formula>AND(IF($Q30=3,1,0),IF($X30&lt;30,1,0))</formula>
    </cfRule>
    <cfRule type="expression" dxfId="4284" priority="264">
      <formula>AND(IF($Q30=3,1,IF($Q30=4,1,0)),IF($F30&lt;=85,1,0))</formula>
    </cfRule>
  </conditionalFormatting>
  <conditionalFormatting sqref="X30">
    <cfRule type="expression" dxfId="4283" priority="257">
      <formula>AND(IF(OR($Q30=1,$Q30=2),1,0),IF($X30&lt;=20,1,0))</formula>
    </cfRule>
    <cfRule type="expression" dxfId="4282" priority="258">
      <formula>AND(IF($Q30=2,1,0),IF($X30&lt;30,1,0))</formula>
    </cfRule>
    <cfRule type="expression" dxfId="4281" priority="259">
      <formula>AND(IF($Q30=3,1,0),IF($X30&lt;30,1,0))</formula>
    </cfRule>
    <cfRule type="expression" dxfId="4280" priority="260">
      <formula>AND(IF($Q30=3,1,IF($Q30=4,1,0)),IF($F30&lt;=85,1,0))</formula>
    </cfRule>
  </conditionalFormatting>
  <conditionalFormatting sqref="AI30">
    <cfRule type="expression" dxfId="4279" priority="253">
      <formula>AND(IF(OR($Q30=1,$Q30=2),1,0),IF($X30&lt;=20,1,0))</formula>
    </cfRule>
    <cfRule type="expression" dxfId="4278" priority="254">
      <formula>AND(IF($Q30=2,1,0),IF($X30&lt;30,1,0))</formula>
    </cfRule>
    <cfRule type="expression" dxfId="4277" priority="255">
      <formula>AND(IF($Q30=3,1,0),IF($X30&lt;30,1,0))</formula>
    </cfRule>
    <cfRule type="expression" dxfId="4276" priority="256">
      <formula>AND(IF($Q30=3,1,IF($Q30=4,1,0)),IF($F30&lt;=85,1,0))</formula>
    </cfRule>
  </conditionalFormatting>
  <conditionalFormatting sqref="AV31">
    <cfRule type="expression" dxfId="4275" priority="251">
      <formula>AV31="X"</formula>
    </cfRule>
    <cfRule type="expression" dxfId="4274" priority="252">
      <formula>AV31="후보"</formula>
    </cfRule>
  </conditionalFormatting>
  <conditionalFormatting sqref="AC31">
    <cfRule type="cellIs" dxfId="4273" priority="248" operator="greaterThan">
      <formula>0.9</formula>
    </cfRule>
    <cfRule type="cellIs" dxfId="4272" priority="249" operator="greaterThan">
      <formula>0.85</formula>
    </cfRule>
  </conditionalFormatting>
  <conditionalFormatting sqref="N31">
    <cfRule type="cellIs" dxfId="4271" priority="246" operator="greaterThan">
      <formula>0.9</formula>
    </cfRule>
    <cfRule type="cellIs" dxfId="4270" priority="247" operator="greaterThan">
      <formula>0.85</formula>
    </cfRule>
  </conditionalFormatting>
  <conditionalFormatting sqref="E31">
    <cfRule type="expression" dxfId="4269" priority="242">
      <formula>AND(IF(OR($Q31=1,$Q31=2),1,0),IF($X31&lt;=20,1,0))</formula>
    </cfRule>
    <cfRule type="expression" dxfId="4268" priority="243">
      <formula>AND(IF($Q31=2,1,0),IF($X31&lt;30,1,0))</formula>
    </cfRule>
    <cfRule type="expression" dxfId="4267" priority="244">
      <formula>AND(IF($Q31=3,1,0),IF($X31&lt;30,1,0))</formula>
    </cfRule>
    <cfRule type="expression" dxfId="4266" priority="245">
      <formula>AND(IF($Q31=3,1,IF($Q31=4,1,0)),IF($F31&lt;=85,1,0))</formula>
    </cfRule>
  </conditionalFormatting>
  <conditionalFormatting sqref="X31">
    <cfRule type="expression" dxfId="4265" priority="238">
      <formula>AND(IF(OR($Q31=1,$Q31=2),1,0),IF($X31&lt;=20,1,0))</formula>
    </cfRule>
    <cfRule type="expression" dxfId="4264" priority="239">
      <formula>AND(IF($Q31=2,1,0),IF($X31&lt;30,1,0))</formula>
    </cfRule>
    <cfRule type="expression" dxfId="4263" priority="240">
      <formula>AND(IF($Q31=3,1,0),IF($X31&lt;30,1,0))</formula>
    </cfRule>
    <cfRule type="expression" dxfId="4262" priority="241">
      <formula>AND(IF($Q31=3,1,IF($Q31=4,1,0)),IF($F31&lt;=85,1,0))</formula>
    </cfRule>
  </conditionalFormatting>
  <conditionalFormatting sqref="AI31">
    <cfRule type="expression" dxfId="4261" priority="234">
      <formula>AND(IF(OR($Q31=1,$Q31=2),1,0),IF($X31&lt;=20,1,0))</formula>
    </cfRule>
    <cfRule type="expression" dxfId="4260" priority="235">
      <formula>AND(IF($Q31=2,1,0),IF($X31&lt;30,1,0))</formula>
    </cfRule>
    <cfRule type="expression" dxfId="4259" priority="236">
      <formula>AND(IF($Q31=3,1,0),IF($X31&lt;30,1,0))</formula>
    </cfRule>
    <cfRule type="expression" dxfId="4258" priority="237">
      <formula>AND(IF($Q31=3,1,IF($Q31=4,1,0)),IF($F31&lt;=85,1,0))</formula>
    </cfRule>
  </conditionalFormatting>
  <conditionalFormatting sqref="AV32">
    <cfRule type="expression" dxfId="4257" priority="232">
      <formula>AV32="X"</formula>
    </cfRule>
    <cfRule type="expression" dxfId="4256" priority="233">
      <formula>AV32="후보"</formula>
    </cfRule>
  </conditionalFormatting>
  <conditionalFormatting sqref="AC32 N32">
    <cfRule type="cellIs" dxfId="4255" priority="229" operator="greaterThan">
      <formula>0.9</formula>
    </cfRule>
    <cfRule type="cellIs" dxfId="4254" priority="230" operator="greaterThan">
      <formula>0.85</formula>
    </cfRule>
  </conditionalFormatting>
  <conditionalFormatting sqref="AV33">
    <cfRule type="expression" dxfId="4253" priority="227">
      <formula>AV33="X"</formula>
    </cfRule>
    <cfRule type="expression" dxfId="4252" priority="228">
      <formula>AV33="후보"</formula>
    </cfRule>
  </conditionalFormatting>
  <conditionalFormatting sqref="AC33">
    <cfRule type="cellIs" dxfId="4251" priority="224" operator="greaterThan">
      <formula>0.9</formula>
    </cfRule>
    <cfRule type="cellIs" dxfId="4250" priority="225" operator="greaterThan">
      <formula>0.85</formula>
    </cfRule>
  </conditionalFormatting>
  <conditionalFormatting sqref="N33">
    <cfRule type="cellIs" dxfId="4249" priority="222" operator="greaterThan">
      <formula>0.9</formula>
    </cfRule>
    <cfRule type="cellIs" dxfId="4248" priority="223" operator="greaterThan">
      <formula>0.85</formula>
    </cfRule>
  </conditionalFormatting>
  <conditionalFormatting sqref="E33">
    <cfRule type="expression" dxfId="4247" priority="218">
      <formula>AND(IF(OR($Q33=1,$Q33=2),1,0),IF($X33&lt;=20,1,0))</formula>
    </cfRule>
    <cfRule type="expression" dxfId="4246" priority="219">
      <formula>AND(IF($Q33=2,1,0),IF($X33&lt;30,1,0))</formula>
    </cfRule>
    <cfRule type="expression" dxfId="4245" priority="220">
      <formula>AND(IF($Q33=3,1,0),IF($X33&lt;30,1,0))</formula>
    </cfRule>
    <cfRule type="expression" dxfId="4244" priority="221">
      <formula>AND(IF($Q33=3,1,IF($Q33=4,1,0)),IF($F33&lt;=85,1,0))</formula>
    </cfRule>
  </conditionalFormatting>
  <conditionalFormatting sqref="X33">
    <cfRule type="expression" dxfId="4243" priority="214">
      <formula>AND(IF(OR($Q33=1,$Q33=2),1,0),IF($X33&lt;=20,1,0))</formula>
    </cfRule>
    <cfRule type="expression" dxfId="4242" priority="215">
      <formula>AND(IF($Q33=2,1,0),IF($X33&lt;30,1,0))</formula>
    </cfRule>
    <cfRule type="expression" dxfId="4241" priority="216">
      <formula>AND(IF($Q33=3,1,0),IF($X33&lt;30,1,0))</formula>
    </cfRule>
    <cfRule type="expression" dxfId="4240" priority="217">
      <formula>AND(IF($Q33=3,1,IF($Q33=4,1,0)),IF($F33&lt;=85,1,0))</formula>
    </cfRule>
  </conditionalFormatting>
  <conditionalFormatting sqref="AI33">
    <cfRule type="expression" dxfId="4239" priority="210">
      <formula>AND(IF(OR($Q33=1,$Q33=2),1,0),IF($X33&lt;=20,1,0))</formula>
    </cfRule>
    <cfRule type="expression" dxfId="4238" priority="211">
      <formula>AND(IF($Q33=2,1,0),IF($X33&lt;30,1,0))</formula>
    </cfRule>
    <cfRule type="expression" dxfId="4237" priority="212">
      <formula>AND(IF($Q33=3,1,0),IF($X33&lt;30,1,0))</formula>
    </cfRule>
    <cfRule type="expression" dxfId="4236" priority="213">
      <formula>AND(IF($Q33=3,1,IF($Q33=4,1,0)),IF($F33&lt;=85,1,0))</formula>
    </cfRule>
  </conditionalFormatting>
  <conditionalFormatting sqref="AV34">
    <cfRule type="expression" dxfId="4235" priority="208">
      <formula>AV34="X"</formula>
    </cfRule>
    <cfRule type="expression" dxfId="4234" priority="209">
      <formula>AV34="후보"</formula>
    </cfRule>
  </conditionalFormatting>
  <conditionalFormatting sqref="AC34">
    <cfRule type="cellIs" dxfId="4233" priority="205" operator="greaterThan">
      <formula>0.9</formula>
    </cfRule>
    <cfRule type="cellIs" dxfId="4232" priority="206" operator="greaterThan">
      <formula>0.85</formula>
    </cfRule>
  </conditionalFormatting>
  <conditionalFormatting sqref="N34">
    <cfRule type="cellIs" dxfId="4231" priority="203" operator="greaterThan">
      <formula>0.9</formula>
    </cfRule>
    <cfRule type="cellIs" dxfId="4230" priority="204" operator="greaterThan">
      <formula>0.85</formula>
    </cfRule>
  </conditionalFormatting>
  <conditionalFormatting sqref="E34">
    <cfRule type="expression" dxfId="4229" priority="199">
      <formula>AND(IF(OR($Q34=1,$Q34=2),1,0),IF($X34&lt;=20,1,0))</formula>
    </cfRule>
    <cfRule type="expression" dxfId="4228" priority="200">
      <formula>AND(IF($Q34=2,1,0),IF($X34&lt;30,1,0))</formula>
    </cfRule>
    <cfRule type="expression" dxfId="4227" priority="201">
      <formula>AND(IF($Q34=3,1,0),IF($X34&lt;30,1,0))</formula>
    </cfRule>
    <cfRule type="expression" dxfId="4226" priority="202">
      <formula>AND(IF($Q34=3,1,IF($Q34=4,1,0)),IF($F34&lt;=85,1,0))</formula>
    </cfRule>
  </conditionalFormatting>
  <conditionalFormatting sqref="X34">
    <cfRule type="expression" dxfId="4225" priority="195">
      <formula>AND(IF(OR($Q34=1,$Q34=2),1,0),IF($X34&lt;=20,1,0))</formula>
    </cfRule>
    <cfRule type="expression" dxfId="4224" priority="196">
      <formula>AND(IF($Q34=2,1,0),IF($X34&lt;30,1,0))</formula>
    </cfRule>
    <cfRule type="expression" dxfId="4223" priority="197">
      <formula>AND(IF($Q34=3,1,0),IF($X34&lt;30,1,0))</formula>
    </cfRule>
    <cfRule type="expression" dxfId="4222" priority="198">
      <formula>AND(IF($Q34=3,1,IF($Q34=4,1,0)),IF($F34&lt;=85,1,0))</formula>
    </cfRule>
  </conditionalFormatting>
  <conditionalFormatting sqref="AI34">
    <cfRule type="expression" dxfId="4221" priority="191">
      <formula>AND(IF(OR($Q34=1,$Q34=2),1,0),IF($X34&lt;=20,1,0))</formula>
    </cfRule>
    <cfRule type="expression" dxfId="4220" priority="192">
      <formula>AND(IF($Q34=2,1,0),IF($X34&lt;30,1,0))</formula>
    </cfRule>
    <cfRule type="expression" dxfId="4219" priority="193">
      <formula>AND(IF($Q34=3,1,0),IF($X34&lt;30,1,0))</formula>
    </cfRule>
    <cfRule type="expression" dxfId="4218" priority="194">
      <formula>AND(IF($Q34=3,1,IF($Q34=4,1,0)),IF($F34&lt;=85,1,0))</formula>
    </cfRule>
  </conditionalFormatting>
  <conditionalFormatting sqref="AV35">
    <cfRule type="expression" dxfId="4217" priority="189">
      <formula>AV35="X"</formula>
    </cfRule>
    <cfRule type="expression" dxfId="4216" priority="190">
      <formula>AV35="후보"</formula>
    </cfRule>
  </conditionalFormatting>
  <conditionalFormatting sqref="AC35">
    <cfRule type="cellIs" dxfId="4215" priority="186" operator="greaterThan">
      <formula>0.9</formula>
    </cfRule>
    <cfRule type="cellIs" dxfId="4214" priority="187" operator="greaterThan">
      <formula>0.85</formula>
    </cfRule>
  </conditionalFormatting>
  <conditionalFormatting sqref="N35">
    <cfRule type="cellIs" dxfId="4213" priority="184" operator="greaterThan">
      <formula>0.9</formula>
    </cfRule>
    <cfRule type="cellIs" dxfId="4212" priority="185" operator="greaterThan">
      <formula>0.85</formula>
    </cfRule>
  </conditionalFormatting>
  <conditionalFormatting sqref="E35">
    <cfRule type="expression" dxfId="4211" priority="180">
      <formula>AND(IF(OR($Q35=1,$Q35=2),1,0),IF($X35&lt;=20,1,0))</formula>
    </cfRule>
    <cfRule type="expression" dxfId="4210" priority="181">
      <formula>AND(IF($Q35=2,1,0),IF($X35&lt;30,1,0))</formula>
    </cfRule>
    <cfRule type="expression" dxfId="4209" priority="182">
      <formula>AND(IF($Q35=3,1,0),IF($X35&lt;30,1,0))</formula>
    </cfRule>
    <cfRule type="expression" dxfId="4208" priority="183">
      <formula>AND(IF($Q35=3,1,IF($Q35=4,1,0)),IF($F35&lt;=85,1,0))</formula>
    </cfRule>
  </conditionalFormatting>
  <conditionalFormatting sqref="X35">
    <cfRule type="expression" dxfId="4207" priority="176">
      <formula>AND(IF(OR($Q35=1,$Q35=2),1,0),IF($X35&lt;=20,1,0))</formula>
    </cfRule>
    <cfRule type="expression" dxfId="4206" priority="177">
      <formula>AND(IF($Q35=2,1,0),IF($X35&lt;30,1,0))</formula>
    </cfRule>
    <cfRule type="expression" dxfId="4205" priority="178">
      <formula>AND(IF($Q35=3,1,0),IF($X35&lt;30,1,0))</formula>
    </cfRule>
    <cfRule type="expression" dxfId="4204" priority="179">
      <formula>AND(IF($Q35=3,1,IF($Q35=4,1,0)),IF($F35&lt;=85,1,0))</formula>
    </cfRule>
  </conditionalFormatting>
  <conditionalFormatting sqref="AI35">
    <cfRule type="expression" dxfId="4203" priority="172">
      <formula>AND(IF(OR($Q35=1,$Q35=2),1,0),IF($X35&lt;=20,1,0))</formula>
    </cfRule>
    <cfRule type="expression" dxfId="4202" priority="173">
      <formula>AND(IF($Q35=2,1,0),IF($X35&lt;30,1,0))</formula>
    </cfRule>
    <cfRule type="expression" dxfId="4201" priority="174">
      <formula>AND(IF($Q35=3,1,0),IF($X35&lt;30,1,0))</formula>
    </cfRule>
    <cfRule type="expression" dxfId="4200" priority="175">
      <formula>AND(IF($Q35=3,1,IF($Q35=4,1,0)),IF($F35&lt;=85,1,0))</formula>
    </cfRule>
  </conditionalFormatting>
  <conditionalFormatting sqref="AV36">
    <cfRule type="expression" dxfId="4199" priority="170">
      <formula>AV36="X"</formula>
    </cfRule>
    <cfRule type="expression" dxfId="4198" priority="171">
      <formula>AV36="후보"</formula>
    </cfRule>
  </conditionalFormatting>
  <conditionalFormatting sqref="AC36">
    <cfRule type="cellIs" dxfId="4197" priority="167" operator="greaterThan">
      <formula>0.9</formula>
    </cfRule>
    <cfRule type="cellIs" dxfId="4196" priority="168" operator="greaterThan">
      <formula>0.85</formula>
    </cfRule>
  </conditionalFormatting>
  <conditionalFormatting sqref="N36">
    <cfRule type="cellIs" dxfId="4195" priority="165" operator="greaterThan">
      <formula>0.9</formula>
    </cfRule>
    <cfRule type="cellIs" dxfId="4194" priority="166" operator="greaterThan">
      <formula>0.85</formula>
    </cfRule>
  </conditionalFormatting>
  <conditionalFormatting sqref="E36">
    <cfRule type="expression" dxfId="4193" priority="161">
      <formula>AND(IF(OR($Q36=1,$Q36=2),1,0),IF($X36&lt;=20,1,0))</formula>
    </cfRule>
    <cfRule type="expression" dxfId="4192" priority="162">
      <formula>AND(IF($Q36=2,1,0),IF($X36&lt;30,1,0))</formula>
    </cfRule>
    <cfRule type="expression" dxfId="4191" priority="163">
      <formula>AND(IF($Q36=3,1,0),IF($X36&lt;30,1,0))</formula>
    </cfRule>
    <cfRule type="expression" dxfId="4190" priority="164">
      <formula>AND(IF($Q36=3,1,IF($Q36=4,1,0)),IF($F36&lt;=85,1,0))</formula>
    </cfRule>
  </conditionalFormatting>
  <conditionalFormatting sqref="X36">
    <cfRule type="expression" dxfId="4189" priority="157">
      <formula>AND(IF(OR($Q36=1,$Q36=2),1,0),IF($X36&lt;=20,1,0))</formula>
    </cfRule>
    <cfRule type="expression" dxfId="4188" priority="158">
      <formula>AND(IF($Q36=2,1,0),IF($X36&lt;30,1,0))</formula>
    </cfRule>
    <cfRule type="expression" dxfId="4187" priority="159">
      <formula>AND(IF($Q36=3,1,0),IF($X36&lt;30,1,0))</formula>
    </cfRule>
    <cfRule type="expression" dxfId="4186" priority="160">
      <formula>AND(IF($Q36=3,1,IF($Q36=4,1,0)),IF($F36&lt;=85,1,0))</formula>
    </cfRule>
  </conditionalFormatting>
  <conditionalFormatting sqref="AI36">
    <cfRule type="expression" dxfId="4185" priority="153">
      <formula>AND(IF(OR($Q36=1,$Q36=2),1,0),IF($X36&lt;=20,1,0))</formula>
    </cfRule>
    <cfRule type="expression" dxfId="4184" priority="154">
      <formula>AND(IF($Q36=2,1,0),IF($X36&lt;30,1,0))</formula>
    </cfRule>
    <cfRule type="expression" dxfId="4183" priority="155">
      <formula>AND(IF($Q36=3,1,0),IF($X36&lt;30,1,0))</formula>
    </cfRule>
    <cfRule type="expression" dxfId="4182" priority="156">
      <formula>AND(IF($Q36=3,1,IF($Q36=4,1,0)),IF($F36&lt;=85,1,0))</formula>
    </cfRule>
  </conditionalFormatting>
  <conditionalFormatting sqref="AV37">
    <cfRule type="expression" dxfId="4181" priority="151">
      <formula>AV37="X"</formula>
    </cfRule>
    <cfRule type="expression" dxfId="4180" priority="152">
      <formula>AV37="후보"</formula>
    </cfRule>
  </conditionalFormatting>
  <conditionalFormatting sqref="AC37">
    <cfRule type="cellIs" dxfId="4179" priority="148" operator="greaterThan">
      <formula>0.9</formula>
    </cfRule>
    <cfRule type="cellIs" dxfId="4178" priority="149" operator="greaterThan">
      <formula>0.85</formula>
    </cfRule>
  </conditionalFormatting>
  <conditionalFormatting sqref="N37">
    <cfRule type="cellIs" dxfId="4177" priority="146" operator="greaterThan">
      <formula>0.9</formula>
    </cfRule>
    <cfRule type="cellIs" dxfId="4176" priority="147" operator="greaterThan">
      <formula>0.85</formula>
    </cfRule>
  </conditionalFormatting>
  <conditionalFormatting sqref="E37">
    <cfRule type="expression" dxfId="4175" priority="142">
      <formula>AND(IF(OR($Q37=1,$Q37=2),1,0),IF($X37&lt;=20,1,0))</formula>
    </cfRule>
    <cfRule type="expression" dxfId="4174" priority="143">
      <formula>AND(IF($Q37=2,1,0),IF($X37&lt;30,1,0))</formula>
    </cfRule>
    <cfRule type="expression" dxfId="4173" priority="144">
      <formula>AND(IF($Q37=3,1,0),IF($X37&lt;30,1,0))</formula>
    </cfRule>
    <cfRule type="expression" dxfId="4172" priority="145">
      <formula>AND(IF($Q37=3,1,IF($Q37=4,1,0)),IF($F37&lt;=85,1,0))</formula>
    </cfRule>
  </conditionalFormatting>
  <conditionalFormatting sqref="X37">
    <cfRule type="expression" dxfId="4171" priority="138">
      <formula>AND(IF(OR($Q37=1,$Q37=2),1,0),IF($X37&lt;=20,1,0))</formula>
    </cfRule>
    <cfRule type="expression" dxfId="4170" priority="139">
      <formula>AND(IF($Q37=2,1,0),IF($X37&lt;30,1,0))</formula>
    </cfRule>
    <cfRule type="expression" dxfId="4169" priority="140">
      <formula>AND(IF($Q37=3,1,0),IF($X37&lt;30,1,0))</formula>
    </cfRule>
    <cfRule type="expression" dxfId="4168" priority="141">
      <formula>AND(IF($Q37=3,1,IF($Q37=4,1,0)),IF($F37&lt;=85,1,0))</formula>
    </cfRule>
  </conditionalFormatting>
  <conditionalFormatting sqref="AI37">
    <cfRule type="expression" dxfId="4167" priority="134">
      <formula>AND(IF(OR($Q37=1,$Q37=2),1,0),IF($X37&lt;=20,1,0))</formula>
    </cfRule>
    <cfRule type="expression" dxfId="4166" priority="135">
      <formula>AND(IF($Q37=2,1,0),IF($X37&lt;30,1,0))</formula>
    </cfRule>
    <cfRule type="expression" dxfId="4165" priority="136">
      <formula>AND(IF($Q37=3,1,0),IF($X37&lt;30,1,0))</formula>
    </cfRule>
    <cfRule type="expression" dxfId="4164" priority="137">
      <formula>AND(IF($Q37=3,1,IF($Q37=4,1,0)),IF($F37&lt;=85,1,0))</formula>
    </cfRule>
  </conditionalFormatting>
  <conditionalFormatting sqref="AV38">
    <cfRule type="expression" dxfId="4163" priority="132">
      <formula>AV38="X"</formula>
    </cfRule>
    <cfRule type="expression" dxfId="4162" priority="133">
      <formula>AV38="후보"</formula>
    </cfRule>
  </conditionalFormatting>
  <conditionalFormatting sqref="AC38">
    <cfRule type="cellIs" dxfId="4161" priority="129" operator="greaterThan">
      <formula>0.9</formula>
    </cfRule>
    <cfRule type="cellIs" dxfId="4160" priority="130" operator="greaterThan">
      <formula>0.85</formula>
    </cfRule>
  </conditionalFormatting>
  <conditionalFormatting sqref="N38">
    <cfRule type="cellIs" dxfId="4159" priority="127" operator="greaterThan">
      <formula>0.9</formula>
    </cfRule>
    <cfRule type="cellIs" dxfId="4158" priority="128" operator="greaterThan">
      <formula>0.85</formula>
    </cfRule>
  </conditionalFormatting>
  <conditionalFormatting sqref="E38">
    <cfRule type="expression" dxfId="4157" priority="123">
      <formula>AND(IF(OR($Q38=1,$Q38=2),1,0),IF($X38&lt;=20,1,0))</formula>
    </cfRule>
    <cfRule type="expression" dxfId="4156" priority="124">
      <formula>AND(IF($Q38=2,1,0),IF($X38&lt;30,1,0))</formula>
    </cfRule>
    <cfRule type="expression" dxfId="4155" priority="125">
      <formula>AND(IF($Q38=3,1,0),IF($X38&lt;30,1,0))</formula>
    </cfRule>
    <cfRule type="expression" dxfId="4154" priority="126">
      <formula>AND(IF($Q38=3,1,IF($Q38=4,1,0)),IF($F38&lt;=85,1,0))</formula>
    </cfRule>
  </conditionalFormatting>
  <conditionalFormatting sqref="X38">
    <cfRule type="expression" dxfId="4153" priority="119">
      <formula>AND(IF(OR($Q38=1,$Q38=2),1,0),IF($X38&lt;=20,1,0))</formula>
    </cfRule>
    <cfRule type="expression" dxfId="4152" priority="120">
      <formula>AND(IF($Q38=2,1,0),IF($X38&lt;30,1,0))</formula>
    </cfRule>
    <cfRule type="expression" dxfId="4151" priority="121">
      <formula>AND(IF($Q38=3,1,0),IF($X38&lt;30,1,0))</formula>
    </cfRule>
    <cfRule type="expression" dxfId="4150" priority="122">
      <formula>AND(IF($Q38=3,1,IF($Q38=4,1,0)),IF($F38&lt;=85,1,0))</formula>
    </cfRule>
  </conditionalFormatting>
  <conditionalFormatting sqref="AI38">
    <cfRule type="expression" dxfId="4149" priority="115">
      <formula>AND(IF(OR($Q38=1,$Q38=2),1,0),IF($X38&lt;=20,1,0))</formula>
    </cfRule>
    <cfRule type="expression" dxfId="4148" priority="116">
      <formula>AND(IF($Q38=2,1,0),IF($X38&lt;30,1,0))</formula>
    </cfRule>
    <cfRule type="expression" dxfId="4147" priority="117">
      <formula>AND(IF($Q38=3,1,0),IF($X38&lt;30,1,0))</formula>
    </cfRule>
    <cfRule type="expression" dxfId="4146" priority="118">
      <formula>AND(IF($Q38=3,1,IF($Q38=4,1,0)),IF($F38&lt;=85,1,0))</formula>
    </cfRule>
  </conditionalFormatting>
  <conditionalFormatting sqref="AV39">
    <cfRule type="expression" dxfId="4145" priority="113">
      <formula>AV39="X"</formula>
    </cfRule>
    <cfRule type="expression" dxfId="4144" priority="114">
      <formula>AV39="후보"</formula>
    </cfRule>
  </conditionalFormatting>
  <conditionalFormatting sqref="AC39">
    <cfRule type="cellIs" dxfId="4143" priority="110" operator="greaterThan">
      <formula>0.9</formula>
    </cfRule>
    <cfRule type="cellIs" dxfId="4142" priority="111" operator="greaterThan">
      <formula>0.85</formula>
    </cfRule>
  </conditionalFormatting>
  <conditionalFormatting sqref="N39">
    <cfRule type="cellIs" dxfId="4141" priority="108" operator="greaterThan">
      <formula>0.9</formula>
    </cfRule>
    <cfRule type="cellIs" dxfId="4140" priority="109" operator="greaterThan">
      <formula>0.85</formula>
    </cfRule>
  </conditionalFormatting>
  <conditionalFormatting sqref="E39">
    <cfRule type="expression" dxfId="4139" priority="104">
      <formula>AND(IF(OR($Q39=1,$Q39=2),1,0),IF($X39&lt;=20,1,0))</formula>
    </cfRule>
    <cfRule type="expression" dxfId="4138" priority="105">
      <formula>AND(IF($Q39=2,1,0),IF($X39&lt;30,1,0))</formula>
    </cfRule>
    <cfRule type="expression" dxfId="4137" priority="106">
      <formula>AND(IF($Q39=3,1,0),IF($X39&lt;30,1,0))</formula>
    </cfRule>
    <cfRule type="expression" dxfId="4136" priority="107">
      <formula>AND(IF($Q39=3,1,IF($Q39=4,1,0)),IF($F39&lt;=85,1,0))</formula>
    </cfRule>
  </conditionalFormatting>
  <conditionalFormatting sqref="X39">
    <cfRule type="expression" dxfId="4135" priority="100">
      <formula>AND(IF(OR($Q39=1,$Q39=2),1,0),IF($X39&lt;=20,1,0))</formula>
    </cfRule>
    <cfRule type="expression" dxfId="4134" priority="101">
      <formula>AND(IF($Q39=2,1,0),IF($X39&lt;30,1,0))</formula>
    </cfRule>
    <cfRule type="expression" dxfId="4133" priority="102">
      <formula>AND(IF($Q39=3,1,0),IF($X39&lt;30,1,0))</formula>
    </cfRule>
    <cfRule type="expression" dxfId="4132" priority="103">
      <formula>AND(IF($Q39=3,1,IF($Q39=4,1,0)),IF($F39&lt;=85,1,0))</formula>
    </cfRule>
  </conditionalFormatting>
  <conditionalFormatting sqref="AI39">
    <cfRule type="expression" dxfId="4131" priority="96">
      <formula>AND(IF(OR($Q39=1,$Q39=2),1,0),IF($X39&lt;=20,1,0))</formula>
    </cfRule>
    <cfRule type="expression" dxfId="4130" priority="97">
      <formula>AND(IF($Q39=2,1,0),IF($X39&lt;30,1,0))</formula>
    </cfRule>
    <cfRule type="expression" dxfId="4129" priority="98">
      <formula>AND(IF($Q39=3,1,0),IF($X39&lt;30,1,0))</formula>
    </cfRule>
    <cfRule type="expression" dxfId="4128" priority="99">
      <formula>AND(IF($Q39=3,1,IF($Q39=4,1,0)),IF($F39&lt;=85,1,0))</formula>
    </cfRule>
  </conditionalFormatting>
  <conditionalFormatting sqref="AV40">
    <cfRule type="expression" dxfId="4127" priority="94">
      <formula>AV40="X"</formula>
    </cfRule>
    <cfRule type="expression" dxfId="4126" priority="95">
      <formula>AV40="후보"</formula>
    </cfRule>
  </conditionalFormatting>
  <conditionalFormatting sqref="AC40">
    <cfRule type="cellIs" dxfId="4125" priority="91" operator="greaterThan">
      <formula>0.9</formula>
    </cfRule>
    <cfRule type="cellIs" dxfId="4124" priority="92" operator="greaterThan">
      <formula>0.85</formula>
    </cfRule>
  </conditionalFormatting>
  <conditionalFormatting sqref="N40">
    <cfRule type="cellIs" dxfId="4123" priority="89" operator="greaterThan">
      <formula>0.9</formula>
    </cfRule>
    <cfRule type="cellIs" dxfId="4122" priority="90" operator="greaterThan">
      <formula>0.85</formula>
    </cfRule>
  </conditionalFormatting>
  <conditionalFormatting sqref="E40">
    <cfRule type="expression" dxfId="4121" priority="85">
      <formula>AND(IF(OR($Q40=1,$Q40=2),1,0),IF($X40&lt;=20,1,0))</formula>
    </cfRule>
    <cfRule type="expression" dxfId="4120" priority="86">
      <formula>AND(IF($Q40=2,1,0),IF($X40&lt;30,1,0))</formula>
    </cfRule>
    <cfRule type="expression" dxfId="4119" priority="87">
      <formula>AND(IF($Q40=3,1,0),IF($X40&lt;30,1,0))</formula>
    </cfRule>
    <cfRule type="expression" dxfId="4118" priority="88">
      <formula>AND(IF($Q40=3,1,IF($Q40=4,1,0)),IF($F40&lt;=85,1,0))</formula>
    </cfRule>
  </conditionalFormatting>
  <conditionalFormatting sqref="X40">
    <cfRule type="expression" dxfId="4117" priority="81">
      <formula>AND(IF(OR($Q40=1,$Q40=2),1,0),IF($X40&lt;=20,1,0))</formula>
    </cfRule>
    <cfRule type="expression" dxfId="4116" priority="82">
      <formula>AND(IF($Q40=2,1,0),IF($X40&lt;30,1,0))</formula>
    </cfRule>
    <cfRule type="expression" dxfId="4115" priority="83">
      <formula>AND(IF($Q40=3,1,0),IF($X40&lt;30,1,0))</formula>
    </cfRule>
    <cfRule type="expression" dxfId="4114" priority="84">
      <formula>AND(IF($Q40=3,1,IF($Q40=4,1,0)),IF($F40&lt;=85,1,0))</formula>
    </cfRule>
  </conditionalFormatting>
  <conditionalFormatting sqref="AI40">
    <cfRule type="expression" dxfId="4113" priority="77">
      <formula>AND(IF(OR($Q40=1,$Q40=2),1,0),IF($X40&lt;=20,1,0))</formula>
    </cfRule>
    <cfRule type="expression" dxfId="4112" priority="78">
      <formula>AND(IF($Q40=2,1,0),IF($X40&lt;30,1,0))</formula>
    </cfRule>
    <cfRule type="expression" dxfId="4111" priority="79">
      <formula>AND(IF($Q40=3,1,0),IF($X40&lt;30,1,0))</formula>
    </cfRule>
    <cfRule type="expression" dxfId="4110" priority="80">
      <formula>AND(IF($Q40=3,1,IF($Q40=4,1,0)),IF($F40&lt;=85,1,0))</formula>
    </cfRule>
  </conditionalFormatting>
  <conditionalFormatting sqref="AV41">
    <cfRule type="expression" dxfId="4109" priority="75">
      <formula>AV41="X"</formula>
    </cfRule>
    <cfRule type="expression" dxfId="4108" priority="76">
      <formula>AV41="후보"</formula>
    </cfRule>
  </conditionalFormatting>
  <conditionalFormatting sqref="AC41">
    <cfRule type="cellIs" dxfId="4107" priority="72" operator="greaterThan">
      <formula>0.9</formula>
    </cfRule>
    <cfRule type="cellIs" dxfId="4106" priority="73" operator="greaterThan">
      <formula>0.85</formula>
    </cfRule>
  </conditionalFormatting>
  <conditionalFormatting sqref="N41">
    <cfRule type="cellIs" dxfId="4105" priority="70" operator="greaterThan">
      <formula>0.9</formula>
    </cfRule>
    <cfRule type="cellIs" dxfId="4104" priority="71" operator="greaterThan">
      <formula>0.85</formula>
    </cfRule>
  </conditionalFormatting>
  <conditionalFormatting sqref="E41">
    <cfRule type="expression" dxfId="4103" priority="66">
      <formula>AND(IF(OR($Q41=1,$Q41=2),1,0),IF($X41&lt;=20,1,0))</formula>
    </cfRule>
    <cfRule type="expression" dxfId="4102" priority="67">
      <formula>AND(IF($Q41=2,1,0),IF($X41&lt;30,1,0))</formula>
    </cfRule>
    <cfRule type="expression" dxfId="4101" priority="68">
      <formula>AND(IF($Q41=3,1,0),IF($X41&lt;30,1,0))</formula>
    </cfRule>
    <cfRule type="expression" dxfId="4100" priority="69">
      <formula>AND(IF($Q41=3,1,IF($Q41=4,1,0)),IF($F41&lt;=85,1,0))</formula>
    </cfRule>
  </conditionalFormatting>
  <conditionalFormatting sqref="X41">
    <cfRule type="expression" dxfId="4099" priority="62">
      <formula>AND(IF(OR($Q41=1,$Q41=2),1,0),IF($X41&lt;=20,1,0))</formula>
    </cfRule>
    <cfRule type="expression" dxfId="4098" priority="63">
      <formula>AND(IF($Q41=2,1,0),IF($X41&lt;30,1,0))</formula>
    </cfRule>
    <cfRule type="expression" dxfId="4097" priority="64">
      <formula>AND(IF($Q41=3,1,0),IF($X41&lt;30,1,0))</formula>
    </cfRule>
    <cfRule type="expression" dxfId="4096" priority="65">
      <formula>AND(IF($Q41=3,1,IF($Q41=4,1,0)),IF($F41&lt;=85,1,0))</formula>
    </cfRule>
  </conditionalFormatting>
  <conditionalFormatting sqref="AI41">
    <cfRule type="expression" dxfId="4095" priority="58">
      <formula>AND(IF(OR($Q41=1,$Q41=2),1,0),IF($X41&lt;=20,1,0))</formula>
    </cfRule>
    <cfRule type="expression" dxfId="4094" priority="59">
      <formula>AND(IF($Q41=2,1,0),IF($X41&lt;30,1,0))</formula>
    </cfRule>
    <cfRule type="expression" dxfId="4093" priority="60">
      <formula>AND(IF($Q41=3,1,0),IF($X41&lt;30,1,0))</formula>
    </cfRule>
    <cfRule type="expression" dxfId="4092" priority="61">
      <formula>AND(IF($Q41=3,1,IF($Q41=4,1,0)),IF($F41&lt;=85,1,0))</formula>
    </cfRule>
  </conditionalFormatting>
  <conditionalFormatting sqref="AV42">
    <cfRule type="expression" dxfId="4091" priority="56">
      <formula>AV42="X"</formula>
    </cfRule>
    <cfRule type="expression" dxfId="4090" priority="57">
      <formula>AV42="후보"</formula>
    </cfRule>
  </conditionalFormatting>
  <conditionalFormatting sqref="AC42">
    <cfRule type="cellIs" dxfId="4089" priority="53" operator="greaterThan">
      <formula>0.9</formula>
    </cfRule>
    <cfRule type="cellIs" dxfId="4088" priority="54" operator="greaterThan">
      <formula>0.85</formula>
    </cfRule>
  </conditionalFormatting>
  <conditionalFormatting sqref="N42">
    <cfRule type="cellIs" dxfId="4087" priority="51" operator="greaterThan">
      <formula>0.9</formula>
    </cfRule>
    <cfRule type="cellIs" dxfId="4086" priority="52" operator="greaterThan">
      <formula>0.85</formula>
    </cfRule>
  </conditionalFormatting>
  <conditionalFormatting sqref="E42">
    <cfRule type="expression" dxfId="4085" priority="47">
      <formula>AND(IF(OR($Q42=1,$Q42=2),1,0),IF($X42&lt;=20,1,0))</formula>
    </cfRule>
    <cfRule type="expression" dxfId="4084" priority="48">
      <formula>AND(IF($Q42=2,1,0),IF($X42&lt;30,1,0))</formula>
    </cfRule>
    <cfRule type="expression" dxfId="4083" priority="49">
      <formula>AND(IF($Q42=3,1,0),IF($X42&lt;30,1,0))</formula>
    </cfRule>
    <cfRule type="expression" dxfId="4082" priority="50">
      <formula>AND(IF($Q42=3,1,IF($Q42=4,1,0)),IF($F42&lt;=85,1,0))</formula>
    </cfRule>
  </conditionalFormatting>
  <conditionalFormatting sqref="X42">
    <cfRule type="expression" dxfId="4081" priority="43">
      <formula>AND(IF(OR($Q42=1,$Q42=2),1,0),IF($X42&lt;=20,1,0))</formula>
    </cfRule>
    <cfRule type="expression" dxfId="4080" priority="44">
      <formula>AND(IF($Q42=2,1,0),IF($X42&lt;30,1,0))</formula>
    </cfRule>
    <cfRule type="expression" dxfId="4079" priority="45">
      <formula>AND(IF($Q42=3,1,0),IF($X42&lt;30,1,0))</formula>
    </cfRule>
    <cfRule type="expression" dxfId="4078" priority="46">
      <formula>AND(IF($Q42=3,1,IF($Q42=4,1,0)),IF($F42&lt;=85,1,0))</formula>
    </cfRule>
  </conditionalFormatting>
  <conditionalFormatting sqref="AI42">
    <cfRule type="expression" dxfId="4077" priority="39">
      <formula>AND(IF(OR($Q42=1,$Q42=2),1,0),IF($X42&lt;=20,1,0))</formula>
    </cfRule>
    <cfRule type="expression" dxfId="4076" priority="40">
      <formula>AND(IF($Q42=2,1,0),IF($X42&lt;30,1,0))</formula>
    </cfRule>
    <cfRule type="expression" dxfId="4075" priority="41">
      <formula>AND(IF($Q42=3,1,0),IF($X42&lt;30,1,0))</formula>
    </cfRule>
    <cfRule type="expression" dxfId="4074" priority="42">
      <formula>AND(IF($Q42=3,1,IF($Q42=4,1,0)),IF($F42&lt;=85,1,0))</formula>
    </cfRule>
  </conditionalFormatting>
  <conditionalFormatting sqref="AV43">
    <cfRule type="expression" dxfId="4073" priority="37">
      <formula>AV43="X"</formula>
    </cfRule>
    <cfRule type="expression" dxfId="4072" priority="38">
      <formula>AV43="후보"</formula>
    </cfRule>
  </conditionalFormatting>
  <conditionalFormatting sqref="AC43">
    <cfRule type="cellIs" dxfId="4071" priority="34" operator="greaterThan">
      <formula>0.9</formula>
    </cfRule>
    <cfRule type="cellIs" dxfId="4070" priority="35" operator="greaterThan">
      <formula>0.85</formula>
    </cfRule>
  </conditionalFormatting>
  <conditionalFormatting sqref="N43">
    <cfRule type="cellIs" dxfId="4069" priority="32" operator="greaterThan">
      <formula>0.9</formula>
    </cfRule>
    <cfRule type="cellIs" dxfId="4068" priority="33" operator="greaterThan">
      <formula>0.85</formula>
    </cfRule>
  </conditionalFormatting>
  <conditionalFormatting sqref="E43">
    <cfRule type="expression" dxfId="4067" priority="28">
      <formula>AND(IF(OR($Q43=1,$Q43=2),1,0),IF($X43&lt;=20,1,0))</formula>
    </cfRule>
    <cfRule type="expression" dxfId="4066" priority="29">
      <formula>AND(IF($Q43=2,1,0),IF($X43&lt;30,1,0))</formula>
    </cfRule>
    <cfRule type="expression" dxfId="4065" priority="30">
      <formula>AND(IF($Q43=3,1,0),IF($X43&lt;30,1,0))</formula>
    </cfRule>
    <cfRule type="expression" dxfId="4064" priority="31">
      <formula>AND(IF($Q43=3,1,IF($Q43=4,1,0)),IF($F43&lt;=85,1,0))</formula>
    </cfRule>
  </conditionalFormatting>
  <conditionalFormatting sqref="X43">
    <cfRule type="expression" dxfId="4063" priority="24">
      <formula>AND(IF(OR($Q43=1,$Q43=2),1,0),IF($X43&lt;=20,1,0))</formula>
    </cfRule>
    <cfRule type="expression" dxfId="4062" priority="25">
      <formula>AND(IF($Q43=2,1,0),IF($X43&lt;30,1,0))</formula>
    </cfRule>
    <cfRule type="expression" dxfId="4061" priority="26">
      <formula>AND(IF($Q43=3,1,0),IF($X43&lt;30,1,0))</formula>
    </cfRule>
    <cfRule type="expression" dxfId="4060" priority="27">
      <formula>AND(IF($Q43=3,1,IF($Q43=4,1,0)),IF($F43&lt;=85,1,0))</formula>
    </cfRule>
  </conditionalFormatting>
  <conditionalFormatting sqref="AI43">
    <cfRule type="expression" dxfId="4059" priority="20">
      <formula>AND(IF(OR($Q43=1,$Q43=2),1,0),IF($X43&lt;=20,1,0))</formula>
    </cfRule>
    <cfRule type="expression" dxfId="4058" priority="21">
      <formula>AND(IF($Q43=2,1,0),IF($X43&lt;30,1,0))</formula>
    </cfRule>
    <cfRule type="expression" dxfId="4057" priority="22">
      <formula>AND(IF($Q43=3,1,0),IF($X43&lt;30,1,0))</formula>
    </cfRule>
    <cfRule type="expression" dxfId="4056" priority="23">
      <formula>AND(IF($Q43=3,1,IF($Q43=4,1,0)),IF($F43&lt;=85,1,0))</formula>
    </cfRule>
  </conditionalFormatting>
  <conditionalFormatting sqref="AV44">
    <cfRule type="expression" dxfId="4055" priority="18">
      <formula>AV44="X"</formula>
    </cfRule>
    <cfRule type="expression" dxfId="4054" priority="19">
      <formula>AV44="후보"</formula>
    </cfRule>
  </conditionalFormatting>
  <conditionalFormatting sqref="AC44">
    <cfRule type="cellIs" dxfId="4053" priority="15" operator="greaterThan">
      <formula>0.9</formula>
    </cfRule>
    <cfRule type="cellIs" dxfId="4052" priority="16" operator="greaterThan">
      <formula>0.85</formula>
    </cfRule>
  </conditionalFormatting>
  <conditionalFormatting sqref="N44">
    <cfRule type="cellIs" dxfId="4051" priority="13" operator="greaterThan">
      <formula>0.9</formula>
    </cfRule>
    <cfRule type="cellIs" dxfId="4050" priority="14" operator="greaterThan">
      <formula>0.85</formula>
    </cfRule>
  </conditionalFormatting>
  <conditionalFormatting sqref="E44">
    <cfRule type="expression" dxfId="4049" priority="9">
      <formula>AND(IF(OR($Q44=1,$Q44=2),1,0),IF($X44&lt;=20,1,0))</formula>
    </cfRule>
    <cfRule type="expression" dxfId="4048" priority="10">
      <formula>AND(IF($Q44=2,1,0),IF($X44&lt;30,1,0))</formula>
    </cfRule>
    <cfRule type="expression" dxfId="4047" priority="11">
      <formula>AND(IF($Q44=3,1,0),IF($X44&lt;30,1,0))</formula>
    </cfRule>
    <cfRule type="expression" dxfId="4046" priority="12">
      <formula>AND(IF($Q44=3,1,IF($Q44=4,1,0)),IF($F44&lt;=85,1,0))</formula>
    </cfRule>
  </conditionalFormatting>
  <conditionalFormatting sqref="X44">
    <cfRule type="expression" dxfId="4045" priority="5">
      <formula>AND(IF(OR($Q44=1,$Q44=2),1,0),IF($X44&lt;=20,1,0))</formula>
    </cfRule>
    <cfRule type="expression" dxfId="4044" priority="6">
      <formula>AND(IF($Q44=2,1,0),IF($X44&lt;30,1,0))</formula>
    </cfRule>
    <cfRule type="expression" dxfId="4043" priority="7">
      <formula>AND(IF($Q44=3,1,0),IF($X44&lt;30,1,0))</formula>
    </cfRule>
    <cfRule type="expression" dxfId="4042" priority="8">
      <formula>AND(IF($Q44=3,1,IF($Q44=4,1,0)),IF($F44&lt;=85,1,0))</formula>
    </cfRule>
  </conditionalFormatting>
  <conditionalFormatting sqref="AI44">
    <cfRule type="expression" dxfId="4041" priority="1">
      <formula>AND(IF(OR($Q44=1,$Q44=2),1,0),IF($X44&lt;=20,1,0))</formula>
    </cfRule>
    <cfRule type="expression" dxfId="4040" priority="2">
      <formula>AND(IF($Q44=2,1,0),IF($X44&lt;30,1,0))</formula>
    </cfRule>
    <cfRule type="expression" dxfId="4039" priority="3">
      <formula>AND(IF($Q44=3,1,0),IF($X44&lt;30,1,0))</formula>
    </cfRule>
    <cfRule type="expression" dxfId="4038" priority="4">
      <formula>AND(IF($Q44=3,1,IF($Q44=4,1,0)),IF($F44&lt;=85,1,0))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신수동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1681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신수동 성원('98.12.,260^)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5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1688</v>
      </c>
      <c r="B6" s="10" t="s">
        <v>2340</v>
      </c>
      <c r="C6" s="88">
        <v>260</v>
      </c>
      <c r="D6" s="86">
        <v>84.7</v>
      </c>
      <c r="E6" s="87">
        <v>26</v>
      </c>
      <c r="F6" s="86">
        <v>59.8</v>
      </c>
      <c r="G6" s="17">
        <v>18</v>
      </c>
      <c r="H6" s="88">
        <v>104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1</v>
      </c>
      <c r="S6" s="77" t="s">
        <v>61</v>
      </c>
      <c r="T6" s="5">
        <v>84</v>
      </c>
      <c r="U6" s="9"/>
      <c r="W6" s="86">
        <f t="shared" ref="W6:X8" si="2">D6</f>
        <v>84.7</v>
      </c>
      <c r="X6" s="87">
        <f t="shared" si="2"/>
        <v>26</v>
      </c>
      <c r="Y6" s="92">
        <f t="shared" ref="Y6:Z8" si="3">H6</f>
        <v>104</v>
      </c>
      <c r="Z6" s="90">
        <f t="shared" si="3"/>
        <v>0</v>
      </c>
      <c r="AA6" s="90">
        <f>K6</f>
        <v>0</v>
      </c>
      <c r="AB6" s="90">
        <f t="shared" ref="AB6:AD8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3/1</v>
      </c>
      <c r="AH6" s="20" t="str">
        <f t="shared" si="1"/>
        <v>성원</v>
      </c>
      <c r="AI6" s="87">
        <f t="shared" si="0"/>
        <v>26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1688</v>
      </c>
      <c r="B7" s="10" t="s">
        <v>2340</v>
      </c>
      <c r="C7" s="88">
        <v>260</v>
      </c>
      <c r="D7" s="86">
        <v>107.9</v>
      </c>
      <c r="E7" s="87">
        <v>33</v>
      </c>
      <c r="F7" s="86">
        <v>85</v>
      </c>
      <c r="G7" s="17">
        <v>26</v>
      </c>
      <c r="H7" s="88">
        <v>112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61</v>
      </c>
      <c r="T7" s="5">
        <v>107</v>
      </c>
      <c r="U7" s="9"/>
      <c r="W7" s="86">
        <f t="shared" si="2"/>
        <v>107.9</v>
      </c>
      <c r="X7" s="87">
        <f t="shared" si="2"/>
        <v>33</v>
      </c>
      <c r="Y7" s="92">
        <f t="shared" si="3"/>
        <v>112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성원</v>
      </c>
      <c r="AI7" s="87">
        <f t="shared" si="0"/>
        <v>33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 t="s">
        <v>1688</v>
      </c>
      <c r="B8" s="10" t="s">
        <v>2340</v>
      </c>
      <c r="C8" s="88">
        <v>260</v>
      </c>
      <c r="D8" s="86">
        <v>140.6</v>
      </c>
      <c r="E8" s="87">
        <v>43</v>
      </c>
      <c r="F8" s="86">
        <v>114.8</v>
      </c>
      <c r="G8" s="17">
        <v>35</v>
      </c>
      <c r="H8" s="88">
        <v>44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4</v>
      </c>
      <c r="R8" s="77">
        <v>2</v>
      </c>
      <c r="S8" s="77" t="s">
        <v>61</v>
      </c>
      <c r="T8" s="5">
        <v>140</v>
      </c>
      <c r="U8" s="9"/>
      <c r="W8" s="86">
        <f t="shared" si="2"/>
        <v>140.6</v>
      </c>
      <c r="X8" s="87">
        <f t="shared" si="2"/>
        <v>43</v>
      </c>
      <c r="Y8" s="92">
        <f t="shared" si="3"/>
        <v>44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4/2</v>
      </c>
      <c r="AH8" s="20" t="str">
        <f t="shared" si="1"/>
        <v>성원</v>
      </c>
      <c r="AI8" s="87">
        <f t="shared" si="0"/>
        <v>43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신수동 신촌숲아이파크('19.08.,1015^)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9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1697</v>
      </c>
      <c r="B10" s="10" t="s">
        <v>2341</v>
      </c>
      <c r="C10" s="88">
        <v>1015</v>
      </c>
      <c r="D10" s="86">
        <v>85.6</v>
      </c>
      <c r="E10" s="87">
        <v>26</v>
      </c>
      <c r="F10" s="86">
        <v>59.8</v>
      </c>
      <c r="G10" s="17">
        <v>18</v>
      </c>
      <c r="H10" s="88">
        <v>218</v>
      </c>
      <c r="I10" s="89">
        <v>149000</v>
      </c>
      <c r="J10" s="89" t="s">
        <v>246</v>
      </c>
      <c r="K10" s="89">
        <v>85000</v>
      </c>
      <c r="L10" s="89" t="s">
        <v>74</v>
      </c>
      <c r="M10" s="90">
        <f t="shared" ref="M10:M18" si="5">I10-K10</f>
        <v>64000</v>
      </c>
      <c r="N10" s="4">
        <f t="shared" ref="N10:N18" si="6">IF(ISERROR(K10/I10),"",K10/I10)</f>
        <v>0.57046979865771807</v>
      </c>
      <c r="O10" s="91">
        <f t="shared" ref="O10:O18" si="7">I10/E10</f>
        <v>5730.7692307692305</v>
      </c>
      <c r="P10" s="91">
        <f t="shared" ref="P10:P18" si="8">K10/E10</f>
        <v>3269.2307692307691</v>
      </c>
      <c r="Q10" s="77">
        <v>3</v>
      </c>
      <c r="R10" s="77">
        <v>2</v>
      </c>
      <c r="S10" s="77" t="s">
        <v>61</v>
      </c>
      <c r="T10" s="5" t="s">
        <v>159</v>
      </c>
      <c r="U10" s="9"/>
      <c r="W10" s="86">
        <f t="shared" ref="W10:W18" si="9">D10</f>
        <v>85.6</v>
      </c>
      <c r="X10" s="87">
        <f t="shared" ref="X10:X18" si="10">E10</f>
        <v>26</v>
      </c>
      <c r="Y10" s="92">
        <f t="shared" ref="Y10:Y18" si="11">H10</f>
        <v>218</v>
      </c>
      <c r="Z10" s="90">
        <f t="shared" ref="Z10:Z18" si="12">I10</f>
        <v>149000</v>
      </c>
      <c r="AA10" s="90">
        <f t="shared" ref="AA10:AA18" si="13">K10</f>
        <v>85000</v>
      </c>
      <c r="AB10" s="90">
        <f t="shared" ref="AB10:AB18" si="14">M10</f>
        <v>64000</v>
      </c>
      <c r="AC10" s="4">
        <f t="shared" ref="AC10:AC18" si="15">N10</f>
        <v>0.57046979865771807</v>
      </c>
      <c r="AD10" s="91">
        <f t="shared" ref="AD10:AD18" si="16">O10</f>
        <v>5730.7692307692305</v>
      </c>
      <c r="AE10" s="77" t="str">
        <f t="shared" ref="AE10:AE18" si="17">S10</f>
        <v>계</v>
      </c>
      <c r="AF10" s="77" t="str">
        <f t="shared" ref="AF10:AF18" si="18">Q10&amp;"/"&amp;R10</f>
        <v>3/2</v>
      </c>
      <c r="AH10" s="20" t="str">
        <f t="shared" si="1"/>
        <v>신촌숲아이파크</v>
      </c>
      <c r="AI10" s="87">
        <f t="shared" si="0"/>
        <v>26</v>
      </c>
      <c r="AJ10" s="77" t="str">
        <f t="shared" ref="AJ10:AJ18" si="19"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 t="shared" ref="AN10:AN18" si="20">IF(AI10="","",$AN$2)</f>
        <v>C</v>
      </c>
      <c r="AO10" s="77" t="str">
        <f t="shared" ref="AO10:AO18" si="21">IF(N10="","",IF(N10&gt;=$AO$1/100,"O","X"))</f>
        <v>X</v>
      </c>
      <c r="AP10" s="77" t="str">
        <f t="shared" ref="AP10:AP18" si="22">IF(I10="","",IF(I10&lt;=$AP$1,"O","X"))</f>
        <v>X</v>
      </c>
      <c r="AQ10" s="77" t="str">
        <f t="shared" ref="AQ10:AQ18" si="23">IF(O10="","",IF(O10&lt;=$AQ$1,"O","X"))</f>
        <v>X</v>
      </c>
      <c r="AR10" s="77" t="str">
        <f t="shared" ref="AR10:AR18" si="24">IF(M10="","",IF(M10&lt;=$AR$1,"O","X"))</f>
        <v>X</v>
      </c>
      <c r="AS10" s="77" t="s">
        <v>2</v>
      </c>
      <c r="AT10" s="77" t="str">
        <f t="shared" ref="AT10:AT18" si="25">IF(OR(F10="",AI10=""),"",IF(AND((F10&lt;=85),(AI10&gt;=15)),"O","X"))</f>
        <v>O</v>
      </c>
      <c r="AU10" s="77" t="str">
        <f t="shared" ref="AU10:AU18" si="26">IF(C10="","",IF(C10&gt;=$AU$1,"O","X"))</f>
        <v>O</v>
      </c>
      <c r="AV10" s="77" t="str">
        <f t="shared" ref="AV10:AV18" si="27">IF(AO10="","",IF(AND(AO10="O",AP10="O",AR10="O",AT10="O",AU10="O"),"후보","X"))</f>
        <v>X</v>
      </c>
    </row>
    <row r="11" spans="1:48" x14ac:dyDescent="0.3">
      <c r="A11" s="9" t="s">
        <v>1697</v>
      </c>
      <c r="B11" s="10" t="s">
        <v>2341</v>
      </c>
      <c r="C11" s="88">
        <v>1015</v>
      </c>
      <c r="D11" s="86">
        <v>85.6</v>
      </c>
      <c r="E11" s="87">
        <v>26</v>
      </c>
      <c r="F11" s="86">
        <v>59.4</v>
      </c>
      <c r="G11" s="17">
        <v>18</v>
      </c>
      <c r="H11" s="88">
        <v>158</v>
      </c>
      <c r="I11" s="89">
        <v>162000</v>
      </c>
      <c r="J11" s="89" t="s">
        <v>64</v>
      </c>
      <c r="K11" s="89">
        <v>86000</v>
      </c>
      <c r="L11" s="89" t="s">
        <v>75</v>
      </c>
      <c r="M11" s="90">
        <f t="shared" si="5"/>
        <v>76000</v>
      </c>
      <c r="N11" s="4">
        <f t="shared" si="6"/>
        <v>0.53086419753086422</v>
      </c>
      <c r="O11" s="91">
        <f t="shared" si="7"/>
        <v>6230.7692307692305</v>
      </c>
      <c r="P11" s="91">
        <f t="shared" si="8"/>
        <v>3307.6923076923076</v>
      </c>
      <c r="Q11" s="77">
        <v>3</v>
      </c>
      <c r="R11" s="77">
        <v>2</v>
      </c>
      <c r="S11" s="77" t="s">
        <v>61</v>
      </c>
      <c r="T11" s="5" t="s">
        <v>157</v>
      </c>
      <c r="U11" s="9"/>
      <c r="W11" s="86">
        <f t="shared" si="9"/>
        <v>85.6</v>
      </c>
      <c r="X11" s="87">
        <f t="shared" si="10"/>
        <v>26</v>
      </c>
      <c r="Y11" s="92">
        <f t="shared" si="11"/>
        <v>158</v>
      </c>
      <c r="Z11" s="90">
        <f t="shared" si="12"/>
        <v>162000</v>
      </c>
      <c r="AA11" s="90">
        <f t="shared" si="13"/>
        <v>86000</v>
      </c>
      <c r="AB11" s="90">
        <f t="shared" si="14"/>
        <v>76000</v>
      </c>
      <c r="AC11" s="4">
        <f t="shared" si="15"/>
        <v>0.53086419753086422</v>
      </c>
      <c r="AD11" s="91">
        <f t="shared" si="16"/>
        <v>6230.7692307692305</v>
      </c>
      <c r="AE11" s="77" t="str">
        <f t="shared" si="17"/>
        <v>계</v>
      </c>
      <c r="AF11" s="77" t="str">
        <f t="shared" si="18"/>
        <v>3/2</v>
      </c>
      <c r="AH11" s="20" t="str">
        <f t="shared" si="1"/>
        <v>신촌숲아이파크</v>
      </c>
      <c r="AI11" s="87">
        <f t="shared" si="0"/>
        <v>26</v>
      </c>
      <c r="AJ11" s="77" t="str">
        <f t="shared" si="19"/>
        <v>A-</v>
      </c>
      <c r="AK11" s="77" t="s">
        <v>13</v>
      </c>
      <c r="AL11" s="77" t="s">
        <v>62</v>
      </c>
      <c r="AM11" s="77" t="s">
        <v>63</v>
      </c>
      <c r="AN11" s="77" t="str">
        <f t="shared" si="20"/>
        <v>C</v>
      </c>
      <c r="AO11" s="77" t="str">
        <f t="shared" si="21"/>
        <v>X</v>
      </c>
      <c r="AP11" s="77" t="str">
        <f t="shared" si="22"/>
        <v>X</v>
      </c>
      <c r="AQ11" s="77" t="str">
        <f t="shared" si="23"/>
        <v>X</v>
      </c>
      <c r="AR11" s="77" t="str">
        <f t="shared" si="24"/>
        <v>X</v>
      </c>
      <c r="AS11" s="77" t="s">
        <v>2</v>
      </c>
      <c r="AT11" s="77" t="str">
        <f t="shared" si="25"/>
        <v>O</v>
      </c>
      <c r="AU11" s="77" t="str">
        <f t="shared" si="26"/>
        <v>O</v>
      </c>
      <c r="AV11" s="77" t="str">
        <f t="shared" si="27"/>
        <v>X</v>
      </c>
    </row>
    <row r="12" spans="1:48" x14ac:dyDescent="0.3">
      <c r="A12" s="9" t="s">
        <v>1697</v>
      </c>
      <c r="B12" s="10" t="s">
        <v>2341</v>
      </c>
      <c r="C12" s="88">
        <v>1015</v>
      </c>
      <c r="D12" s="86">
        <v>115.1</v>
      </c>
      <c r="E12" s="87">
        <v>35</v>
      </c>
      <c r="F12" s="86">
        <v>84.9</v>
      </c>
      <c r="G12" s="17">
        <v>26</v>
      </c>
      <c r="H12" s="88">
        <v>227</v>
      </c>
      <c r="I12" s="89">
        <v>195000</v>
      </c>
      <c r="J12" s="89" t="s">
        <v>98</v>
      </c>
      <c r="K12" s="89">
        <v>117000</v>
      </c>
      <c r="L12" s="89" t="s">
        <v>75</v>
      </c>
      <c r="M12" s="90">
        <f t="shared" si="5"/>
        <v>78000</v>
      </c>
      <c r="N12" s="4">
        <f t="shared" si="6"/>
        <v>0.6</v>
      </c>
      <c r="O12" s="91">
        <f t="shared" si="7"/>
        <v>5571.4285714285716</v>
      </c>
      <c r="P12" s="91">
        <f t="shared" si="8"/>
        <v>3342.8571428571427</v>
      </c>
      <c r="Q12" s="77">
        <v>3</v>
      </c>
      <c r="R12" s="77">
        <v>2</v>
      </c>
      <c r="S12" s="77" t="s">
        <v>61</v>
      </c>
      <c r="T12" s="5" t="s">
        <v>158</v>
      </c>
      <c r="U12" s="9"/>
      <c r="W12" s="86">
        <f t="shared" si="9"/>
        <v>115.1</v>
      </c>
      <c r="X12" s="87">
        <f t="shared" si="10"/>
        <v>35</v>
      </c>
      <c r="Y12" s="92">
        <f t="shared" si="11"/>
        <v>227</v>
      </c>
      <c r="Z12" s="90">
        <f t="shared" si="12"/>
        <v>195000</v>
      </c>
      <c r="AA12" s="90">
        <f t="shared" si="13"/>
        <v>117000</v>
      </c>
      <c r="AB12" s="90">
        <f t="shared" si="14"/>
        <v>78000</v>
      </c>
      <c r="AC12" s="4">
        <f t="shared" si="15"/>
        <v>0.6</v>
      </c>
      <c r="AD12" s="91">
        <f t="shared" si="16"/>
        <v>5571.4285714285716</v>
      </c>
      <c r="AE12" s="77" t="str">
        <f t="shared" si="17"/>
        <v>계</v>
      </c>
      <c r="AF12" s="77" t="str">
        <f t="shared" si="18"/>
        <v>3/2</v>
      </c>
      <c r="AH12" s="20" t="str">
        <f t="shared" si="1"/>
        <v>신촌숲아이파크</v>
      </c>
      <c r="AI12" s="87">
        <f t="shared" si="0"/>
        <v>35</v>
      </c>
      <c r="AJ12" s="77" t="str">
        <f t="shared" si="19"/>
        <v>A-</v>
      </c>
      <c r="AK12" s="77" t="s">
        <v>13</v>
      </c>
      <c r="AL12" s="77" t="s">
        <v>62</v>
      </c>
      <c r="AM12" s="77" t="s">
        <v>63</v>
      </c>
      <c r="AN12" s="77" t="str">
        <f t="shared" si="20"/>
        <v>C</v>
      </c>
      <c r="AO12" s="77" t="str">
        <f t="shared" si="21"/>
        <v>X</v>
      </c>
      <c r="AP12" s="77" t="str">
        <f t="shared" si="22"/>
        <v>X</v>
      </c>
      <c r="AQ12" s="77" t="str">
        <f t="shared" si="23"/>
        <v>X</v>
      </c>
      <c r="AR12" s="77" t="str">
        <f t="shared" si="24"/>
        <v>X</v>
      </c>
      <c r="AS12" s="77" t="s">
        <v>2</v>
      </c>
      <c r="AT12" s="77" t="str">
        <f t="shared" si="25"/>
        <v>O</v>
      </c>
      <c r="AU12" s="77" t="str">
        <f t="shared" si="26"/>
        <v>O</v>
      </c>
      <c r="AV12" s="77" t="str">
        <f t="shared" si="27"/>
        <v>X</v>
      </c>
    </row>
    <row r="13" spans="1:48" x14ac:dyDescent="0.3">
      <c r="A13" s="9" t="s">
        <v>1697</v>
      </c>
      <c r="B13" s="10" t="s">
        <v>2341</v>
      </c>
      <c r="C13" s="88">
        <v>1015</v>
      </c>
      <c r="D13" s="86">
        <v>115.4</v>
      </c>
      <c r="E13" s="87">
        <v>35</v>
      </c>
      <c r="F13" s="86">
        <v>84.9</v>
      </c>
      <c r="G13" s="17">
        <v>26</v>
      </c>
      <c r="H13" s="88">
        <v>136</v>
      </c>
      <c r="I13" s="89">
        <v>205000</v>
      </c>
      <c r="J13" s="89" t="s">
        <v>116</v>
      </c>
      <c r="K13" s="89">
        <v>100000</v>
      </c>
      <c r="L13" s="89" t="s">
        <v>274</v>
      </c>
      <c r="M13" s="90">
        <f t="shared" si="5"/>
        <v>105000</v>
      </c>
      <c r="N13" s="4">
        <f t="shared" si="6"/>
        <v>0.48780487804878048</v>
      </c>
      <c r="O13" s="91">
        <f t="shared" si="7"/>
        <v>5857.1428571428569</v>
      </c>
      <c r="P13" s="91">
        <f t="shared" si="8"/>
        <v>2857.1428571428573</v>
      </c>
      <c r="Q13" s="77">
        <v>3</v>
      </c>
      <c r="R13" s="77">
        <v>2</v>
      </c>
      <c r="S13" s="77" t="s">
        <v>61</v>
      </c>
      <c r="T13" s="5" t="s">
        <v>211</v>
      </c>
      <c r="U13" s="9"/>
      <c r="W13" s="86">
        <f t="shared" si="9"/>
        <v>115.4</v>
      </c>
      <c r="X13" s="87">
        <f t="shared" si="10"/>
        <v>35</v>
      </c>
      <c r="Y13" s="92">
        <f t="shared" si="11"/>
        <v>136</v>
      </c>
      <c r="Z13" s="90">
        <f t="shared" si="12"/>
        <v>205000</v>
      </c>
      <c r="AA13" s="90">
        <f t="shared" si="13"/>
        <v>100000</v>
      </c>
      <c r="AB13" s="90">
        <f t="shared" si="14"/>
        <v>105000</v>
      </c>
      <c r="AC13" s="4">
        <f t="shared" si="15"/>
        <v>0.48780487804878048</v>
      </c>
      <c r="AD13" s="91">
        <f t="shared" si="16"/>
        <v>5857.1428571428569</v>
      </c>
      <c r="AE13" s="77" t="str">
        <f t="shared" si="17"/>
        <v>계</v>
      </c>
      <c r="AF13" s="77" t="str">
        <f t="shared" si="18"/>
        <v>3/2</v>
      </c>
      <c r="AH13" s="20" t="str">
        <f t="shared" si="1"/>
        <v>신촌숲아이파크</v>
      </c>
      <c r="AI13" s="87">
        <f t="shared" si="0"/>
        <v>35</v>
      </c>
      <c r="AJ13" s="77" t="str">
        <f t="shared" si="19"/>
        <v>A-</v>
      </c>
      <c r="AK13" s="77" t="s">
        <v>13</v>
      </c>
      <c r="AL13" s="77" t="s">
        <v>62</v>
      </c>
      <c r="AM13" s="77" t="s">
        <v>63</v>
      </c>
      <c r="AN13" s="77" t="str">
        <f t="shared" si="20"/>
        <v>C</v>
      </c>
      <c r="AO13" s="77" t="str">
        <f t="shared" si="21"/>
        <v>X</v>
      </c>
      <c r="AP13" s="77" t="str">
        <f t="shared" si="22"/>
        <v>X</v>
      </c>
      <c r="AQ13" s="77" t="str">
        <f t="shared" si="23"/>
        <v>X</v>
      </c>
      <c r="AR13" s="77" t="str">
        <f t="shared" si="24"/>
        <v>X</v>
      </c>
      <c r="AS13" s="77" t="s">
        <v>2</v>
      </c>
      <c r="AT13" s="77" t="str">
        <f t="shared" si="25"/>
        <v>O</v>
      </c>
      <c r="AU13" s="77" t="str">
        <f t="shared" si="26"/>
        <v>O</v>
      </c>
      <c r="AV13" s="77" t="str">
        <f t="shared" si="27"/>
        <v>X</v>
      </c>
    </row>
    <row r="14" spans="1:48" x14ac:dyDescent="0.3">
      <c r="A14" s="9" t="s">
        <v>1697</v>
      </c>
      <c r="B14" s="10" t="s">
        <v>2341</v>
      </c>
      <c r="C14" s="88">
        <v>1015</v>
      </c>
      <c r="D14" s="86">
        <v>115.3</v>
      </c>
      <c r="E14" s="87">
        <v>35</v>
      </c>
      <c r="F14" s="86">
        <v>84.9</v>
      </c>
      <c r="G14" s="17">
        <v>26</v>
      </c>
      <c r="H14" s="88">
        <v>136</v>
      </c>
      <c r="I14" s="89">
        <v>200000</v>
      </c>
      <c r="J14" s="89" t="s">
        <v>74</v>
      </c>
      <c r="K14" s="89">
        <v>100000</v>
      </c>
      <c r="L14" s="89" t="s">
        <v>75</v>
      </c>
      <c r="M14" s="90">
        <f t="shared" si="5"/>
        <v>100000</v>
      </c>
      <c r="N14" s="4">
        <f t="shared" si="6"/>
        <v>0.5</v>
      </c>
      <c r="O14" s="91">
        <f t="shared" si="7"/>
        <v>5714.2857142857147</v>
      </c>
      <c r="P14" s="91">
        <f t="shared" si="8"/>
        <v>2857.1428571428573</v>
      </c>
      <c r="Q14" s="77">
        <v>3</v>
      </c>
      <c r="R14" s="77">
        <v>2</v>
      </c>
      <c r="S14" s="77" t="s">
        <v>61</v>
      </c>
      <c r="T14" s="5" t="s">
        <v>213</v>
      </c>
      <c r="U14" s="9"/>
      <c r="W14" s="86">
        <f t="shared" si="9"/>
        <v>115.3</v>
      </c>
      <c r="X14" s="87">
        <f t="shared" si="10"/>
        <v>35</v>
      </c>
      <c r="Y14" s="92">
        <f t="shared" si="11"/>
        <v>136</v>
      </c>
      <c r="Z14" s="90">
        <f t="shared" si="12"/>
        <v>200000</v>
      </c>
      <c r="AA14" s="90">
        <f t="shared" si="13"/>
        <v>100000</v>
      </c>
      <c r="AB14" s="90">
        <f t="shared" si="14"/>
        <v>100000</v>
      </c>
      <c r="AC14" s="4">
        <f t="shared" si="15"/>
        <v>0.5</v>
      </c>
      <c r="AD14" s="91">
        <f t="shared" si="16"/>
        <v>5714.2857142857147</v>
      </c>
      <c r="AE14" s="77" t="str">
        <f t="shared" si="17"/>
        <v>계</v>
      </c>
      <c r="AF14" s="77" t="str">
        <f t="shared" si="18"/>
        <v>3/2</v>
      </c>
      <c r="AH14" s="20" t="str">
        <f t="shared" si="1"/>
        <v>신촌숲아이파크</v>
      </c>
      <c r="AI14" s="87">
        <f t="shared" si="0"/>
        <v>35</v>
      </c>
      <c r="AJ14" s="77" t="str">
        <f t="shared" si="19"/>
        <v>A-</v>
      </c>
      <c r="AK14" s="77" t="s">
        <v>13</v>
      </c>
      <c r="AL14" s="77" t="s">
        <v>62</v>
      </c>
      <c r="AM14" s="77" t="s">
        <v>63</v>
      </c>
      <c r="AN14" s="77" t="str">
        <f t="shared" si="20"/>
        <v>C</v>
      </c>
      <c r="AO14" s="77" t="str">
        <f t="shared" si="21"/>
        <v>X</v>
      </c>
      <c r="AP14" s="77" t="str">
        <f t="shared" si="22"/>
        <v>X</v>
      </c>
      <c r="AQ14" s="77" t="str">
        <f t="shared" si="23"/>
        <v>X</v>
      </c>
      <c r="AR14" s="77" t="str">
        <f t="shared" si="24"/>
        <v>X</v>
      </c>
      <c r="AS14" s="77" t="s">
        <v>2</v>
      </c>
      <c r="AT14" s="77" t="str">
        <f t="shared" si="25"/>
        <v>O</v>
      </c>
      <c r="AU14" s="77" t="str">
        <f t="shared" si="26"/>
        <v>O</v>
      </c>
      <c r="AV14" s="77" t="str">
        <f t="shared" si="27"/>
        <v>X</v>
      </c>
    </row>
    <row r="15" spans="1:48" x14ac:dyDescent="0.3">
      <c r="A15" s="9" t="s">
        <v>1697</v>
      </c>
      <c r="B15" s="10" t="s">
        <v>2341</v>
      </c>
      <c r="C15" s="88">
        <v>1015</v>
      </c>
      <c r="D15" s="86">
        <v>115.5</v>
      </c>
      <c r="E15" s="87">
        <v>35</v>
      </c>
      <c r="F15" s="86">
        <v>84.7</v>
      </c>
      <c r="G15" s="17">
        <v>26</v>
      </c>
      <c r="H15" s="88">
        <v>46</v>
      </c>
      <c r="I15" s="89">
        <v>220000</v>
      </c>
      <c r="J15" s="89" t="s">
        <v>60</v>
      </c>
      <c r="K15" s="89"/>
      <c r="L15" s="89"/>
      <c r="M15" s="90">
        <f t="shared" si="5"/>
        <v>220000</v>
      </c>
      <c r="N15" s="4">
        <f t="shared" si="6"/>
        <v>0</v>
      </c>
      <c r="O15" s="91">
        <f t="shared" si="7"/>
        <v>6285.7142857142853</v>
      </c>
      <c r="P15" s="91">
        <f t="shared" si="8"/>
        <v>0</v>
      </c>
      <c r="Q15" s="77">
        <v>3</v>
      </c>
      <c r="R15" s="77">
        <v>3</v>
      </c>
      <c r="S15" s="77" t="s">
        <v>61</v>
      </c>
      <c r="T15" s="5" t="s">
        <v>214</v>
      </c>
      <c r="U15" s="9"/>
      <c r="W15" s="86">
        <f t="shared" si="9"/>
        <v>115.5</v>
      </c>
      <c r="X15" s="87">
        <f t="shared" si="10"/>
        <v>35</v>
      </c>
      <c r="Y15" s="92">
        <f t="shared" si="11"/>
        <v>46</v>
      </c>
      <c r="Z15" s="90">
        <f t="shared" si="12"/>
        <v>220000</v>
      </c>
      <c r="AA15" s="90">
        <f t="shared" si="13"/>
        <v>0</v>
      </c>
      <c r="AB15" s="90">
        <f t="shared" si="14"/>
        <v>220000</v>
      </c>
      <c r="AC15" s="4">
        <f t="shared" si="15"/>
        <v>0</v>
      </c>
      <c r="AD15" s="91">
        <f t="shared" si="16"/>
        <v>6285.7142857142853</v>
      </c>
      <c r="AE15" s="77" t="str">
        <f t="shared" si="17"/>
        <v>계</v>
      </c>
      <c r="AF15" s="77" t="str">
        <f t="shared" si="18"/>
        <v>3/3</v>
      </c>
      <c r="AH15" s="20" t="str">
        <f t="shared" si="1"/>
        <v>신촌숲아이파크</v>
      </c>
      <c r="AI15" s="87">
        <f t="shared" si="0"/>
        <v>35</v>
      </c>
      <c r="AJ15" s="77" t="str">
        <f t="shared" si="19"/>
        <v>A-</v>
      </c>
      <c r="AK15" s="77" t="s">
        <v>13</v>
      </c>
      <c r="AL15" s="77" t="s">
        <v>62</v>
      </c>
      <c r="AM15" s="77" t="s">
        <v>63</v>
      </c>
      <c r="AN15" s="77" t="str">
        <f t="shared" si="20"/>
        <v>C</v>
      </c>
      <c r="AO15" s="77" t="str">
        <f t="shared" si="21"/>
        <v>X</v>
      </c>
      <c r="AP15" s="77" t="str">
        <f t="shared" si="22"/>
        <v>X</v>
      </c>
      <c r="AQ15" s="77" t="str">
        <f t="shared" si="23"/>
        <v>X</v>
      </c>
      <c r="AR15" s="77" t="str">
        <f t="shared" si="24"/>
        <v>X</v>
      </c>
      <c r="AS15" s="77" t="s">
        <v>2</v>
      </c>
      <c r="AT15" s="77" t="str">
        <f t="shared" si="25"/>
        <v>O</v>
      </c>
      <c r="AU15" s="77" t="str">
        <f t="shared" si="26"/>
        <v>O</v>
      </c>
      <c r="AV15" s="77" t="str">
        <f t="shared" si="27"/>
        <v>X</v>
      </c>
    </row>
    <row r="16" spans="1:48" x14ac:dyDescent="0.3">
      <c r="A16" s="9" t="s">
        <v>1697</v>
      </c>
      <c r="B16" s="10" t="s">
        <v>2341</v>
      </c>
      <c r="C16" s="88">
        <v>1015</v>
      </c>
      <c r="D16" s="86">
        <v>144.9</v>
      </c>
      <c r="E16" s="87">
        <v>44</v>
      </c>
      <c r="F16" s="86">
        <v>111</v>
      </c>
      <c r="G16" s="17">
        <v>34</v>
      </c>
      <c r="H16" s="88">
        <v>54</v>
      </c>
      <c r="I16" s="89">
        <v>270000</v>
      </c>
      <c r="J16" s="89" t="s">
        <v>59</v>
      </c>
      <c r="K16" s="89"/>
      <c r="L16" s="89"/>
      <c r="M16" s="90">
        <f t="shared" si="5"/>
        <v>270000</v>
      </c>
      <c r="N16" s="4">
        <f t="shared" si="6"/>
        <v>0</v>
      </c>
      <c r="O16" s="91">
        <f t="shared" si="7"/>
        <v>6136.363636363636</v>
      </c>
      <c r="P16" s="91">
        <f t="shared" si="8"/>
        <v>0</v>
      </c>
      <c r="Q16" s="77">
        <v>4</v>
      </c>
      <c r="R16" s="77">
        <v>2</v>
      </c>
      <c r="S16" s="77" t="s">
        <v>61</v>
      </c>
      <c r="T16" s="5" t="s">
        <v>215</v>
      </c>
      <c r="U16" s="9"/>
      <c r="W16" s="86">
        <f t="shared" si="9"/>
        <v>144.9</v>
      </c>
      <c r="X16" s="87">
        <f t="shared" si="10"/>
        <v>44</v>
      </c>
      <c r="Y16" s="92">
        <f t="shared" si="11"/>
        <v>54</v>
      </c>
      <c r="Z16" s="90">
        <f t="shared" si="12"/>
        <v>270000</v>
      </c>
      <c r="AA16" s="90">
        <f t="shared" si="13"/>
        <v>0</v>
      </c>
      <c r="AB16" s="90">
        <f t="shared" si="14"/>
        <v>270000</v>
      </c>
      <c r="AC16" s="4">
        <f t="shared" si="15"/>
        <v>0</v>
      </c>
      <c r="AD16" s="91">
        <f t="shared" si="16"/>
        <v>6136.363636363636</v>
      </c>
      <c r="AE16" s="77" t="str">
        <f t="shared" si="17"/>
        <v>계</v>
      </c>
      <c r="AF16" s="77" t="str">
        <f t="shared" si="18"/>
        <v>4/2</v>
      </c>
      <c r="AH16" s="20" t="str">
        <f t="shared" si="1"/>
        <v>신촌숲아이파크</v>
      </c>
      <c r="AI16" s="87">
        <f t="shared" si="0"/>
        <v>44</v>
      </c>
      <c r="AJ16" s="77" t="str">
        <f t="shared" si="19"/>
        <v>A-</v>
      </c>
      <c r="AK16" s="77" t="s">
        <v>13</v>
      </c>
      <c r="AL16" s="77" t="s">
        <v>62</v>
      </c>
      <c r="AM16" s="77" t="s">
        <v>63</v>
      </c>
      <c r="AN16" s="77" t="str">
        <f t="shared" si="20"/>
        <v>C</v>
      </c>
      <c r="AO16" s="77" t="str">
        <f t="shared" si="21"/>
        <v>X</v>
      </c>
      <c r="AP16" s="77" t="str">
        <f t="shared" si="22"/>
        <v>X</v>
      </c>
      <c r="AQ16" s="77" t="str">
        <f t="shared" si="23"/>
        <v>X</v>
      </c>
      <c r="AR16" s="77" t="str">
        <f t="shared" si="24"/>
        <v>X</v>
      </c>
      <c r="AS16" s="77" t="s">
        <v>2</v>
      </c>
      <c r="AT16" s="77" t="str">
        <f t="shared" si="25"/>
        <v>X</v>
      </c>
      <c r="AU16" s="77" t="str">
        <f t="shared" si="26"/>
        <v>O</v>
      </c>
      <c r="AV16" s="77" t="str">
        <f t="shared" si="27"/>
        <v>X</v>
      </c>
    </row>
    <row r="17" spans="1:48" x14ac:dyDescent="0.3">
      <c r="A17" s="9" t="s">
        <v>1697</v>
      </c>
      <c r="B17" s="10" t="s">
        <v>2341</v>
      </c>
      <c r="C17" s="88">
        <v>1015</v>
      </c>
      <c r="D17" s="86">
        <v>144</v>
      </c>
      <c r="E17" s="87">
        <v>44</v>
      </c>
      <c r="F17" s="86">
        <v>111.1</v>
      </c>
      <c r="G17" s="17">
        <v>34</v>
      </c>
      <c r="H17" s="88">
        <v>34</v>
      </c>
      <c r="I17" s="89"/>
      <c r="J17" s="89"/>
      <c r="K17" s="89"/>
      <c r="L17" s="89"/>
      <c r="M17" s="90">
        <f t="shared" si="5"/>
        <v>0</v>
      </c>
      <c r="N17" s="4" t="str">
        <f t="shared" si="6"/>
        <v/>
      </c>
      <c r="O17" s="91">
        <f t="shared" si="7"/>
        <v>0</v>
      </c>
      <c r="P17" s="91">
        <f t="shared" si="8"/>
        <v>0</v>
      </c>
      <c r="Q17" s="77">
        <v>4</v>
      </c>
      <c r="R17" s="77">
        <v>2</v>
      </c>
      <c r="S17" s="77" t="s">
        <v>61</v>
      </c>
      <c r="T17" s="5" t="s">
        <v>118</v>
      </c>
      <c r="U17" s="9"/>
      <c r="W17" s="86">
        <f t="shared" si="9"/>
        <v>144</v>
      </c>
      <c r="X17" s="87">
        <f t="shared" si="10"/>
        <v>44</v>
      </c>
      <c r="Y17" s="92">
        <f t="shared" si="11"/>
        <v>34</v>
      </c>
      <c r="Z17" s="90">
        <f t="shared" si="12"/>
        <v>0</v>
      </c>
      <c r="AA17" s="90">
        <f t="shared" si="13"/>
        <v>0</v>
      </c>
      <c r="AB17" s="90">
        <f t="shared" si="14"/>
        <v>0</v>
      </c>
      <c r="AC17" s="4" t="str">
        <f t="shared" si="15"/>
        <v/>
      </c>
      <c r="AD17" s="91">
        <f t="shared" si="16"/>
        <v>0</v>
      </c>
      <c r="AE17" s="77" t="str">
        <f t="shared" si="17"/>
        <v>계</v>
      </c>
      <c r="AF17" s="77" t="str">
        <f t="shared" si="18"/>
        <v>4/2</v>
      </c>
      <c r="AH17" s="20" t="str">
        <f t="shared" si="1"/>
        <v>신촌숲아이파크</v>
      </c>
      <c r="AI17" s="87">
        <f t="shared" si="0"/>
        <v>44</v>
      </c>
      <c r="AJ17" s="77" t="str">
        <f t="shared" si="19"/>
        <v>A-</v>
      </c>
      <c r="AK17" s="77" t="s">
        <v>13</v>
      </c>
      <c r="AL17" s="77" t="s">
        <v>62</v>
      </c>
      <c r="AM17" s="77" t="s">
        <v>63</v>
      </c>
      <c r="AN17" s="77" t="str">
        <f t="shared" si="20"/>
        <v>C</v>
      </c>
      <c r="AO17" s="77" t="str">
        <f t="shared" si="21"/>
        <v/>
      </c>
      <c r="AP17" s="77" t="str">
        <f t="shared" si="22"/>
        <v/>
      </c>
      <c r="AQ17" s="77" t="str">
        <f t="shared" si="23"/>
        <v>O</v>
      </c>
      <c r="AR17" s="77" t="str">
        <f t="shared" si="24"/>
        <v>O</v>
      </c>
      <c r="AS17" s="77" t="s">
        <v>2</v>
      </c>
      <c r="AT17" s="77" t="str">
        <f t="shared" si="25"/>
        <v>X</v>
      </c>
      <c r="AU17" s="77" t="str">
        <f t="shared" si="26"/>
        <v>O</v>
      </c>
      <c r="AV17" s="77" t="str">
        <f t="shared" si="27"/>
        <v/>
      </c>
    </row>
    <row r="18" spans="1:48" x14ac:dyDescent="0.3">
      <c r="A18" s="9" t="s">
        <v>1697</v>
      </c>
      <c r="B18" s="10" t="s">
        <v>2341</v>
      </c>
      <c r="C18" s="88">
        <v>1015</v>
      </c>
      <c r="D18" s="86">
        <v>181.6</v>
      </c>
      <c r="E18" s="87">
        <v>55</v>
      </c>
      <c r="F18" s="86">
        <v>137.9</v>
      </c>
      <c r="G18" s="17">
        <v>42</v>
      </c>
      <c r="H18" s="88">
        <v>6</v>
      </c>
      <c r="I18" s="89">
        <v>300000</v>
      </c>
      <c r="J18" s="89" t="s">
        <v>216</v>
      </c>
      <c r="K18" s="89"/>
      <c r="L18" s="89"/>
      <c r="M18" s="90">
        <f t="shared" si="5"/>
        <v>300000</v>
      </c>
      <c r="N18" s="4">
        <f t="shared" si="6"/>
        <v>0</v>
      </c>
      <c r="O18" s="91">
        <f t="shared" si="7"/>
        <v>5454.545454545455</v>
      </c>
      <c r="P18" s="91">
        <f t="shared" si="8"/>
        <v>0</v>
      </c>
      <c r="Q18" s="77">
        <v>4</v>
      </c>
      <c r="R18" s="77">
        <v>3</v>
      </c>
      <c r="S18" s="77" t="s">
        <v>61</v>
      </c>
      <c r="T18" s="5" t="s">
        <v>217</v>
      </c>
      <c r="U18" s="9"/>
      <c r="W18" s="86">
        <f t="shared" si="9"/>
        <v>181.6</v>
      </c>
      <c r="X18" s="87">
        <f t="shared" si="10"/>
        <v>55</v>
      </c>
      <c r="Y18" s="92">
        <f t="shared" si="11"/>
        <v>6</v>
      </c>
      <c r="Z18" s="90">
        <f t="shared" si="12"/>
        <v>300000</v>
      </c>
      <c r="AA18" s="90">
        <f t="shared" si="13"/>
        <v>0</v>
      </c>
      <c r="AB18" s="90">
        <f t="shared" si="14"/>
        <v>300000</v>
      </c>
      <c r="AC18" s="4">
        <f t="shared" si="15"/>
        <v>0</v>
      </c>
      <c r="AD18" s="91">
        <f t="shared" si="16"/>
        <v>5454.545454545455</v>
      </c>
      <c r="AE18" s="77" t="str">
        <f t="shared" si="17"/>
        <v>계</v>
      </c>
      <c r="AF18" s="77" t="str">
        <f t="shared" si="18"/>
        <v>4/3</v>
      </c>
      <c r="AH18" s="20" t="str">
        <f t="shared" si="1"/>
        <v>신촌숲아이파크</v>
      </c>
      <c r="AI18" s="87">
        <f t="shared" si="0"/>
        <v>55</v>
      </c>
      <c r="AJ18" s="77" t="str">
        <f t="shared" si="19"/>
        <v>A-</v>
      </c>
      <c r="AK18" s="77" t="s">
        <v>13</v>
      </c>
      <c r="AL18" s="77" t="s">
        <v>62</v>
      </c>
      <c r="AM18" s="77" t="s">
        <v>63</v>
      </c>
      <c r="AN18" s="77" t="str">
        <f t="shared" si="20"/>
        <v>C</v>
      </c>
      <c r="AO18" s="77" t="str">
        <f t="shared" si="21"/>
        <v>X</v>
      </c>
      <c r="AP18" s="77" t="str">
        <f t="shared" si="22"/>
        <v>X</v>
      </c>
      <c r="AQ18" s="77" t="str">
        <f t="shared" si="23"/>
        <v>X</v>
      </c>
      <c r="AR18" s="77" t="str">
        <f t="shared" si="24"/>
        <v>X</v>
      </c>
      <c r="AS18" s="77" t="s">
        <v>2</v>
      </c>
      <c r="AT18" s="77" t="str">
        <f t="shared" si="25"/>
        <v>X</v>
      </c>
      <c r="AU18" s="77" t="str">
        <f t="shared" si="26"/>
        <v>O</v>
      </c>
      <c r="AV18" s="77" t="str">
        <f t="shared" si="27"/>
        <v>X</v>
      </c>
    </row>
    <row r="19" spans="1:48" x14ac:dyDescent="0.3">
      <c r="A19" s="9"/>
      <c r="B19" s="77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신수동 밤섬경남아너스빌('09.12.,313^)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9" t="str">
        <f t="shared" si="0"/>
        <v/>
      </c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</row>
    <row r="20" spans="1:48" x14ac:dyDescent="0.3">
      <c r="A20" s="9" t="s">
        <v>1702</v>
      </c>
      <c r="B20" s="10" t="s">
        <v>2342</v>
      </c>
      <c r="C20" s="88">
        <v>313</v>
      </c>
      <c r="D20" s="86">
        <v>105.7</v>
      </c>
      <c r="E20" s="87">
        <v>32</v>
      </c>
      <c r="F20" s="86">
        <v>84.8</v>
      </c>
      <c r="G20" s="17">
        <v>26</v>
      </c>
      <c r="H20" s="88">
        <v>227</v>
      </c>
      <c r="I20" s="89">
        <v>155000</v>
      </c>
      <c r="J20" s="89" t="s">
        <v>212</v>
      </c>
      <c r="K20" s="89">
        <v>89000</v>
      </c>
      <c r="L20" s="89" t="s">
        <v>70</v>
      </c>
      <c r="M20" s="90">
        <f>I20-K20</f>
        <v>66000</v>
      </c>
      <c r="N20" s="4">
        <f>IF(ISERROR(K20/I20),"",K20/I20)</f>
        <v>0.5741935483870968</v>
      </c>
      <c r="O20" s="91">
        <f>I20/E20</f>
        <v>4843.75</v>
      </c>
      <c r="P20" s="91">
        <f>K20/E20</f>
        <v>2781.25</v>
      </c>
      <c r="Q20" s="77">
        <v>3</v>
      </c>
      <c r="R20" s="77">
        <v>2</v>
      </c>
      <c r="S20" s="77" t="s">
        <v>61</v>
      </c>
      <c r="T20" s="5" t="s">
        <v>218</v>
      </c>
      <c r="U20" s="9"/>
      <c r="W20" s="86">
        <f>D20</f>
        <v>105.7</v>
      </c>
      <c r="X20" s="87">
        <f>E20</f>
        <v>32</v>
      </c>
      <c r="Y20" s="92">
        <f>H20</f>
        <v>227</v>
      </c>
      <c r="Z20" s="90">
        <f>I20</f>
        <v>155000</v>
      </c>
      <c r="AA20" s="90">
        <f>K20</f>
        <v>89000</v>
      </c>
      <c r="AB20" s="90">
        <f t="shared" ref="AB20:AD21" si="28">M20</f>
        <v>66000</v>
      </c>
      <c r="AC20" s="4">
        <f t="shared" si="28"/>
        <v>0.5741935483870968</v>
      </c>
      <c r="AD20" s="91">
        <f t="shared" si="28"/>
        <v>4843.75</v>
      </c>
      <c r="AE20" s="77" t="str">
        <f>S20</f>
        <v>계</v>
      </c>
      <c r="AF20" s="77" t="str">
        <f>Q20&amp;"/"&amp;R20</f>
        <v>3/2</v>
      </c>
      <c r="AH20" s="20" t="str">
        <f t="shared" si="1"/>
        <v>밤섬경남아너스빌</v>
      </c>
      <c r="AI20" s="87">
        <f t="shared" si="0"/>
        <v>32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X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 t="s">
        <v>1702</v>
      </c>
      <c r="B21" s="10" t="s">
        <v>2342</v>
      </c>
      <c r="C21" s="88">
        <v>313</v>
      </c>
      <c r="D21" s="86">
        <v>107.2</v>
      </c>
      <c r="E21" s="87">
        <v>32</v>
      </c>
      <c r="F21" s="86">
        <v>84.9</v>
      </c>
      <c r="G21" s="17">
        <v>26</v>
      </c>
      <c r="H21" s="88">
        <v>86</v>
      </c>
      <c r="I21" s="89">
        <v>150000</v>
      </c>
      <c r="J21" s="89" t="s">
        <v>104</v>
      </c>
      <c r="K21" s="89">
        <v>90000</v>
      </c>
      <c r="L21" s="89" t="s">
        <v>104</v>
      </c>
      <c r="M21" s="90">
        <f>I21-K21</f>
        <v>60000</v>
      </c>
      <c r="N21" s="4">
        <f>IF(ISERROR(K21/I21),"",K21/I21)</f>
        <v>0.6</v>
      </c>
      <c r="O21" s="91">
        <f>I21/E21</f>
        <v>4687.5</v>
      </c>
      <c r="P21" s="91">
        <f>K21/E21</f>
        <v>2812.5</v>
      </c>
      <c r="Q21" s="77">
        <v>3</v>
      </c>
      <c r="R21" s="77">
        <v>2</v>
      </c>
      <c r="S21" s="77" t="s">
        <v>61</v>
      </c>
      <c r="T21" s="5" t="s">
        <v>160</v>
      </c>
      <c r="U21" s="9"/>
      <c r="W21" s="86">
        <f>D21</f>
        <v>107.2</v>
      </c>
      <c r="X21" s="87">
        <f>E21</f>
        <v>32</v>
      </c>
      <c r="Y21" s="92">
        <f>H21</f>
        <v>86</v>
      </c>
      <c r="Z21" s="90">
        <f>I21</f>
        <v>150000</v>
      </c>
      <c r="AA21" s="90">
        <f>K21</f>
        <v>90000</v>
      </c>
      <c r="AB21" s="90">
        <f t="shared" si="28"/>
        <v>60000</v>
      </c>
      <c r="AC21" s="4">
        <f t="shared" si="28"/>
        <v>0.6</v>
      </c>
      <c r="AD21" s="91">
        <f t="shared" si="28"/>
        <v>4687.5</v>
      </c>
      <c r="AE21" s="77" t="str">
        <f>S21</f>
        <v>계</v>
      </c>
      <c r="AF21" s="77" t="str">
        <f>Q21&amp;"/"&amp;R21</f>
        <v>3/2</v>
      </c>
      <c r="AH21" s="20" t="str">
        <f t="shared" si="1"/>
        <v>밤섬경남아너스빌</v>
      </c>
      <c r="AI21" s="87">
        <f t="shared" si="0"/>
        <v>32</v>
      </c>
      <c r="AJ21" s="77" t="str">
        <f>IF(AI21="","",$AJ$2)</f>
        <v>A-</v>
      </c>
      <c r="AK21" s="77" t="s">
        <v>13</v>
      </c>
      <c r="AL21" s="77" t="s">
        <v>62</v>
      </c>
      <c r="AM21" s="77" t="s">
        <v>63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X</v>
      </c>
      <c r="AQ21" s="77" t="str">
        <f>IF(O21="","",IF(O21&lt;=$AQ$1,"O","X"))</f>
        <v>X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/>
      <c r="B22" s="77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신수동 대원칸타빌('04.07.,279^)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9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1712</v>
      </c>
      <c r="B23" s="10" t="s">
        <v>2304</v>
      </c>
      <c r="C23" s="88">
        <v>279</v>
      </c>
      <c r="D23" s="86">
        <v>105.6</v>
      </c>
      <c r="E23" s="87">
        <v>32</v>
      </c>
      <c r="F23" s="86">
        <v>85</v>
      </c>
      <c r="G23" s="17">
        <v>26</v>
      </c>
      <c r="H23" s="88">
        <v>37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7">
        <v>3</v>
      </c>
      <c r="R23" s="77">
        <v>2</v>
      </c>
      <c r="S23" s="77" t="s">
        <v>61</v>
      </c>
      <c r="T23" s="5" t="s">
        <v>218</v>
      </c>
      <c r="U23" s="9"/>
      <c r="W23" s="86">
        <f t="shared" ref="W23:X27" si="29">D23</f>
        <v>105.6</v>
      </c>
      <c r="X23" s="87">
        <f t="shared" si="29"/>
        <v>32</v>
      </c>
      <c r="Y23" s="92">
        <f t="shared" ref="Y23:Z27" si="30">H23</f>
        <v>37</v>
      </c>
      <c r="Z23" s="90">
        <f t="shared" si="30"/>
        <v>0</v>
      </c>
      <c r="AA23" s="90">
        <f>K23</f>
        <v>0</v>
      </c>
      <c r="AB23" s="90">
        <f t="shared" ref="AB23:AD27" si="31">M23</f>
        <v>0</v>
      </c>
      <c r="AC23" s="4" t="str">
        <f t="shared" si="31"/>
        <v/>
      </c>
      <c r="AD23" s="91">
        <f t="shared" si="31"/>
        <v>0</v>
      </c>
      <c r="AE23" s="77" t="str">
        <f>S23</f>
        <v>계</v>
      </c>
      <c r="AF23" s="77" t="str">
        <f>Q23&amp;"/"&amp;R23</f>
        <v>3/2</v>
      </c>
      <c r="AH23" s="20" t="str">
        <f t="shared" si="1"/>
        <v>대원칸타빌</v>
      </c>
      <c r="AI23" s="87">
        <f t="shared" si="0"/>
        <v>32</v>
      </c>
      <c r="AJ23" s="77" t="str">
        <f>IF(AI23="","",$AJ$2)</f>
        <v>A-</v>
      </c>
      <c r="AK23" s="77" t="s">
        <v>13</v>
      </c>
      <c r="AL23" s="77" t="s">
        <v>62</v>
      </c>
      <c r="AM23" s="77" t="s">
        <v>63</v>
      </c>
      <c r="AN23" s="77" t="str">
        <f>IF(AI23="","",$AN$2)</f>
        <v>C</v>
      </c>
      <c r="AO23" s="77" t="str">
        <f>IF(N23="","",IF(N23&gt;=$AO$1/100,"O","X"))</f>
        <v/>
      </c>
      <c r="AP23" s="77" t="str">
        <f>IF(I23="","",IF(I23&lt;=$AP$1,"O","X"))</f>
        <v/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X</v>
      </c>
      <c r="AV23" s="77" t="str">
        <f>IF(AO23="","",IF(AND(AO23="O",AP23="O",AR23="O",AT23="O",AU23="O"),"후보","X"))</f>
        <v/>
      </c>
    </row>
    <row r="24" spans="1:48" x14ac:dyDescent="0.3">
      <c r="A24" s="9" t="s">
        <v>1712</v>
      </c>
      <c r="B24" s="10" t="s">
        <v>2304</v>
      </c>
      <c r="C24" s="88">
        <v>279</v>
      </c>
      <c r="D24" s="86">
        <v>105.7</v>
      </c>
      <c r="E24" s="87">
        <v>32</v>
      </c>
      <c r="F24" s="86">
        <v>85</v>
      </c>
      <c r="G24" s="17">
        <v>26</v>
      </c>
      <c r="H24" s="88">
        <v>29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7">
        <v>3</v>
      </c>
      <c r="R24" s="77">
        <v>2</v>
      </c>
      <c r="S24" s="77" t="s">
        <v>61</v>
      </c>
      <c r="T24" s="5" t="s">
        <v>73</v>
      </c>
      <c r="U24" s="9"/>
      <c r="W24" s="86">
        <f t="shared" si="29"/>
        <v>105.7</v>
      </c>
      <c r="X24" s="87">
        <f t="shared" si="29"/>
        <v>32</v>
      </c>
      <c r="Y24" s="92">
        <f t="shared" si="30"/>
        <v>29</v>
      </c>
      <c r="Z24" s="90">
        <f t="shared" si="30"/>
        <v>0</v>
      </c>
      <c r="AA24" s="90">
        <f>K24</f>
        <v>0</v>
      </c>
      <c r="AB24" s="90">
        <f t="shared" si="31"/>
        <v>0</v>
      </c>
      <c r="AC24" s="4" t="str">
        <f t="shared" si="31"/>
        <v/>
      </c>
      <c r="AD24" s="91">
        <f t="shared" si="31"/>
        <v>0</v>
      </c>
      <c r="AE24" s="77" t="str">
        <f>S24</f>
        <v>계</v>
      </c>
      <c r="AF24" s="77" t="str">
        <f>Q24&amp;"/"&amp;R24</f>
        <v>3/2</v>
      </c>
      <c r="AH24" s="20" t="str">
        <f t="shared" si="1"/>
        <v>대원칸타빌</v>
      </c>
      <c r="AI24" s="87">
        <f t="shared" si="0"/>
        <v>32</v>
      </c>
      <c r="AJ24" s="77" t="str">
        <f>IF(AI24="","",$AJ$2)</f>
        <v>A-</v>
      </c>
      <c r="AK24" s="77" t="s">
        <v>13</v>
      </c>
      <c r="AL24" s="77" t="s">
        <v>62</v>
      </c>
      <c r="AM24" s="77" t="s">
        <v>63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X</v>
      </c>
      <c r="AV24" s="77" t="str">
        <f>IF(AO24="","",IF(AND(AO24="O",AP24="O",AR24="O",AT24="O",AU24="O"),"후보","X"))</f>
        <v/>
      </c>
    </row>
    <row r="25" spans="1:48" x14ac:dyDescent="0.3">
      <c r="A25" s="9" t="s">
        <v>1712</v>
      </c>
      <c r="B25" s="10" t="s">
        <v>2304</v>
      </c>
      <c r="C25" s="88">
        <v>279</v>
      </c>
      <c r="D25" s="86">
        <v>107.4</v>
      </c>
      <c r="E25" s="87">
        <v>32</v>
      </c>
      <c r="F25" s="86">
        <v>84.9</v>
      </c>
      <c r="G25" s="17">
        <v>26</v>
      </c>
      <c r="H25" s="88">
        <v>69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3</v>
      </c>
      <c r="R25" s="77">
        <v>2</v>
      </c>
      <c r="S25" s="77" t="s">
        <v>61</v>
      </c>
      <c r="T25" s="5">
        <v>107</v>
      </c>
      <c r="U25" s="9"/>
      <c r="W25" s="86">
        <f t="shared" si="29"/>
        <v>107.4</v>
      </c>
      <c r="X25" s="87">
        <f t="shared" si="29"/>
        <v>32</v>
      </c>
      <c r="Y25" s="92">
        <f t="shared" si="30"/>
        <v>69</v>
      </c>
      <c r="Z25" s="90">
        <f t="shared" si="30"/>
        <v>0</v>
      </c>
      <c r="AA25" s="90">
        <f>K25</f>
        <v>0</v>
      </c>
      <c r="AB25" s="90">
        <f t="shared" si="31"/>
        <v>0</v>
      </c>
      <c r="AC25" s="4" t="str">
        <f t="shared" si="31"/>
        <v/>
      </c>
      <c r="AD25" s="91">
        <f t="shared" si="31"/>
        <v>0</v>
      </c>
      <c r="AE25" s="77" t="str">
        <f>S25</f>
        <v>계</v>
      </c>
      <c r="AF25" s="77" t="str">
        <f>Q25&amp;"/"&amp;R25</f>
        <v>3/2</v>
      </c>
      <c r="AH25" s="20" t="str">
        <f t="shared" si="1"/>
        <v>대원칸타빌</v>
      </c>
      <c r="AI25" s="87">
        <f t="shared" si="0"/>
        <v>32</v>
      </c>
      <c r="AJ25" s="77" t="str">
        <f>IF(AI25="","",$AJ$2)</f>
        <v>A-</v>
      </c>
      <c r="AK25" s="77" t="s">
        <v>13</v>
      </c>
      <c r="AL25" s="77" t="s">
        <v>62</v>
      </c>
      <c r="AM25" s="77" t="s">
        <v>63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X</v>
      </c>
      <c r="AV25" s="77" t="str">
        <f>IF(AO25="","",IF(AND(AO25="O",AP25="O",AR25="O",AT25="O",AU25="O"),"후보","X"))</f>
        <v/>
      </c>
    </row>
    <row r="26" spans="1:48" x14ac:dyDescent="0.3">
      <c r="A26" s="9" t="s">
        <v>1712</v>
      </c>
      <c r="B26" s="10" t="s">
        <v>2304</v>
      </c>
      <c r="C26" s="88">
        <v>279</v>
      </c>
      <c r="D26" s="86">
        <v>144.6</v>
      </c>
      <c r="E26" s="87">
        <v>44</v>
      </c>
      <c r="F26" s="86">
        <v>117.2</v>
      </c>
      <c r="G26" s="17">
        <v>35</v>
      </c>
      <c r="H26" s="88">
        <v>106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4</v>
      </c>
      <c r="R26" s="77">
        <v>2</v>
      </c>
      <c r="S26" s="77" t="s">
        <v>61</v>
      </c>
      <c r="T26" s="5">
        <v>144</v>
      </c>
      <c r="U26" s="9"/>
      <c r="W26" s="86">
        <f t="shared" si="29"/>
        <v>144.6</v>
      </c>
      <c r="X26" s="87">
        <f t="shared" si="29"/>
        <v>44</v>
      </c>
      <c r="Y26" s="92">
        <f t="shared" si="30"/>
        <v>106</v>
      </c>
      <c r="Z26" s="90">
        <f t="shared" si="30"/>
        <v>0</v>
      </c>
      <c r="AA26" s="90">
        <f>K26</f>
        <v>0</v>
      </c>
      <c r="AB26" s="90">
        <f t="shared" si="31"/>
        <v>0</v>
      </c>
      <c r="AC26" s="4" t="str">
        <f t="shared" si="31"/>
        <v/>
      </c>
      <c r="AD26" s="91">
        <f t="shared" si="31"/>
        <v>0</v>
      </c>
      <c r="AE26" s="77" t="str">
        <f>S26</f>
        <v>계</v>
      </c>
      <c r="AF26" s="77" t="str">
        <f>Q26&amp;"/"&amp;R26</f>
        <v>4/2</v>
      </c>
      <c r="AH26" s="20" t="str">
        <f t="shared" si="1"/>
        <v>대원칸타빌</v>
      </c>
      <c r="AI26" s="87">
        <f t="shared" si="0"/>
        <v>44</v>
      </c>
      <c r="AJ26" s="77" t="str">
        <f>IF(AI26="","",$AJ$2)</f>
        <v>A-</v>
      </c>
      <c r="AK26" s="77" t="s">
        <v>13</v>
      </c>
      <c r="AL26" s="77" t="s">
        <v>62</v>
      </c>
      <c r="AM26" s="77" t="s">
        <v>63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X</v>
      </c>
      <c r="AU26" s="77" t="str">
        <f>IF(C26="","",IF(C26&gt;=$AU$1,"O","X"))</f>
        <v>X</v>
      </c>
      <c r="AV26" s="77" t="str">
        <f>IF(AO26="","",IF(AND(AO26="O",AP26="O",AR26="O",AT26="O",AU26="O"),"후보","X"))</f>
        <v/>
      </c>
    </row>
    <row r="27" spans="1:48" x14ac:dyDescent="0.3">
      <c r="A27" s="9" t="s">
        <v>1712</v>
      </c>
      <c r="B27" s="10" t="s">
        <v>2304</v>
      </c>
      <c r="C27" s="88">
        <v>279</v>
      </c>
      <c r="D27" s="86">
        <v>170.4</v>
      </c>
      <c r="E27" s="87">
        <v>52</v>
      </c>
      <c r="F27" s="86">
        <v>143.69999999999999</v>
      </c>
      <c r="G27" s="17">
        <v>43</v>
      </c>
      <c r="H27" s="88">
        <v>38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7">
        <v>5</v>
      </c>
      <c r="R27" s="77">
        <v>2</v>
      </c>
      <c r="S27" s="77" t="s">
        <v>61</v>
      </c>
      <c r="T27" s="5">
        <v>170</v>
      </c>
      <c r="U27" s="9"/>
      <c r="W27" s="86">
        <f t="shared" si="29"/>
        <v>170.4</v>
      </c>
      <c r="X27" s="87">
        <f t="shared" si="29"/>
        <v>52</v>
      </c>
      <c r="Y27" s="92">
        <f t="shared" si="30"/>
        <v>38</v>
      </c>
      <c r="Z27" s="90">
        <f t="shared" si="30"/>
        <v>0</v>
      </c>
      <c r="AA27" s="90">
        <f>K27</f>
        <v>0</v>
      </c>
      <c r="AB27" s="90">
        <f t="shared" si="31"/>
        <v>0</v>
      </c>
      <c r="AC27" s="4" t="str">
        <f t="shared" si="31"/>
        <v/>
      </c>
      <c r="AD27" s="91">
        <f t="shared" si="31"/>
        <v>0</v>
      </c>
      <c r="AE27" s="77" t="str">
        <f>S27</f>
        <v>계</v>
      </c>
      <c r="AF27" s="77" t="str">
        <f>Q27&amp;"/"&amp;R27</f>
        <v>5/2</v>
      </c>
      <c r="AH27" s="20" t="str">
        <f t="shared" si="1"/>
        <v>대원칸타빌</v>
      </c>
      <c r="AI27" s="87">
        <f t="shared" si="0"/>
        <v>52</v>
      </c>
      <c r="AJ27" s="77" t="str">
        <f>IF(AI27="","",$AJ$2)</f>
        <v>A-</v>
      </c>
      <c r="AK27" s="77" t="s">
        <v>13</v>
      </c>
      <c r="AL27" s="77" t="s">
        <v>62</v>
      </c>
      <c r="AM27" s="77" t="s">
        <v>63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X</v>
      </c>
      <c r="AU27" s="77" t="str">
        <f>IF(C27="","",IF(C27&gt;=$AU$1,"O","X"))</f>
        <v>X</v>
      </c>
      <c r="AV27" s="77" t="str">
        <f>IF(AO27="","",IF(AND(AO27="O",AP27="O",AR27="O",AT27="O",AU27="O"),"후보","X"))</f>
        <v/>
      </c>
    </row>
    <row r="28" spans="1:48" x14ac:dyDescent="0.3">
      <c r="A28" s="9"/>
      <c r="B28" s="77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신수동 신촌삼익('97.04.,391^)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9" t="str">
        <f t="shared" si="0"/>
        <v/>
      </c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</row>
    <row r="29" spans="1:48" x14ac:dyDescent="0.3">
      <c r="A29" s="9" t="s">
        <v>1716</v>
      </c>
      <c r="B29" s="10" t="s">
        <v>2343</v>
      </c>
      <c r="C29" s="88">
        <v>391</v>
      </c>
      <c r="D29" s="86">
        <v>79.099999999999994</v>
      </c>
      <c r="E29" s="87">
        <v>24</v>
      </c>
      <c r="F29" s="86">
        <v>59.9</v>
      </c>
      <c r="G29" s="17">
        <v>18</v>
      </c>
      <c r="H29" s="88">
        <v>161</v>
      </c>
      <c r="I29" s="89">
        <v>113000</v>
      </c>
      <c r="J29" s="89" t="s">
        <v>68</v>
      </c>
      <c r="K29" s="89">
        <v>60000</v>
      </c>
      <c r="L29" s="89" t="s">
        <v>75</v>
      </c>
      <c r="M29" s="90">
        <f>I29-K29</f>
        <v>53000</v>
      </c>
      <c r="N29" s="4">
        <f>IF(ISERROR(K29/I29),"",K29/I29)</f>
        <v>0.53097345132743368</v>
      </c>
      <c r="O29" s="91">
        <f>I29/E29</f>
        <v>4708.333333333333</v>
      </c>
      <c r="P29" s="91">
        <f>K29/E29</f>
        <v>2500</v>
      </c>
      <c r="Q29" s="77">
        <v>3</v>
      </c>
      <c r="R29" s="77">
        <v>1</v>
      </c>
      <c r="S29" s="77" t="s">
        <v>61</v>
      </c>
      <c r="T29" s="5">
        <v>79</v>
      </c>
      <c r="U29" s="9"/>
      <c r="W29" s="86">
        <f t="shared" ref="W29:X32" si="32">D29</f>
        <v>79.099999999999994</v>
      </c>
      <c r="X29" s="87">
        <f t="shared" si="32"/>
        <v>24</v>
      </c>
      <c r="Y29" s="92">
        <f t="shared" ref="Y29:Z32" si="33">H29</f>
        <v>161</v>
      </c>
      <c r="Z29" s="90">
        <f t="shared" si="33"/>
        <v>113000</v>
      </c>
      <c r="AA29" s="90">
        <f>K29</f>
        <v>60000</v>
      </c>
      <c r="AB29" s="90">
        <f t="shared" ref="AB29:AD32" si="34">M29</f>
        <v>53000</v>
      </c>
      <c r="AC29" s="4">
        <f t="shared" si="34"/>
        <v>0.53097345132743368</v>
      </c>
      <c r="AD29" s="91">
        <f t="shared" si="34"/>
        <v>4708.333333333333</v>
      </c>
      <c r="AE29" s="77" t="str">
        <f>S29</f>
        <v>계</v>
      </c>
      <c r="AF29" s="77" t="str">
        <f>Q29&amp;"/"&amp;R29</f>
        <v>3/1</v>
      </c>
      <c r="AH29" s="20" t="str">
        <f t="shared" si="1"/>
        <v>신촌삼익</v>
      </c>
      <c r="AI29" s="87">
        <f t="shared" si="0"/>
        <v>24</v>
      </c>
      <c r="AJ29" s="77" t="str">
        <f>IF(AI29="","",$AJ$2)</f>
        <v>A-</v>
      </c>
      <c r="AK29" s="77" t="s">
        <v>13</v>
      </c>
      <c r="AL29" s="77" t="s">
        <v>62</v>
      </c>
      <c r="AM29" s="77" t="s">
        <v>63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X</v>
      </c>
      <c r="AQ29" s="77" t="str">
        <f>IF(O29="","",IF(O29&lt;=$AQ$1,"O","X"))</f>
        <v>X</v>
      </c>
      <c r="AR29" s="77" t="str">
        <f>IF(M29="","",IF(M29&lt;=$AR$1,"O","X"))</f>
        <v>X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  <row r="30" spans="1:48" x14ac:dyDescent="0.3">
      <c r="A30" s="9" t="s">
        <v>1716</v>
      </c>
      <c r="B30" s="10" t="s">
        <v>2343</v>
      </c>
      <c r="C30" s="88">
        <v>391</v>
      </c>
      <c r="D30" s="86">
        <v>79.3</v>
      </c>
      <c r="E30" s="87">
        <v>24</v>
      </c>
      <c r="F30" s="86">
        <v>60</v>
      </c>
      <c r="G30" s="17">
        <v>18</v>
      </c>
      <c r="H30" s="88">
        <v>22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7">
        <v>3</v>
      </c>
      <c r="R30" s="77">
        <v>1</v>
      </c>
      <c r="S30" s="77" t="s">
        <v>61</v>
      </c>
      <c r="T30" s="5" t="s">
        <v>219</v>
      </c>
      <c r="U30" s="9"/>
      <c r="W30" s="86">
        <f t="shared" si="32"/>
        <v>79.3</v>
      </c>
      <c r="X30" s="87">
        <f t="shared" si="32"/>
        <v>24</v>
      </c>
      <c r="Y30" s="92">
        <f t="shared" si="33"/>
        <v>22</v>
      </c>
      <c r="Z30" s="90">
        <f t="shared" si="33"/>
        <v>0</v>
      </c>
      <c r="AA30" s="90">
        <f>K30</f>
        <v>0</v>
      </c>
      <c r="AB30" s="90">
        <f t="shared" si="34"/>
        <v>0</v>
      </c>
      <c r="AC30" s="4" t="str">
        <f t="shared" si="34"/>
        <v/>
      </c>
      <c r="AD30" s="91">
        <f t="shared" si="34"/>
        <v>0</v>
      </c>
      <c r="AE30" s="77" t="str">
        <f>S30</f>
        <v>계</v>
      </c>
      <c r="AF30" s="77" t="str">
        <f>Q30&amp;"/"&amp;R30</f>
        <v>3/1</v>
      </c>
      <c r="AH30" s="20" t="str">
        <f t="shared" si="1"/>
        <v>신촌삼익</v>
      </c>
      <c r="AI30" s="87">
        <f t="shared" si="0"/>
        <v>24</v>
      </c>
      <c r="AJ30" s="77" t="str">
        <f>IF(AI30="","",$AJ$2)</f>
        <v>A-</v>
      </c>
      <c r="AK30" s="77" t="s">
        <v>13</v>
      </c>
      <c r="AL30" s="77" t="s">
        <v>62</v>
      </c>
      <c r="AM30" s="77" t="s">
        <v>63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/>
      </c>
    </row>
    <row r="31" spans="1:48" x14ac:dyDescent="0.3">
      <c r="A31" s="9" t="s">
        <v>1716</v>
      </c>
      <c r="B31" s="10" t="s">
        <v>2343</v>
      </c>
      <c r="C31" s="88">
        <v>391</v>
      </c>
      <c r="D31" s="86">
        <v>112.1</v>
      </c>
      <c r="E31" s="87">
        <v>34</v>
      </c>
      <c r="F31" s="86">
        <v>84.9</v>
      </c>
      <c r="G31" s="17">
        <v>26</v>
      </c>
      <c r="H31" s="88">
        <v>160</v>
      </c>
      <c r="I31" s="89"/>
      <c r="J31" s="89"/>
      <c r="K31" s="89"/>
      <c r="L31" s="89"/>
      <c r="M31" s="90">
        <f>I31-K31</f>
        <v>0</v>
      </c>
      <c r="N31" s="4" t="str">
        <f>IF(ISERROR(K31/I31),"",K31/I31)</f>
        <v/>
      </c>
      <c r="O31" s="91">
        <f>I31/E31</f>
        <v>0</v>
      </c>
      <c r="P31" s="91">
        <f>K31/E31</f>
        <v>0</v>
      </c>
      <c r="Q31" s="77">
        <v>3</v>
      </c>
      <c r="R31" s="77">
        <v>2</v>
      </c>
      <c r="S31" s="77" t="s">
        <v>61</v>
      </c>
      <c r="T31" s="5">
        <v>112</v>
      </c>
      <c r="U31" s="9"/>
      <c r="W31" s="86">
        <f t="shared" si="32"/>
        <v>112.1</v>
      </c>
      <c r="X31" s="87">
        <f t="shared" si="32"/>
        <v>34</v>
      </c>
      <c r="Y31" s="92">
        <f t="shared" si="33"/>
        <v>160</v>
      </c>
      <c r="Z31" s="90">
        <f t="shared" si="33"/>
        <v>0</v>
      </c>
      <c r="AA31" s="90">
        <f>K31</f>
        <v>0</v>
      </c>
      <c r="AB31" s="90">
        <f t="shared" si="34"/>
        <v>0</v>
      </c>
      <c r="AC31" s="4" t="str">
        <f t="shared" si="34"/>
        <v/>
      </c>
      <c r="AD31" s="91">
        <f t="shared" si="34"/>
        <v>0</v>
      </c>
      <c r="AE31" s="77" t="str">
        <f>S31</f>
        <v>계</v>
      </c>
      <c r="AF31" s="77" t="str">
        <f>Q31&amp;"/"&amp;R31</f>
        <v>3/2</v>
      </c>
      <c r="AH31" s="20" t="str">
        <f t="shared" si="1"/>
        <v>신촌삼익</v>
      </c>
      <c r="AI31" s="87">
        <f t="shared" si="0"/>
        <v>34</v>
      </c>
      <c r="AJ31" s="77" t="str">
        <f>IF(AI31="","",$AJ$2)</f>
        <v>A-</v>
      </c>
      <c r="AK31" s="77" t="s">
        <v>13</v>
      </c>
      <c r="AL31" s="77" t="s">
        <v>62</v>
      </c>
      <c r="AM31" s="77" t="s">
        <v>63</v>
      </c>
      <c r="AN31" s="77" t="str">
        <f>IF(AI31="","",$AN$2)</f>
        <v>C</v>
      </c>
      <c r="AO31" s="77" t="str">
        <f>IF(N31="","",IF(N31&gt;=$AO$1/100,"O","X"))</f>
        <v/>
      </c>
      <c r="AP31" s="77" t="str">
        <f>IF(I31="","",IF(I31&lt;=$AP$1,"O","X"))</f>
        <v/>
      </c>
      <c r="AQ31" s="77" t="str">
        <f>IF(O31="","",IF(O31&lt;=$AQ$1,"O","X"))</f>
        <v>O</v>
      </c>
      <c r="AR31" s="77" t="str">
        <f>IF(M31="","",IF(M31&lt;=$AR$1,"O","X"))</f>
        <v>O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/>
      </c>
    </row>
    <row r="32" spans="1:48" x14ac:dyDescent="0.3">
      <c r="A32" s="9" t="s">
        <v>1716</v>
      </c>
      <c r="B32" s="10" t="s">
        <v>2343</v>
      </c>
      <c r="C32" s="88">
        <v>391</v>
      </c>
      <c r="D32" s="86">
        <v>151.30000000000001</v>
      </c>
      <c r="E32" s="87">
        <v>46</v>
      </c>
      <c r="F32" s="86">
        <v>114.5</v>
      </c>
      <c r="G32" s="17">
        <v>35</v>
      </c>
      <c r="H32" s="88">
        <v>48</v>
      </c>
      <c r="I32" s="89"/>
      <c r="J32" s="89"/>
      <c r="K32" s="89">
        <v>110000</v>
      </c>
      <c r="L32" s="89" t="s">
        <v>75</v>
      </c>
      <c r="M32" s="90">
        <f>I32-K32</f>
        <v>-110000</v>
      </c>
      <c r="N32" s="4" t="str">
        <f>IF(ISERROR(K32/I32),"",K32/I32)</f>
        <v/>
      </c>
      <c r="O32" s="91">
        <f>I32/E32</f>
        <v>0</v>
      </c>
      <c r="P32" s="91">
        <f>K32/E32</f>
        <v>2391.304347826087</v>
      </c>
      <c r="Q32" s="77">
        <v>4</v>
      </c>
      <c r="R32" s="77">
        <v>2</v>
      </c>
      <c r="S32" s="77" t="s">
        <v>61</v>
      </c>
      <c r="T32" s="5">
        <v>151</v>
      </c>
      <c r="U32" s="9"/>
      <c r="W32" s="86">
        <f t="shared" si="32"/>
        <v>151.30000000000001</v>
      </c>
      <c r="X32" s="87">
        <f t="shared" si="32"/>
        <v>46</v>
      </c>
      <c r="Y32" s="92">
        <f t="shared" si="33"/>
        <v>48</v>
      </c>
      <c r="Z32" s="90">
        <f t="shared" si="33"/>
        <v>0</v>
      </c>
      <c r="AA32" s="90">
        <f>K32</f>
        <v>110000</v>
      </c>
      <c r="AB32" s="90">
        <f t="shared" si="34"/>
        <v>-110000</v>
      </c>
      <c r="AC32" s="4" t="str">
        <f t="shared" si="34"/>
        <v/>
      </c>
      <c r="AD32" s="91">
        <f t="shared" si="34"/>
        <v>0</v>
      </c>
      <c r="AE32" s="77" t="str">
        <f>S32</f>
        <v>계</v>
      </c>
      <c r="AF32" s="77" t="str">
        <f>Q32&amp;"/"&amp;R32</f>
        <v>4/2</v>
      </c>
      <c r="AH32" s="20" t="str">
        <f t="shared" si="1"/>
        <v>신촌삼익</v>
      </c>
      <c r="AI32" s="87">
        <f t="shared" si="0"/>
        <v>46</v>
      </c>
      <c r="AJ32" s="77" t="str">
        <f>IF(AI32="","",$AJ$2)</f>
        <v>A-</v>
      </c>
      <c r="AK32" s="77" t="s">
        <v>13</v>
      </c>
      <c r="AL32" s="77" t="s">
        <v>62</v>
      </c>
      <c r="AM32" s="77" t="s">
        <v>63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X</v>
      </c>
      <c r="AU32" s="77" t="str">
        <f>IF(C32="","",IF(C32&gt;=$AU$1,"O","X"))</f>
        <v>O</v>
      </c>
      <c r="AV32" s="77" t="str">
        <f>IF(AO32="","",IF(AND(AO32="O",AP32="O",AR32="O",AT32="O",AU32="O"),"후보","X"))</f>
        <v/>
      </c>
    </row>
    <row r="33" spans="1:48" x14ac:dyDescent="0.3">
      <c r="A33" s="9"/>
      <c r="B33" s="77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신수동 신수현대('96.09.,210^)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9" t="str">
        <f t="shared" si="0"/>
        <v/>
      </c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</row>
    <row r="34" spans="1:48" x14ac:dyDescent="0.3">
      <c r="A34" s="9" t="s">
        <v>1729</v>
      </c>
      <c r="B34" s="10" t="s">
        <v>2314</v>
      </c>
      <c r="C34" s="88">
        <v>210</v>
      </c>
      <c r="D34" s="86">
        <v>101.4</v>
      </c>
      <c r="E34" s="87">
        <v>31</v>
      </c>
      <c r="F34" s="86">
        <v>84.5</v>
      </c>
      <c r="G34" s="17">
        <v>26</v>
      </c>
      <c r="H34" s="88">
        <v>180</v>
      </c>
      <c r="I34" s="89"/>
      <c r="J34" s="89"/>
      <c r="K34" s="89"/>
      <c r="L34" s="89"/>
      <c r="M34" s="90">
        <f>I34-K34</f>
        <v>0</v>
      </c>
      <c r="N34" s="4" t="str">
        <f>IF(ISERROR(K34/I34),"",K34/I34)</f>
        <v/>
      </c>
      <c r="O34" s="91">
        <f>I34/E34</f>
        <v>0</v>
      </c>
      <c r="P34" s="91">
        <f>K34/E34</f>
        <v>0</v>
      </c>
      <c r="Q34" s="77">
        <v>3</v>
      </c>
      <c r="R34" s="77">
        <v>2</v>
      </c>
      <c r="S34" s="77" t="s">
        <v>61</v>
      </c>
      <c r="T34" s="5" t="s">
        <v>220</v>
      </c>
      <c r="U34" s="9"/>
      <c r="W34" s="86">
        <f>D34</f>
        <v>101.4</v>
      </c>
      <c r="X34" s="87">
        <f>E34</f>
        <v>31</v>
      </c>
      <c r="Y34" s="92">
        <f>H34</f>
        <v>180</v>
      </c>
      <c r="Z34" s="90">
        <f>I34</f>
        <v>0</v>
      </c>
      <c r="AA34" s="90">
        <f>K34</f>
        <v>0</v>
      </c>
      <c r="AB34" s="90">
        <f t="shared" ref="AB34:AD35" si="35">M34</f>
        <v>0</v>
      </c>
      <c r="AC34" s="4" t="str">
        <f t="shared" si="35"/>
        <v/>
      </c>
      <c r="AD34" s="91">
        <f t="shared" si="35"/>
        <v>0</v>
      </c>
      <c r="AE34" s="77" t="str">
        <f>S34</f>
        <v>계</v>
      </c>
      <c r="AF34" s="77" t="str">
        <f>Q34&amp;"/"&amp;R34</f>
        <v>3/2</v>
      </c>
      <c r="AH34" s="20" t="str">
        <f t="shared" si="1"/>
        <v>신수현대</v>
      </c>
      <c r="AI34" s="87">
        <f t="shared" si="0"/>
        <v>31</v>
      </c>
      <c r="AJ34" s="77" t="str">
        <f>IF(AI34="","",$AJ$2)</f>
        <v>A-</v>
      </c>
      <c r="AK34" s="77" t="s">
        <v>13</v>
      </c>
      <c r="AL34" s="77" t="s">
        <v>62</v>
      </c>
      <c r="AM34" s="77" t="s">
        <v>63</v>
      </c>
      <c r="AN34" s="77" t="str">
        <f>IF(AI34="","",$AN$2)</f>
        <v>C</v>
      </c>
      <c r="AO34" s="77" t="str">
        <f>IF(N34="","",IF(N34&gt;=$AO$1/100,"O","X"))</f>
        <v/>
      </c>
      <c r="AP34" s="77" t="str">
        <f>IF(I34="","",IF(I34&lt;=$AP$1,"O","X"))</f>
        <v/>
      </c>
      <c r="AQ34" s="77" t="str">
        <f>IF(O34="","",IF(O34&lt;=$AQ$1,"O","X"))</f>
        <v>O</v>
      </c>
      <c r="AR34" s="77" t="str">
        <f>IF(M34="","",IF(M34&lt;=$AR$1,"O","X"))</f>
        <v>O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X</v>
      </c>
      <c r="AV34" s="77" t="str">
        <f>IF(AO34="","",IF(AND(AO34="O",AP34="O",AR34="O",AT34="O",AU34="O"),"후보","X"))</f>
        <v/>
      </c>
    </row>
    <row r="35" spans="1:48" x14ac:dyDescent="0.3">
      <c r="A35" s="9" t="s">
        <v>1729</v>
      </c>
      <c r="B35" s="10" t="s">
        <v>2314</v>
      </c>
      <c r="C35" s="88">
        <v>210</v>
      </c>
      <c r="D35" s="86">
        <v>101.8</v>
      </c>
      <c r="E35" s="87">
        <v>31</v>
      </c>
      <c r="F35" s="86">
        <v>84.9</v>
      </c>
      <c r="G35" s="17">
        <v>26</v>
      </c>
      <c r="H35" s="88">
        <v>30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7">
        <v>3</v>
      </c>
      <c r="R35" s="77">
        <v>2</v>
      </c>
      <c r="S35" s="77" t="s">
        <v>61</v>
      </c>
      <c r="T35" s="5" t="s">
        <v>221</v>
      </c>
      <c r="U35" s="9"/>
      <c r="W35" s="86">
        <f>D35</f>
        <v>101.8</v>
      </c>
      <c r="X35" s="87">
        <f>E35</f>
        <v>31</v>
      </c>
      <c r="Y35" s="92">
        <f>H35</f>
        <v>30</v>
      </c>
      <c r="Z35" s="90">
        <f>I35</f>
        <v>0</v>
      </c>
      <c r="AA35" s="90">
        <f>K35</f>
        <v>0</v>
      </c>
      <c r="AB35" s="90">
        <f t="shared" si="35"/>
        <v>0</v>
      </c>
      <c r="AC35" s="4" t="str">
        <f t="shared" si="35"/>
        <v/>
      </c>
      <c r="AD35" s="91">
        <f t="shared" si="35"/>
        <v>0</v>
      </c>
      <c r="AE35" s="77" t="str">
        <f>S35</f>
        <v>계</v>
      </c>
      <c r="AF35" s="77" t="str">
        <f>Q35&amp;"/"&amp;R35</f>
        <v>3/2</v>
      </c>
      <c r="AH35" s="20" t="str">
        <f t="shared" si="1"/>
        <v>신수현대</v>
      </c>
      <c r="AI35" s="87">
        <f t="shared" si="0"/>
        <v>31</v>
      </c>
      <c r="AJ35" s="77" t="str">
        <f>IF(AI35="","",$AJ$2)</f>
        <v>A-</v>
      </c>
      <c r="AK35" s="77" t="s">
        <v>13</v>
      </c>
      <c r="AL35" s="77" t="s">
        <v>62</v>
      </c>
      <c r="AM35" s="77" t="s">
        <v>63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X</v>
      </c>
      <c r="AV35" s="77" t="str">
        <f>IF(AO35="","",IF(AND(AO35="O",AP35="O",AR35="O",AT35="O",AU35="O"),"후보","X"))</f>
        <v/>
      </c>
    </row>
  </sheetData>
  <mergeCells count="1">
    <mergeCell ref="AJ1:AN1"/>
  </mergeCells>
  <phoneticPr fontId="2" type="noConversion"/>
  <conditionalFormatting sqref="AV4:AV6">
    <cfRule type="expression" dxfId="4037" priority="501">
      <formula>AV4="X"</formula>
    </cfRule>
    <cfRule type="expression" dxfId="4036" priority="502">
      <formula>AV4="후보"</formula>
    </cfRule>
  </conditionalFormatting>
  <conditionalFormatting sqref="AC1:AC2 AC4:AC6 N4:N5">
    <cfRule type="cellIs" dxfId="4035" priority="498" operator="greaterThan">
      <formula>0.9</formula>
    </cfRule>
    <cfRule type="cellIs" dxfId="4034" priority="499" operator="greaterThan">
      <formula>0.85</formula>
    </cfRule>
  </conditionalFormatting>
  <conditionalFormatting sqref="N1:N2">
    <cfRule type="cellIs" dxfId="4033" priority="496" operator="greaterThan">
      <formula>0.9</formula>
    </cfRule>
    <cfRule type="cellIs" dxfId="4032" priority="497" operator="greaterThan">
      <formula>0.85</formula>
    </cfRule>
  </conditionalFormatting>
  <conditionalFormatting sqref="N6">
    <cfRule type="cellIs" dxfId="4031" priority="494" operator="greaterThan">
      <formula>0.9</formula>
    </cfRule>
    <cfRule type="cellIs" dxfId="4030" priority="495" operator="greaterThan">
      <formula>0.85</formula>
    </cfRule>
  </conditionalFormatting>
  <conditionalFormatting sqref="E6">
    <cfRule type="expression" dxfId="4029" priority="490">
      <formula>AND(IF(OR($Q6=1,$Q6=2),1,0),IF($X6&lt;=20,1,0))</formula>
    </cfRule>
    <cfRule type="expression" dxfId="4028" priority="491">
      <formula>AND(IF($Q6=2,1,0),IF($X6&lt;30,1,0))</formula>
    </cfRule>
    <cfRule type="expression" dxfId="4027" priority="492">
      <formula>AND(IF($Q6=3,1,0),IF($X6&lt;30,1,0))</formula>
    </cfRule>
    <cfRule type="expression" dxfId="4026" priority="493">
      <formula>AND(IF($Q6=3,1,IF($Q6=4,1,0)),IF($F6&lt;=85,1,0))</formula>
    </cfRule>
  </conditionalFormatting>
  <conditionalFormatting sqref="X6">
    <cfRule type="expression" dxfId="4025" priority="486">
      <formula>AND(IF(OR($Q6=1,$Q6=2),1,0),IF($X6&lt;=20,1,0))</formula>
    </cfRule>
    <cfRule type="expression" dxfId="4024" priority="487">
      <formula>AND(IF($Q6=2,1,0),IF($X6&lt;30,1,0))</formula>
    </cfRule>
    <cfRule type="expression" dxfId="4023" priority="488">
      <formula>AND(IF($Q6=3,1,0),IF($X6&lt;30,1,0))</formula>
    </cfRule>
    <cfRule type="expression" dxfId="4022" priority="489">
      <formula>AND(IF($Q6=3,1,IF($Q6=4,1,0)),IF($F6&lt;=85,1,0))</formula>
    </cfRule>
  </conditionalFormatting>
  <conditionalFormatting sqref="AI6">
    <cfRule type="expression" dxfId="4021" priority="482">
      <formula>AND(IF(OR($Q6=1,$Q6=2),1,0),IF($X6&lt;=20,1,0))</formula>
    </cfRule>
    <cfRule type="expression" dxfId="4020" priority="483">
      <formula>AND(IF($Q6=2,1,0),IF($X6&lt;30,1,0))</formula>
    </cfRule>
    <cfRule type="expression" dxfId="4019" priority="484">
      <formula>AND(IF($Q6=3,1,0),IF($X6&lt;30,1,0))</formula>
    </cfRule>
    <cfRule type="expression" dxfId="4018" priority="485">
      <formula>AND(IF($Q6=3,1,IF($Q6=4,1,0)),IF($F6&lt;=85,1,0))</formula>
    </cfRule>
  </conditionalFormatting>
  <conditionalFormatting sqref="AV7">
    <cfRule type="expression" dxfId="4017" priority="480">
      <formula>AV7="X"</formula>
    </cfRule>
    <cfRule type="expression" dxfId="4016" priority="481">
      <formula>AV7="후보"</formula>
    </cfRule>
  </conditionalFormatting>
  <conditionalFormatting sqref="AC7">
    <cfRule type="cellIs" dxfId="4015" priority="477" operator="greaterThan">
      <formula>0.9</formula>
    </cfRule>
    <cfRule type="cellIs" dxfId="4014" priority="478" operator="greaterThan">
      <formula>0.85</formula>
    </cfRule>
  </conditionalFormatting>
  <conditionalFormatting sqref="N7">
    <cfRule type="cellIs" dxfId="4013" priority="475" operator="greaterThan">
      <formula>0.9</formula>
    </cfRule>
    <cfRule type="cellIs" dxfId="4012" priority="476" operator="greaterThan">
      <formula>0.85</formula>
    </cfRule>
  </conditionalFormatting>
  <conditionalFormatting sqref="E7">
    <cfRule type="expression" dxfId="4011" priority="471">
      <formula>AND(IF(OR($Q7=1,$Q7=2),1,0),IF($X7&lt;=20,1,0))</formula>
    </cfRule>
    <cfRule type="expression" dxfId="4010" priority="472">
      <formula>AND(IF($Q7=2,1,0),IF($X7&lt;30,1,0))</formula>
    </cfRule>
    <cfRule type="expression" dxfId="4009" priority="473">
      <formula>AND(IF($Q7=3,1,0),IF($X7&lt;30,1,0))</formula>
    </cfRule>
    <cfRule type="expression" dxfId="4008" priority="474">
      <formula>AND(IF($Q7=3,1,IF($Q7=4,1,0)),IF($F7&lt;=85,1,0))</formula>
    </cfRule>
  </conditionalFormatting>
  <conditionalFormatting sqref="X7">
    <cfRule type="expression" dxfId="4007" priority="467">
      <formula>AND(IF(OR($Q7=1,$Q7=2),1,0),IF($X7&lt;=20,1,0))</formula>
    </cfRule>
    <cfRule type="expression" dxfId="4006" priority="468">
      <formula>AND(IF($Q7=2,1,0),IF($X7&lt;30,1,0))</formula>
    </cfRule>
    <cfRule type="expression" dxfId="4005" priority="469">
      <formula>AND(IF($Q7=3,1,0),IF($X7&lt;30,1,0))</formula>
    </cfRule>
    <cfRule type="expression" dxfId="4004" priority="470">
      <formula>AND(IF($Q7=3,1,IF($Q7=4,1,0)),IF($F7&lt;=85,1,0))</formula>
    </cfRule>
  </conditionalFormatting>
  <conditionalFormatting sqref="AI7">
    <cfRule type="expression" dxfId="4003" priority="463">
      <formula>AND(IF(OR($Q7=1,$Q7=2),1,0),IF($X7&lt;=20,1,0))</formula>
    </cfRule>
    <cfRule type="expression" dxfId="4002" priority="464">
      <formula>AND(IF($Q7=2,1,0),IF($X7&lt;30,1,0))</formula>
    </cfRule>
    <cfRule type="expression" dxfId="4001" priority="465">
      <formula>AND(IF($Q7=3,1,0),IF($X7&lt;30,1,0))</formula>
    </cfRule>
    <cfRule type="expression" dxfId="4000" priority="466">
      <formula>AND(IF($Q7=3,1,IF($Q7=4,1,0)),IF($F7&lt;=85,1,0))</formula>
    </cfRule>
  </conditionalFormatting>
  <conditionalFormatting sqref="AV8">
    <cfRule type="expression" dxfId="3999" priority="461">
      <formula>AV8="X"</formula>
    </cfRule>
    <cfRule type="expression" dxfId="3998" priority="462">
      <formula>AV8="후보"</formula>
    </cfRule>
  </conditionalFormatting>
  <conditionalFormatting sqref="AC8">
    <cfRule type="cellIs" dxfId="3997" priority="458" operator="greaterThan">
      <formula>0.9</formula>
    </cfRule>
    <cfRule type="cellIs" dxfId="3996" priority="459" operator="greaterThan">
      <formula>0.85</formula>
    </cfRule>
  </conditionalFormatting>
  <conditionalFormatting sqref="N8">
    <cfRule type="cellIs" dxfId="3995" priority="456" operator="greaterThan">
      <formula>0.9</formula>
    </cfRule>
    <cfRule type="cellIs" dxfId="3994" priority="457" operator="greaterThan">
      <formula>0.85</formula>
    </cfRule>
  </conditionalFormatting>
  <conditionalFormatting sqref="E8">
    <cfRule type="expression" dxfId="3993" priority="452">
      <formula>AND(IF(OR($Q8=1,$Q8=2),1,0),IF($X8&lt;=20,1,0))</formula>
    </cfRule>
    <cfRule type="expression" dxfId="3992" priority="453">
      <formula>AND(IF($Q8=2,1,0),IF($X8&lt;30,1,0))</formula>
    </cfRule>
    <cfRule type="expression" dxfId="3991" priority="454">
      <formula>AND(IF($Q8=3,1,0),IF($X8&lt;30,1,0))</formula>
    </cfRule>
    <cfRule type="expression" dxfId="3990" priority="455">
      <formula>AND(IF($Q8=3,1,IF($Q8=4,1,0)),IF($F8&lt;=85,1,0))</formula>
    </cfRule>
  </conditionalFormatting>
  <conditionalFormatting sqref="X8">
    <cfRule type="expression" dxfId="3989" priority="448">
      <formula>AND(IF(OR($Q8=1,$Q8=2),1,0),IF($X8&lt;=20,1,0))</formula>
    </cfRule>
    <cfRule type="expression" dxfId="3988" priority="449">
      <formula>AND(IF($Q8=2,1,0),IF($X8&lt;30,1,0))</formula>
    </cfRule>
    <cfRule type="expression" dxfId="3987" priority="450">
      <formula>AND(IF($Q8=3,1,0),IF($X8&lt;30,1,0))</formula>
    </cfRule>
    <cfRule type="expression" dxfId="3986" priority="451">
      <formula>AND(IF($Q8=3,1,IF($Q8=4,1,0)),IF($F8&lt;=85,1,0))</formula>
    </cfRule>
  </conditionalFormatting>
  <conditionalFormatting sqref="AI8">
    <cfRule type="expression" dxfId="3985" priority="444">
      <formula>AND(IF(OR($Q8=1,$Q8=2),1,0),IF($X8&lt;=20,1,0))</formula>
    </cfRule>
    <cfRule type="expression" dxfId="3984" priority="445">
      <formula>AND(IF($Q8=2,1,0),IF($X8&lt;30,1,0))</formula>
    </cfRule>
    <cfRule type="expression" dxfId="3983" priority="446">
      <formula>AND(IF($Q8=3,1,0),IF($X8&lt;30,1,0))</formula>
    </cfRule>
    <cfRule type="expression" dxfId="3982" priority="447">
      <formula>AND(IF($Q8=3,1,IF($Q8=4,1,0)),IF($F8&lt;=85,1,0))</formula>
    </cfRule>
  </conditionalFormatting>
  <conditionalFormatting sqref="AV9">
    <cfRule type="expression" dxfId="3981" priority="442">
      <formula>AV9="X"</formula>
    </cfRule>
    <cfRule type="expression" dxfId="3980" priority="443">
      <formula>AV9="후보"</formula>
    </cfRule>
  </conditionalFormatting>
  <conditionalFormatting sqref="AC9 N9">
    <cfRule type="cellIs" dxfId="3979" priority="439" operator="greaterThan">
      <formula>0.9</formula>
    </cfRule>
    <cfRule type="cellIs" dxfId="3978" priority="440" operator="greaterThan">
      <formula>0.85</formula>
    </cfRule>
  </conditionalFormatting>
  <conditionalFormatting sqref="AV10">
    <cfRule type="expression" dxfId="3977" priority="437">
      <formula>AV10="X"</formula>
    </cfRule>
    <cfRule type="expression" dxfId="3976" priority="438">
      <formula>AV10="후보"</formula>
    </cfRule>
  </conditionalFormatting>
  <conditionalFormatting sqref="AC10">
    <cfRule type="cellIs" dxfId="3975" priority="434" operator="greaterThan">
      <formula>0.9</formula>
    </cfRule>
    <cfRule type="cellIs" dxfId="3974" priority="435" operator="greaterThan">
      <formula>0.85</formula>
    </cfRule>
  </conditionalFormatting>
  <conditionalFormatting sqref="N10">
    <cfRule type="cellIs" dxfId="3973" priority="432" operator="greaterThan">
      <formula>0.9</formula>
    </cfRule>
    <cfRule type="cellIs" dxfId="3972" priority="433" operator="greaterThan">
      <formula>0.85</formula>
    </cfRule>
  </conditionalFormatting>
  <conditionalFormatting sqref="E10">
    <cfRule type="expression" dxfId="3971" priority="428">
      <formula>AND(IF(OR($Q10=1,$Q10=2),1,0),IF($X10&lt;=20,1,0))</formula>
    </cfRule>
    <cfRule type="expression" dxfId="3970" priority="429">
      <formula>AND(IF($Q10=2,1,0),IF($X10&lt;30,1,0))</formula>
    </cfRule>
    <cfRule type="expression" dxfId="3969" priority="430">
      <formula>AND(IF($Q10=3,1,0),IF($X10&lt;30,1,0))</formula>
    </cfRule>
    <cfRule type="expression" dxfId="3968" priority="431">
      <formula>AND(IF($Q10=3,1,IF($Q10=4,1,0)),IF($F10&lt;=85,1,0))</formula>
    </cfRule>
  </conditionalFormatting>
  <conditionalFormatting sqref="X10">
    <cfRule type="expression" dxfId="3967" priority="424">
      <formula>AND(IF(OR($Q10=1,$Q10=2),1,0),IF($X10&lt;=20,1,0))</formula>
    </cfRule>
    <cfRule type="expression" dxfId="3966" priority="425">
      <formula>AND(IF($Q10=2,1,0),IF($X10&lt;30,1,0))</formula>
    </cfRule>
    <cfRule type="expression" dxfId="3965" priority="426">
      <formula>AND(IF($Q10=3,1,0),IF($X10&lt;30,1,0))</formula>
    </cfRule>
    <cfRule type="expression" dxfId="3964" priority="427">
      <formula>AND(IF($Q10=3,1,IF($Q10=4,1,0)),IF($F10&lt;=85,1,0))</formula>
    </cfRule>
  </conditionalFormatting>
  <conditionalFormatting sqref="AI10">
    <cfRule type="expression" dxfId="3963" priority="420">
      <formula>AND(IF(OR($Q10=1,$Q10=2),1,0),IF($X10&lt;=20,1,0))</formula>
    </cfRule>
    <cfRule type="expression" dxfId="3962" priority="421">
      <formula>AND(IF($Q10=2,1,0),IF($X10&lt;30,1,0))</formula>
    </cfRule>
    <cfRule type="expression" dxfId="3961" priority="422">
      <formula>AND(IF($Q10=3,1,0),IF($X10&lt;30,1,0))</formula>
    </cfRule>
    <cfRule type="expression" dxfId="3960" priority="423">
      <formula>AND(IF($Q10=3,1,IF($Q10=4,1,0)),IF($F10&lt;=85,1,0))</formula>
    </cfRule>
  </conditionalFormatting>
  <conditionalFormatting sqref="AV11">
    <cfRule type="expression" dxfId="3959" priority="418">
      <formula>AV11="X"</formula>
    </cfRule>
    <cfRule type="expression" dxfId="3958" priority="419">
      <formula>AV11="후보"</formula>
    </cfRule>
  </conditionalFormatting>
  <conditionalFormatting sqref="AC11">
    <cfRule type="cellIs" dxfId="3957" priority="415" operator="greaterThan">
      <formula>0.9</formula>
    </cfRule>
    <cfRule type="cellIs" dxfId="3956" priority="416" operator="greaterThan">
      <formula>0.85</formula>
    </cfRule>
  </conditionalFormatting>
  <conditionalFormatting sqref="N11">
    <cfRule type="cellIs" dxfId="3955" priority="413" operator="greaterThan">
      <formula>0.9</formula>
    </cfRule>
    <cfRule type="cellIs" dxfId="3954" priority="414" operator="greaterThan">
      <formula>0.85</formula>
    </cfRule>
  </conditionalFormatting>
  <conditionalFormatting sqref="E11">
    <cfRule type="expression" dxfId="3953" priority="409">
      <formula>AND(IF(OR($Q11=1,$Q11=2),1,0),IF($X11&lt;=20,1,0))</formula>
    </cfRule>
    <cfRule type="expression" dxfId="3952" priority="410">
      <formula>AND(IF($Q11=2,1,0),IF($X11&lt;30,1,0))</formula>
    </cfRule>
    <cfRule type="expression" dxfId="3951" priority="411">
      <formula>AND(IF($Q11=3,1,0),IF($X11&lt;30,1,0))</formula>
    </cfRule>
    <cfRule type="expression" dxfId="3950" priority="412">
      <formula>AND(IF($Q11=3,1,IF($Q11=4,1,0)),IF($F11&lt;=85,1,0))</formula>
    </cfRule>
  </conditionalFormatting>
  <conditionalFormatting sqref="X11">
    <cfRule type="expression" dxfId="3949" priority="405">
      <formula>AND(IF(OR($Q11=1,$Q11=2),1,0),IF($X11&lt;=20,1,0))</formula>
    </cfRule>
    <cfRule type="expression" dxfId="3948" priority="406">
      <formula>AND(IF($Q11=2,1,0),IF($X11&lt;30,1,0))</formula>
    </cfRule>
    <cfRule type="expression" dxfId="3947" priority="407">
      <formula>AND(IF($Q11=3,1,0),IF($X11&lt;30,1,0))</formula>
    </cfRule>
    <cfRule type="expression" dxfId="3946" priority="408">
      <formula>AND(IF($Q11=3,1,IF($Q11=4,1,0)),IF($F11&lt;=85,1,0))</formula>
    </cfRule>
  </conditionalFormatting>
  <conditionalFormatting sqref="AI11">
    <cfRule type="expression" dxfId="3945" priority="401">
      <formula>AND(IF(OR($Q11=1,$Q11=2),1,0),IF($X11&lt;=20,1,0))</formula>
    </cfRule>
    <cfRule type="expression" dxfId="3944" priority="402">
      <formula>AND(IF($Q11=2,1,0),IF($X11&lt;30,1,0))</formula>
    </cfRule>
    <cfRule type="expression" dxfId="3943" priority="403">
      <formula>AND(IF($Q11=3,1,0),IF($X11&lt;30,1,0))</formula>
    </cfRule>
    <cfRule type="expression" dxfId="3942" priority="404">
      <formula>AND(IF($Q11=3,1,IF($Q11=4,1,0)),IF($F11&lt;=85,1,0))</formula>
    </cfRule>
  </conditionalFormatting>
  <conditionalFormatting sqref="AV12">
    <cfRule type="expression" dxfId="3941" priority="399">
      <formula>AV12="X"</formula>
    </cfRule>
    <cfRule type="expression" dxfId="3940" priority="400">
      <formula>AV12="후보"</formula>
    </cfRule>
  </conditionalFormatting>
  <conditionalFormatting sqref="AC12">
    <cfRule type="cellIs" dxfId="3939" priority="396" operator="greaterThan">
      <formula>0.9</formula>
    </cfRule>
    <cfRule type="cellIs" dxfId="3938" priority="397" operator="greaterThan">
      <formula>0.85</formula>
    </cfRule>
  </conditionalFormatting>
  <conditionalFormatting sqref="N12">
    <cfRule type="cellIs" dxfId="3937" priority="394" operator="greaterThan">
      <formula>0.9</formula>
    </cfRule>
    <cfRule type="cellIs" dxfId="3936" priority="395" operator="greaterThan">
      <formula>0.85</formula>
    </cfRule>
  </conditionalFormatting>
  <conditionalFormatting sqref="E12">
    <cfRule type="expression" dxfId="3935" priority="390">
      <formula>AND(IF(OR($Q12=1,$Q12=2),1,0),IF($X12&lt;=20,1,0))</formula>
    </cfRule>
    <cfRule type="expression" dxfId="3934" priority="391">
      <formula>AND(IF($Q12=2,1,0),IF($X12&lt;30,1,0))</formula>
    </cfRule>
    <cfRule type="expression" dxfId="3933" priority="392">
      <formula>AND(IF($Q12=3,1,0),IF($X12&lt;30,1,0))</formula>
    </cfRule>
    <cfRule type="expression" dxfId="3932" priority="393">
      <formula>AND(IF($Q12=3,1,IF($Q12=4,1,0)),IF($F12&lt;=85,1,0))</formula>
    </cfRule>
  </conditionalFormatting>
  <conditionalFormatting sqref="X12">
    <cfRule type="expression" dxfId="3931" priority="386">
      <formula>AND(IF(OR($Q12=1,$Q12=2),1,0),IF($X12&lt;=20,1,0))</formula>
    </cfRule>
    <cfRule type="expression" dxfId="3930" priority="387">
      <formula>AND(IF($Q12=2,1,0),IF($X12&lt;30,1,0))</formula>
    </cfRule>
    <cfRule type="expression" dxfId="3929" priority="388">
      <formula>AND(IF($Q12=3,1,0),IF($X12&lt;30,1,0))</formula>
    </cfRule>
    <cfRule type="expression" dxfId="3928" priority="389">
      <formula>AND(IF($Q12=3,1,IF($Q12=4,1,0)),IF($F12&lt;=85,1,0))</formula>
    </cfRule>
  </conditionalFormatting>
  <conditionalFormatting sqref="AI12">
    <cfRule type="expression" dxfId="3927" priority="382">
      <formula>AND(IF(OR($Q12=1,$Q12=2),1,0),IF($X12&lt;=20,1,0))</formula>
    </cfRule>
    <cfRule type="expression" dxfId="3926" priority="383">
      <formula>AND(IF($Q12=2,1,0),IF($X12&lt;30,1,0))</formula>
    </cfRule>
    <cfRule type="expression" dxfId="3925" priority="384">
      <formula>AND(IF($Q12=3,1,0),IF($X12&lt;30,1,0))</formula>
    </cfRule>
    <cfRule type="expression" dxfId="3924" priority="385">
      <formula>AND(IF($Q12=3,1,IF($Q12=4,1,0)),IF($F12&lt;=85,1,0))</formula>
    </cfRule>
  </conditionalFormatting>
  <conditionalFormatting sqref="AV13">
    <cfRule type="expression" dxfId="3923" priority="380">
      <formula>AV13="X"</formula>
    </cfRule>
    <cfRule type="expression" dxfId="3922" priority="381">
      <formula>AV13="후보"</formula>
    </cfRule>
  </conditionalFormatting>
  <conditionalFormatting sqref="AC13">
    <cfRule type="cellIs" dxfId="3921" priority="377" operator="greaterThan">
      <formula>0.9</formula>
    </cfRule>
    <cfRule type="cellIs" dxfId="3920" priority="378" operator="greaterThan">
      <formula>0.85</formula>
    </cfRule>
  </conditionalFormatting>
  <conditionalFormatting sqref="N13">
    <cfRule type="cellIs" dxfId="3919" priority="375" operator="greaterThan">
      <formula>0.9</formula>
    </cfRule>
    <cfRule type="cellIs" dxfId="3918" priority="376" operator="greaterThan">
      <formula>0.85</formula>
    </cfRule>
  </conditionalFormatting>
  <conditionalFormatting sqref="E13">
    <cfRule type="expression" dxfId="3917" priority="371">
      <formula>AND(IF(OR($Q13=1,$Q13=2),1,0),IF($X13&lt;=20,1,0))</formula>
    </cfRule>
    <cfRule type="expression" dxfId="3916" priority="372">
      <formula>AND(IF($Q13=2,1,0),IF($X13&lt;30,1,0))</formula>
    </cfRule>
    <cfRule type="expression" dxfId="3915" priority="373">
      <formula>AND(IF($Q13=3,1,0),IF($X13&lt;30,1,0))</formula>
    </cfRule>
    <cfRule type="expression" dxfId="3914" priority="374">
      <formula>AND(IF($Q13=3,1,IF($Q13=4,1,0)),IF($F13&lt;=85,1,0))</formula>
    </cfRule>
  </conditionalFormatting>
  <conditionalFormatting sqref="X13">
    <cfRule type="expression" dxfId="3913" priority="367">
      <formula>AND(IF(OR($Q13=1,$Q13=2),1,0),IF($X13&lt;=20,1,0))</formula>
    </cfRule>
    <cfRule type="expression" dxfId="3912" priority="368">
      <formula>AND(IF($Q13=2,1,0),IF($X13&lt;30,1,0))</formula>
    </cfRule>
    <cfRule type="expression" dxfId="3911" priority="369">
      <formula>AND(IF($Q13=3,1,0),IF($X13&lt;30,1,0))</formula>
    </cfRule>
    <cfRule type="expression" dxfId="3910" priority="370">
      <formula>AND(IF($Q13=3,1,IF($Q13=4,1,0)),IF($F13&lt;=85,1,0))</formula>
    </cfRule>
  </conditionalFormatting>
  <conditionalFormatting sqref="AI13">
    <cfRule type="expression" dxfId="3909" priority="363">
      <formula>AND(IF(OR($Q13=1,$Q13=2),1,0),IF($X13&lt;=20,1,0))</formula>
    </cfRule>
    <cfRule type="expression" dxfId="3908" priority="364">
      <formula>AND(IF($Q13=2,1,0),IF($X13&lt;30,1,0))</formula>
    </cfRule>
    <cfRule type="expression" dxfId="3907" priority="365">
      <formula>AND(IF($Q13=3,1,0),IF($X13&lt;30,1,0))</formula>
    </cfRule>
    <cfRule type="expression" dxfId="3906" priority="366">
      <formula>AND(IF($Q13=3,1,IF($Q13=4,1,0)),IF($F13&lt;=85,1,0))</formula>
    </cfRule>
  </conditionalFormatting>
  <conditionalFormatting sqref="AV14">
    <cfRule type="expression" dxfId="3905" priority="361">
      <formula>AV14="X"</formula>
    </cfRule>
    <cfRule type="expression" dxfId="3904" priority="362">
      <formula>AV14="후보"</formula>
    </cfRule>
  </conditionalFormatting>
  <conditionalFormatting sqref="AC14">
    <cfRule type="cellIs" dxfId="3903" priority="358" operator="greaterThan">
      <formula>0.9</formula>
    </cfRule>
    <cfRule type="cellIs" dxfId="3902" priority="359" operator="greaterThan">
      <formula>0.85</formula>
    </cfRule>
  </conditionalFormatting>
  <conditionalFormatting sqref="N14">
    <cfRule type="cellIs" dxfId="3901" priority="356" operator="greaterThan">
      <formula>0.9</formula>
    </cfRule>
    <cfRule type="cellIs" dxfId="3900" priority="357" operator="greaterThan">
      <formula>0.85</formula>
    </cfRule>
  </conditionalFormatting>
  <conditionalFormatting sqref="E14">
    <cfRule type="expression" dxfId="3899" priority="352">
      <formula>AND(IF(OR($Q14=1,$Q14=2),1,0),IF($X14&lt;=20,1,0))</formula>
    </cfRule>
    <cfRule type="expression" dxfId="3898" priority="353">
      <formula>AND(IF($Q14=2,1,0),IF($X14&lt;30,1,0))</formula>
    </cfRule>
    <cfRule type="expression" dxfId="3897" priority="354">
      <formula>AND(IF($Q14=3,1,0),IF($X14&lt;30,1,0))</formula>
    </cfRule>
    <cfRule type="expression" dxfId="3896" priority="355">
      <formula>AND(IF($Q14=3,1,IF($Q14=4,1,0)),IF($F14&lt;=85,1,0))</formula>
    </cfRule>
  </conditionalFormatting>
  <conditionalFormatting sqref="X14">
    <cfRule type="expression" dxfId="3895" priority="348">
      <formula>AND(IF(OR($Q14=1,$Q14=2),1,0),IF($X14&lt;=20,1,0))</formula>
    </cfRule>
    <cfRule type="expression" dxfId="3894" priority="349">
      <formula>AND(IF($Q14=2,1,0),IF($X14&lt;30,1,0))</formula>
    </cfRule>
    <cfRule type="expression" dxfId="3893" priority="350">
      <formula>AND(IF($Q14=3,1,0),IF($X14&lt;30,1,0))</formula>
    </cfRule>
    <cfRule type="expression" dxfId="3892" priority="351">
      <formula>AND(IF($Q14=3,1,IF($Q14=4,1,0)),IF($F14&lt;=85,1,0))</formula>
    </cfRule>
  </conditionalFormatting>
  <conditionalFormatting sqref="AI14">
    <cfRule type="expression" dxfId="3891" priority="344">
      <formula>AND(IF(OR($Q14=1,$Q14=2),1,0),IF($X14&lt;=20,1,0))</formula>
    </cfRule>
    <cfRule type="expression" dxfId="3890" priority="345">
      <formula>AND(IF($Q14=2,1,0),IF($X14&lt;30,1,0))</formula>
    </cfRule>
    <cfRule type="expression" dxfId="3889" priority="346">
      <formula>AND(IF($Q14=3,1,0),IF($X14&lt;30,1,0))</formula>
    </cfRule>
    <cfRule type="expression" dxfId="3888" priority="347">
      <formula>AND(IF($Q14=3,1,IF($Q14=4,1,0)),IF($F14&lt;=85,1,0))</formula>
    </cfRule>
  </conditionalFormatting>
  <conditionalFormatting sqref="AV15">
    <cfRule type="expression" dxfId="3887" priority="342">
      <formula>AV15="X"</formula>
    </cfRule>
    <cfRule type="expression" dxfId="3886" priority="343">
      <formula>AV15="후보"</formula>
    </cfRule>
  </conditionalFormatting>
  <conditionalFormatting sqref="AC15">
    <cfRule type="cellIs" dxfId="3885" priority="339" operator="greaterThan">
      <formula>0.9</formula>
    </cfRule>
    <cfRule type="cellIs" dxfId="3884" priority="340" operator="greaterThan">
      <formula>0.85</formula>
    </cfRule>
  </conditionalFormatting>
  <conditionalFormatting sqref="N15">
    <cfRule type="cellIs" dxfId="3883" priority="337" operator="greaterThan">
      <formula>0.9</formula>
    </cfRule>
    <cfRule type="cellIs" dxfId="3882" priority="338" operator="greaterThan">
      <formula>0.85</formula>
    </cfRule>
  </conditionalFormatting>
  <conditionalFormatting sqref="E15">
    <cfRule type="expression" dxfId="3881" priority="333">
      <formula>AND(IF(OR($Q15=1,$Q15=2),1,0),IF($X15&lt;=20,1,0))</formula>
    </cfRule>
    <cfRule type="expression" dxfId="3880" priority="334">
      <formula>AND(IF($Q15=2,1,0),IF($X15&lt;30,1,0))</formula>
    </cfRule>
    <cfRule type="expression" dxfId="3879" priority="335">
      <formula>AND(IF($Q15=3,1,0),IF($X15&lt;30,1,0))</formula>
    </cfRule>
    <cfRule type="expression" dxfId="3878" priority="336">
      <formula>AND(IF($Q15=3,1,IF($Q15=4,1,0)),IF($F15&lt;=85,1,0))</formula>
    </cfRule>
  </conditionalFormatting>
  <conditionalFormatting sqref="X15">
    <cfRule type="expression" dxfId="3877" priority="329">
      <formula>AND(IF(OR($Q15=1,$Q15=2),1,0),IF($X15&lt;=20,1,0))</formula>
    </cfRule>
    <cfRule type="expression" dxfId="3876" priority="330">
      <formula>AND(IF($Q15=2,1,0),IF($X15&lt;30,1,0))</formula>
    </cfRule>
    <cfRule type="expression" dxfId="3875" priority="331">
      <formula>AND(IF($Q15=3,1,0),IF($X15&lt;30,1,0))</formula>
    </cfRule>
    <cfRule type="expression" dxfId="3874" priority="332">
      <formula>AND(IF($Q15=3,1,IF($Q15=4,1,0)),IF($F15&lt;=85,1,0))</formula>
    </cfRule>
  </conditionalFormatting>
  <conditionalFormatting sqref="AI15">
    <cfRule type="expression" dxfId="3873" priority="325">
      <formula>AND(IF(OR($Q15=1,$Q15=2),1,0),IF($X15&lt;=20,1,0))</formula>
    </cfRule>
    <cfRule type="expression" dxfId="3872" priority="326">
      <formula>AND(IF($Q15=2,1,0),IF($X15&lt;30,1,0))</formula>
    </cfRule>
    <cfRule type="expression" dxfId="3871" priority="327">
      <formula>AND(IF($Q15=3,1,0),IF($X15&lt;30,1,0))</formula>
    </cfRule>
    <cfRule type="expression" dxfId="3870" priority="328">
      <formula>AND(IF($Q15=3,1,IF($Q15=4,1,0)),IF($F15&lt;=85,1,0))</formula>
    </cfRule>
  </conditionalFormatting>
  <conditionalFormatting sqref="AV16">
    <cfRule type="expression" dxfId="3869" priority="323">
      <formula>AV16="X"</formula>
    </cfRule>
    <cfRule type="expression" dxfId="3868" priority="324">
      <formula>AV16="후보"</formula>
    </cfRule>
  </conditionalFormatting>
  <conditionalFormatting sqref="AC16">
    <cfRule type="cellIs" dxfId="3867" priority="320" operator="greaterThan">
      <formula>0.9</formula>
    </cfRule>
    <cfRule type="cellIs" dxfId="3866" priority="321" operator="greaterThan">
      <formula>0.85</formula>
    </cfRule>
  </conditionalFormatting>
  <conditionalFormatting sqref="N16">
    <cfRule type="cellIs" dxfId="3865" priority="318" operator="greaterThan">
      <formula>0.9</formula>
    </cfRule>
    <cfRule type="cellIs" dxfId="3864" priority="319" operator="greaterThan">
      <formula>0.85</formula>
    </cfRule>
  </conditionalFormatting>
  <conditionalFormatting sqref="E16">
    <cfRule type="expression" dxfId="3863" priority="314">
      <formula>AND(IF(OR($Q16=1,$Q16=2),1,0),IF($X16&lt;=20,1,0))</formula>
    </cfRule>
    <cfRule type="expression" dxfId="3862" priority="315">
      <formula>AND(IF($Q16=2,1,0),IF($X16&lt;30,1,0))</formula>
    </cfRule>
    <cfRule type="expression" dxfId="3861" priority="316">
      <formula>AND(IF($Q16=3,1,0),IF($X16&lt;30,1,0))</formula>
    </cfRule>
    <cfRule type="expression" dxfId="3860" priority="317">
      <formula>AND(IF($Q16=3,1,IF($Q16=4,1,0)),IF($F16&lt;=85,1,0))</formula>
    </cfRule>
  </conditionalFormatting>
  <conditionalFormatting sqref="X16">
    <cfRule type="expression" dxfId="3859" priority="310">
      <formula>AND(IF(OR($Q16=1,$Q16=2),1,0),IF($X16&lt;=20,1,0))</formula>
    </cfRule>
    <cfRule type="expression" dxfId="3858" priority="311">
      <formula>AND(IF($Q16=2,1,0),IF($X16&lt;30,1,0))</formula>
    </cfRule>
    <cfRule type="expression" dxfId="3857" priority="312">
      <formula>AND(IF($Q16=3,1,0),IF($X16&lt;30,1,0))</formula>
    </cfRule>
    <cfRule type="expression" dxfId="3856" priority="313">
      <formula>AND(IF($Q16=3,1,IF($Q16=4,1,0)),IF($F16&lt;=85,1,0))</formula>
    </cfRule>
  </conditionalFormatting>
  <conditionalFormatting sqref="AI16">
    <cfRule type="expression" dxfId="3855" priority="306">
      <formula>AND(IF(OR($Q16=1,$Q16=2),1,0),IF($X16&lt;=20,1,0))</formula>
    </cfRule>
    <cfRule type="expression" dxfId="3854" priority="307">
      <formula>AND(IF($Q16=2,1,0),IF($X16&lt;30,1,0))</formula>
    </cfRule>
    <cfRule type="expression" dxfId="3853" priority="308">
      <formula>AND(IF($Q16=3,1,0),IF($X16&lt;30,1,0))</formula>
    </cfRule>
    <cfRule type="expression" dxfId="3852" priority="309">
      <formula>AND(IF($Q16=3,1,IF($Q16=4,1,0)),IF($F16&lt;=85,1,0))</formula>
    </cfRule>
  </conditionalFormatting>
  <conditionalFormatting sqref="AV17">
    <cfRule type="expression" dxfId="3851" priority="304">
      <formula>AV17="X"</formula>
    </cfRule>
    <cfRule type="expression" dxfId="3850" priority="305">
      <formula>AV17="후보"</formula>
    </cfRule>
  </conditionalFormatting>
  <conditionalFormatting sqref="AC17">
    <cfRule type="cellIs" dxfId="3849" priority="301" operator="greaterThan">
      <formula>0.9</formula>
    </cfRule>
    <cfRule type="cellIs" dxfId="3848" priority="302" operator="greaterThan">
      <formula>0.85</formula>
    </cfRule>
  </conditionalFormatting>
  <conditionalFormatting sqref="N17">
    <cfRule type="cellIs" dxfId="3847" priority="299" operator="greaterThan">
      <formula>0.9</formula>
    </cfRule>
    <cfRule type="cellIs" dxfId="3846" priority="300" operator="greaterThan">
      <formula>0.85</formula>
    </cfRule>
  </conditionalFormatting>
  <conditionalFormatting sqref="E17">
    <cfRule type="expression" dxfId="3845" priority="295">
      <formula>AND(IF(OR($Q17=1,$Q17=2),1,0),IF($X17&lt;=20,1,0))</formula>
    </cfRule>
    <cfRule type="expression" dxfId="3844" priority="296">
      <formula>AND(IF($Q17=2,1,0),IF($X17&lt;30,1,0))</formula>
    </cfRule>
    <cfRule type="expression" dxfId="3843" priority="297">
      <formula>AND(IF($Q17=3,1,0),IF($X17&lt;30,1,0))</formula>
    </cfRule>
    <cfRule type="expression" dxfId="3842" priority="298">
      <formula>AND(IF($Q17=3,1,IF($Q17=4,1,0)),IF($F17&lt;=85,1,0))</formula>
    </cfRule>
  </conditionalFormatting>
  <conditionalFormatting sqref="X17">
    <cfRule type="expression" dxfId="3841" priority="291">
      <formula>AND(IF(OR($Q17=1,$Q17=2),1,0),IF($X17&lt;=20,1,0))</formula>
    </cfRule>
    <cfRule type="expression" dxfId="3840" priority="292">
      <formula>AND(IF($Q17=2,1,0),IF($X17&lt;30,1,0))</formula>
    </cfRule>
    <cfRule type="expression" dxfId="3839" priority="293">
      <formula>AND(IF($Q17=3,1,0),IF($X17&lt;30,1,0))</formula>
    </cfRule>
    <cfRule type="expression" dxfId="3838" priority="294">
      <formula>AND(IF($Q17=3,1,IF($Q17=4,1,0)),IF($F17&lt;=85,1,0))</formula>
    </cfRule>
  </conditionalFormatting>
  <conditionalFormatting sqref="AI17">
    <cfRule type="expression" dxfId="3837" priority="287">
      <formula>AND(IF(OR($Q17=1,$Q17=2),1,0),IF($X17&lt;=20,1,0))</formula>
    </cfRule>
    <cfRule type="expression" dxfId="3836" priority="288">
      <formula>AND(IF($Q17=2,1,0),IF($X17&lt;30,1,0))</formula>
    </cfRule>
    <cfRule type="expression" dxfId="3835" priority="289">
      <formula>AND(IF($Q17=3,1,0),IF($X17&lt;30,1,0))</formula>
    </cfRule>
    <cfRule type="expression" dxfId="3834" priority="290">
      <formula>AND(IF($Q17=3,1,IF($Q17=4,1,0)),IF($F17&lt;=85,1,0))</formula>
    </cfRule>
  </conditionalFormatting>
  <conditionalFormatting sqref="AV18">
    <cfRule type="expression" dxfId="3833" priority="285">
      <formula>AV18="X"</formula>
    </cfRule>
    <cfRule type="expression" dxfId="3832" priority="286">
      <formula>AV18="후보"</formula>
    </cfRule>
  </conditionalFormatting>
  <conditionalFormatting sqref="AC18">
    <cfRule type="cellIs" dxfId="3831" priority="282" operator="greaterThan">
      <formula>0.9</formula>
    </cfRule>
    <cfRule type="cellIs" dxfId="3830" priority="283" operator="greaterThan">
      <formula>0.85</formula>
    </cfRule>
  </conditionalFormatting>
  <conditionalFormatting sqref="N18">
    <cfRule type="cellIs" dxfId="3829" priority="280" operator="greaterThan">
      <formula>0.9</formula>
    </cfRule>
    <cfRule type="cellIs" dxfId="3828" priority="281" operator="greaterThan">
      <formula>0.85</formula>
    </cfRule>
  </conditionalFormatting>
  <conditionalFormatting sqref="E18">
    <cfRule type="expression" dxfId="3827" priority="276">
      <formula>AND(IF(OR($Q18=1,$Q18=2),1,0),IF($X18&lt;=20,1,0))</formula>
    </cfRule>
    <cfRule type="expression" dxfId="3826" priority="277">
      <formula>AND(IF($Q18=2,1,0),IF($X18&lt;30,1,0))</formula>
    </cfRule>
    <cfRule type="expression" dxfId="3825" priority="278">
      <formula>AND(IF($Q18=3,1,0),IF($X18&lt;30,1,0))</formula>
    </cfRule>
    <cfRule type="expression" dxfId="3824" priority="279">
      <formula>AND(IF($Q18=3,1,IF($Q18=4,1,0)),IF($F18&lt;=85,1,0))</formula>
    </cfRule>
  </conditionalFormatting>
  <conditionalFormatting sqref="X18">
    <cfRule type="expression" dxfId="3823" priority="272">
      <formula>AND(IF(OR($Q18=1,$Q18=2),1,0),IF($X18&lt;=20,1,0))</formula>
    </cfRule>
    <cfRule type="expression" dxfId="3822" priority="273">
      <formula>AND(IF($Q18=2,1,0),IF($X18&lt;30,1,0))</formula>
    </cfRule>
    <cfRule type="expression" dxfId="3821" priority="274">
      <formula>AND(IF($Q18=3,1,0),IF($X18&lt;30,1,0))</formula>
    </cfRule>
    <cfRule type="expression" dxfId="3820" priority="275">
      <formula>AND(IF($Q18=3,1,IF($Q18=4,1,0)),IF($F18&lt;=85,1,0))</formula>
    </cfRule>
  </conditionalFormatting>
  <conditionalFormatting sqref="AI18">
    <cfRule type="expression" dxfId="3819" priority="268">
      <formula>AND(IF(OR($Q18=1,$Q18=2),1,0),IF($X18&lt;=20,1,0))</formula>
    </cfRule>
    <cfRule type="expression" dxfId="3818" priority="269">
      <formula>AND(IF($Q18=2,1,0),IF($X18&lt;30,1,0))</formula>
    </cfRule>
    <cfRule type="expression" dxfId="3817" priority="270">
      <formula>AND(IF($Q18=3,1,0),IF($X18&lt;30,1,0))</formula>
    </cfRule>
    <cfRule type="expression" dxfId="3816" priority="271">
      <formula>AND(IF($Q18=3,1,IF($Q18=4,1,0)),IF($F18&lt;=85,1,0))</formula>
    </cfRule>
  </conditionalFormatting>
  <conditionalFormatting sqref="AV19">
    <cfRule type="expression" dxfId="3815" priority="266">
      <formula>AV19="X"</formula>
    </cfRule>
    <cfRule type="expression" dxfId="3814" priority="267">
      <formula>AV19="후보"</formula>
    </cfRule>
  </conditionalFormatting>
  <conditionalFormatting sqref="AC19 N19">
    <cfRule type="cellIs" dxfId="3813" priority="263" operator="greaterThan">
      <formula>0.9</formula>
    </cfRule>
    <cfRule type="cellIs" dxfId="3812" priority="264" operator="greaterThan">
      <formula>0.85</formula>
    </cfRule>
  </conditionalFormatting>
  <conditionalFormatting sqref="AV20">
    <cfRule type="expression" dxfId="3811" priority="261">
      <formula>AV20="X"</formula>
    </cfRule>
    <cfRule type="expression" dxfId="3810" priority="262">
      <formula>AV20="후보"</formula>
    </cfRule>
  </conditionalFormatting>
  <conditionalFormatting sqref="AC20">
    <cfRule type="cellIs" dxfId="3809" priority="258" operator="greaterThan">
      <formula>0.9</formula>
    </cfRule>
    <cfRule type="cellIs" dxfId="3808" priority="259" operator="greaterThan">
      <formula>0.85</formula>
    </cfRule>
  </conditionalFormatting>
  <conditionalFormatting sqref="N20">
    <cfRule type="cellIs" dxfId="3807" priority="256" operator="greaterThan">
      <formula>0.9</formula>
    </cfRule>
    <cfRule type="cellIs" dxfId="3806" priority="257" operator="greaterThan">
      <formula>0.85</formula>
    </cfRule>
  </conditionalFormatting>
  <conditionalFormatting sqref="E20">
    <cfRule type="expression" dxfId="3805" priority="252">
      <formula>AND(IF(OR($Q20=1,$Q20=2),1,0),IF($X20&lt;=20,1,0))</formula>
    </cfRule>
    <cfRule type="expression" dxfId="3804" priority="253">
      <formula>AND(IF($Q20=2,1,0),IF($X20&lt;30,1,0))</formula>
    </cfRule>
    <cfRule type="expression" dxfId="3803" priority="254">
      <formula>AND(IF($Q20=3,1,0),IF($X20&lt;30,1,0))</formula>
    </cfRule>
    <cfRule type="expression" dxfId="3802" priority="255">
      <formula>AND(IF($Q20=3,1,IF($Q20=4,1,0)),IF($F20&lt;=85,1,0))</formula>
    </cfRule>
  </conditionalFormatting>
  <conditionalFormatting sqref="X20">
    <cfRule type="expression" dxfId="3801" priority="248">
      <formula>AND(IF(OR($Q20=1,$Q20=2),1,0),IF($X20&lt;=20,1,0))</formula>
    </cfRule>
    <cfRule type="expression" dxfId="3800" priority="249">
      <formula>AND(IF($Q20=2,1,0),IF($X20&lt;30,1,0))</formula>
    </cfRule>
    <cfRule type="expression" dxfId="3799" priority="250">
      <formula>AND(IF($Q20=3,1,0),IF($X20&lt;30,1,0))</formula>
    </cfRule>
    <cfRule type="expression" dxfId="3798" priority="251">
      <formula>AND(IF($Q20=3,1,IF($Q20=4,1,0)),IF($F20&lt;=85,1,0))</formula>
    </cfRule>
  </conditionalFormatting>
  <conditionalFormatting sqref="AI20">
    <cfRule type="expression" dxfId="3797" priority="244">
      <formula>AND(IF(OR($Q20=1,$Q20=2),1,0),IF($X20&lt;=20,1,0))</formula>
    </cfRule>
    <cfRule type="expression" dxfId="3796" priority="245">
      <formula>AND(IF($Q20=2,1,0),IF($X20&lt;30,1,0))</formula>
    </cfRule>
    <cfRule type="expression" dxfId="3795" priority="246">
      <formula>AND(IF($Q20=3,1,0),IF($X20&lt;30,1,0))</formula>
    </cfRule>
    <cfRule type="expression" dxfId="3794" priority="247">
      <formula>AND(IF($Q20=3,1,IF($Q20=4,1,0)),IF($F20&lt;=85,1,0))</formula>
    </cfRule>
  </conditionalFormatting>
  <conditionalFormatting sqref="AV21">
    <cfRule type="expression" dxfId="3793" priority="242">
      <formula>AV21="X"</formula>
    </cfRule>
    <cfRule type="expression" dxfId="3792" priority="243">
      <formula>AV21="후보"</formula>
    </cfRule>
  </conditionalFormatting>
  <conditionalFormatting sqref="AC21">
    <cfRule type="cellIs" dxfId="3791" priority="239" operator="greaterThan">
      <formula>0.9</formula>
    </cfRule>
    <cfRule type="cellIs" dxfId="3790" priority="240" operator="greaterThan">
      <formula>0.85</formula>
    </cfRule>
  </conditionalFormatting>
  <conditionalFormatting sqref="N21">
    <cfRule type="cellIs" dxfId="3789" priority="237" operator="greaterThan">
      <formula>0.9</formula>
    </cfRule>
    <cfRule type="cellIs" dxfId="3788" priority="238" operator="greaterThan">
      <formula>0.85</formula>
    </cfRule>
  </conditionalFormatting>
  <conditionalFormatting sqref="E21">
    <cfRule type="expression" dxfId="3787" priority="233">
      <formula>AND(IF(OR($Q21=1,$Q21=2),1,0),IF($X21&lt;=20,1,0))</formula>
    </cfRule>
    <cfRule type="expression" dxfId="3786" priority="234">
      <formula>AND(IF($Q21=2,1,0),IF($X21&lt;30,1,0))</formula>
    </cfRule>
    <cfRule type="expression" dxfId="3785" priority="235">
      <formula>AND(IF($Q21=3,1,0),IF($X21&lt;30,1,0))</formula>
    </cfRule>
    <cfRule type="expression" dxfId="3784" priority="236">
      <formula>AND(IF($Q21=3,1,IF($Q21=4,1,0)),IF($F21&lt;=85,1,0))</formula>
    </cfRule>
  </conditionalFormatting>
  <conditionalFormatting sqref="X21">
    <cfRule type="expression" dxfId="3783" priority="229">
      <formula>AND(IF(OR($Q21=1,$Q21=2),1,0),IF($X21&lt;=20,1,0))</formula>
    </cfRule>
    <cfRule type="expression" dxfId="3782" priority="230">
      <formula>AND(IF($Q21=2,1,0),IF($X21&lt;30,1,0))</formula>
    </cfRule>
    <cfRule type="expression" dxfId="3781" priority="231">
      <formula>AND(IF($Q21=3,1,0),IF($X21&lt;30,1,0))</formula>
    </cfRule>
    <cfRule type="expression" dxfId="3780" priority="232">
      <formula>AND(IF($Q21=3,1,IF($Q21=4,1,0)),IF($F21&lt;=85,1,0))</formula>
    </cfRule>
  </conditionalFormatting>
  <conditionalFormatting sqref="AI21">
    <cfRule type="expression" dxfId="3779" priority="225">
      <formula>AND(IF(OR($Q21=1,$Q21=2),1,0),IF($X21&lt;=20,1,0))</formula>
    </cfRule>
    <cfRule type="expression" dxfId="3778" priority="226">
      <formula>AND(IF($Q21=2,1,0),IF($X21&lt;30,1,0))</formula>
    </cfRule>
    <cfRule type="expression" dxfId="3777" priority="227">
      <formula>AND(IF($Q21=3,1,0),IF($X21&lt;30,1,0))</formula>
    </cfRule>
    <cfRule type="expression" dxfId="3776" priority="228">
      <formula>AND(IF($Q21=3,1,IF($Q21=4,1,0)),IF($F21&lt;=85,1,0))</formula>
    </cfRule>
  </conditionalFormatting>
  <conditionalFormatting sqref="AV22">
    <cfRule type="expression" dxfId="3775" priority="223">
      <formula>AV22="X"</formula>
    </cfRule>
    <cfRule type="expression" dxfId="3774" priority="224">
      <formula>AV22="후보"</formula>
    </cfRule>
  </conditionalFormatting>
  <conditionalFormatting sqref="AC22 N22">
    <cfRule type="cellIs" dxfId="3773" priority="220" operator="greaterThan">
      <formula>0.9</formula>
    </cfRule>
    <cfRule type="cellIs" dxfId="3772" priority="221" operator="greaterThan">
      <formula>0.85</formula>
    </cfRule>
  </conditionalFormatting>
  <conditionalFormatting sqref="AV23">
    <cfRule type="expression" dxfId="3771" priority="218">
      <formula>AV23="X"</formula>
    </cfRule>
    <cfRule type="expression" dxfId="3770" priority="219">
      <formula>AV23="후보"</formula>
    </cfRule>
  </conditionalFormatting>
  <conditionalFormatting sqref="AC23">
    <cfRule type="cellIs" dxfId="3769" priority="215" operator="greaterThan">
      <formula>0.9</formula>
    </cfRule>
    <cfRule type="cellIs" dxfId="3768" priority="216" operator="greaterThan">
      <formula>0.85</formula>
    </cfRule>
  </conditionalFormatting>
  <conditionalFormatting sqref="N23">
    <cfRule type="cellIs" dxfId="3767" priority="213" operator="greaterThan">
      <formula>0.9</formula>
    </cfRule>
    <cfRule type="cellIs" dxfId="3766" priority="214" operator="greaterThan">
      <formula>0.85</formula>
    </cfRule>
  </conditionalFormatting>
  <conditionalFormatting sqref="E23">
    <cfRule type="expression" dxfId="3765" priority="209">
      <formula>AND(IF(OR($Q23=1,$Q23=2),1,0),IF($X23&lt;=20,1,0))</formula>
    </cfRule>
    <cfRule type="expression" dxfId="3764" priority="210">
      <formula>AND(IF($Q23=2,1,0),IF($X23&lt;30,1,0))</formula>
    </cfRule>
    <cfRule type="expression" dxfId="3763" priority="211">
      <formula>AND(IF($Q23=3,1,0),IF($X23&lt;30,1,0))</formula>
    </cfRule>
    <cfRule type="expression" dxfId="3762" priority="212">
      <formula>AND(IF($Q23=3,1,IF($Q23=4,1,0)),IF($F23&lt;=85,1,0))</formula>
    </cfRule>
  </conditionalFormatting>
  <conditionalFormatting sqref="X23">
    <cfRule type="expression" dxfId="3761" priority="205">
      <formula>AND(IF(OR($Q23=1,$Q23=2),1,0),IF($X23&lt;=20,1,0))</formula>
    </cfRule>
    <cfRule type="expression" dxfId="3760" priority="206">
      <formula>AND(IF($Q23=2,1,0),IF($X23&lt;30,1,0))</formula>
    </cfRule>
    <cfRule type="expression" dxfId="3759" priority="207">
      <formula>AND(IF($Q23=3,1,0),IF($X23&lt;30,1,0))</formula>
    </cfRule>
    <cfRule type="expression" dxfId="3758" priority="208">
      <formula>AND(IF($Q23=3,1,IF($Q23=4,1,0)),IF($F23&lt;=85,1,0))</formula>
    </cfRule>
  </conditionalFormatting>
  <conditionalFormatting sqref="AI23">
    <cfRule type="expression" dxfId="3757" priority="201">
      <formula>AND(IF(OR($Q23=1,$Q23=2),1,0),IF($X23&lt;=20,1,0))</formula>
    </cfRule>
    <cfRule type="expression" dxfId="3756" priority="202">
      <formula>AND(IF($Q23=2,1,0),IF($X23&lt;30,1,0))</formula>
    </cfRule>
    <cfRule type="expression" dxfId="3755" priority="203">
      <formula>AND(IF($Q23=3,1,0),IF($X23&lt;30,1,0))</formula>
    </cfRule>
    <cfRule type="expression" dxfId="3754" priority="204">
      <formula>AND(IF($Q23=3,1,IF($Q23=4,1,0)),IF($F23&lt;=85,1,0))</formula>
    </cfRule>
  </conditionalFormatting>
  <conditionalFormatting sqref="AV24">
    <cfRule type="expression" dxfId="3753" priority="199">
      <formula>AV24="X"</formula>
    </cfRule>
    <cfRule type="expression" dxfId="3752" priority="200">
      <formula>AV24="후보"</formula>
    </cfRule>
  </conditionalFormatting>
  <conditionalFormatting sqref="AC24">
    <cfRule type="cellIs" dxfId="3751" priority="196" operator="greaterThan">
      <formula>0.9</formula>
    </cfRule>
    <cfRule type="cellIs" dxfId="3750" priority="197" operator="greaterThan">
      <formula>0.85</formula>
    </cfRule>
  </conditionalFormatting>
  <conditionalFormatting sqref="N24">
    <cfRule type="cellIs" dxfId="3749" priority="194" operator="greaterThan">
      <formula>0.9</formula>
    </cfRule>
    <cfRule type="cellIs" dxfId="3748" priority="195" operator="greaterThan">
      <formula>0.85</formula>
    </cfRule>
  </conditionalFormatting>
  <conditionalFormatting sqref="E24">
    <cfRule type="expression" dxfId="3747" priority="190">
      <formula>AND(IF(OR($Q24=1,$Q24=2),1,0),IF($X24&lt;=20,1,0))</formula>
    </cfRule>
    <cfRule type="expression" dxfId="3746" priority="191">
      <formula>AND(IF($Q24=2,1,0),IF($X24&lt;30,1,0))</formula>
    </cfRule>
    <cfRule type="expression" dxfId="3745" priority="192">
      <formula>AND(IF($Q24=3,1,0),IF($X24&lt;30,1,0))</formula>
    </cfRule>
    <cfRule type="expression" dxfId="3744" priority="193">
      <formula>AND(IF($Q24=3,1,IF($Q24=4,1,0)),IF($F24&lt;=85,1,0))</formula>
    </cfRule>
  </conditionalFormatting>
  <conditionalFormatting sqref="X24">
    <cfRule type="expression" dxfId="3743" priority="186">
      <formula>AND(IF(OR($Q24=1,$Q24=2),1,0),IF($X24&lt;=20,1,0))</formula>
    </cfRule>
    <cfRule type="expression" dxfId="3742" priority="187">
      <formula>AND(IF($Q24=2,1,0),IF($X24&lt;30,1,0))</formula>
    </cfRule>
    <cfRule type="expression" dxfId="3741" priority="188">
      <formula>AND(IF($Q24=3,1,0),IF($X24&lt;30,1,0))</formula>
    </cfRule>
    <cfRule type="expression" dxfId="3740" priority="189">
      <formula>AND(IF($Q24=3,1,IF($Q24=4,1,0)),IF($F24&lt;=85,1,0))</formula>
    </cfRule>
  </conditionalFormatting>
  <conditionalFormatting sqref="AI24">
    <cfRule type="expression" dxfId="3739" priority="182">
      <formula>AND(IF(OR($Q24=1,$Q24=2),1,0),IF($X24&lt;=20,1,0))</formula>
    </cfRule>
    <cfRule type="expression" dxfId="3738" priority="183">
      <formula>AND(IF($Q24=2,1,0),IF($X24&lt;30,1,0))</formula>
    </cfRule>
    <cfRule type="expression" dxfId="3737" priority="184">
      <formula>AND(IF($Q24=3,1,0),IF($X24&lt;30,1,0))</formula>
    </cfRule>
    <cfRule type="expression" dxfId="3736" priority="185">
      <formula>AND(IF($Q24=3,1,IF($Q24=4,1,0)),IF($F24&lt;=85,1,0))</formula>
    </cfRule>
  </conditionalFormatting>
  <conditionalFormatting sqref="AV25">
    <cfRule type="expression" dxfId="3735" priority="180">
      <formula>AV25="X"</formula>
    </cfRule>
    <cfRule type="expression" dxfId="3734" priority="181">
      <formula>AV25="후보"</formula>
    </cfRule>
  </conditionalFormatting>
  <conditionalFormatting sqref="AC25">
    <cfRule type="cellIs" dxfId="3733" priority="177" operator="greaterThan">
      <formula>0.9</formula>
    </cfRule>
    <cfRule type="cellIs" dxfId="3732" priority="178" operator="greaterThan">
      <formula>0.85</formula>
    </cfRule>
  </conditionalFormatting>
  <conditionalFormatting sqref="N25">
    <cfRule type="cellIs" dxfId="3731" priority="175" operator="greaterThan">
      <formula>0.9</formula>
    </cfRule>
    <cfRule type="cellIs" dxfId="3730" priority="176" operator="greaterThan">
      <formula>0.85</formula>
    </cfRule>
  </conditionalFormatting>
  <conditionalFormatting sqref="E25">
    <cfRule type="expression" dxfId="3729" priority="171">
      <formula>AND(IF(OR($Q25=1,$Q25=2),1,0),IF($X25&lt;=20,1,0))</formula>
    </cfRule>
    <cfRule type="expression" dxfId="3728" priority="172">
      <formula>AND(IF($Q25=2,1,0),IF($X25&lt;30,1,0))</formula>
    </cfRule>
    <cfRule type="expression" dxfId="3727" priority="173">
      <formula>AND(IF($Q25=3,1,0),IF($X25&lt;30,1,0))</formula>
    </cfRule>
    <cfRule type="expression" dxfId="3726" priority="174">
      <formula>AND(IF($Q25=3,1,IF($Q25=4,1,0)),IF($F25&lt;=85,1,0))</formula>
    </cfRule>
  </conditionalFormatting>
  <conditionalFormatting sqref="X25">
    <cfRule type="expression" dxfId="3725" priority="167">
      <formula>AND(IF(OR($Q25=1,$Q25=2),1,0),IF($X25&lt;=20,1,0))</formula>
    </cfRule>
    <cfRule type="expression" dxfId="3724" priority="168">
      <formula>AND(IF($Q25=2,1,0),IF($X25&lt;30,1,0))</formula>
    </cfRule>
    <cfRule type="expression" dxfId="3723" priority="169">
      <formula>AND(IF($Q25=3,1,0),IF($X25&lt;30,1,0))</formula>
    </cfRule>
    <cfRule type="expression" dxfId="3722" priority="170">
      <formula>AND(IF($Q25=3,1,IF($Q25=4,1,0)),IF($F25&lt;=85,1,0))</formula>
    </cfRule>
  </conditionalFormatting>
  <conditionalFormatting sqref="AI25">
    <cfRule type="expression" dxfId="3721" priority="163">
      <formula>AND(IF(OR($Q25=1,$Q25=2),1,0),IF($X25&lt;=20,1,0))</formula>
    </cfRule>
    <cfRule type="expression" dxfId="3720" priority="164">
      <formula>AND(IF($Q25=2,1,0),IF($X25&lt;30,1,0))</formula>
    </cfRule>
    <cfRule type="expression" dxfId="3719" priority="165">
      <formula>AND(IF($Q25=3,1,0),IF($X25&lt;30,1,0))</formula>
    </cfRule>
    <cfRule type="expression" dxfId="3718" priority="166">
      <formula>AND(IF($Q25=3,1,IF($Q25=4,1,0)),IF($F25&lt;=85,1,0))</formula>
    </cfRule>
  </conditionalFormatting>
  <conditionalFormatting sqref="AV26">
    <cfRule type="expression" dxfId="3717" priority="161">
      <formula>AV26="X"</formula>
    </cfRule>
    <cfRule type="expression" dxfId="3716" priority="162">
      <formula>AV26="후보"</formula>
    </cfRule>
  </conditionalFormatting>
  <conditionalFormatting sqref="AC26">
    <cfRule type="cellIs" dxfId="3715" priority="158" operator="greaterThan">
      <formula>0.9</formula>
    </cfRule>
    <cfRule type="cellIs" dxfId="3714" priority="159" operator="greaterThan">
      <formula>0.85</formula>
    </cfRule>
  </conditionalFormatting>
  <conditionalFormatting sqref="N26">
    <cfRule type="cellIs" dxfId="3713" priority="156" operator="greaterThan">
      <formula>0.9</formula>
    </cfRule>
    <cfRule type="cellIs" dxfId="3712" priority="157" operator="greaterThan">
      <formula>0.85</formula>
    </cfRule>
  </conditionalFormatting>
  <conditionalFormatting sqref="E26">
    <cfRule type="expression" dxfId="3711" priority="152">
      <formula>AND(IF(OR($Q26=1,$Q26=2),1,0),IF($X26&lt;=20,1,0))</formula>
    </cfRule>
    <cfRule type="expression" dxfId="3710" priority="153">
      <formula>AND(IF($Q26=2,1,0),IF($X26&lt;30,1,0))</formula>
    </cfRule>
    <cfRule type="expression" dxfId="3709" priority="154">
      <formula>AND(IF($Q26=3,1,0),IF($X26&lt;30,1,0))</formula>
    </cfRule>
    <cfRule type="expression" dxfId="3708" priority="155">
      <formula>AND(IF($Q26=3,1,IF($Q26=4,1,0)),IF($F26&lt;=85,1,0))</formula>
    </cfRule>
  </conditionalFormatting>
  <conditionalFormatting sqref="X26">
    <cfRule type="expression" dxfId="3707" priority="148">
      <formula>AND(IF(OR($Q26=1,$Q26=2),1,0),IF($X26&lt;=20,1,0))</formula>
    </cfRule>
    <cfRule type="expression" dxfId="3706" priority="149">
      <formula>AND(IF($Q26=2,1,0),IF($X26&lt;30,1,0))</formula>
    </cfRule>
    <cfRule type="expression" dxfId="3705" priority="150">
      <formula>AND(IF($Q26=3,1,0),IF($X26&lt;30,1,0))</formula>
    </cfRule>
    <cfRule type="expression" dxfId="3704" priority="151">
      <formula>AND(IF($Q26=3,1,IF($Q26=4,1,0)),IF($F26&lt;=85,1,0))</formula>
    </cfRule>
  </conditionalFormatting>
  <conditionalFormatting sqref="AI26">
    <cfRule type="expression" dxfId="3703" priority="144">
      <formula>AND(IF(OR($Q26=1,$Q26=2),1,0),IF($X26&lt;=20,1,0))</formula>
    </cfRule>
    <cfRule type="expression" dxfId="3702" priority="145">
      <formula>AND(IF($Q26=2,1,0),IF($X26&lt;30,1,0))</formula>
    </cfRule>
    <cfRule type="expression" dxfId="3701" priority="146">
      <formula>AND(IF($Q26=3,1,0),IF($X26&lt;30,1,0))</formula>
    </cfRule>
    <cfRule type="expression" dxfId="3700" priority="147">
      <formula>AND(IF($Q26=3,1,IF($Q26=4,1,0)),IF($F26&lt;=85,1,0))</formula>
    </cfRule>
  </conditionalFormatting>
  <conditionalFormatting sqref="AV27">
    <cfRule type="expression" dxfId="3699" priority="142">
      <formula>AV27="X"</formula>
    </cfRule>
    <cfRule type="expression" dxfId="3698" priority="143">
      <formula>AV27="후보"</formula>
    </cfRule>
  </conditionalFormatting>
  <conditionalFormatting sqref="AC27">
    <cfRule type="cellIs" dxfId="3697" priority="139" operator="greaterThan">
      <formula>0.9</formula>
    </cfRule>
    <cfRule type="cellIs" dxfId="3696" priority="140" operator="greaterThan">
      <formula>0.85</formula>
    </cfRule>
  </conditionalFormatting>
  <conditionalFormatting sqref="N27">
    <cfRule type="cellIs" dxfId="3695" priority="137" operator="greaterThan">
      <formula>0.9</formula>
    </cfRule>
    <cfRule type="cellIs" dxfId="3694" priority="138" operator="greaterThan">
      <formula>0.85</formula>
    </cfRule>
  </conditionalFormatting>
  <conditionalFormatting sqref="E27">
    <cfRule type="expression" dxfId="3693" priority="133">
      <formula>AND(IF(OR($Q27=1,$Q27=2),1,0),IF($X27&lt;=20,1,0))</formula>
    </cfRule>
    <cfRule type="expression" dxfId="3692" priority="134">
      <formula>AND(IF($Q27=2,1,0),IF($X27&lt;30,1,0))</formula>
    </cfRule>
    <cfRule type="expression" dxfId="3691" priority="135">
      <formula>AND(IF($Q27=3,1,0),IF($X27&lt;30,1,0))</formula>
    </cfRule>
    <cfRule type="expression" dxfId="3690" priority="136">
      <formula>AND(IF($Q27=3,1,IF($Q27=4,1,0)),IF($F27&lt;=85,1,0))</formula>
    </cfRule>
  </conditionalFormatting>
  <conditionalFormatting sqref="X27">
    <cfRule type="expression" dxfId="3689" priority="129">
      <formula>AND(IF(OR($Q27=1,$Q27=2),1,0),IF($X27&lt;=20,1,0))</formula>
    </cfRule>
    <cfRule type="expression" dxfId="3688" priority="130">
      <formula>AND(IF($Q27=2,1,0),IF($X27&lt;30,1,0))</formula>
    </cfRule>
    <cfRule type="expression" dxfId="3687" priority="131">
      <formula>AND(IF($Q27=3,1,0),IF($X27&lt;30,1,0))</formula>
    </cfRule>
    <cfRule type="expression" dxfId="3686" priority="132">
      <formula>AND(IF($Q27=3,1,IF($Q27=4,1,0)),IF($F27&lt;=85,1,0))</formula>
    </cfRule>
  </conditionalFormatting>
  <conditionalFormatting sqref="AI27">
    <cfRule type="expression" dxfId="3685" priority="125">
      <formula>AND(IF(OR($Q27=1,$Q27=2),1,0),IF($X27&lt;=20,1,0))</formula>
    </cfRule>
    <cfRule type="expression" dxfId="3684" priority="126">
      <formula>AND(IF($Q27=2,1,0),IF($X27&lt;30,1,0))</formula>
    </cfRule>
    <cfRule type="expression" dxfId="3683" priority="127">
      <formula>AND(IF($Q27=3,1,0),IF($X27&lt;30,1,0))</formula>
    </cfRule>
    <cfRule type="expression" dxfId="3682" priority="128">
      <formula>AND(IF($Q27=3,1,IF($Q27=4,1,0)),IF($F27&lt;=85,1,0))</formula>
    </cfRule>
  </conditionalFormatting>
  <conditionalFormatting sqref="AV28">
    <cfRule type="expression" dxfId="3681" priority="123">
      <formula>AV28="X"</formula>
    </cfRule>
    <cfRule type="expression" dxfId="3680" priority="124">
      <formula>AV28="후보"</formula>
    </cfRule>
  </conditionalFormatting>
  <conditionalFormatting sqref="AC28 N28">
    <cfRule type="cellIs" dxfId="3679" priority="120" operator="greaterThan">
      <formula>0.9</formula>
    </cfRule>
    <cfRule type="cellIs" dxfId="3678" priority="121" operator="greaterThan">
      <formula>0.85</formula>
    </cfRule>
  </conditionalFormatting>
  <conditionalFormatting sqref="AV29">
    <cfRule type="expression" dxfId="3677" priority="118">
      <formula>AV29="X"</formula>
    </cfRule>
    <cfRule type="expression" dxfId="3676" priority="119">
      <formula>AV29="후보"</formula>
    </cfRule>
  </conditionalFormatting>
  <conditionalFormatting sqref="AC29">
    <cfRule type="cellIs" dxfId="3675" priority="115" operator="greaterThan">
      <formula>0.9</formula>
    </cfRule>
    <cfRule type="cellIs" dxfId="3674" priority="116" operator="greaterThan">
      <formula>0.85</formula>
    </cfRule>
  </conditionalFormatting>
  <conditionalFormatting sqref="N29">
    <cfRule type="cellIs" dxfId="3673" priority="113" operator="greaterThan">
      <formula>0.9</formula>
    </cfRule>
    <cfRule type="cellIs" dxfId="3672" priority="114" operator="greaterThan">
      <formula>0.85</formula>
    </cfRule>
  </conditionalFormatting>
  <conditionalFormatting sqref="E29">
    <cfRule type="expression" dxfId="3671" priority="109">
      <formula>AND(IF(OR($Q29=1,$Q29=2),1,0),IF($X29&lt;=20,1,0))</formula>
    </cfRule>
    <cfRule type="expression" dxfId="3670" priority="110">
      <formula>AND(IF($Q29=2,1,0),IF($X29&lt;30,1,0))</formula>
    </cfRule>
    <cfRule type="expression" dxfId="3669" priority="111">
      <formula>AND(IF($Q29=3,1,0),IF($X29&lt;30,1,0))</formula>
    </cfRule>
    <cfRule type="expression" dxfId="3668" priority="112">
      <formula>AND(IF($Q29=3,1,IF($Q29=4,1,0)),IF($F29&lt;=85,1,0))</formula>
    </cfRule>
  </conditionalFormatting>
  <conditionalFormatting sqref="X29">
    <cfRule type="expression" dxfId="3667" priority="105">
      <formula>AND(IF(OR($Q29=1,$Q29=2),1,0),IF($X29&lt;=20,1,0))</formula>
    </cfRule>
    <cfRule type="expression" dxfId="3666" priority="106">
      <formula>AND(IF($Q29=2,1,0),IF($X29&lt;30,1,0))</formula>
    </cfRule>
    <cfRule type="expression" dxfId="3665" priority="107">
      <formula>AND(IF($Q29=3,1,0),IF($X29&lt;30,1,0))</formula>
    </cfRule>
    <cfRule type="expression" dxfId="3664" priority="108">
      <formula>AND(IF($Q29=3,1,IF($Q29=4,1,0)),IF($F29&lt;=85,1,0))</formula>
    </cfRule>
  </conditionalFormatting>
  <conditionalFormatting sqref="AI29">
    <cfRule type="expression" dxfId="3663" priority="101">
      <formula>AND(IF(OR($Q29=1,$Q29=2),1,0),IF($X29&lt;=20,1,0))</formula>
    </cfRule>
    <cfRule type="expression" dxfId="3662" priority="102">
      <formula>AND(IF($Q29=2,1,0),IF($X29&lt;30,1,0))</formula>
    </cfRule>
    <cfRule type="expression" dxfId="3661" priority="103">
      <formula>AND(IF($Q29=3,1,0),IF($X29&lt;30,1,0))</formula>
    </cfRule>
    <cfRule type="expression" dxfId="3660" priority="104">
      <formula>AND(IF($Q29=3,1,IF($Q29=4,1,0)),IF($F29&lt;=85,1,0))</formula>
    </cfRule>
  </conditionalFormatting>
  <conditionalFormatting sqref="AV30">
    <cfRule type="expression" dxfId="3659" priority="99">
      <formula>AV30="X"</formula>
    </cfRule>
    <cfRule type="expression" dxfId="3658" priority="100">
      <formula>AV30="후보"</formula>
    </cfRule>
  </conditionalFormatting>
  <conditionalFormatting sqref="AC30">
    <cfRule type="cellIs" dxfId="3657" priority="96" operator="greaterThan">
      <formula>0.9</formula>
    </cfRule>
    <cfRule type="cellIs" dxfId="3656" priority="97" operator="greaterThan">
      <formula>0.85</formula>
    </cfRule>
  </conditionalFormatting>
  <conditionalFormatting sqref="N30">
    <cfRule type="cellIs" dxfId="3655" priority="94" operator="greaterThan">
      <formula>0.9</formula>
    </cfRule>
    <cfRule type="cellIs" dxfId="3654" priority="95" operator="greaterThan">
      <formula>0.85</formula>
    </cfRule>
  </conditionalFormatting>
  <conditionalFormatting sqref="E30">
    <cfRule type="expression" dxfId="3653" priority="90">
      <formula>AND(IF(OR($Q30=1,$Q30=2),1,0),IF($X30&lt;=20,1,0))</formula>
    </cfRule>
    <cfRule type="expression" dxfId="3652" priority="91">
      <formula>AND(IF($Q30=2,1,0),IF($X30&lt;30,1,0))</formula>
    </cfRule>
    <cfRule type="expression" dxfId="3651" priority="92">
      <formula>AND(IF($Q30=3,1,0),IF($X30&lt;30,1,0))</formula>
    </cfRule>
    <cfRule type="expression" dxfId="3650" priority="93">
      <formula>AND(IF($Q30=3,1,IF($Q30=4,1,0)),IF($F30&lt;=85,1,0))</formula>
    </cfRule>
  </conditionalFormatting>
  <conditionalFormatting sqref="X30">
    <cfRule type="expression" dxfId="3649" priority="86">
      <formula>AND(IF(OR($Q30=1,$Q30=2),1,0),IF($X30&lt;=20,1,0))</formula>
    </cfRule>
    <cfRule type="expression" dxfId="3648" priority="87">
      <formula>AND(IF($Q30=2,1,0),IF($X30&lt;30,1,0))</formula>
    </cfRule>
    <cfRule type="expression" dxfId="3647" priority="88">
      <formula>AND(IF($Q30=3,1,0),IF($X30&lt;30,1,0))</formula>
    </cfRule>
    <cfRule type="expression" dxfId="3646" priority="89">
      <formula>AND(IF($Q30=3,1,IF($Q30=4,1,0)),IF($F30&lt;=85,1,0))</formula>
    </cfRule>
  </conditionalFormatting>
  <conditionalFormatting sqref="AI30">
    <cfRule type="expression" dxfId="3645" priority="82">
      <formula>AND(IF(OR($Q30=1,$Q30=2),1,0),IF($X30&lt;=20,1,0))</formula>
    </cfRule>
    <cfRule type="expression" dxfId="3644" priority="83">
      <formula>AND(IF($Q30=2,1,0),IF($X30&lt;30,1,0))</formula>
    </cfRule>
    <cfRule type="expression" dxfId="3643" priority="84">
      <formula>AND(IF($Q30=3,1,0),IF($X30&lt;30,1,0))</formula>
    </cfRule>
    <cfRule type="expression" dxfId="3642" priority="85">
      <formula>AND(IF($Q30=3,1,IF($Q30=4,1,0)),IF($F30&lt;=85,1,0))</formula>
    </cfRule>
  </conditionalFormatting>
  <conditionalFormatting sqref="AV31">
    <cfRule type="expression" dxfId="3641" priority="80">
      <formula>AV31="X"</formula>
    </cfRule>
    <cfRule type="expression" dxfId="3640" priority="81">
      <formula>AV31="후보"</formula>
    </cfRule>
  </conditionalFormatting>
  <conditionalFormatting sqref="AC31">
    <cfRule type="cellIs" dxfId="3639" priority="77" operator="greaterThan">
      <formula>0.9</formula>
    </cfRule>
    <cfRule type="cellIs" dxfId="3638" priority="78" operator="greaterThan">
      <formula>0.85</formula>
    </cfRule>
  </conditionalFormatting>
  <conditionalFormatting sqref="N31">
    <cfRule type="cellIs" dxfId="3637" priority="75" operator="greaterThan">
      <formula>0.9</formula>
    </cfRule>
    <cfRule type="cellIs" dxfId="3636" priority="76" operator="greaterThan">
      <formula>0.85</formula>
    </cfRule>
  </conditionalFormatting>
  <conditionalFormatting sqref="E31">
    <cfRule type="expression" dxfId="3635" priority="71">
      <formula>AND(IF(OR($Q31=1,$Q31=2),1,0),IF($X31&lt;=20,1,0))</formula>
    </cfRule>
    <cfRule type="expression" dxfId="3634" priority="72">
      <formula>AND(IF($Q31=2,1,0),IF($X31&lt;30,1,0))</formula>
    </cfRule>
    <cfRule type="expression" dxfId="3633" priority="73">
      <formula>AND(IF($Q31=3,1,0),IF($X31&lt;30,1,0))</formula>
    </cfRule>
    <cfRule type="expression" dxfId="3632" priority="74">
      <formula>AND(IF($Q31=3,1,IF($Q31=4,1,0)),IF($F31&lt;=85,1,0))</formula>
    </cfRule>
  </conditionalFormatting>
  <conditionalFormatting sqref="X31">
    <cfRule type="expression" dxfId="3631" priority="67">
      <formula>AND(IF(OR($Q31=1,$Q31=2),1,0),IF($X31&lt;=20,1,0))</formula>
    </cfRule>
    <cfRule type="expression" dxfId="3630" priority="68">
      <formula>AND(IF($Q31=2,1,0),IF($X31&lt;30,1,0))</formula>
    </cfRule>
    <cfRule type="expression" dxfId="3629" priority="69">
      <formula>AND(IF($Q31=3,1,0),IF($X31&lt;30,1,0))</formula>
    </cfRule>
    <cfRule type="expression" dxfId="3628" priority="70">
      <formula>AND(IF($Q31=3,1,IF($Q31=4,1,0)),IF($F31&lt;=85,1,0))</formula>
    </cfRule>
  </conditionalFormatting>
  <conditionalFormatting sqref="AI31">
    <cfRule type="expression" dxfId="3627" priority="63">
      <formula>AND(IF(OR($Q31=1,$Q31=2),1,0),IF($X31&lt;=20,1,0))</formula>
    </cfRule>
    <cfRule type="expression" dxfId="3626" priority="64">
      <formula>AND(IF($Q31=2,1,0),IF($X31&lt;30,1,0))</formula>
    </cfRule>
    <cfRule type="expression" dxfId="3625" priority="65">
      <formula>AND(IF($Q31=3,1,0),IF($X31&lt;30,1,0))</formula>
    </cfRule>
    <cfRule type="expression" dxfId="3624" priority="66">
      <formula>AND(IF($Q31=3,1,IF($Q31=4,1,0)),IF($F31&lt;=85,1,0))</formula>
    </cfRule>
  </conditionalFormatting>
  <conditionalFormatting sqref="AV32">
    <cfRule type="expression" dxfId="3623" priority="61">
      <formula>AV32="X"</formula>
    </cfRule>
    <cfRule type="expression" dxfId="3622" priority="62">
      <formula>AV32="후보"</formula>
    </cfRule>
  </conditionalFormatting>
  <conditionalFormatting sqref="AC32">
    <cfRule type="cellIs" dxfId="3621" priority="58" operator="greaterThan">
      <formula>0.9</formula>
    </cfRule>
    <cfRule type="cellIs" dxfId="3620" priority="59" operator="greaterThan">
      <formula>0.85</formula>
    </cfRule>
  </conditionalFormatting>
  <conditionalFormatting sqref="N32">
    <cfRule type="cellIs" dxfId="3619" priority="56" operator="greaterThan">
      <formula>0.9</formula>
    </cfRule>
    <cfRule type="cellIs" dxfId="3618" priority="57" operator="greaterThan">
      <formula>0.85</formula>
    </cfRule>
  </conditionalFormatting>
  <conditionalFormatting sqref="E32">
    <cfRule type="expression" dxfId="3617" priority="52">
      <formula>AND(IF(OR($Q32=1,$Q32=2),1,0),IF($X32&lt;=20,1,0))</formula>
    </cfRule>
    <cfRule type="expression" dxfId="3616" priority="53">
      <formula>AND(IF($Q32=2,1,0),IF($X32&lt;30,1,0))</formula>
    </cfRule>
    <cfRule type="expression" dxfId="3615" priority="54">
      <formula>AND(IF($Q32=3,1,0),IF($X32&lt;30,1,0))</formula>
    </cfRule>
    <cfRule type="expression" dxfId="3614" priority="55">
      <formula>AND(IF($Q32=3,1,IF($Q32=4,1,0)),IF($F32&lt;=85,1,0))</formula>
    </cfRule>
  </conditionalFormatting>
  <conditionalFormatting sqref="X32">
    <cfRule type="expression" dxfId="3613" priority="48">
      <formula>AND(IF(OR($Q32=1,$Q32=2),1,0),IF($X32&lt;=20,1,0))</formula>
    </cfRule>
    <cfRule type="expression" dxfId="3612" priority="49">
      <formula>AND(IF($Q32=2,1,0),IF($X32&lt;30,1,0))</formula>
    </cfRule>
    <cfRule type="expression" dxfId="3611" priority="50">
      <formula>AND(IF($Q32=3,1,0),IF($X32&lt;30,1,0))</formula>
    </cfRule>
    <cfRule type="expression" dxfId="3610" priority="51">
      <formula>AND(IF($Q32=3,1,IF($Q32=4,1,0)),IF($F32&lt;=85,1,0))</formula>
    </cfRule>
  </conditionalFormatting>
  <conditionalFormatting sqref="AI32">
    <cfRule type="expression" dxfId="3609" priority="44">
      <formula>AND(IF(OR($Q32=1,$Q32=2),1,0),IF($X32&lt;=20,1,0))</formula>
    </cfRule>
    <cfRule type="expression" dxfId="3608" priority="45">
      <formula>AND(IF($Q32=2,1,0),IF($X32&lt;30,1,0))</formula>
    </cfRule>
    <cfRule type="expression" dxfId="3607" priority="46">
      <formula>AND(IF($Q32=3,1,0),IF($X32&lt;30,1,0))</formula>
    </cfRule>
    <cfRule type="expression" dxfId="3606" priority="47">
      <formula>AND(IF($Q32=3,1,IF($Q32=4,1,0)),IF($F32&lt;=85,1,0))</formula>
    </cfRule>
  </conditionalFormatting>
  <conditionalFormatting sqref="AV33">
    <cfRule type="expression" dxfId="3605" priority="42">
      <formula>AV33="X"</formula>
    </cfRule>
    <cfRule type="expression" dxfId="3604" priority="43">
      <formula>AV33="후보"</formula>
    </cfRule>
  </conditionalFormatting>
  <conditionalFormatting sqref="AC33 N33">
    <cfRule type="cellIs" dxfId="3603" priority="39" operator="greaterThan">
      <formula>0.9</formula>
    </cfRule>
    <cfRule type="cellIs" dxfId="3602" priority="40" operator="greaterThan">
      <formula>0.85</formula>
    </cfRule>
  </conditionalFormatting>
  <conditionalFormatting sqref="AV34">
    <cfRule type="expression" dxfId="3601" priority="37">
      <formula>AV34="X"</formula>
    </cfRule>
    <cfRule type="expression" dxfId="3600" priority="38">
      <formula>AV34="후보"</formula>
    </cfRule>
  </conditionalFormatting>
  <conditionalFormatting sqref="AC34">
    <cfRule type="cellIs" dxfId="3599" priority="34" operator="greaterThan">
      <formula>0.9</formula>
    </cfRule>
    <cfRule type="cellIs" dxfId="3598" priority="35" operator="greaterThan">
      <formula>0.85</formula>
    </cfRule>
  </conditionalFormatting>
  <conditionalFormatting sqref="N34">
    <cfRule type="cellIs" dxfId="3597" priority="32" operator="greaterThan">
      <formula>0.9</formula>
    </cfRule>
    <cfRule type="cellIs" dxfId="3596" priority="33" operator="greaterThan">
      <formula>0.85</formula>
    </cfRule>
  </conditionalFormatting>
  <conditionalFormatting sqref="E34">
    <cfRule type="expression" dxfId="3595" priority="28">
      <formula>AND(IF(OR($Q34=1,$Q34=2),1,0),IF($X34&lt;=20,1,0))</formula>
    </cfRule>
    <cfRule type="expression" dxfId="3594" priority="29">
      <formula>AND(IF($Q34=2,1,0),IF($X34&lt;30,1,0))</formula>
    </cfRule>
    <cfRule type="expression" dxfId="3593" priority="30">
      <formula>AND(IF($Q34=3,1,0),IF($X34&lt;30,1,0))</formula>
    </cfRule>
    <cfRule type="expression" dxfId="3592" priority="31">
      <formula>AND(IF($Q34=3,1,IF($Q34=4,1,0)),IF($F34&lt;=85,1,0))</formula>
    </cfRule>
  </conditionalFormatting>
  <conditionalFormatting sqref="X34">
    <cfRule type="expression" dxfId="3591" priority="24">
      <formula>AND(IF(OR($Q34=1,$Q34=2),1,0),IF($X34&lt;=20,1,0))</formula>
    </cfRule>
    <cfRule type="expression" dxfId="3590" priority="25">
      <formula>AND(IF($Q34=2,1,0),IF($X34&lt;30,1,0))</formula>
    </cfRule>
    <cfRule type="expression" dxfId="3589" priority="26">
      <formula>AND(IF($Q34=3,1,0),IF($X34&lt;30,1,0))</formula>
    </cfRule>
    <cfRule type="expression" dxfId="3588" priority="27">
      <formula>AND(IF($Q34=3,1,IF($Q34=4,1,0)),IF($F34&lt;=85,1,0))</formula>
    </cfRule>
  </conditionalFormatting>
  <conditionalFormatting sqref="AI34">
    <cfRule type="expression" dxfId="3587" priority="20">
      <formula>AND(IF(OR($Q34=1,$Q34=2),1,0),IF($X34&lt;=20,1,0))</formula>
    </cfRule>
    <cfRule type="expression" dxfId="3586" priority="21">
      <formula>AND(IF($Q34=2,1,0),IF($X34&lt;30,1,0))</formula>
    </cfRule>
    <cfRule type="expression" dxfId="3585" priority="22">
      <formula>AND(IF($Q34=3,1,0),IF($X34&lt;30,1,0))</formula>
    </cfRule>
    <cfRule type="expression" dxfId="3584" priority="23">
      <formula>AND(IF($Q34=3,1,IF($Q34=4,1,0)),IF($F34&lt;=85,1,0))</formula>
    </cfRule>
  </conditionalFormatting>
  <conditionalFormatting sqref="AV35">
    <cfRule type="expression" dxfId="3583" priority="18">
      <formula>AV35="X"</formula>
    </cfRule>
    <cfRule type="expression" dxfId="3582" priority="19">
      <formula>AV35="후보"</formula>
    </cfRule>
  </conditionalFormatting>
  <conditionalFormatting sqref="AC35">
    <cfRule type="cellIs" dxfId="3581" priority="15" operator="greaterThan">
      <formula>0.9</formula>
    </cfRule>
    <cfRule type="cellIs" dxfId="3580" priority="16" operator="greaterThan">
      <formula>0.85</formula>
    </cfRule>
  </conditionalFormatting>
  <conditionalFormatting sqref="N35">
    <cfRule type="cellIs" dxfId="3579" priority="13" operator="greaterThan">
      <formula>0.9</formula>
    </cfRule>
    <cfRule type="cellIs" dxfId="3578" priority="14" operator="greaterThan">
      <formula>0.85</formula>
    </cfRule>
  </conditionalFormatting>
  <conditionalFormatting sqref="E35">
    <cfRule type="expression" dxfId="3577" priority="9">
      <formula>AND(IF(OR($Q35=1,$Q35=2),1,0),IF($X35&lt;=20,1,0))</formula>
    </cfRule>
    <cfRule type="expression" dxfId="3576" priority="10">
      <formula>AND(IF($Q35=2,1,0),IF($X35&lt;30,1,0))</formula>
    </cfRule>
    <cfRule type="expression" dxfId="3575" priority="11">
      <formula>AND(IF($Q35=3,1,0),IF($X35&lt;30,1,0))</formula>
    </cfRule>
    <cfRule type="expression" dxfId="3574" priority="12">
      <formula>AND(IF($Q35=3,1,IF($Q35=4,1,0)),IF($F35&lt;=85,1,0))</formula>
    </cfRule>
  </conditionalFormatting>
  <conditionalFormatting sqref="X35">
    <cfRule type="expression" dxfId="3573" priority="5">
      <formula>AND(IF(OR($Q35=1,$Q35=2),1,0),IF($X35&lt;=20,1,0))</formula>
    </cfRule>
    <cfRule type="expression" dxfId="3572" priority="6">
      <formula>AND(IF($Q35=2,1,0),IF($X35&lt;30,1,0))</formula>
    </cfRule>
    <cfRule type="expression" dxfId="3571" priority="7">
      <formula>AND(IF($Q35=3,1,0),IF($X35&lt;30,1,0))</formula>
    </cfRule>
    <cfRule type="expression" dxfId="3570" priority="8">
      <formula>AND(IF($Q35=3,1,IF($Q35=4,1,0)),IF($F35&lt;=85,1,0))</formula>
    </cfRule>
  </conditionalFormatting>
  <conditionalFormatting sqref="AI35">
    <cfRule type="expression" dxfId="3569" priority="1">
      <formula>AND(IF(OR($Q35=1,$Q35=2),1,0),IF($X35&lt;=20,1,0))</formula>
    </cfRule>
    <cfRule type="expression" dxfId="3568" priority="2">
      <formula>AND(IF($Q35=2,1,0),IF($X35&lt;30,1,0))</formula>
    </cfRule>
    <cfRule type="expression" dxfId="3567" priority="3">
      <formula>AND(IF($Q35=3,1,0),IF($X35&lt;30,1,0))</formula>
    </cfRule>
    <cfRule type="expression" dxfId="3566" priority="4">
      <formula>AND(IF($Q35=3,1,IF($Q35=4,1,0)),IF($F35&lt;=85,1,0))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신정동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1738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신정동 서강GS('99.07.,538^)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1740</v>
      </c>
      <c r="B6" s="10" t="s">
        <v>2344</v>
      </c>
      <c r="C6" s="88">
        <v>538</v>
      </c>
      <c r="D6" s="86">
        <v>87.5</v>
      </c>
      <c r="E6" s="87">
        <v>26</v>
      </c>
      <c r="F6" s="86">
        <v>60</v>
      </c>
      <c r="G6" s="17">
        <v>18</v>
      </c>
      <c r="H6" s="88">
        <v>226</v>
      </c>
      <c r="I6" s="89">
        <v>127000</v>
      </c>
      <c r="J6" s="89" t="s">
        <v>77</v>
      </c>
      <c r="K6" s="89">
        <v>60000</v>
      </c>
      <c r="L6" s="89" t="s">
        <v>70</v>
      </c>
      <c r="M6" s="90">
        <f>I6-K6</f>
        <v>67000</v>
      </c>
      <c r="N6" s="4">
        <f>IF(ISERROR(K6/I6),"",K6/I6)</f>
        <v>0.47244094488188976</v>
      </c>
      <c r="O6" s="91">
        <f>I6/E6</f>
        <v>4884.6153846153848</v>
      </c>
      <c r="P6" s="91">
        <f>K6/E6</f>
        <v>2307.6923076923076</v>
      </c>
      <c r="Q6" s="77">
        <v>3</v>
      </c>
      <c r="R6" s="77">
        <v>1</v>
      </c>
      <c r="S6" s="77" t="s">
        <v>78</v>
      </c>
      <c r="T6" s="5">
        <v>87</v>
      </c>
      <c r="U6" s="9"/>
      <c r="W6" s="86">
        <f t="shared" ref="W6:X10" si="2">D6</f>
        <v>87.5</v>
      </c>
      <c r="X6" s="87">
        <f t="shared" si="2"/>
        <v>26</v>
      </c>
      <c r="Y6" s="92">
        <f t="shared" ref="Y6:Z10" si="3">H6</f>
        <v>226</v>
      </c>
      <c r="Z6" s="90">
        <f t="shared" si="3"/>
        <v>127000</v>
      </c>
      <c r="AA6" s="90">
        <f>K6</f>
        <v>60000</v>
      </c>
      <c r="AB6" s="90">
        <f t="shared" ref="AB6:AD10" si="4">M6</f>
        <v>67000</v>
      </c>
      <c r="AC6" s="4">
        <f t="shared" si="4"/>
        <v>0.47244094488188976</v>
      </c>
      <c r="AD6" s="91">
        <f t="shared" si="4"/>
        <v>4884.6153846153848</v>
      </c>
      <c r="AE6" s="77" t="str">
        <f>S6</f>
        <v>복</v>
      </c>
      <c r="AF6" s="77" t="str">
        <f>Q6&amp;"/"&amp;R6</f>
        <v>3/1</v>
      </c>
      <c r="AH6" s="20" t="str">
        <f t="shared" si="1"/>
        <v>서강GS</v>
      </c>
      <c r="AI6" s="87">
        <f t="shared" si="0"/>
        <v>26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1740</v>
      </c>
      <c r="B7" s="10" t="s">
        <v>2344</v>
      </c>
      <c r="C7" s="88">
        <v>538</v>
      </c>
      <c r="D7" s="86">
        <v>114.2</v>
      </c>
      <c r="E7" s="87">
        <v>35</v>
      </c>
      <c r="F7" s="86">
        <v>84.4</v>
      </c>
      <c r="G7" s="17">
        <v>26</v>
      </c>
      <c r="H7" s="88">
        <v>92</v>
      </c>
      <c r="I7" s="89">
        <v>180000</v>
      </c>
      <c r="J7" s="89" t="s">
        <v>104</v>
      </c>
      <c r="K7" s="89"/>
      <c r="L7" s="89"/>
      <c r="M7" s="90">
        <f>I7-K7</f>
        <v>180000</v>
      </c>
      <c r="N7" s="4">
        <f>IF(ISERROR(K7/I7),"",K7/I7)</f>
        <v>0</v>
      </c>
      <c r="O7" s="91">
        <f>I7/E7</f>
        <v>5142.8571428571431</v>
      </c>
      <c r="P7" s="91">
        <f>K7/E7</f>
        <v>0</v>
      </c>
      <c r="Q7" s="77">
        <v>3</v>
      </c>
      <c r="R7" s="77">
        <v>2</v>
      </c>
      <c r="S7" s="77" t="s">
        <v>61</v>
      </c>
      <c r="T7" s="5" t="s">
        <v>91</v>
      </c>
      <c r="U7" s="9"/>
      <c r="W7" s="86">
        <f t="shared" si="2"/>
        <v>114.2</v>
      </c>
      <c r="X7" s="87">
        <f t="shared" si="2"/>
        <v>35</v>
      </c>
      <c r="Y7" s="92">
        <f t="shared" si="3"/>
        <v>92</v>
      </c>
      <c r="Z7" s="90">
        <f t="shared" si="3"/>
        <v>180000</v>
      </c>
      <c r="AA7" s="90">
        <f>K7</f>
        <v>0</v>
      </c>
      <c r="AB7" s="90">
        <f t="shared" si="4"/>
        <v>180000</v>
      </c>
      <c r="AC7" s="4">
        <f t="shared" si="4"/>
        <v>0</v>
      </c>
      <c r="AD7" s="91">
        <f t="shared" si="4"/>
        <v>5142.8571428571431</v>
      </c>
      <c r="AE7" s="77" t="str">
        <f>S7</f>
        <v>계</v>
      </c>
      <c r="AF7" s="77" t="str">
        <f>Q7&amp;"/"&amp;R7</f>
        <v>3/2</v>
      </c>
      <c r="AH7" s="20" t="str">
        <f t="shared" si="1"/>
        <v>서강GS</v>
      </c>
      <c r="AI7" s="87">
        <f t="shared" si="0"/>
        <v>35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1740</v>
      </c>
      <c r="B8" s="10" t="s">
        <v>2344</v>
      </c>
      <c r="C8" s="88">
        <v>538</v>
      </c>
      <c r="D8" s="86">
        <v>114.8</v>
      </c>
      <c r="E8" s="87">
        <v>35</v>
      </c>
      <c r="F8" s="86">
        <v>85</v>
      </c>
      <c r="G8" s="17">
        <v>26</v>
      </c>
      <c r="H8" s="88">
        <v>86</v>
      </c>
      <c r="I8" s="89">
        <v>160000</v>
      </c>
      <c r="J8" s="89" t="s">
        <v>100</v>
      </c>
      <c r="K8" s="89"/>
      <c r="L8" s="89"/>
      <c r="M8" s="90">
        <f>I8-K8</f>
        <v>160000</v>
      </c>
      <c r="N8" s="4">
        <f>IF(ISERROR(K8/I8),"",K8/I8)</f>
        <v>0</v>
      </c>
      <c r="O8" s="91">
        <f>I8/E8</f>
        <v>4571.4285714285716</v>
      </c>
      <c r="P8" s="91">
        <f>K8/E8</f>
        <v>0</v>
      </c>
      <c r="Q8" s="77">
        <v>3</v>
      </c>
      <c r="R8" s="77">
        <v>2</v>
      </c>
      <c r="S8" s="77" t="s">
        <v>61</v>
      </c>
      <c r="T8" s="5" t="s">
        <v>179</v>
      </c>
      <c r="U8" s="9"/>
      <c r="W8" s="86">
        <f t="shared" si="2"/>
        <v>114.8</v>
      </c>
      <c r="X8" s="87">
        <f t="shared" si="2"/>
        <v>35</v>
      </c>
      <c r="Y8" s="92">
        <f t="shared" si="3"/>
        <v>86</v>
      </c>
      <c r="Z8" s="90">
        <f t="shared" si="3"/>
        <v>160000</v>
      </c>
      <c r="AA8" s="90">
        <f>K8</f>
        <v>0</v>
      </c>
      <c r="AB8" s="90">
        <f t="shared" si="4"/>
        <v>160000</v>
      </c>
      <c r="AC8" s="4">
        <f t="shared" si="4"/>
        <v>0</v>
      </c>
      <c r="AD8" s="91">
        <f t="shared" si="4"/>
        <v>4571.4285714285716</v>
      </c>
      <c r="AE8" s="77" t="str">
        <f>S8</f>
        <v>계</v>
      </c>
      <c r="AF8" s="77" t="str">
        <f>Q8&amp;"/"&amp;R8</f>
        <v>3/2</v>
      </c>
      <c r="AH8" s="20" t="str">
        <f t="shared" si="1"/>
        <v>서강GS</v>
      </c>
      <c r="AI8" s="87">
        <f t="shared" si="0"/>
        <v>35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1740</v>
      </c>
      <c r="B9" s="10" t="s">
        <v>2344</v>
      </c>
      <c r="C9" s="88">
        <v>538</v>
      </c>
      <c r="D9" s="86">
        <v>150.4</v>
      </c>
      <c r="E9" s="87">
        <v>45</v>
      </c>
      <c r="F9" s="86">
        <v>114.9</v>
      </c>
      <c r="G9" s="17">
        <v>35</v>
      </c>
      <c r="H9" s="88">
        <v>92</v>
      </c>
      <c r="I9" s="89">
        <v>180000</v>
      </c>
      <c r="J9" s="89" t="s">
        <v>64</v>
      </c>
      <c r="K9" s="89">
        <v>125000</v>
      </c>
      <c r="L9" s="89" t="s">
        <v>74</v>
      </c>
      <c r="M9" s="90">
        <f>I9-K9</f>
        <v>55000</v>
      </c>
      <c r="N9" s="4">
        <f>IF(ISERROR(K9/I9),"",K9/I9)</f>
        <v>0.69444444444444442</v>
      </c>
      <c r="O9" s="91">
        <f>I9/E9</f>
        <v>4000</v>
      </c>
      <c r="P9" s="91">
        <f>K9/E9</f>
        <v>2777.7777777777778</v>
      </c>
      <c r="Q9" s="77">
        <v>4</v>
      </c>
      <c r="R9" s="77">
        <v>2</v>
      </c>
      <c r="S9" s="77" t="s">
        <v>61</v>
      </c>
      <c r="T9" s="5" t="s">
        <v>222</v>
      </c>
      <c r="U9" s="9"/>
      <c r="W9" s="86">
        <f t="shared" si="2"/>
        <v>150.4</v>
      </c>
      <c r="X9" s="87">
        <f t="shared" si="2"/>
        <v>45</v>
      </c>
      <c r="Y9" s="92">
        <f t="shared" si="3"/>
        <v>92</v>
      </c>
      <c r="Z9" s="90">
        <f t="shared" si="3"/>
        <v>180000</v>
      </c>
      <c r="AA9" s="90">
        <f>K9</f>
        <v>125000</v>
      </c>
      <c r="AB9" s="90">
        <f t="shared" si="4"/>
        <v>55000</v>
      </c>
      <c r="AC9" s="4">
        <f t="shared" si="4"/>
        <v>0.69444444444444442</v>
      </c>
      <c r="AD9" s="91">
        <f t="shared" si="4"/>
        <v>4000</v>
      </c>
      <c r="AE9" s="77" t="str">
        <f>S9</f>
        <v>계</v>
      </c>
      <c r="AF9" s="77" t="str">
        <f>Q9&amp;"/"&amp;R9</f>
        <v>4/2</v>
      </c>
      <c r="AH9" s="20" t="str">
        <f t="shared" si="1"/>
        <v>서강GS</v>
      </c>
      <c r="AI9" s="87">
        <f t="shared" si="0"/>
        <v>45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X</v>
      </c>
      <c r="AQ9" s="77" t="str">
        <f>IF(O9="","",IF(O9&lt;=$AQ$1,"O","X"))</f>
        <v>X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  <row r="10" spans="1:48" x14ac:dyDescent="0.3">
      <c r="A10" s="9" t="s">
        <v>1740</v>
      </c>
      <c r="B10" s="10" t="s">
        <v>2344</v>
      </c>
      <c r="C10" s="88">
        <v>538</v>
      </c>
      <c r="D10" s="86">
        <v>150.4</v>
      </c>
      <c r="E10" s="87">
        <v>45</v>
      </c>
      <c r="F10" s="86">
        <v>114.9</v>
      </c>
      <c r="G10" s="17">
        <v>35</v>
      </c>
      <c r="H10" s="88">
        <v>42</v>
      </c>
      <c r="I10" s="89">
        <v>180000</v>
      </c>
      <c r="J10" s="89" t="s">
        <v>64</v>
      </c>
      <c r="K10" s="89">
        <v>125000</v>
      </c>
      <c r="L10" s="89" t="s">
        <v>74</v>
      </c>
      <c r="M10" s="90">
        <f>I10-K10</f>
        <v>55000</v>
      </c>
      <c r="N10" s="4">
        <f>IF(ISERROR(K10/I10),"",K10/I10)</f>
        <v>0.69444444444444442</v>
      </c>
      <c r="O10" s="91">
        <f>I10/E10</f>
        <v>4000</v>
      </c>
      <c r="P10" s="91">
        <f>K10/E10</f>
        <v>2777.7777777777778</v>
      </c>
      <c r="Q10" s="77">
        <v>4</v>
      </c>
      <c r="R10" s="77">
        <v>2</v>
      </c>
      <c r="S10" s="77" t="s">
        <v>61</v>
      </c>
      <c r="T10" s="5" t="s">
        <v>223</v>
      </c>
      <c r="U10" s="9"/>
      <c r="W10" s="86">
        <f t="shared" si="2"/>
        <v>150.4</v>
      </c>
      <c r="X10" s="87">
        <f t="shared" si="2"/>
        <v>45</v>
      </c>
      <c r="Y10" s="92">
        <f t="shared" si="3"/>
        <v>42</v>
      </c>
      <c r="Z10" s="90">
        <f t="shared" si="3"/>
        <v>180000</v>
      </c>
      <c r="AA10" s="90">
        <f>K10</f>
        <v>125000</v>
      </c>
      <c r="AB10" s="90">
        <f t="shared" si="4"/>
        <v>55000</v>
      </c>
      <c r="AC10" s="4">
        <f t="shared" si="4"/>
        <v>0.69444444444444442</v>
      </c>
      <c r="AD10" s="91">
        <f t="shared" si="4"/>
        <v>4000</v>
      </c>
      <c r="AE10" s="77" t="str">
        <f>S10</f>
        <v>계</v>
      </c>
      <c r="AF10" s="77" t="str">
        <f>Q10&amp;"/"&amp;R10</f>
        <v>4/2</v>
      </c>
      <c r="AH10" s="20" t="str">
        <f t="shared" si="1"/>
        <v>서강GS</v>
      </c>
      <c r="AI10" s="87">
        <f t="shared" si="0"/>
        <v>45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X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3565" priority="96">
      <formula>AV4="X"</formula>
    </cfRule>
    <cfRule type="expression" dxfId="3564" priority="97">
      <formula>AV4="후보"</formula>
    </cfRule>
  </conditionalFormatting>
  <conditionalFormatting sqref="AC1:AC2 AC4:AC6 N4:N5">
    <cfRule type="cellIs" dxfId="3563" priority="93" operator="greaterThan">
      <formula>0.9</formula>
    </cfRule>
    <cfRule type="cellIs" dxfId="3562" priority="94" operator="greaterThan">
      <formula>0.85</formula>
    </cfRule>
  </conditionalFormatting>
  <conditionalFormatting sqref="N1:N2">
    <cfRule type="cellIs" dxfId="3561" priority="91" operator="greaterThan">
      <formula>0.9</formula>
    </cfRule>
    <cfRule type="cellIs" dxfId="3560" priority="92" operator="greaterThan">
      <formula>0.85</formula>
    </cfRule>
  </conditionalFormatting>
  <conditionalFormatting sqref="N6">
    <cfRule type="cellIs" dxfId="3559" priority="89" operator="greaterThan">
      <formula>0.9</formula>
    </cfRule>
    <cfRule type="cellIs" dxfId="3558" priority="90" operator="greaterThan">
      <formula>0.85</formula>
    </cfRule>
  </conditionalFormatting>
  <conditionalFormatting sqref="E6">
    <cfRule type="expression" dxfId="3557" priority="85">
      <formula>AND(IF(OR($Q6=1,$Q6=2),1,0),IF($X6&lt;=20,1,0))</formula>
    </cfRule>
    <cfRule type="expression" dxfId="3556" priority="86">
      <formula>AND(IF($Q6=2,1,0),IF($X6&lt;30,1,0))</formula>
    </cfRule>
    <cfRule type="expression" dxfId="3555" priority="87">
      <formula>AND(IF($Q6=3,1,0),IF($X6&lt;30,1,0))</formula>
    </cfRule>
    <cfRule type="expression" dxfId="3554" priority="88">
      <formula>AND(IF($Q6=3,1,IF($Q6=4,1,0)),IF($F6&lt;=85,1,0))</formula>
    </cfRule>
  </conditionalFormatting>
  <conditionalFormatting sqref="X6">
    <cfRule type="expression" dxfId="3553" priority="81">
      <formula>AND(IF(OR($Q6=1,$Q6=2),1,0),IF($X6&lt;=20,1,0))</formula>
    </cfRule>
    <cfRule type="expression" dxfId="3552" priority="82">
      <formula>AND(IF($Q6=2,1,0),IF($X6&lt;30,1,0))</formula>
    </cfRule>
    <cfRule type="expression" dxfId="3551" priority="83">
      <formula>AND(IF($Q6=3,1,0),IF($X6&lt;30,1,0))</formula>
    </cfRule>
    <cfRule type="expression" dxfId="3550" priority="84">
      <formula>AND(IF($Q6=3,1,IF($Q6=4,1,0)),IF($F6&lt;=85,1,0))</formula>
    </cfRule>
  </conditionalFormatting>
  <conditionalFormatting sqref="AI6">
    <cfRule type="expression" dxfId="3549" priority="77">
      <formula>AND(IF(OR($Q6=1,$Q6=2),1,0),IF($X6&lt;=20,1,0))</formula>
    </cfRule>
    <cfRule type="expression" dxfId="3548" priority="78">
      <formula>AND(IF($Q6=2,1,0),IF($X6&lt;30,1,0))</formula>
    </cfRule>
    <cfRule type="expression" dxfId="3547" priority="79">
      <formula>AND(IF($Q6=3,1,0),IF($X6&lt;30,1,0))</formula>
    </cfRule>
    <cfRule type="expression" dxfId="3546" priority="80">
      <formula>AND(IF($Q6=3,1,IF($Q6=4,1,0)),IF($F6&lt;=85,1,0))</formula>
    </cfRule>
  </conditionalFormatting>
  <conditionalFormatting sqref="AV7">
    <cfRule type="expression" dxfId="3545" priority="75">
      <formula>AV7="X"</formula>
    </cfRule>
    <cfRule type="expression" dxfId="3544" priority="76">
      <formula>AV7="후보"</formula>
    </cfRule>
  </conditionalFormatting>
  <conditionalFormatting sqref="AC7">
    <cfRule type="cellIs" dxfId="3543" priority="72" operator="greaterThan">
      <formula>0.9</formula>
    </cfRule>
    <cfRule type="cellIs" dxfId="3542" priority="73" operator="greaterThan">
      <formula>0.85</formula>
    </cfRule>
  </conditionalFormatting>
  <conditionalFormatting sqref="N7">
    <cfRule type="cellIs" dxfId="3541" priority="70" operator="greaterThan">
      <formula>0.9</formula>
    </cfRule>
    <cfRule type="cellIs" dxfId="3540" priority="71" operator="greaterThan">
      <formula>0.85</formula>
    </cfRule>
  </conditionalFormatting>
  <conditionalFormatting sqref="E7">
    <cfRule type="expression" dxfId="3539" priority="66">
      <formula>AND(IF(OR($Q7=1,$Q7=2),1,0),IF($X7&lt;=20,1,0))</formula>
    </cfRule>
    <cfRule type="expression" dxfId="3538" priority="67">
      <formula>AND(IF($Q7=2,1,0),IF($X7&lt;30,1,0))</formula>
    </cfRule>
    <cfRule type="expression" dxfId="3537" priority="68">
      <formula>AND(IF($Q7=3,1,0),IF($X7&lt;30,1,0))</formula>
    </cfRule>
    <cfRule type="expression" dxfId="3536" priority="69">
      <formula>AND(IF($Q7=3,1,IF($Q7=4,1,0)),IF($F7&lt;=85,1,0))</formula>
    </cfRule>
  </conditionalFormatting>
  <conditionalFormatting sqref="X7">
    <cfRule type="expression" dxfId="3535" priority="62">
      <formula>AND(IF(OR($Q7=1,$Q7=2),1,0),IF($X7&lt;=20,1,0))</formula>
    </cfRule>
    <cfRule type="expression" dxfId="3534" priority="63">
      <formula>AND(IF($Q7=2,1,0),IF($X7&lt;30,1,0))</formula>
    </cfRule>
    <cfRule type="expression" dxfId="3533" priority="64">
      <formula>AND(IF($Q7=3,1,0),IF($X7&lt;30,1,0))</formula>
    </cfRule>
    <cfRule type="expression" dxfId="3532" priority="65">
      <formula>AND(IF($Q7=3,1,IF($Q7=4,1,0)),IF($F7&lt;=85,1,0))</formula>
    </cfRule>
  </conditionalFormatting>
  <conditionalFormatting sqref="AI7">
    <cfRule type="expression" dxfId="3531" priority="58">
      <formula>AND(IF(OR($Q7=1,$Q7=2),1,0),IF($X7&lt;=20,1,0))</formula>
    </cfRule>
    <cfRule type="expression" dxfId="3530" priority="59">
      <formula>AND(IF($Q7=2,1,0),IF($X7&lt;30,1,0))</formula>
    </cfRule>
    <cfRule type="expression" dxfId="3529" priority="60">
      <formula>AND(IF($Q7=3,1,0),IF($X7&lt;30,1,0))</formula>
    </cfRule>
    <cfRule type="expression" dxfId="3528" priority="61">
      <formula>AND(IF($Q7=3,1,IF($Q7=4,1,0)),IF($F7&lt;=85,1,0))</formula>
    </cfRule>
  </conditionalFormatting>
  <conditionalFormatting sqref="AV8">
    <cfRule type="expression" dxfId="3527" priority="56">
      <formula>AV8="X"</formula>
    </cfRule>
    <cfRule type="expression" dxfId="3526" priority="57">
      <formula>AV8="후보"</formula>
    </cfRule>
  </conditionalFormatting>
  <conditionalFormatting sqref="AC8">
    <cfRule type="cellIs" dxfId="3525" priority="53" operator="greaterThan">
      <formula>0.9</formula>
    </cfRule>
    <cfRule type="cellIs" dxfId="3524" priority="54" operator="greaterThan">
      <formula>0.85</formula>
    </cfRule>
  </conditionalFormatting>
  <conditionalFormatting sqref="N8">
    <cfRule type="cellIs" dxfId="3523" priority="51" operator="greaterThan">
      <formula>0.9</formula>
    </cfRule>
    <cfRule type="cellIs" dxfId="3522" priority="52" operator="greaterThan">
      <formula>0.85</formula>
    </cfRule>
  </conditionalFormatting>
  <conditionalFormatting sqref="E8">
    <cfRule type="expression" dxfId="3521" priority="47">
      <formula>AND(IF(OR($Q8=1,$Q8=2),1,0),IF($X8&lt;=20,1,0))</formula>
    </cfRule>
    <cfRule type="expression" dxfId="3520" priority="48">
      <formula>AND(IF($Q8=2,1,0),IF($X8&lt;30,1,0))</formula>
    </cfRule>
    <cfRule type="expression" dxfId="3519" priority="49">
      <formula>AND(IF($Q8=3,1,0),IF($X8&lt;30,1,0))</formula>
    </cfRule>
    <cfRule type="expression" dxfId="3518" priority="50">
      <formula>AND(IF($Q8=3,1,IF($Q8=4,1,0)),IF($F8&lt;=85,1,0))</formula>
    </cfRule>
  </conditionalFormatting>
  <conditionalFormatting sqref="X8">
    <cfRule type="expression" dxfId="3517" priority="43">
      <formula>AND(IF(OR($Q8=1,$Q8=2),1,0),IF($X8&lt;=20,1,0))</formula>
    </cfRule>
    <cfRule type="expression" dxfId="3516" priority="44">
      <formula>AND(IF($Q8=2,1,0),IF($X8&lt;30,1,0))</formula>
    </cfRule>
    <cfRule type="expression" dxfId="3515" priority="45">
      <formula>AND(IF($Q8=3,1,0),IF($X8&lt;30,1,0))</formula>
    </cfRule>
    <cfRule type="expression" dxfId="3514" priority="46">
      <formula>AND(IF($Q8=3,1,IF($Q8=4,1,0)),IF($F8&lt;=85,1,0))</formula>
    </cfRule>
  </conditionalFormatting>
  <conditionalFormatting sqref="AI8">
    <cfRule type="expression" dxfId="3513" priority="39">
      <formula>AND(IF(OR($Q8=1,$Q8=2),1,0),IF($X8&lt;=20,1,0))</formula>
    </cfRule>
    <cfRule type="expression" dxfId="3512" priority="40">
      <formula>AND(IF($Q8=2,1,0),IF($X8&lt;30,1,0))</formula>
    </cfRule>
    <cfRule type="expression" dxfId="3511" priority="41">
      <formula>AND(IF($Q8=3,1,0),IF($X8&lt;30,1,0))</formula>
    </cfRule>
    <cfRule type="expression" dxfId="3510" priority="42">
      <formula>AND(IF($Q8=3,1,IF($Q8=4,1,0)),IF($F8&lt;=85,1,0))</formula>
    </cfRule>
  </conditionalFormatting>
  <conditionalFormatting sqref="AV9">
    <cfRule type="expression" dxfId="3509" priority="37">
      <formula>AV9="X"</formula>
    </cfRule>
    <cfRule type="expression" dxfId="3508" priority="38">
      <formula>AV9="후보"</formula>
    </cfRule>
  </conditionalFormatting>
  <conditionalFormatting sqref="AC9">
    <cfRule type="cellIs" dxfId="3507" priority="34" operator="greaterThan">
      <formula>0.9</formula>
    </cfRule>
    <cfRule type="cellIs" dxfId="3506" priority="35" operator="greaterThan">
      <formula>0.85</formula>
    </cfRule>
  </conditionalFormatting>
  <conditionalFormatting sqref="N9">
    <cfRule type="cellIs" dxfId="3505" priority="32" operator="greaterThan">
      <formula>0.9</formula>
    </cfRule>
    <cfRule type="cellIs" dxfId="3504" priority="33" operator="greaterThan">
      <formula>0.85</formula>
    </cfRule>
  </conditionalFormatting>
  <conditionalFormatting sqref="E9">
    <cfRule type="expression" dxfId="3503" priority="28">
      <formula>AND(IF(OR($Q9=1,$Q9=2),1,0),IF($X9&lt;=20,1,0))</formula>
    </cfRule>
    <cfRule type="expression" dxfId="3502" priority="29">
      <formula>AND(IF($Q9=2,1,0),IF($X9&lt;30,1,0))</formula>
    </cfRule>
    <cfRule type="expression" dxfId="3501" priority="30">
      <formula>AND(IF($Q9=3,1,0),IF($X9&lt;30,1,0))</formula>
    </cfRule>
    <cfRule type="expression" dxfId="3500" priority="31">
      <formula>AND(IF($Q9=3,1,IF($Q9=4,1,0)),IF($F9&lt;=85,1,0))</formula>
    </cfRule>
  </conditionalFormatting>
  <conditionalFormatting sqref="X9">
    <cfRule type="expression" dxfId="3499" priority="24">
      <formula>AND(IF(OR($Q9=1,$Q9=2),1,0),IF($X9&lt;=20,1,0))</formula>
    </cfRule>
    <cfRule type="expression" dxfId="3498" priority="25">
      <formula>AND(IF($Q9=2,1,0),IF($X9&lt;30,1,0))</formula>
    </cfRule>
    <cfRule type="expression" dxfId="3497" priority="26">
      <formula>AND(IF($Q9=3,1,0),IF($X9&lt;30,1,0))</formula>
    </cfRule>
    <cfRule type="expression" dxfId="3496" priority="27">
      <formula>AND(IF($Q9=3,1,IF($Q9=4,1,0)),IF($F9&lt;=85,1,0))</formula>
    </cfRule>
  </conditionalFormatting>
  <conditionalFormatting sqref="AI9">
    <cfRule type="expression" dxfId="3495" priority="20">
      <formula>AND(IF(OR($Q9=1,$Q9=2),1,0),IF($X9&lt;=20,1,0))</formula>
    </cfRule>
    <cfRule type="expression" dxfId="3494" priority="21">
      <formula>AND(IF($Q9=2,1,0),IF($X9&lt;30,1,0))</formula>
    </cfRule>
    <cfRule type="expression" dxfId="3493" priority="22">
      <formula>AND(IF($Q9=3,1,0),IF($X9&lt;30,1,0))</formula>
    </cfRule>
    <cfRule type="expression" dxfId="3492" priority="23">
      <formula>AND(IF($Q9=3,1,IF($Q9=4,1,0)),IF($F9&lt;=85,1,0))</formula>
    </cfRule>
  </conditionalFormatting>
  <conditionalFormatting sqref="AV10">
    <cfRule type="expression" dxfId="3491" priority="18">
      <formula>AV10="X"</formula>
    </cfRule>
    <cfRule type="expression" dxfId="3490" priority="19">
      <formula>AV10="후보"</formula>
    </cfRule>
  </conditionalFormatting>
  <conditionalFormatting sqref="AC10">
    <cfRule type="cellIs" dxfId="3489" priority="15" operator="greaterThan">
      <formula>0.9</formula>
    </cfRule>
    <cfRule type="cellIs" dxfId="3488" priority="16" operator="greaterThan">
      <formula>0.85</formula>
    </cfRule>
  </conditionalFormatting>
  <conditionalFormatting sqref="N10">
    <cfRule type="cellIs" dxfId="3487" priority="13" operator="greaterThan">
      <formula>0.9</formula>
    </cfRule>
    <cfRule type="cellIs" dxfId="3486" priority="14" operator="greaterThan">
      <formula>0.85</formula>
    </cfRule>
  </conditionalFormatting>
  <conditionalFormatting sqref="E10">
    <cfRule type="expression" dxfId="3485" priority="9">
      <formula>AND(IF(OR($Q10=1,$Q10=2),1,0),IF($X10&lt;=20,1,0))</formula>
    </cfRule>
    <cfRule type="expression" dxfId="3484" priority="10">
      <formula>AND(IF($Q10=2,1,0),IF($X10&lt;30,1,0))</formula>
    </cfRule>
    <cfRule type="expression" dxfId="3483" priority="11">
      <formula>AND(IF($Q10=3,1,0),IF($X10&lt;30,1,0))</formula>
    </cfRule>
    <cfRule type="expression" dxfId="3482" priority="12">
      <formula>AND(IF($Q10=3,1,IF($Q10=4,1,0)),IF($F10&lt;=85,1,0))</formula>
    </cfRule>
  </conditionalFormatting>
  <conditionalFormatting sqref="X10">
    <cfRule type="expression" dxfId="3481" priority="5">
      <formula>AND(IF(OR($Q10=1,$Q10=2),1,0),IF($X10&lt;=20,1,0))</formula>
    </cfRule>
    <cfRule type="expression" dxfId="3480" priority="6">
      <formula>AND(IF($Q10=2,1,0),IF($X10&lt;30,1,0))</formula>
    </cfRule>
    <cfRule type="expression" dxfId="3479" priority="7">
      <formula>AND(IF($Q10=3,1,0),IF($X10&lt;30,1,0))</formula>
    </cfRule>
    <cfRule type="expression" dxfId="3478" priority="8">
      <formula>AND(IF($Q10=3,1,IF($Q10=4,1,0)),IF($F10&lt;=85,1,0))</formula>
    </cfRule>
  </conditionalFormatting>
  <conditionalFormatting sqref="AI10">
    <cfRule type="expression" dxfId="3477" priority="1">
      <formula>AND(IF(OR($Q10=1,$Q10=2),1,0),IF($X10&lt;=20,1,0))</formula>
    </cfRule>
    <cfRule type="expression" dxfId="3476" priority="2">
      <formula>AND(IF($Q10=2,1,0),IF($X10&lt;30,1,0))</formula>
    </cfRule>
    <cfRule type="expression" dxfId="3475" priority="3">
      <formula>AND(IF($Q10=3,1,0),IF($X10&lt;30,1,0))</formula>
    </cfRule>
    <cfRule type="expression" dxfId="3474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아현동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1750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아현동 서서울삼성('98.10.,208^)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9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1774</v>
      </c>
      <c r="B6" s="10" t="s">
        <v>2345</v>
      </c>
      <c r="C6" s="88">
        <v>208</v>
      </c>
      <c r="D6" s="86">
        <v>64.599999999999994</v>
      </c>
      <c r="E6" s="87">
        <v>20</v>
      </c>
      <c r="F6" s="86">
        <v>48.9</v>
      </c>
      <c r="G6" s="17">
        <v>15</v>
      </c>
      <c r="H6" s="88">
        <v>84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2</v>
      </c>
      <c r="R6" s="77">
        <v>1</v>
      </c>
      <c r="S6" s="77" t="s">
        <v>61</v>
      </c>
      <c r="T6" s="5">
        <v>64</v>
      </c>
      <c r="U6" s="9"/>
      <c r="W6" s="86">
        <f>D6</f>
        <v>64.599999999999994</v>
      </c>
      <c r="X6" s="87">
        <f>E6</f>
        <v>20</v>
      </c>
      <c r="Y6" s="92">
        <f>H6</f>
        <v>84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7" t="str">
        <f>S6</f>
        <v>계</v>
      </c>
      <c r="AF6" s="77" t="str">
        <f>Q6&amp;"/"&amp;R6</f>
        <v>2/1</v>
      </c>
      <c r="AH6" s="20" t="str">
        <f t="shared" si="1"/>
        <v>서서울삼성</v>
      </c>
      <c r="AI6" s="87">
        <f t="shared" si="0"/>
        <v>20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1774</v>
      </c>
      <c r="B7" s="10" t="s">
        <v>2345</v>
      </c>
      <c r="C7" s="88">
        <v>208</v>
      </c>
      <c r="D7" s="86">
        <v>100.3</v>
      </c>
      <c r="E7" s="87">
        <v>30</v>
      </c>
      <c r="F7" s="86">
        <v>84.9</v>
      </c>
      <c r="G7" s="17">
        <v>26</v>
      </c>
      <c r="H7" s="88">
        <v>124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61</v>
      </c>
      <c r="T7" s="5">
        <v>100</v>
      </c>
      <c r="U7" s="9"/>
      <c r="W7" s="86">
        <f>D7</f>
        <v>100.3</v>
      </c>
      <c r="X7" s="87">
        <f>E7</f>
        <v>30</v>
      </c>
      <c r="Y7" s="92">
        <f>H7</f>
        <v>124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서서울삼성</v>
      </c>
      <c r="AI7" s="87">
        <f t="shared" si="0"/>
        <v>30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아현동 공덕자이('15.04.,1164^)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9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1778</v>
      </c>
      <c r="B9" s="10" t="s">
        <v>2346</v>
      </c>
      <c r="C9" s="88">
        <v>1164</v>
      </c>
      <c r="D9" s="86">
        <v>85.5</v>
      </c>
      <c r="E9" s="87">
        <v>26</v>
      </c>
      <c r="F9" s="86">
        <v>60</v>
      </c>
      <c r="G9" s="17">
        <v>18</v>
      </c>
      <c r="H9" s="88">
        <v>285</v>
      </c>
      <c r="I9" s="89">
        <v>145000</v>
      </c>
      <c r="J9" s="89" t="s">
        <v>74</v>
      </c>
      <c r="K9" s="89">
        <v>80000</v>
      </c>
      <c r="L9" s="89" t="s">
        <v>74</v>
      </c>
      <c r="M9" s="90">
        <f t="shared" ref="M9:M18" si="3">I9-K9</f>
        <v>65000</v>
      </c>
      <c r="N9" s="4">
        <f t="shared" ref="N9:N18" si="4">IF(ISERROR(K9/I9),"",K9/I9)</f>
        <v>0.55172413793103448</v>
      </c>
      <c r="O9" s="91">
        <f t="shared" ref="O9:O18" si="5">I9/E9</f>
        <v>5576.9230769230771</v>
      </c>
      <c r="P9" s="91">
        <f t="shared" ref="P9:P18" si="6">K9/E9</f>
        <v>3076.9230769230771</v>
      </c>
      <c r="Q9" s="77">
        <v>3</v>
      </c>
      <c r="R9" s="77">
        <v>2</v>
      </c>
      <c r="S9" s="77" t="s">
        <v>61</v>
      </c>
      <c r="T9" s="5">
        <v>85</v>
      </c>
      <c r="U9" s="9"/>
      <c r="W9" s="86">
        <f t="shared" ref="W9:W18" si="7">D9</f>
        <v>85.5</v>
      </c>
      <c r="X9" s="87">
        <f t="shared" ref="X9:X18" si="8">E9</f>
        <v>26</v>
      </c>
      <c r="Y9" s="92">
        <f t="shared" ref="Y9:Y18" si="9">H9</f>
        <v>285</v>
      </c>
      <c r="Z9" s="90">
        <f t="shared" ref="Z9:Z18" si="10">I9</f>
        <v>145000</v>
      </c>
      <c r="AA9" s="90">
        <f t="shared" ref="AA9:AA18" si="11">K9</f>
        <v>80000</v>
      </c>
      <c r="AB9" s="90">
        <f t="shared" ref="AB9:AB18" si="12">M9</f>
        <v>65000</v>
      </c>
      <c r="AC9" s="4">
        <f t="shared" ref="AC9:AC18" si="13">N9</f>
        <v>0.55172413793103448</v>
      </c>
      <c r="AD9" s="91">
        <f t="shared" ref="AD9:AD18" si="14">O9</f>
        <v>5576.9230769230771</v>
      </c>
      <c r="AE9" s="77" t="str">
        <f t="shared" ref="AE9:AE18" si="15">S9</f>
        <v>계</v>
      </c>
      <c r="AF9" s="77" t="str">
        <f t="shared" ref="AF9:AF18" si="16">Q9&amp;"/"&amp;R9</f>
        <v>3/2</v>
      </c>
      <c r="AH9" s="20" t="str">
        <f t="shared" si="1"/>
        <v>공덕자이</v>
      </c>
      <c r="AI9" s="87">
        <f t="shared" si="0"/>
        <v>26</v>
      </c>
      <c r="AJ9" s="77" t="str">
        <f t="shared" ref="AJ9:AJ18" si="17">IF(AI9="","",$AJ$2)</f>
        <v>A-</v>
      </c>
      <c r="AK9" s="77" t="s">
        <v>13</v>
      </c>
      <c r="AL9" s="77" t="s">
        <v>62</v>
      </c>
      <c r="AM9" s="77" t="s">
        <v>63</v>
      </c>
      <c r="AN9" s="77" t="str">
        <f t="shared" ref="AN9:AN18" si="18">IF(AI9="","",$AN$2)</f>
        <v>C</v>
      </c>
      <c r="AO9" s="77" t="str">
        <f t="shared" ref="AO9:AO18" si="19">IF(N9="","",IF(N9&gt;=$AO$1/100,"O","X"))</f>
        <v>X</v>
      </c>
      <c r="AP9" s="77" t="str">
        <f t="shared" ref="AP9:AP18" si="20">IF(I9="","",IF(I9&lt;=$AP$1,"O","X"))</f>
        <v>X</v>
      </c>
      <c r="AQ9" s="77" t="str">
        <f t="shared" ref="AQ9:AQ18" si="21">IF(O9="","",IF(O9&lt;=$AQ$1,"O","X"))</f>
        <v>X</v>
      </c>
      <c r="AR9" s="77" t="str">
        <f t="shared" ref="AR9:AR18" si="22">IF(M9="","",IF(M9&lt;=$AR$1,"O","X"))</f>
        <v>X</v>
      </c>
      <c r="AS9" s="77" t="s">
        <v>2</v>
      </c>
      <c r="AT9" s="77" t="str">
        <f t="shared" ref="AT9:AT18" si="23">IF(OR(F9="",AI9=""),"",IF(AND((F9&lt;=85),(AI9&gt;=15)),"O","X"))</f>
        <v>O</v>
      </c>
      <c r="AU9" s="77" t="str">
        <f t="shared" ref="AU9:AU18" si="24">IF(C9="","",IF(C9&gt;=$AU$1,"O","X"))</f>
        <v>O</v>
      </c>
      <c r="AV9" s="77" t="str">
        <f t="shared" ref="AV9:AV18" si="25">IF(AO9="","",IF(AND(AO9="O",AP9="O",AR9="O",AT9="O",AU9="O"),"후보","X"))</f>
        <v>X</v>
      </c>
    </row>
    <row r="10" spans="1:48" x14ac:dyDescent="0.3">
      <c r="A10" s="9" t="s">
        <v>1778</v>
      </c>
      <c r="B10" s="10" t="s">
        <v>2346</v>
      </c>
      <c r="C10" s="88">
        <v>1164</v>
      </c>
      <c r="D10" s="86">
        <v>110.3</v>
      </c>
      <c r="E10" s="87">
        <v>33</v>
      </c>
      <c r="F10" s="86">
        <v>85</v>
      </c>
      <c r="G10" s="17">
        <v>26</v>
      </c>
      <c r="H10" s="88">
        <v>83</v>
      </c>
      <c r="I10" s="89">
        <v>190000</v>
      </c>
      <c r="J10" s="89" t="s">
        <v>60</v>
      </c>
      <c r="K10" s="89">
        <v>100000</v>
      </c>
      <c r="L10" s="89" t="s">
        <v>68</v>
      </c>
      <c r="M10" s="90">
        <f t="shared" si="3"/>
        <v>90000</v>
      </c>
      <c r="N10" s="4">
        <f t="shared" si="4"/>
        <v>0.52631578947368418</v>
      </c>
      <c r="O10" s="91">
        <f t="shared" si="5"/>
        <v>5757.575757575758</v>
      </c>
      <c r="P10" s="91">
        <f t="shared" si="6"/>
        <v>3030.3030303030305</v>
      </c>
      <c r="Q10" s="77">
        <v>3</v>
      </c>
      <c r="R10" s="77">
        <v>2</v>
      </c>
      <c r="S10" s="77" t="s">
        <v>61</v>
      </c>
      <c r="T10" s="5" t="s">
        <v>117</v>
      </c>
      <c r="U10" s="9"/>
      <c r="W10" s="86">
        <f t="shared" si="7"/>
        <v>110.3</v>
      </c>
      <c r="X10" s="87">
        <f t="shared" si="8"/>
        <v>33</v>
      </c>
      <c r="Y10" s="92">
        <f t="shared" si="9"/>
        <v>83</v>
      </c>
      <c r="Z10" s="90">
        <f t="shared" si="10"/>
        <v>190000</v>
      </c>
      <c r="AA10" s="90">
        <f t="shared" si="11"/>
        <v>100000</v>
      </c>
      <c r="AB10" s="90">
        <f t="shared" si="12"/>
        <v>90000</v>
      </c>
      <c r="AC10" s="4">
        <f t="shared" si="13"/>
        <v>0.52631578947368418</v>
      </c>
      <c r="AD10" s="91">
        <f t="shared" si="14"/>
        <v>5757.575757575758</v>
      </c>
      <c r="AE10" s="77" t="str">
        <f t="shared" si="15"/>
        <v>계</v>
      </c>
      <c r="AF10" s="77" t="str">
        <f t="shared" si="16"/>
        <v>3/2</v>
      </c>
      <c r="AH10" s="20" t="str">
        <f t="shared" si="1"/>
        <v>공덕자이</v>
      </c>
      <c r="AI10" s="87">
        <f t="shared" si="0"/>
        <v>33</v>
      </c>
      <c r="AJ10" s="77" t="str">
        <f t="shared" si="17"/>
        <v>A-</v>
      </c>
      <c r="AK10" s="77" t="s">
        <v>13</v>
      </c>
      <c r="AL10" s="77" t="s">
        <v>62</v>
      </c>
      <c r="AM10" s="77" t="s">
        <v>63</v>
      </c>
      <c r="AN10" s="77" t="str">
        <f t="shared" si="18"/>
        <v>C</v>
      </c>
      <c r="AO10" s="77" t="str">
        <f t="shared" si="19"/>
        <v>X</v>
      </c>
      <c r="AP10" s="77" t="str">
        <f t="shared" si="20"/>
        <v>X</v>
      </c>
      <c r="AQ10" s="77" t="str">
        <f t="shared" si="21"/>
        <v>X</v>
      </c>
      <c r="AR10" s="77" t="str">
        <f t="shared" si="22"/>
        <v>X</v>
      </c>
      <c r="AS10" s="77" t="s">
        <v>2</v>
      </c>
      <c r="AT10" s="77" t="str">
        <f t="shared" si="23"/>
        <v>O</v>
      </c>
      <c r="AU10" s="77" t="str">
        <f t="shared" si="24"/>
        <v>O</v>
      </c>
      <c r="AV10" s="77" t="str">
        <f t="shared" si="25"/>
        <v>X</v>
      </c>
    </row>
    <row r="11" spans="1:48" x14ac:dyDescent="0.3">
      <c r="A11" s="9" t="s">
        <v>1778</v>
      </c>
      <c r="B11" s="10" t="s">
        <v>2346</v>
      </c>
      <c r="C11" s="88">
        <v>1164</v>
      </c>
      <c r="D11" s="86">
        <v>110</v>
      </c>
      <c r="E11" s="87">
        <v>33</v>
      </c>
      <c r="F11" s="86">
        <v>85</v>
      </c>
      <c r="G11" s="17">
        <v>26</v>
      </c>
      <c r="H11" s="88">
        <v>62</v>
      </c>
      <c r="I11" s="89">
        <v>180000</v>
      </c>
      <c r="J11" s="89" t="s">
        <v>75</v>
      </c>
      <c r="K11" s="89"/>
      <c r="L11" s="89"/>
      <c r="M11" s="90">
        <f t="shared" si="3"/>
        <v>180000</v>
      </c>
      <c r="N11" s="4">
        <f t="shared" si="4"/>
        <v>0</v>
      </c>
      <c r="O11" s="91">
        <f t="shared" si="5"/>
        <v>5454.545454545455</v>
      </c>
      <c r="P11" s="91">
        <f t="shared" si="6"/>
        <v>0</v>
      </c>
      <c r="Q11" s="77">
        <v>3</v>
      </c>
      <c r="R11" s="77">
        <v>2</v>
      </c>
      <c r="S11" s="77" t="s">
        <v>61</v>
      </c>
      <c r="T11" s="5" t="s">
        <v>204</v>
      </c>
      <c r="U11" s="9"/>
      <c r="W11" s="86">
        <f t="shared" si="7"/>
        <v>110</v>
      </c>
      <c r="X11" s="87">
        <f t="shared" si="8"/>
        <v>33</v>
      </c>
      <c r="Y11" s="92">
        <f t="shared" si="9"/>
        <v>62</v>
      </c>
      <c r="Z11" s="90">
        <f t="shared" si="10"/>
        <v>180000</v>
      </c>
      <c r="AA11" s="90">
        <f t="shared" si="11"/>
        <v>0</v>
      </c>
      <c r="AB11" s="90">
        <f t="shared" si="12"/>
        <v>180000</v>
      </c>
      <c r="AC11" s="4">
        <f t="shared" si="13"/>
        <v>0</v>
      </c>
      <c r="AD11" s="91">
        <f t="shared" si="14"/>
        <v>5454.545454545455</v>
      </c>
      <c r="AE11" s="77" t="str">
        <f t="shared" si="15"/>
        <v>계</v>
      </c>
      <c r="AF11" s="77" t="str">
        <f t="shared" si="16"/>
        <v>3/2</v>
      </c>
      <c r="AH11" s="20" t="str">
        <f t="shared" si="1"/>
        <v>공덕자이</v>
      </c>
      <c r="AI11" s="87">
        <f t="shared" si="0"/>
        <v>33</v>
      </c>
      <c r="AJ11" s="77" t="str">
        <f t="shared" si="17"/>
        <v>A-</v>
      </c>
      <c r="AK11" s="77" t="s">
        <v>13</v>
      </c>
      <c r="AL11" s="77" t="s">
        <v>62</v>
      </c>
      <c r="AM11" s="77" t="s">
        <v>63</v>
      </c>
      <c r="AN11" s="77" t="str">
        <f t="shared" si="18"/>
        <v>C</v>
      </c>
      <c r="AO11" s="77" t="str">
        <f t="shared" si="19"/>
        <v>X</v>
      </c>
      <c r="AP11" s="77" t="str">
        <f t="shared" si="20"/>
        <v>X</v>
      </c>
      <c r="AQ11" s="77" t="str">
        <f t="shared" si="21"/>
        <v>X</v>
      </c>
      <c r="AR11" s="77" t="str">
        <f t="shared" si="22"/>
        <v>X</v>
      </c>
      <c r="AS11" s="77" t="s">
        <v>2</v>
      </c>
      <c r="AT11" s="77" t="str">
        <f t="shared" si="23"/>
        <v>O</v>
      </c>
      <c r="AU11" s="77" t="str">
        <f t="shared" si="24"/>
        <v>O</v>
      </c>
      <c r="AV11" s="77" t="str">
        <f t="shared" si="25"/>
        <v>X</v>
      </c>
    </row>
    <row r="12" spans="1:48" x14ac:dyDescent="0.3">
      <c r="A12" s="9" t="s">
        <v>1778</v>
      </c>
      <c r="B12" s="10" t="s">
        <v>2346</v>
      </c>
      <c r="C12" s="88">
        <v>1164</v>
      </c>
      <c r="D12" s="86">
        <v>112</v>
      </c>
      <c r="E12" s="87">
        <v>34</v>
      </c>
      <c r="F12" s="86">
        <v>85</v>
      </c>
      <c r="G12" s="17">
        <v>26</v>
      </c>
      <c r="H12" s="88">
        <v>152</v>
      </c>
      <c r="I12" s="89">
        <v>178000</v>
      </c>
      <c r="J12" s="89" t="s">
        <v>74</v>
      </c>
      <c r="K12" s="89"/>
      <c r="L12" s="89"/>
      <c r="M12" s="90">
        <f t="shared" si="3"/>
        <v>178000</v>
      </c>
      <c r="N12" s="4">
        <f t="shared" si="4"/>
        <v>0</v>
      </c>
      <c r="O12" s="91">
        <f t="shared" si="5"/>
        <v>5235.2941176470586</v>
      </c>
      <c r="P12" s="91">
        <f t="shared" si="6"/>
        <v>0</v>
      </c>
      <c r="Q12" s="77">
        <v>3</v>
      </c>
      <c r="R12" s="77">
        <v>2</v>
      </c>
      <c r="S12" s="77" t="s">
        <v>61</v>
      </c>
      <c r="T12" s="5" t="s">
        <v>92</v>
      </c>
      <c r="U12" s="9"/>
      <c r="W12" s="86">
        <f t="shared" si="7"/>
        <v>112</v>
      </c>
      <c r="X12" s="87">
        <f t="shared" si="8"/>
        <v>34</v>
      </c>
      <c r="Y12" s="92">
        <f t="shared" si="9"/>
        <v>152</v>
      </c>
      <c r="Z12" s="90">
        <f t="shared" si="10"/>
        <v>178000</v>
      </c>
      <c r="AA12" s="90">
        <f t="shared" si="11"/>
        <v>0</v>
      </c>
      <c r="AB12" s="90">
        <f t="shared" si="12"/>
        <v>178000</v>
      </c>
      <c r="AC12" s="4">
        <f t="shared" si="13"/>
        <v>0</v>
      </c>
      <c r="AD12" s="91">
        <f t="shared" si="14"/>
        <v>5235.2941176470586</v>
      </c>
      <c r="AE12" s="77" t="str">
        <f t="shared" si="15"/>
        <v>계</v>
      </c>
      <c r="AF12" s="77" t="str">
        <f t="shared" si="16"/>
        <v>3/2</v>
      </c>
      <c r="AH12" s="20" t="str">
        <f t="shared" si="1"/>
        <v>공덕자이</v>
      </c>
      <c r="AI12" s="87">
        <f t="shared" si="0"/>
        <v>34</v>
      </c>
      <c r="AJ12" s="77" t="str">
        <f t="shared" si="17"/>
        <v>A-</v>
      </c>
      <c r="AK12" s="77" t="s">
        <v>13</v>
      </c>
      <c r="AL12" s="77" t="s">
        <v>62</v>
      </c>
      <c r="AM12" s="77" t="s">
        <v>63</v>
      </c>
      <c r="AN12" s="77" t="str">
        <f t="shared" si="18"/>
        <v>C</v>
      </c>
      <c r="AO12" s="77" t="str">
        <f t="shared" si="19"/>
        <v>X</v>
      </c>
      <c r="AP12" s="77" t="str">
        <f t="shared" si="20"/>
        <v>X</v>
      </c>
      <c r="AQ12" s="77" t="str">
        <f t="shared" si="21"/>
        <v>X</v>
      </c>
      <c r="AR12" s="77" t="str">
        <f t="shared" si="22"/>
        <v>X</v>
      </c>
      <c r="AS12" s="77" t="s">
        <v>2</v>
      </c>
      <c r="AT12" s="77" t="str">
        <f t="shared" si="23"/>
        <v>O</v>
      </c>
      <c r="AU12" s="77" t="str">
        <f t="shared" si="24"/>
        <v>O</v>
      </c>
      <c r="AV12" s="77" t="str">
        <f t="shared" si="25"/>
        <v>X</v>
      </c>
    </row>
    <row r="13" spans="1:48" x14ac:dyDescent="0.3">
      <c r="A13" s="9" t="s">
        <v>1778</v>
      </c>
      <c r="B13" s="10" t="s">
        <v>2346</v>
      </c>
      <c r="C13" s="88">
        <v>1164</v>
      </c>
      <c r="D13" s="86">
        <v>111.5</v>
      </c>
      <c r="E13" s="87">
        <v>34</v>
      </c>
      <c r="F13" s="86">
        <v>85</v>
      </c>
      <c r="G13" s="17">
        <v>26</v>
      </c>
      <c r="H13" s="88">
        <v>11</v>
      </c>
      <c r="I13" s="89">
        <v>173000</v>
      </c>
      <c r="J13" s="89" t="s">
        <v>64</v>
      </c>
      <c r="K13" s="89">
        <v>100000</v>
      </c>
      <c r="L13" s="89" t="s">
        <v>77</v>
      </c>
      <c r="M13" s="90">
        <f t="shared" si="3"/>
        <v>73000</v>
      </c>
      <c r="N13" s="4">
        <f t="shared" si="4"/>
        <v>0.5780346820809249</v>
      </c>
      <c r="O13" s="91">
        <f t="shared" si="5"/>
        <v>5088.2352941176468</v>
      </c>
      <c r="P13" s="91">
        <f t="shared" si="6"/>
        <v>2941.1764705882351</v>
      </c>
      <c r="Q13" s="77">
        <v>3</v>
      </c>
      <c r="R13" s="77">
        <v>2</v>
      </c>
      <c r="S13" s="77" t="s">
        <v>61</v>
      </c>
      <c r="T13" s="5" t="s">
        <v>224</v>
      </c>
      <c r="U13" s="9"/>
      <c r="W13" s="86">
        <f t="shared" si="7"/>
        <v>111.5</v>
      </c>
      <c r="X13" s="87">
        <f t="shared" si="8"/>
        <v>34</v>
      </c>
      <c r="Y13" s="92">
        <f t="shared" si="9"/>
        <v>11</v>
      </c>
      <c r="Z13" s="90">
        <f t="shared" si="10"/>
        <v>173000</v>
      </c>
      <c r="AA13" s="90">
        <f t="shared" si="11"/>
        <v>100000</v>
      </c>
      <c r="AB13" s="90">
        <f t="shared" si="12"/>
        <v>73000</v>
      </c>
      <c r="AC13" s="4">
        <f t="shared" si="13"/>
        <v>0.5780346820809249</v>
      </c>
      <c r="AD13" s="91">
        <f t="shared" si="14"/>
        <v>5088.2352941176468</v>
      </c>
      <c r="AE13" s="77" t="str">
        <f t="shared" si="15"/>
        <v>계</v>
      </c>
      <c r="AF13" s="77" t="str">
        <f t="shared" si="16"/>
        <v>3/2</v>
      </c>
      <c r="AH13" s="20" t="str">
        <f t="shared" si="1"/>
        <v>공덕자이</v>
      </c>
      <c r="AI13" s="87">
        <f t="shared" si="0"/>
        <v>34</v>
      </c>
      <c r="AJ13" s="77" t="str">
        <f t="shared" si="17"/>
        <v>A-</v>
      </c>
      <c r="AK13" s="77" t="s">
        <v>13</v>
      </c>
      <c r="AL13" s="77" t="s">
        <v>62</v>
      </c>
      <c r="AM13" s="77" t="s">
        <v>63</v>
      </c>
      <c r="AN13" s="77" t="str">
        <f t="shared" si="18"/>
        <v>C</v>
      </c>
      <c r="AO13" s="77" t="str">
        <f t="shared" si="19"/>
        <v>X</v>
      </c>
      <c r="AP13" s="77" t="str">
        <f t="shared" si="20"/>
        <v>X</v>
      </c>
      <c r="AQ13" s="77" t="str">
        <f t="shared" si="21"/>
        <v>X</v>
      </c>
      <c r="AR13" s="77" t="str">
        <f t="shared" si="22"/>
        <v>X</v>
      </c>
      <c r="AS13" s="77" t="s">
        <v>2</v>
      </c>
      <c r="AT13" s="77" t="str">
        <f t="shared" si="23"/>
        <v>O</v>
      </c>
      <c r="AU13" s="77" t="str">
        <f t="shared" si="24"/>
        <v>O</v>
      </c>
      <c r="AV13" s="77" t="str">
        <f t="shared" si="25"/>
        <v>X</v>
      </c>
    </row>
    <row r="14" spans="1:48" x14ac:dyDescent="0.3">
      <c r="A14" s="9" t="s">
        <v>1778</v>
      </c>
      <c r="B14" s="10" t="s">
        <v>2346</v>
      </c>
      <c r="C14" s="88">
        <v>1164</v>
      </c>
      <c r="D14" s="86">
        <v>112.3</v>
      </c>
      <c r="E14" s="87">
        <v>34</v>
      </c>
      <c r="F14" s="86">
        <v>85</v>
      </c>
      <c r="G14" s="17">
        <v>26</v>
      </c>
      <c r="H14" s="88">
        <v>77</v>
      </c>
      <c r="I14" s="89"/>
      <c r="J14" s="89"/>
      <c r="K14" s="89"/>
      <c r="L14" s="89"/>
      <c r="M14" s="90">
        <f t="shared" si="3"/>
        <v>0</v>
      </c>
      <c r="N14" s="4" t="str">
        <f t="shared" si="4"/>
        <v/>
      </c>
      <c r="O14" s="91">
        <f t="shared" si="5"/>
        <v>0</v>
      </c>
      <c r="P14" s="91">
        <f t="shared" si="6"/>
        <v>0</v>
      </c>
      <c r="Q14" s="77">
        <v>3</v>
      </c>
      <c r="R14" s="77">
        <v>2</v>
      </c>
      <c r="S14" s="77" t="s">
        <v>61</v>
      </c>
      <c r="T14" s="5" t="s">
        <v>103</v>
      </c>
      <c r="U14" s="9"/>
      <c r="W14" s="86">
        <f t="shared" si="7"/>
        <v>112.3</v>
      </c>
      <c r="X14" s="87">
        <f t="shared" si="8"/>
        <v>34</v>
      </c>
      <c r="Y14" s="92">
        <f t="shared" si="9"/>
        <v>77</v>
      </c>
      <c r="Z14" s="90">
        <f t="shared" si="10"/>
        <v>0</v>
      </c>
      <c r="AA14" s="90">
        <f t="shared" si="11"/>
        <v>0</v>
      </c>
      <c r="AB14" s="90">
        <f t="shared" si="12"/>
        <v>0</v>
      </c>
      <c r="AC14" s="4" t="str">
        <f t="shared" si="13"/>
        <v/>
      </c>
      <c r="AD14" s="91">
        <f t="shared" si="14"/>
        <v>0</v>
      </c>
      <c r="AE14" s="77" t="str">
        <f t="shared" si="15"/>
        <v>계</v>
      </c>
      <c r="AF14" s="77" t="str">
        <f t="shared" si="16"/>
        <v>3/2</v>
      </c>
      <c r="AH14" s="20" t="str">
        <f t="shared" si="1"/>
        <v>공덕자이</v>
      </c>
      <c r="AI14" s="87">
        <f t="shared" si="0"/>
        <v>34</v>
      </c>
      <c r="AJ14" s="77" t="str">
        <f t="shared" si="17"/>
        <v>A-</v>
      </c>
      <c r="AK14" s="77" t="s">
        <v>13</v>
      </c>
      <c r="AL14" s="77" t="s">
        <v>62</v>
      </c>
      <c r="AM14" s="77" t="s">
        <v>63</v>
      </c>
      <c r="AN14" s="77" t="str">
        <f t="shared" si="18"/>
        <v>C</v>
      </c>
      <c r="AO14" s="77" t="str">
        <f t="shared" si="19"/>
        <v/>
      </c>
      <c r="AP14" s="77" t="str">
        <f t="shared" si="20"/>
        <v/>
      </c>
      <c r="AQ14" s="77" t="str">
        <f t="shared" si="21"/>
        <v>O</v>
      </c>
      <c r="AR14" s="77" t="str">
        <f t="shared" si="22"/>
        <v>O</v>
      </c>
      <c r="AS14" s="77" t="s">
        <v>2</v>
      </c>
      <c r="AT14" s="77" t="str">
        <f t="shared" si="23"/>
        <v>O</v>
      </c>
      <c r="AU14" s="77" t="str">
        <f t="shared" si="24"/>
        <v>O</v>
      </c>
      <c r="AV14" s="77" t="str">
        <f t="shared" si="25"/>
        <v/>
      </c>
    </row>
    <row r="15" spans="1:48" x14ac:dyDescent="0.3">
      <c r="A15" s="9" t="s">
        <v>1778</v>
      </c>
      <c r="B15" s="10" t="s">
        <v>2346</v>
      </c>
      <c r="C15" s="88">
        <v>1164</v>
      </c>
      <c r="D15" s="86">
        <v>112.8</v>
      </c>
      <c r="E15" s="87">
        <v>34</v>
      </c>
      <c r="F15" s="86">
        <v>85</v>
      </c>
      <c r="G15" s="17">
        <v>26</v>
      </c>
      <c r="H15" s="88">
        <v>46</v>
      </c>
      <c r="I15" s="89"/>
      <c r="J15" s="89"/>
      <c r="K15" s="89"/>
      <c r="L15" s="89"/>
      <c r="M15" s="90">
        <f t="shared" si="3"/>
        <v>0</v>
      </c>
      <c r="N15" s="4" t="str">
        <f t="shared" si="4"/>
        <v/>
      </c>
      <c r="O15" s="91">
        <f t="shared" si="5"/>
        <v>0</v>
      </c>
      <c r="P15" s="91">
        <f t="shared" si="6"/>
        <v>0</v>
      </c>
      <c r="Q15" s="77">
        <v>3</v>
      </c>
      <c r="R15" s="77">
        <v>2</v>
      </c>
      <c r="S15" s="77" t="s">
        <v>61</v>
      </c>
      <c r="T15" s="5" t="s">
        <v>225</v>
      </c>
      <c r="U15" s="9"/>
      <c r="W15" s="86">
        <f t="shared" si="7"/>
        <v>112.8</v>
      </c>
      <c r="X15" s="87">
        <f t="shared" si="8"/>
        <v>34</v>
      </c>
      <c r="Y15" s="92">
        <f t="shared" si="9"/>
        <v>46</v>
      </c>
      <c r="Z15" s="90">
        <f t="shared" si="10"/>
        <v>0</v>
      </c>
      <c r="AA15" s="90">
        <f t="shared" si="11"/>
        <v>0</v>
      </c>
      <c r="AB15" s="90">
        <f t="shared" si="12"/>
        <v>0</v>
      </c>
      <c r="AC15" s="4" t="str">
        <f t="shared" si="13"/>
        <v/>
      </c>
      <c r="AD15" s="91">
        <f t="shared" si="14"/>
        <v>0</v>
      </c>
      <c r="AE15" s="77" t="str">
        <f t="shared" si="15"/>
        <v>계</v>
      </c>
      <c r="AF15" s="77" t="str">
        <f t="shared" si="16"/>
        <v>3/2</v>
      </c>
      <c r="AH15" s="20" t="str">
        <f t="shared" si="1"/>
        <v>공덕자이</v>
      </c>
      <c r="AI15" s="87">
        <f t="shared" si="0"/>
        <v>34</v>
      </c>
      <c r="AJ15" s="77" t="str">
        <f t="shared" si="17"/>
        <v>A-</v>
      </c>
      <c r="AK15" s="77" t="s">
        <v>13</v>
      </c>
      <c r="AL15" s="77" t="s">
        <v>62</v>
      </c>
      <c r="AM15" s="77" t="s">
        <v>63</v>
      </c>
      <c r="AN15" s="77" t="str">
        <f t="shared" si="18"/>
        <v>C</v>
      </c>
      <c r="AO15" s="77" t="str">
        <f t="shared" si="19"/>
        <v/>
      </c>
      <c r="AP15" s="77" t="str">
        <f t="shared" si="20"/>
        <v/>
      </c>
      <c r="AQ15" s="77" t="str">
        <f t="shared" si="21"/>
        <v>O</v>
      </c>
      <c r="AR15" s="77" t="str">
        <f t="shared" si="22"/>
        <v>O</v>
      </c>
      <c r="AS15" s="77" t="s">
        <v>2</v>
      </c>
      <c r="AT15" s="77" t="str">
        <f t="shared" si="23"/>
        <v>O</v>
      </c>
      <c r="AU15" s="77" t="str">
        <f t="shared" si="24"/>
        <v>O</v>
      </c>
      <c r="AV15" s="77" t="str">
        <f t="shared" si="25"/>
        <v/>
      </c>
    </row>
    <row r="16" spans="1:48" x14ac:dyDescent="0.3">
      <c r="A16" s="9" t="s">
        <v>1778</v>
      </c>
      <c r="B16" s="10" t="s">
        <v>2346</v>
      </c>
      <c r="C16" s="88">
        <v>1164</v>
      </c>
      <c r="D16" s="86">
        <v>113.1</v>
      </c>
      <c r="E16" s="87">
        <v>34</v>
      </c>
      <c r="F16" s="86">
        <v>85</v>
      </c>
      <c r="G16" s="17">
        <v>26</v>
      </c>
      <c r="H16" s="88">
        <v>46</v>
      </c>
      <c r="I16" s="89"/>
      <c r="J16" s="89"/>
      <c r="K16" s="89"/>
      <c r="L16" s="89"/>
      <c r="M16" s="90">
        <f t="shared" si="3"/>
        <v>0</v>
      </c>
      <c r="N16" s="4" t="str">
        <f t="shared" si="4"/>
        <v/>
      </c>
      <c r="O16" s="91">
        <f t="shared" si="5"/>
        <v>0</v>
      </c>
      <c r="P16" s="91">
        <f t="shared" si="6"/>
        <v>0</v>
      </c>
      <c r="Q16" s="77">
        <v>3</v>
      </c>
      <c r="R16" s="77">
        <v>2</v>
      </c>
      <c r="S16" s="77" t="s">
        <v>61</v>
      </c>
      <c r="T16" s="5" t="s">
        <v>88</v>
      </c>
      <c r="U16" s="9"/>
      <c r="W16" s="86">
        <f t="shared" si="7"/>
        <v>113.1</v>
      </c>
      <c r="X16" s="87">
        <f t="shared" si="8"/>
        <v>34</v>
      </c>
      <c r="Y16" s="92">
        <f t="shared" si="9"/>
        <v>46</v>
      </c>
      <c r="Z16" s="90">
        <f t="shared" si="10"/>
        <v>0</v>
      </c>
      <c r="AA16" s="90">
        <f t="shared" si="11"/>
        <v>0</v>
      </c>
      <c r="AB16" s="90">
        <f t="shared" si="12"/>
        <v>0</v>
      </c>
      <c r="AC16" s="4" t="str">
        <f t="shared" si="13"/>
        <v/>
      </c>
      <c r="AD16" s="91">
        <f t="shared" si="14"/>
        <v>0</v>
      </c>
      <c r="AE16" s="77" t="str">
        <f t="shared" si="15"/>
        <v>계</v>
      </c>
      <c r="AF16" s="77" t="str">
        <f t="shared" si="16"/>
        <v>3/2</v>
      </c>
      <c r="AH16" s="20" t="str">
        <f t="shared" si="1"/>
        <v>공덕자이</v>
      </c>
      <c r="AI16" s="87">
        <f t="shared" si="0"/>
        <v>34</v>
      </c>
      <c r="AJ16" s="77" t="str">
        <f t="shared" si="17"/>
        <v>A-</v>
      </c>
      <c r="AK16" s="77" t="s">
        <v>13</v>
      </c>
      <c r="AL16" s="77" t="s">
        <v>62</v>
      </c>
      <c r="AM16" s="77" t="s">
        <v>63</v>
      </c>
      <c r="AN16" s="77" t="str">
        <f t="shared" si="18"/>
        <v>C</v>
      </c>
      <c r="AO16" s="77" t="str">
        <f t="shared" si="19"/>
        <v/>
      </c>
      <c r="AP16" s="77" t="str">
        <f t="shared" si="20"/>
        <v/>
      </c>
      <c r="AQ16" s="77" t="str">
        <f t="shared" si="21"/>
        <v>O</v>
      </c>
      <c r="AR16" s="77" t="str">
        <f t="shared" si="22"/>
        <v>O</v>
      </c>
      <c r="AS16" s="77" t="s">
        <v>2</v>
      </c>
      <c r="AT16" s="77" t="str">
        <f t="shared" si="23"/>
        <v>O</v>
      </c>
      <c r="AU16" s="77" t="str">
        <f t="shared" si="24"/>
        <v>O</v>
      </c>
      <c r="AV16" s="77" t="str">
        <f t="shared" si="25"/>
        <v/>
      </c>
    </row>
    <row r="17" spans="1:48" x14ac:dyDescent="0.3">
      <c r="A17" s="9" t="s">
        <v>1778</v>
      </c>
      <c r="B17" s="10" t="s">
        <v>2346</v>
      </c>
      <c r="C17" s="88">
        <v>1164</v>
      </c>
      <c r="D17" s="86">
        <v>144.30000000000001</v>
      </c>
      <c r="E17" s="87">
        <v>44</v>
      </c>
      <c r="F17" s="86">
        <v>115</v>
      </c>
      <c r="G17" s="17">
        <v>35</v>
      </c>
      <c r="H17" s="88">
        <v>41</v>
      </c>
      <c r="I17" s="89"/>
      <c r="J17" s="89"/>
      <c r="K17" s="89"/>
      <c r="L17" s="89"/>
      <c r="M17" s="90">
        <f t="shared" si="3"/>
        <v>0</v>
      </c>
      <c r="N17" s="4" t="str">
        <f t="shared" si="4"/>
        <v/>
      </c>
      <c r="O17" s="91">
        <f t="shared" si="5"/>
        <v>0</v>
      </c>
      <c r="P17" s="91">
        <f t="shared" si="6"/>
        <v>0</v>
      </c>
      <c r="Q17" s="77">
        <v>4</v>
      </c>
      <c r="R17" s="77">
        <v>2</v>
      </c>
      <c r="S17" s="77" t="s">
        <v>61</v>
      </c>
      <c r="T17" s="5" t="s">
        <v>118</v>
      </c>
      <c r="U17" s="9"/>
      <c r="W17" s="86">
        <f t="shared" si="7"/>
        <v>144.30000000000001</v>
      </c>
      <c r="X17" s="87">
        <f t="shared" si="8"/>
        <v>44</v>
      </c>
      <c r="Y17" s="92">
        <f t="shared" si="9"/>
        <v>41</v>
      </c>
      <c r="Z17" s="90">
        <f t="shared" si="10"/>
        <v>0</v>
      </c>
      <c r="AA17" s="90">
        <f t="shared" si="11"/>
        <v>0</v>
      </c>
      <c r="AB17" s="90">
        <f t="shared" si="12"/>
        <v>0</v>
      </c>
      <c r="AC17" s="4" t="str">
        <f t="shared" si="13"/>
        <v/>
      </c>
      <c r="AD17" s="91">
        <f t="shared" si="14"/>
        <v>0</v>
      </c>
      <c r="AE17" s="77" t="str">
        <f t="shared" si="15"/>
        <v>계</v>
      </c>
      <c r="AF17" s="77" t="str">
        <f t="shared" si="16"/>
        <v>4/2</v>
      </c>
      <c r="AH17" s="20" t="str">
        <f t="shared" si="1"/>
        <v>공덕자이</v>
      </c>
      <c r="AI17" s="87">
        <f t="shared" si="0"/>
        <v>44</v>
      </c>
      <c r="AJ17" s="77" t="str">
        <f t="shared" si="17"/>
        <v>A-</v>
      </c>
      <c r="AK17" s="77" t="s">
        <v>13</v>
      </c>
      <c r="AL17" s="77" t="s">
        <v>62</v>
      </c>
      <c r="AM17" s="77" t="s">
        <v>63</v>
      </c>
      <c r="AN17" s="77" t="str">
        <f t="shared" si="18"/>
        <v>C</v>
      </c>
      <c r="AO17" s="77" t="str">
        <f t="shared" si="19"/>
        <v/>
      </c>
      <c r="AP17" s="77" t="str">
        <f t="shared" si="20"/>
        <v/>
      </c>
      <c r="AQ17" s="77" t="str">
        <f t="shared" si="21"/>
        <v>O</v>
      </c>
      <c r="AR17" s="77" t="str">
        <f t="shared" si="22"/>
        <v>O</v>
      </c>
      <c r="AS17" s="77" t="s">
        <v>2</v>
      </c>
      <c r="AT17" s="77" t="str">
        <f t="shared" si="23"/>
        <v>X</v>
      </c>
      <c r="AU17" s="77" t="str">
        <f t="shared" si="24"/>
        <v>O</v>
      </c>
      <c r="AV17" s="77" t="str">
        <f t="shared" si="25"/>
        <v/>
      </c>
    </row>
    <row r="18" spans="1:48" x14ac:dyDescent="0.3">
      <c r="A18" s="9" t="s">
        <v>1778</v>
      </c>
      <c r="B18" s="10" t="s">
        <v>2346</v>
      </c>
      <c r="C18" s="88">
        <v>1164</v>
      </c>
      <c r="D18" s="86">
        <v>152.80000000000001</v>
      </c>
      <c r="E18" s="87">
        <v>46</v>
      </c>
      <c r="F18" s="86">
        <v>115</v>
      </c>
      <c r="G18" s="17">
        <v>35</v>
      </c>
      <c r="H18" s="88">
        <v>160</v>
      </c>
      <c r="I18" s="89">
        <v>195000</v>
      </c>
      <c r="J18" s="89" t="s">
        <v>74</v>
      </c>
      <c r="K18" s="89">
        <v>125000</v>
      </c>
      <c r="L18" s="89" t="s">
        <v>70</v>
      </c>
      <c r="M18" s="90">
        <f t="shared" si="3"/>
        <v>70000</v>
      </c>
      <c r="N18" s="4">
        <f t="shared" si="4"/>
        <v>0.64102564102564108</v>
      </c>
      <c r="O18" s="91">
        <f t="shared" si="5"/>
        <v>4239.130434782609</v>
      </c>
      <c r="P18" s="91">
        <f t="shared" si="6"/>
        <v>2717.391304347826</v>
      </c>
      <c r="Q18" s="77">
        <v>4</v>
      </c>
      <c r="R18" s="77">
        <v>2</v>
      </c>
      <c r="S18" s="77" t="s">
        <v>61</v>
      </c>
      <c r="T18" s="5" t="s">
        <v>226</v>
      </c>
      <c r="U18" s="9"/>
      <c r="W18" s="86">
        <f t="shared" si="7"/>
        <v>152.80000000000001</v>
      </c>
      <c r="X18" s="87">
        <f t="shared" si="8"/>
        <v>46</v>
      </c>
      <c r="Y18" s="92">
        <f t="shared" si="9"/>
        <v>160</v>
      </c>
      <c r="Z18" s="90">
        <f t="shared" si="10"/>
        <v>195000</v>
      </c>
      <c r="AA18" s="90">
        <f t="shared" si="11"/>
        <v>125000</v>
      </c>
      <c r="AB18" s="90">
        <f t="shared" si="12"/>
        <v>70000</v>
      </c>
      <c r="AC18" s="4">
        <f t="shared" si="13"/>
        <v>0.64102564102564108</v>
      </c>
      <c r="AD18" s="91">
        <f t="shared" si="14"/>
        <v>4239.130434782609</v>
      </c>
      <c r="AE18" s="77" t="str">
        <f t="shared" si="15"/>
        <v>계</v>
      </c>
      <c r="AF18" s="77" t="str">
        <f t="shared" si="16"/>
        <v>4/2</v>
      </c>
      <c r="AH18" s="20" t="str">
        <f t="shared" si="1"/>
        <v>공덕자이</v>
      </c>
      <c r="AI18" s="87">
        <f t="shared" si="0"/>
        <v>46</v>
      </c>
      <c r="AJ18" s="77" t="str">
        <f t="shared" si="17"/>
        <v>A-</v>
      </c>
      <c r="AK18" s="77" t="s">
        <v>13</v>
      </c>
      <c r="AL18" s="77" t="s">
        <v>62</v>
      </c>
      <c r="AM18" s="77" t="s">
        <v>63</v>
      </c>
      <c r="AN18" s="77" t="str">
        <f t="shared" si="18"/>
        <v>C</v>
      </c>
      <c r="AO18" s="77" t="str">
        <f t="shared" si="19"/>
        <v>X</v>
      </c>
      <c r="AP18" s="77" t="str">
        <f t="shared" si="20"/>
        <v>X</v>
      </c>
      <c r="AQ18" s="77" t="str">
        <f t="shared" si="21"/>
        <v>X</v>
      </c>
      <c r="AR18" s="77" t="str">
        <f t="shared" si="22"/>
        <v>X</v>
      </c>
      <c r="AS18" s="77" t="s">
        <v>2</v>
      </c>
      <c r="AT18" s="77" t="str">
        <f t="shared" si="23"/>
        <v>X</v>
      </c>
      <c r="AU18" s="77" t="str">
        <f t="shared" si="24"/>
        <v>O</v>
      </c>
      <c r="AV18" s="77" t="str">
        <f t="shared" si="25"/>
        <v>X</v>
      </c>
    </row>
    <row r="19" spans="1:48" x14ac:dyDescent="0.3">
      <c r="A19" s="9"/>
      <c r="B19" s="77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아현동 마포래미안푸르지오('14.09.,3885^)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9" t="str">
        <f t="shared" si="0"/>
        <v/>
      </c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</row>
    <row r="20" spans="1:48" x14ac:dyDescent="0.3">
      <c r="A20" s="9" t="s">
        <v>1782</v>
      </c>
      <c r="B20" s="10" t="s">
        <v>2347</v>
      </c>
      <c r="C20" s="88">
        <v>3885</v>
      </c>
      <c r="D20" s="86">
        <v>80.2</v>
      </c>
      <c r="E20" s="87">
        <v>24</v>
      </c>
      <c r="F20" s="86">
        <v>60</v>
      </c>
      <c r="G20" s="17">
        <v>18</v>
      </c>
      <c r="H20" s="88">
        <v>572</v>
      </c>
      <c r="I20" s="89">
        <v>160000</v>
      </c>
      <c r="J20" s="89" t="s">
        <v>68</v>
      </c>
      <c r="K20" s="89">
        <v>83000</v>
      </c>
      <c r="L20" s="89" t="s">
        <v>2348</v>
      </c>
      <c r="M20" s="90">
        <f t="shared" ref="M20:M34" si="26">I20-K20</f>
        <v>77000</v>
      </c>
      <c r="N20" s="4">
        <f t="shared" ref="N20:N34" si="27">IF(ISERROR(K20/I20),"",K20/I20)</f>
        <v>0.51875000000000004</v>
      </c>
      <c r="O20" s="91">
        <f t="shared" ref="O20:O34" si="28">I20/E20</f>
        <v>6666.666666666667</v>
      </c>
      <c r="P20" s="91">
        <f t="shared" ref="P20:P34" si="29">K20/E20</f>
        <v>3458.3333333333335</v>
      </c>
      <c r="Q20" s="77">
        <v>3</v>
      </c>
      <c r="R20" s="77">
        <v>2</v>
      </c>
      <c r="S20" s="77" t="s">
        <v>61</v>
      </c>
      <c r="T20" s="5" t="s">
        <v>96</v>
      </c>
      <c r="U20" s="9"/>
      <c r="W20" s="86">
        <f t="shared" ref="W20:W34" si="30">D20</f>
        <v>80.2</v>
      </c>
      <c r="X20" s="87">
        <f t="shared" ref="X20:X34" si="31">E20</f>
        <v>24</v>
      </c>
      <c r="Y20" s="92">
        <f t="shared" ref="Y20:Y34" si="32">H20</f>
        <v>572</v>
      </c>
      <c r="Z20" s="90">
        <f t="shared" ref="Z20:Z34" si="33">I20</f>
        <v>160000</v>
      </c>
      <c r="AA20" s="90">
        <f t="shared" ref="AA20:AA34" si="34">K20</f>
        <v>83000</v>
      </c>
      <c r="AB20" s="90">
        <f t="shared" ref="AB20:AB34" si="35">M20</f>
        <v>77000</v>
      </c>
      <c r="AC20" s="4">
        <f t="shared" ref="AC20:AC34" si="36">N20</f>
        <v>0.51875000000000004</v>
      </c>
      <c r="AD20" s="91">
        <f t="shared" ref="AD20:AD34" si="37">O20</f>
        <v>6666.666666666667</v>
      </c>
      <c r="AE20" s="77" t="str">
        <f t="shared" ref="AE20:AE34" si="38">S20</f>
        <v>계</v>
      </c>
      <c r="AF20" s="77" t="str">
        <f t="shared" ref="AF20:AF34" si="39">Q20&amp;"/"&amp;R20</f>
        <v>3/2</v>
      </c>
      <c r="AH20" s="20" t="str">
        <f t="shared" si="1"/>
        <v>마포래미안푸르지오</v>
      </c>
      <c r="AI20" s="87">
        <f t="shared" si="0"/>
        <v>24</v>
      </c>
      <c r="AJ20" s="77" t="str">
        <f t="shared" ref="AJ20:AJ34" si="40"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 t="shared" ref="AN20:AN34" si="41">IF(AI20="","",$AN$2)</f>
        <v>C</v>
      </c>
      <c r="AO20" s="77" t="str">
        <f t="shared" ref="AO20:AO34" si="42">IF(N20="","",IF(N20&gt;=$AO$1/100,"O","X"))</f>
        <v>X</v>
      </c>
      <c r="AP20" s="77" t="str">
        <f t="shared" ref="AP20:AP34" si="43">IF(I20="","",IF(I20&lt;=$AP$1,"O","X"))</f>
        <v>X</v>
      </c>
      <c r="AQ20" s="77" t="str">
        <f t="shared" ref="AQ20:AQ34" si="44">IF(O20="","",IF(O20&lt;=$AQ$1,"O","X"))</f>
        <v>X</v>
      </c>
      <c r="AR20" s="77" t="str">
        <f t="shared" ref="AR20:AR34" si="45">IF(M20="","",IF(M20&lt;=$AR$1,"O","X"))</f>
        <v>X</v>
      </c>
      <c r="AS20" s="77" t="s">
        <v>2</v>
      </c>
      <c r="AT20" s="77" t="str">
        <f t="shared" ref="AT20:AT34" si="46">IF(OR(F20="",AI20=""),"",IF(AND((F20&lt;=85),(AI20&gt;=15)),"O","X"))</f>
        <v>O</v>
      </c>
      <c r="AU20" s="77" t="str">
        <f t="shared" ref="AU20:AU34" si="47">IF(C20="","",IF(C20&gt;=$AU$1,"O","X"))</f>
        <v>O</v>
      </c>
      <c r="AV20" s="77" t="str">
        <f t="shared" ref="AV20:AV34" si="48">IF(AO20="","",IF(AND(AO20="O",AP20="O",AR20="O",AT20="O",AU20="O"),"후보","X"))</f>
        <v>X</v>
      </c>
    </row>
    <row r="21" spans="1:48" x14ac:dyDescent="0.3">
      <c r="A21" s="9" t="s">
        <v>1782</v>
      </c>
      <c r="B21" s="10" t="s">
        <v>2347</v>
      </c>
      <c r="C21" s="88">
        <v>3885</v>
      </c>
      <c r="D21" s="86">
        <v>80.2</v>
      </c>
      <c r="E21" s="87">
        <v>24</v>
      </c>
      <c r="F21" s="86">
        <v>59.9</v>
      </c>
      <c r="G21" s="17">
        <v>18</v>
      </c>
      <c r="H21" s="88">
        <v>339</v>
      </c>
      <c r="I21" s="89">
        <v>159000</v>
      </c>
      <c r="J21" s="89" t="s">
        <v>227</v>
      </c>
      <c r="K21" s="89">
        <v>83000</v>
      </c>
      <c r="L21" s="89" t="s">
        <v>75</v>
      </c>
      <c r="M21" s="90">
        <f t="shared" si="26"/>
        <v>76000</v>
      </c>
      <c r="N21" s="4">
        <f t="shared" si="27"/>
        <v>0.5220125786163522</v>
      </c>
      <c r="O21" s="91">
        <f t="shared" si="28"/>
        <v>6625</v>
      </c>
      <c r="P21" s="91">
        <f t="shared" si="29"/>
        <v>3458.3333333333335</v>
      </c>
      <c r="Q21" s="77">
        <v>3</v>
      </c>
      <c r="R21" s="77">
        <v>2</v>
      </c>
      <c r="S21" s="77" t="s">
        <v>61</v>
      </c>
      <c r="T21" s="5" t="s">
        <v>99</v>
      </c>
      <c r="U21" s="9"/>
      <c r="W21" s="86">
        <f t="shared" si="30"/>
        <v>80.2</v>
      </c>
      <c r="X21" s="87">
        <f t="shared" si="31"/>
        <v>24</v>
      </c>
      <c r="Y21" s="92">
        <f t="shared" si="32"/>
        <v>339</v>
      </c>
      <c r="Z21" s="90">
        <f t="shared" si="33"/>
        <v>159000</v>
      </c>
      <c r="AA21" s="90">
        <f t="shared" si="34"/>
        <v>83000</v>
      </c>
      <c r="AB21" s="90">
        <f t="shared" si="35"/>
        <v>76000</v>
      </c>
      <c r="AC21" s="4">
        <f t="shared" si="36"/>
        <v>0.5220125786163522</v>
      </c>
      <c r="AD21" s="91">
        <f t="shared" si="37"/>
        <v>6625</v>
      </c>
      <c r="AE21" s="77" t="str">
        <f t="shared" si="38"/>
        <v>계</v>
      </c>
      <c r="AF21" s="77" t="str">
        <f t="shared" si="39"/>
        <v>3/2</v>
      </c>
      <c r="AH21" s="20" t="str">
        <f t="shared" si="1"/>
        <v>마포래미안푸르지오</v>
      </c>
      <c r="AI21" s="87">
        <f t="shared" si="0"/>
        <v>24</v>
      </c>
      <c r="AJ21" s="77" t="str">
        <f t="shared" si="40"/>
        <v>A-</v>
      </c>
      <c r="AK21" s="77" t="s">
        <v>13</v>
      </c>
      <c r="AL21" s="77" t="s">
        <v>62</v>
      </c>
      <c r="AM21" s="77" t="s">
        <v>63</v>
      </c>
      <c r="AN21" s="77" t="str">
        <f t="shared" si="41"/>
        <v>C</v>
      </c>
      <c r="AO21" s="77" t="str">
        <f t="shared" si="42"/>
        <v>X</v>
      </c>
      <c r="AP21" s="77" t="str">
        <f t="shared" si="43"/>
        <v>X</v>
      </c>
      <c r="AQ21" s="77" t="str">
        <f t="shared" si="44"/>
        <v>X</v>
      </c>
      <c r="AR21" s="77" t="str">
        <f t="shared" si="45"/>
        <v>X</v>
      </c>
      <c r="AS21" s="77" t="s">
        <v>2</v>
      </c>
      <c r="AT21" s="77" t="str">
        <f t="shared" si="46"/>
        <v>O</v>
      </c>
      <c r="AU21" s="77" t="str">
        <f t="shared" si="47"/>
        <v>O</v>
      </c>
      <c r="AV21" s="77" t="str">
        <f t="shared" si="48"/>
        <v>X</v>
      </c>
    </row>
    <row r="22" spans="1:48" x14ac:dyDescent="0.3">
      <c r="A22" s="9" t="s">
        <v>1782</v>
      </c>
      <c r="B22" s="10" t="s">
        <v>2347</v>
      </c>
      <c r="C22" s="88">
        <v>3885</v>
      </c>
      <c r="D22" s="86">
        <v>80.2</v>
      </c>
      <c r="E22" s="87">
        <v>24</v>
      </c>
      <c r="F22" s="86">
        <v>59.9</v>
      </c>
      <c r="G22" s="17">
        <v>18</v>
      </c>
      <c r="H22" s="88">
        <v>163</v>
      </c>
      <c r="I22" s="89">
        <v>159000</v>
      </c>
      <c r="J22" s="89" t="s">
        <v>227</v>
      </c>
      <c r="K22" s="89">
        <v>83000</v>
      </c>
      <c r="L22" s="89" t="s">
        <v>75</v>
      </c>
      <c r="M22" s="90">
        <f t="shared" si="26"/>
        <v>76000</v>
      </c>
      <c r="N22" s="4">
        <f t="shared" si="27"/>
        <v>0.5220125786163522</v>
      </c>
      <c r="O22" s="91">
        <f t="shared" si="28"/>
        <v>6625</v>
      </c>
      <c r="P22" s="91">
        <f t="shared" si="29"/>
        <v>3458.3333333333335</v>
      </c>
      <c r="Q22" s="77">
        <v>3</v>
      </c>
      <c r="R22" s="77">
        <v>2</v>
      </c>
      <c r="S22" s="77" t="s">
        <v>61</v>
      </c>
      <c r="T22" s="5" t="s">
        <v>97</v>
      </c>
      <c r="U22" s="9"/>
      <c r="W22" s="86">
        <f t="shared" si="30"/>
        <v>80.2</v>
      </c>
      <c r="X22" s="87">
        <f t="shared" si="31"/>
        <v>24</v>
      </c>
      <c r="Y22" s="92">
        <f t="shared" si="32"/>
        <v>163</v>
      </c>
      <c r="Z22" s="90">
        <f t="shared" si="33"/>
        <v>159000</v>
      </c>
      <c r="AA22" s="90">
        <f t="shared" si="34"/>
        <v>83000</v>
      </c>
      <c r="AB22" s="90">
        <f t="shared" si="35"/>
        <v>76000</v>
      </c>
      <c r="AC22" s="4">
        <f t="shared" si="36"/>
        <v>0.5220125786163522</v>
      </c>
      <c r="AD22" s="91">
        <f t="shared" si="37"/>
        <v>6625</v>
      </c>
      <c r="AE22" s="77" t="str">
        <f t="shared" si="38"/>
        <v>계</v>
      </c>
      <c r="AF22" s="77" t="str">
        <f t="shared" si="39"/>
        <v>3/2</v>
      </c>
      <c r="AH22" s="20" t="str">
        <f t="shared" si="1"/>
        <v>마포래미안푸르지오</v>
      </c>
      <c r="AI22" s="87">
        <f t="shared" si="0"/>
        <v>24</v>
      </c>
      <c r="AJ22" s="77" t="str">
        <f t="shared" si="40"/>
        <v>A-</v>
      </c>
      <c r="AK22" s="77" t="s">
        <v>13</v>
      </c>
      <c r="AL22" s="77" t="s">
        <v>62</v>
      </c>
      <c r="AM22" s="77" t="s">
        <v>63</v>
      </c>
      <c r="AN22" s="77" t="str">
        <f t="shared" si="41"/>
        <v>C</v>
      </c>
      <c r="AO22" s="77" t="str">
        <f t="shared" si="42"/>
        <v>X</v>
      </c>
      <c r="AP22" s="77" t="str">
        <f t="shared" si="43"/>
        <v>X</v>
      </c>
      <c r="AQ22" s="77" t="str">
        <f t="shared" si="44"/>
        <v>X</v>
      </c>
      <c r="AR22" s="77" t="str">
        <f t="shared" si="45"/>
        <v>X</v>
      </c>
      <c r="AS22" s="77" t="s">
        <v>2</v>
      </c>
      <c r="AT22" s="77" t="str">
        <f t="shared" si="46"/>
        <v>O</v>
      </c>
      <c r="AU22" s="77" t="str">
        <f t="shared" si="47"/>
        <v>O</v>
      </c>
      <c r="AV22" s="77" t="str">
        <f t="shared" si="48"/>
        <v>X</v>
      </c>
    </row>
    <row r="23" spans="1:48" x14ac:dyDescent="0.3">
      <c r="A23" s="9" t="s">
        <v>1782</v>
      </c>
      <c r="B23" s="10" t="s">
        <v>2347</v>
      </c>
      <c r="C23" s="88">
        <v>3885</v>
      </c>
      <c r="D23" s="86">
        <v>80.599999999999994</v>
      </c>
      <c r="E23" s="87">
        <v>24</v>
      </c>
      <c r="F23" s="86">
        <v>60</v>
      </c>
      <c r="G23" s="17">
        <v>18</v>
      </c>
      <c r="H23" s="88">
        <v>139</v>
      </c>
      <c r="I23" s="89">
        <v>160000</v>
      </c>
      <c r="J23" s="89" t="s">
        <v>75</v>
      </c>
      <c r="K23" s="89">
        <v>80000</v>
      </c>
      <c r="L23" s="89" t="s">
        <v>100</v>
      </c>
      <c r="M23" s="90">
        <f t="shared" si="26"/>
        <v>80000</v>
      </c>
      <c r="N23" s="4">
        <f t="shared" si="27"/>
        <v>0.5</v>
      </c>
      <c r="O23" s="91">
        <f t="shared" si="28"/>
        <v>6666.666666666667</v>
      </c>
      <c r="P23" s="91">
        <f t="shared" si="29"/>
        <v>3333.3333333333335</v>
      </c>
      <c r="Q23" s="77">
        <v>3</v>
      </c>
      <c r="R23" s="77">
        <v>2</v>
      </c>
      <c r="S23" s="77" t="s">
        <v>61</v>
      </c>
      <c r="T23" s="5" t="s">
        <v>229</v>
      </c>
      <c r="U23" s="9"/>
      <c r="W23" s="86">
        <f t="shared" si="30"/>
        <v>80.599999999999994</v>
      </c>
      <c r="X23" s="87">
        <f t="shared" si="31"/>
        <v>24</v>
      </c>
      <c r="Y23" s="92">
        <f t="shared" si="32"/>
        <v>139</v>
      </c>
      <c r="Z23" s="90">
        <f t="shared" si="33"/>
        <v>160000</v>
      </c>
      <c r="AA23" s="90">
        <f t="shared" si="34"/>
        <v>80000</v>
      </c>
      <c r="AB23" s="90">
        <f t="shared" si="35"/>
        <v>80000</v>
      </c>
      <c r="AC23" s="4">
        <f t="shared" si="36"/>
        <v>0.5</v>
      </c>
      <c r="AD23" s="91">
        <f t="shared" si="37"/>
        <v>6666.666666666667</v>
      </c>
      <c r="AE23" s="77" t="str">
        <f t="shared" si="38"/>
        <v>계</v>
      </c>
      <c r="AF23" s="77" t="str">
        <f t="shared" si="39"/>
        <v>3/2</v>
      </c>
      <c r="AH23" s="20" t="str">
        <f t="shared" si="1"/>
        <v>마포래미안푸르지오</v>
      </c>
      <c r="AI23" s="87">
        <f t="shared" si="0"/>
        <v>24</v>
      </c>
      <c r="AJ23" s="77" t="str">
        <f t="shared" si="40"/>
        <v>A-</v>
      </c>
      <c r="AK23" s="77" t="s">
        <v>13</v>
      </c>
      <c r="AL23" s="77" t="s">
        <v>62</v>
      </c>
      <c r="AM23" s="77" t="s">
        <v>63</v>
      </c>
      <c r="AN23" s="77" t="str">
        <f t="shared" si="41"/>
        <v>C</v>
      </c>
      <c r="AO23" s="77" t="str">
        <f t="shared" si="42"/>
        <v>X</v>
      </c>
      <c r="AP23" s="77" t="str">
        <f t="shared" si="43"/>
        <v>X</v>
      </c>
      <c r="AQ23" s="77" t="str">
        <f t="shared" si="44"/>
        <v>X</v>
      </c>
      <c r="AR23" s="77" t="str">
        <f t="shared" si="45"/>
        <v>X</v>
      </c>
      <c r="AS23" s="77" t="s">
        <v>2</v>
      </c>
      <c r="AT23" s="77" t="str">
        <f t="shared" si="46"/>
        <v>O</v>
      </c>
      <c r="AU23" s="77" t="str">
        <f t="shared" si="47"/>
        <v>O</v>
      </c>
      <c r="AV23" s="77" t="str">
        <f t="shared" si="48"/>
        <v>X</v>
      </c>
    </row>
    <row r="24" spans="1:48" x14ac:dyDescent="0.3">
      <c r="A24" s="9" t="s">
        <v>1782</v>
      </c>
      <c r="B24" s="10" t="s">
        <v>2347</v>
      </c>
      <c r="C24" s="88">
        <v>3885</v>
      </c>
      <c r="D24" s="86">
        <v>80.400000000000006</v>
      </c>
      <c r="E24" s="87">
        <v>24</v>
      </c>
      <c r="F24" s="86">
        <v>59.9</v>
      </c>
      <c r="G24" s="17">
        <v>18</v>
      </c>
      <c r="H24" s="88">
        <v>21</v>
      </c>
      <c r="I24" s="89"/>
      <c r="J24" s="89"/>
      <c r="K24" s="89"/>
      <c r="L24" s="89"/>
      <c r="M24" s="90">
        <f t="shared" si="26"/>
        <v>0</v>
      </c>
      <c r="N24" s="4" t="str">
        <f t="shared" si="27"/>
        <v/>
      </c>
      <c r="O24" s="91">
        <f t="shared" si="28"/>
        <v>0</v>
      </c>
      <c r="P24" s="91">
        <f t="shared" si="29"/>
        <v>0</v>
      </c>
      <c r="Q24" s="77">
        <v>3</v>
      </c>
      <c r="R24" s="77">
        <v>2</v>
      </c>
      <c r="S24" s="77" t="s">
        <v>61</v>
      </c>
      <c r="T24" s="5" t="s">
        <v>230</v>
      </c>
      <c r="U24" s="9"/>
      <c r="W24" s="86">
        <f t="shared" si="30"/>
        <v>80.400000000000006</v>
      </c>
      <c r="X24" s="87">
        <f t="shared" si="31"/>
        <v>24</v>
      </c>
      <c r="Y24" s="92">
        <f t="shared" si="32"/>
        <v>21</v>
      </c>
      <c r="Z24" s="90">
        <f t="shared" si="33"/>
        <v>0</v>
      </c>
      <c r="AA24" s="90">
        <f t="shared" si="34"/>
        <v>0</v>
      </c>
      <c r="AB24" s="90">
        <f t="shared" si="35"/>
        <v>0</v>
      </c>
      <c r="AC24" s="4" t="str">
        <f t="shared" si="36"/>
        <v/>
      </c>
      <c r="AD24" s="91">
        <f t="shared" si="37"/>
        <v>0</v>
      </c>
      <c r="AE24" s="77" t="str">
        <f t="shared" si="38"/>
        <v>계</v>
      </c>
      <c r="AF24" s="77" t="str">
        <f t="shared" si="39"/>
        <v>3/2</v>
      </c>
      <c r="AH24" s="20" t="str">
        <f t="shared" si="1"/>
        <v>마포래미안푸르지오</v>
      </c>
      <c r="AI24" s="87">
        <f t="shared" si="0"/>
        <v>24</v>
      </c>
      <c r="AJ24" s="77" t="str">
        <f t="shared" si="40"/>
        <v>A-</v>
      </c>
      <c r="AK24" s="77" t="s">
        <v>13</v>
      </c>
      <c r="AL24" s="77" t="s">
        <v>62</v>
      </c>
      <c r="AM24" s="77" t="s">
        <v>63</v>
      </c>
      <c r="AN24" s="77" t="str">
        <f t="shared" si="41"/>
        <v>C</v>
      </c>
      <c r="AO24" s="77" t="str">
        <f t="shared" si="42"/>
        <v/>
      </c>
      <c r="AP24" s="77" t="str">
        <f t="shared" si="43"/>
        <v/>
      </c>
      <c r="AQ24" s="77" t="str">
        <f t="shared" si="44"/>
        <v>O</v>
      </c>
      <c r="AR24" s="77" t="str">
        <f t="shared" si="45"/>
        <v>O</v>
      </c>
      <c r="AS24" s="77" t="s">
        <v>2</v>
      </c>
      <c r="AT24" s="77" t="str">
        <f t="shared" si="46"/>
        <v>O</v>
      </c>
      <c r="AU24" s="77" t="str">
        <f t="shared" si="47"/>
        <v>O</v>
      </c>
      <c r="AV24" s="77" t="str">
        <f t="shared" si="48"/>
        <v/>
      </c>
    </row>
    <row r="25" spans="1:48" x14ac:dyDescent="0.3">
      <c r="A25" s="9" t="s">
        <v>1782</v>
      </c>
      <c r="B25" s="10" t="s">
        <v>2347</v>
      </c>
      <c r="C25" s="88">
        <v>3885</v>
      </c>
      <c r="D25" s="86">
        <v>81.2</v>
      </c>
      <c r="E25" s="87">
        <v>25</v>
      </c>
      <c r="F25" s="86">
        <v>59.9</v>
      </c>
      <c r="G25" s="17">
        <v>18</v>
      </c>
      <c r="H25" s="88">
        <v>7</v>
      </c>
      <c r="I25" s="89">
        <v>200000</v>
      </c>
      <c r="J25" s="89" t="s">
        <v>75</v>
      </c>
      <c r="K25" s="89"/>
      <c r="L25" s="89"/>
      <c r="M25" s="90">
        <f t="shared" si="26"/>
        <v>200000</v>
      </c>
      <c r="N25" s="4">
        <f t="shared" si="27"/>
        <v>0</v>
      </c>
      <c r="O25" s="91">
        <f t="shared" si="28"/>
        <v>8000</v>
      </c>
      <c r="P25" s="91">
        <f t="shared" si="29"/>
        <v>0</v>
      </c>
      <c r="Q25" s="77">
        <v>3</v>
      </c>
      <c r="R25" s="77">
        <v>2</v>
      </c>
      <c r="S25" s="77" t="s">
        <v>61</v>
      </c>
      <c r="T25" s="5" t="s">
        <v>231</v>
      </c>
      <c r="U25" s="9"/>
      <c r="W25" s="86">
        <f t="shared" si="30"/>
        <v>81.2</v>
      </c>
      <c r="X25" s="87">
        <f t="shared" si="31"/>
        <v>25</v>
      </c>
      <c r="Y25" s="92">
        <f t="shared" si="32"/>
        <v>7</v>
      </c>
      <c r="Z25" s="90">
        <f t="shared" si="33"/>
        <v>200000</v>
      </c>
      <c r="AA25" s="90">
        <f t="shared" si="34"/>
        <v>0</v>
      </c>
      <c r="AB25" s="90">
        <f t="shared" si="35"/>
        <v>200000</v>
      </c>
      <c r="AC25" s="4">
        <f t="shared" si="36"/>
        <v>0</v>
      </c>
      <c r="AD25" s="91">
        <f t="shared" si="37"/>
        <v>8000</v>
      </c>
      <c r="AE25" s="77" t="str">
        <f t="shared" si="38"/>
        <v>계</v>
      </c>
      <c r="AF25" s="77" t="str">
        <f t="shared" si="39"/>
        <v>3/2</v>
      </c>
      <c r="AH25" s="20" t="str">
        <f t="shared" si="1"/>
        <v>마포래미안푸르지오</v>
      </c>
      <c r="AI25" s="87">
        <f t="shared" si="0"/>
        <v>25</v>
      </c>
      <c r="AJ25" s="77" t="str">
        <f t="shared" si="40"/>
        <v>A-</v>
      </c>
      <c r="AK25" s="77" t="s">
        <v>13</v>
      </c>
      <c r="AL25" s="77" t="s">
        <v>62</v>
      </c>
      <c r="AM25" s="77" t="s">
        <v>63</v>
      </c>
      <c r="AN25" s="77" t="str">
        <f t="shared" si="41"/>
        <v>C</v>
      </c>
      <c r="AO25" s="77" t="str">
        <f t="shared" si="42"/>
        <v>X</v>
      </c>
      <c r="AP25" s="77" t="str">
        <f t="shared" si="43"/>
        <v>X</v>
      </c>
      <c r="AQ25" s="77" t="str">
        <f t="shared" si="44"/>
        <v>X</v>
      </c>
      <c r="AR25" s="77" t="str">
        <f t="shared" si="45"/>
        <v>X</v>
      </c>
      <c r="AS25" s="77" t="s">
        <v>2</v>
      </c>
      <c r="AT25" s="77" t="str">
        <f t="shared" si="46"/>
        <v>O</v>
      </c>
      <c r="AU25" s="77" t="str">
        <f t="shared" si="47"/>
        <v>O</v>
      </c>
      <c r="AV25" s="77" t="str">
        <f t="shared" si="48"/>
        <v>X</v>
      </c>
    </row>
    <row r="26" spans="1:48" x14ac:dyDescent="0.3">
      <c r="A26" s="9" t="s">
        <v>1782</v>
      </c>
      <c r="B26" s="10" t="s">
        <v>2347</v>
      </c>
      <c r="C26" s="88">
        <v>3885</v>
      </c>
      <c r="D26" s="86">
        <v>111</v>
      </c>
      <c r="E26" s="87">
        <v>34</v>
      </c>
      <c r="F26" s="86">
        <v>84.4</v>
      </c>
      <c r="G26" s="17">
        <v>26</v>
      </c>
      <c r="H26" s="88">
        <v>167</v>
      </c>
      <c r="I26" s="89">
        <v>190000</v>
      </c>
      <c r="J26" s="89" t="s">
        <v>74</v>
      </c>
      <c r="K26" s="89">
        <v>110000</v>
      </c>
      <c r="L26" s="89" t="s">
        <v>75</v>
      </c>
      <c r="M26" s="90">
        <f t="shared" si="26"/>
        <v>80000</v>
      </c>
      <c r="N26" s="4">
        <f t="shared" si="27"/>
        <v>0.57894736842105265</v>
      </c>
      <c r="O26" s="91">
        <f t="shared" si="28"/>
        <v>5588.2352941176468</v>
      </c>
      <c r="P26" s="91">
        <f t="shared" si="29"/>
        <v>3235.294117647059</v>
      </c>
      <c r="Q26" s="77">
        <v>3</v>
      </c>
      <c r="R26" s="77">
        <v>2</v>
      </c>
      <c r="S26" s="77" t="s">
        <v>61</v>
      </c>
      <c r="T26" s="5" t="s">
        <v>115</v>
      </c>
      <c r="U26" s="9"/>
      <c r="W26" s="86">
        <f t="shared" si="30"/>
        <v>111</v>
      </c>
      <c r="X26" s="87">
        <f t="shared" si="31"/>
        <v>34</v>
      </c>
      <c r="Y26" s="92">
        <f t="shared" si="32"/>
        <v>167</v>
      </c>
      <c r="Z26" s="90">
        <f t="shared" si="33"/>
        <v>190000</v>
      </c>
      <c r="AA26" s="90">
        <f t="shared" si="34"/>
        <v>110000</v>
      </c>
      <c r="AB26" s="90">
        <f t="shared" si="35"/>
        <v>80000</v>
      </c>
      <c r="AC26" s="4">
        <f t="shared" si="36"/>
        <v>0.57894736842105265</v>
      </c>
      <c r="AD26" s="91">
        <f t="shared" si="37"/>
        <v>5588.2352941176468</v>
      </c>
      <c r="AE26" s="77" t="str">
        <f t="shared" si="38"/>
        <v>계</v>
      </c>
      <c r="AF26" s="77" t="str">
        <f t="shared" si="39"/>
        <v>3/2</v>
      </c>
      <c r="AH26" s="20" t="str">
        <f t="shared" si="1"/>
        <v>마포래미안푸르지오</v>
      </c>
      <c r="AI26" s="87">
        <f t="shared" si="0"/>
        <v>34</v>
      </c>
      <c r="AJ26" s="77" t="str">
        <f t="shared" si="40"/>
        <v>A-</v>
      </c>
      <c r="AK26" s="77" t="s">
        <v>13</v>
      </c>
      <c r="AL26" s="77" t="s">
        <v>62</v>
      </c>
      <c r="AM26" s="77" t="s">
        <v>63</v>
      </c>
      <c r="AN26" s="77" t="str">
        <f t="shared" si="41"/>
        <v>C</v>
      </c>
      <c r="AO26" s="77" t="str">
        <f t="shared" si="42"/>
        <v>X</v>
      </c>
      <c r="AP26" s="77" t="str">
        <f t="shared" si="43"/>
        <v>X</v>
      </c>
      <c r="AQ26" s="77" t="str">
        <f t="shared" si="44"/>
        <v>X</v>
      </c>
      <c r="AR26" s="77" t="str">
        <f t="shared" si="45"/>
        <v>X</v>
      </c>
      <c r="AS26" s="77" t="s">
        <v>2</v>
      </c>
      <c r="AT26" s="77" t="str">
        <f t="shared" si="46"/>
        <v>O</v>
      </c>
      <c r="AU26" s="77" t="str">
        <f t="shared" si="47"/>
        <v>O</v>
      </c>
      <c r="AV26" s="77" t="str">
        <f t="shared" si="48"/>
        <v>X</v>
      </c>
    </row>
    <row r="27" spans="1:48" x14ac:dyDescent="0.3">
      <c r="A27" s="9" t="s">
        <v>1782</v>
      </c>
      <c r="B27" s="10" t="s">
        <v>2347</v>
      </c>
      <c r="C27" s="88">
        <v>3885</v>
      </c>
      <c r="D27" s="86">
        <v>112.7</v>
      </c>
      <c r="E27" s="87">
        <v>34</v>
      </c>
      <c r="F27" s="86">
        <v>84.6</v>
      </c>
      <c r="G27" s="17">
        <v>26</v>
      </c>
      <c r="H27" s="88">
        <v>501</v>
      </c>
      <c r="I27" s="89">
        <v>186000</v>
      </c>
      <c r="J27" s="89" t="s">
        <v>98</v>
      </c>
      <c r="K27" s="89">
        <v>83950</v>
      </c>
      <c r="L27" s="89" t="s">
        <v>2349</v>
      </c>
      <c r="M27" s="90">
        <f t="shared" si="26"/>
        <v>102050</v>
      </c>
      <c r="N27" s="4">
        <f t="shared" si="27"/>
        <v>0.45134408602150539</v>
      </c>
      <c r="O27" s="91">
        <f t="shared" si="28"/>
        <v>5470.588235294118</v>
      </c>
      <c r="P27" s="91">
        <f t="shared" si="29"/>
        <v>2469.1176470588234</v>
      </c>
      <c r="Q27" s="77">
        <v>3</v>
      </c>
      <c r="R27" s="77">
        <v>2</v>
      </c>
      <c r="S27" s="77" t="s">
        <v>61</v>
      </c>
      <c r="T27" s="5" t="s">
        <v>101</v>
      </c>
      <c r="U27" s="9"/>
      <c r="W27" s="86">
        <f t="shared" si="30"/>
        <v>112.7</v>
      </c>
      <c r="X27" s="87">
        <f t="shared" si="31"/>
        <v>34</v>
      </c>
      <c r="Y27" s="92">
        <f t="shared" si="32"/>
        <v>501</v>
      </c>
      <c r="Z27" s="90">
        <f t="shared" si="33"/>
        <v>186000</v>
      </c>
      <c r="AA27" s="90">
        <f t="shared" si="34"/>
        <v>83950</v>
      </c>
      <c r="AB27" s="90">
        <f t="shared" si="35"/>
        <v>102050</v>
      </c>
      <c r="AC27" s="4">
        <f t="shared" si="36"/>
        <v>0.45134408602150539</v>
      </c>
      <c r="AD27" s="91">
        <f t="shared" si="37"/>
        <v>5470.588235294118</v>
      </c>
      <c r="AE27" s="77" t="str">
        <f t="shared" si="38"/>
        <v>계</v>
      </c>
      <c r="AF27" s="77" t="str">
        <f t="shared" si="39"/>
        <v>3/2</v>
      </c>
      <c r="AH27" s="20" t="str">
        <f t="shared" si="1"/>
        <v>마포래미안푸르지오</v>
      </c>
      <c r="AI27" s="87">
        <f t="shared" si="0"/>
        <v>34</v>
      </c>
      <c r="AJ27" s="77" t="str">
        <f t="shared" si="40"/>
        <v>A-</v>
      </c>
      <c r="AK27" s="77" t="s">
        <v>13</v>
      </c>
      <c r="AL27" s="77" t="s">
        <v>62</v>
      </c>
      <c r="AM27" s="77" t="s">
        <v>63</v>
      </c>
      <c r="AN27" s="77" t="str">
        <f t="shared" si="41"/>
        <v>C</v>
      </c>
      <c r="AO27" s="77" t="str">
        <f t="shared" si="42"/>
        <v>X</v>
      </c>
      <c r="AP27" s="77" t="str">
        <f t="shared" si="43"/>
        <v>X</v>
      </c>
      <c r="AQ27" s="77" t="str">
        <f t="shared" si="44"/>
        <v>X</v>
      </c>
      <c r="AR27" s="77" t="str">
        <f t="shared" si="45"/>
        <v>X</v>
      </c>
      <c r="AS27" s="77" t="s">
        <v>2</v>
      </c>
      <c r="AT27" s="77" t="str">
        <f t="shared" si="46"/>
        <v>O</v>
      </c>
      <c r="AU27" s="77" t="str">
        <f t="shared" si="47"/>
        <v>O</v>
      </c>
      <c r="AV27" s="77" t="str">
        <f t="shared" si="48"/>
        <v>X</v>
      </c>
    </row>
    <row r="28" spans="1:48" x14ac:dyDescent="0.3">
      <c r="A28" s="9" t="s">
        <v>1782</v>
      </c>
      <c r="B28" s="10" t="s">
        <v>2347</v>
      </c>
      <c r="C28" s="88">
        <v>3885</v>
      </c>
      <c r="D28" s="86">
        <v>113</v>
      </c>
      <c r="E28" s="87">
        <v>34</v>
      </c>
      <c r="F28" s="86">
        <v>84.9</v>
      </c>
      <c r="G28" s="17">
        <v>26</v>
      </c>
      <c r="H28" s="88">
        <v>520</v>
      </c>
      <c r="I28" s="89">
        <v>185000</v>
      </c>
      <c r="J28" s="89" t="s">
        <v>75</v>
      </c>
      <c r="K28" s="89">
        <v>90000</v>
      </c>
      <c r="L28" s="89" t="s">
        <v>227</v>
      </c>
      <c r="M28" s="90">
        <f t="shared" si="26"/>
        <v>95000</v>
      </c>
      <c r="N28" s="4">
        <f t="shared" si="27"/>
        <v>0.48648648648648651</v>
      </c>
      <c r="O28" s="91">
        <f t="shared" si="28"/>
        <v>5441.1764705882351</v>
      </c>
      <c r="P28" s="91">
        <f t="shared" si="29"/>
        <v>2647.0588235294117</v>
      </c>
      <c r="Q28" s="77">
        <v>3</v>
      </c>
      <c r="R28" s="77">
        <v>2</v>
      </c>
      <c r="S28" s="77" t="s">
        <v>61</v>
      </c>
      <c r="T28" s="5" t="s">
        <v>86</v>
      </c>
      <c r="U28" s="9"/>
      <c r="W28" s="86">
        <f t="shared" si="30"/>
        <v>113</v>
      </c>
      <c r="X28" s="87">
        <f t="shared" si="31"/>
        <v>34</v>
      </c>
      <c r="Y28" s="92">
        <f t="shared" si="32"/>
        <v>520</v>
      </c>
      <c r="Z28" s="90">
        <f t="shared" si="33"/>
        <v>185000</v>
      </c>
      <c r="AA28" s="90">
        <f t="shared" si="34"/>
        <v>90000</v>
      </c>
      <c r="AB28" s="90">
        <f t="shared" si="35"/>
        <v>95000</v>
      </c>
      <c r="AC28" s="4">
        <f t="shared" si="36"/>
        <v>0.48648648648648651</v>
      </c>
      <c r="AD28" s="91">
        <f t="shared" si="37"/>
        <v>5441.1764705882351</v>
      </c>
      <c r="AE28" s="77" t="str">
        <f t="shared" si="38"/>
        <v>계</v>
      </c>
      <c r="AF28" s="77" t="str">
        <f t="shared" si="39"/>
        <v>3/2</v>
      </c>
      <c r="AH28" s="20" t="str">
        <f t="shared" si="1"/>
        <v>마포래미안푸르지오</v>
      </c>
      <c r="AI28" s="87">
        <f t="shared" si="0"/>
        <v>34</v>
      </c>
      <c r="AJ28" s="77" t="str">
        <f t="shared" si="40"/>
        <v>A-</v>
      </c>
      <c r="AK28" s="77" t="s">
        <v>13</v>
      </c>
      <c r="AL28" s="77" t="s">
        <v>62</v>
      </c>
      <c r="AM28" s="77" t="s">
        <v>63</v>
      </c>
      <c r="AN28" s="77" t="str">
        <f t="shared" si="41"/>
        <v>C</v>
      </c>
      <c r="AO28" s="77" t="str">
        <f t="shared" si="42"/>
        <v>X</v>
      </c>
      <c r="AP28" s="77" t="str">
        <f t="shared" si="43"/>
        <v>X</v>
      </c>
      <c r="AQ28" s="77" t="str">
        <f t="shared" si="44"/>
        <v>X</v>
      </c>
      <c r="AR28" s="77" t="str">
        <f t="shared" si="45"/>
        <v>X</v>
      </c>
      <c r="AS28" s="77" t="s">
        <v>2</v>
      </c>
      <c r="AT28" s="77" t="str">
        <f t="shared" si="46"/>
        <v>O</v>
      </c>
      <c r="AU28" s="77" t="str">
        <f t="shared" si="47"/>
        <v>O</v>
      </c>
      <c r="AV28" s="77" t="str">
        <f t="shared" si="48"/>
        <v>X</v>
      </c>
    </row>
    <row r="29" spans="1:48" x14ac:dyDescent="0.3">
      <c r="A29" s="9" t="s">
        <v>1782</v>
      </c>
      <c r="B29" s="10" t="s">
        <v>2347</v>
      </c>
      <c r="C29" s="88">
        <v>3885</v>
      </c>
      <c r="D29" s="86">
        <v>113.1</v>
      </c>
      <c r="E29" s="87">
        <v>34</v>
      </c>
      <c r="F29" s="86">
        <v>84.6</v>
      </c>
      <c r="G29" s="17">
        <v>26</v>
      </c>
      <c r="H29" s="88">
        <v>253</v>
      </c>
      <c r="I29" s="89"/>
      <c r="J29" s="89"/>
      <c r="K29" s="89"/>
      <c r="L29" s="89"/>
      <c r="M29" s="90">
        <f t="shared" si="26"/>
        <v>0</v>
      </c>
      <c r="N29" s="4" t="str">
        <f t="shared" si="27"/>
        <v/>
      </c>
      <c r="O29" s="91">
        <f t="shared" si="28"/>
        <v>0</v>
      </c>
      <c r="P29" s="91">
        <f t="shared" si="29"/>
        <v>0</v>
      </c>
      <c r="Q29" s="77">
        <v>3</v>
      </c>
      <c r="R29" s="77">
        <v>2</v>
      </c>
      <c r="S29" s="77" t="s">
        <v>61</v>
      </c>
      <c r="T29" s="5" t="s">
        <v>87</v>
      </c>
      <c r="U29" s="9"/>
      <c r="W29" s="86">
        <f t="shared" si="30"/>
        <v>113.1</v>
      </c>
      <c r="X29" s="87">
        <f t="shared" si="31"/>
        <v>34</v>
      </c>
      <c r="Y29" s="92">
        <f t="shared" si="32"/>
        <v>253</v>
      </c>
      <c r="Z29" s="90">
        <f t="shared" si="33"/>
        <v>0</v>
      </c>
      <c r="AA29" s="90">
        <f t="shared" si="34"/>
        <v>0</v>
      </c>
      <c r="AB29" s="90">
        <f t="shared" si="35"/>
        <v>0</v>
      </c>
      <c r="AC29" s="4" t="str">
        <f t="shared" si="36"/>
        <v/>
      </c>
      <c r="AD29" s="91">
        <f t="shared" si="37"/>
        <v>0</v>
      </c>
      <c r="AE29" s="77" t="str">
        <f t="shared" si="38"/>
        <v>계</v>
      </c>
      <c r="AF29" s="77" t="str">
        <f t="shared" si="39"/>
        <v>3/2</v>
      </c>
      <c r="AH29" s="20" t="str">
        <f t="shared" si="1"/>
        <v>마포래미안푸르지오</v>
      </c>
      <c r="AI29" s="87">
        <f t="shared" si="0"/>
        <v>34</v>
      </c>
      <c r="AJ29" s="77" t="str">
        <f t="shared" si="40"/>
        <v>A-</v>
      </c>
      <c r="AK29" s="77" t="s">
        <v>13</v>
      </c>
      <c r="AL29" s="77" t="s">
        <v>62</v>
      </c>
      <c r="AM29" s="77" t="s">
        <v>63</v>
      </c>
      <c r="AN29" s="77" t="str">
        <f t="shared" si="41"/>
        <v>C</v>
      </c>
      <c r="AO29" s="77" t="str">
        <f t="shared" si="42"/>
        <v/>
      </c>
      <c r="AP29" s="77" t="str">
        <f t="shared" si="43"/>
        <v/>
      </c>
      <c r="AQ29" s="77" t="str">
        <f t="shared" si="44"/>
        <v>O</v>
      </c>
      <c r="AR29" s="77" t="str">
        <f t="shared" si="45"/>
        <v>O</v>
      </c>
      <c r="AS29" s="77" t="s">
        <v>2</v>
      </c>
      <c r="AT29" s="77" t="str">
        <f t="shared" si="46"/>
        <v>O</v>
      </c>
      <c r="AU29" s="77" t="str">
        <f t="shared" si="47"/>
        <v>O</v>
      </c>
      <c r="AV29" s="77" t="str">
        <f t="shared" si="48"/>
        <v/>
      </c>
    </row>
    <row r="30" spans="1:48" x14ac:dyDescent="0.3">
      <c r="A30" s="9" t="s">
        <v>1782</v>
      </c>
      <c r="B30" s="10" t="s">
        <v>2347</v>
      </c>
      <c r="C30" s="88">
        <v>3885</v>
      </c>
      <c r="D30" s="86">
        <v>114.8</v>
      </c>
      <c r="E30" s="87">
        <v>35</v>
      </c>
      <c r="F30" s="86">
        <v>85</v>
      </c>
      <c r="G30" s="17">
        <v>26</v>
      </c>
      <c r="H30" s="88">
        <v>17</v>
      </c>
      <c r="I30" s="89">
        <v>260000</v>
      </c>
      <c r="J30" s="89" t="s">
        <v>75</v>
      </c>
      <c r="K30" s="89"/>
      <c r="L30" s="89"/>
      <c r="M30" s="90">
        <f t="shared" si="26"/>
        <v>260000</v>
      </c>
      <c r="N30" s="4">
        <f t="shared" si="27"/>
        <v>0</v>
      </c>
      <c r="O30" s="91">
        <f t="shared" si="28"/>
        <v>7428.5714285714284</v>
      </c>
      <c r="P30" s="91">
        <f t="shared" si="29"/>
        <v>0</v>
      </c>
      <c r="Q30" s="77">
        <v>3</v>
      </c>
      <c r="R30" s="77">
        <v>2</v>
      </c>
      <c r="S30" s="77" t="s">
        <v>61</v>
      </c>
      <c r="T30" s="5" t="s">
        <v>89</v>
      </c>
      <c r="U30" s="9"/>
      <c r="W30" s="86">
        <f t="shared" si="30"/>
        <v>114.8</v>
      </c>
      <c r="X30" s="87">
        <f t="shared" si="31"/>
        <v>35</v>
      </c>
      <c r="Y30" s="92">
        <f t="shared" si="32"/>
        <v>17</v>
      </c>
      <c r="Z30" s="90">
        <f t="shared" si="33"/>
        <v>260000</v>
      </c>
      <c r="AA30" s="90">
        <f t="shared" si="34"/>
        <v>0</v>
      </c>
      <c r="AB30" s="90">
        <f t="shared" si="35"/>
        <v>260000</v>
      </c>
      <c r="AC30" s="4">
        <f t="shared" si="36"/>
        <v>0</v>
      </c>
      <c r="AD30" s="91">
        <f t="shared" si="37"/>
        <v>7428.5714285714284</v>
      </c>
      <c r="AE30" s="77" t="str">
        <f t="shared" si="38"/>
        <v>계</v>
      </c>
      <c r="AF30" s="77" t="str">
        <f t="shared" si="39"/>
        <v>3/2</v>
      </c>
      <c r="AH30" s="20" t="str">
        <f t="shared" si="1"/>
        <v>마포래미안푸르지오</v>
      </c>
      <c r="AI30" s="87">
        <f t="shared" si="0"/>
        <v>35</v>
      </c>
      <c r="AJ30" s="77" t="str">
        <f t="shared" si="40"/>
        <v>A-</v>
      </c>
      <c r="AK30" s="77" t="s">
        <v>13</v>
      </c>
      <c r="AL30" s="77" t="s">
        <v>62</v>
      </c>
      <c r="AM30" s="77" t="s">
        <v>63</v>
      </c>
      <c r="AN30" s="77" t="str">
        <f t="shared" si="41"/>
        <v>C</v>
      </c>
      <c r="AO30" s="77" t="str">
        <f t="shared" si="42"/>
        <v>X</v>
      </c>
      <c r="AP30" s="77" t="str">
        <f t="shared" si="43"/>
        <v>X</v>
      </c>
      <c r="AQ30" s="77" t="str">
        <f t="shared" si="44"/>
        <v>X</v>
      </c>
      <c r="AR30" s="77" t="str">
        <f t="shared" si="45"/>
        <v>X</v>
      </c>
      <c r="AS30" s="77" t="s">
        <v>2</v>
      </c>
      <c r="AT30" s="77" t="str">
        <f t="shared" si="46"/>
        <v>O</v>
      </c>
      <c r="AU30" s="77" t="str">
        <f t="shared" si="47"/>
        <v>O</v>
      </c>
      <c r="AV30" s="77" t="str">
        <f t="shared" si="48"/>
        <v>X</v>
      </c>
    </row>
    <row r="31" spans="1:48" x14ac:dyDescent="0.3">
      <c r="A31" s="9" t="s">
        <v>1782</v>
      </c>
      <c r="B31" s="10" t="s">
        <v>2347</v>
      </c>
      <c r="C31" s="88">
        <v>3885</v>
      </c>
      <c r="D31" s="86">
        <v>149.30000000000001</v>
      </c>
      <c r="E31" s="87">
        <v>45</v>
      </c>
      <c r="F31" s="86">
        <v>114.3</v>
      </c>
      <c r="G31" s="17">
        <v>35</v>
      </c>
      <c r="H31" s="88">
        <v>106</v>
      </c>
      <c r="I31" s="89">
        <v>259000</v>
      </c>
      <c r="J31" s="89" t="s">
        <v>60</v>
      </c>
      <c r="K31" s="89">
        <v>150000</v>
      </c>
      <c r="L31" s="89" t="s">
        <v>69</v>
      </c>
      <c r="M31" s="90">
        <f t="shared" si="26"/>
        <v>109000</v>
      </c>
      <c r="N31" s="4">
        <f t="shared" si="27"/>
        <v>0.5791505791505791</v>
      </c>
      <c r="O31" s="91">
        <f t="shared" si="28"/>
        <v>5755.5555555555557</v>
      </c>
      <c r="P31" s="91">
        <f t="shared" si="29"/>
        <v>3333.3333333333335</v>
      </c>
      <c r="Q31" s="77">
        <v>4</v>
      </c>
      <c r="R31" s="77">
        <v>2</v>
      </c>
      <c r="S31" s="77" t="s">
        <v>61</v>
      </c>
      <c r="T31" s="5" t="s">
        <v>207</v>
      </c>
      <c r="U31" s="9"/>
      <c r="W31" s="86">
        <f t="shared" si="30"/>
        <v>149.30000000000001</v>
      </c>
      <c r="X31" s="87">
        <f t="shared" si="31"/>
        <v>45</v>
      </c>
      <c r="Y31" s="92">
        <f t="shared" si="32"/>
        <v>106</v>
      </c>
      <c r="Z31" s="90">
        <f t="shared" si="33"/>
        <v>259000</v>
      </c>
      <c r="AA31" s="90">
        <f t="shared" si="34"/>
        <v>150000</v>
      </c>
      <c r="AB31" s="90">
        <f t="shared" si="35"/>
        <v>109000</v>
      </c>
      <c r="AC31" s="4">
        <f t="shared" si="36"/>
        <v>0.5791505791505791</v>
      </c>
      <c r="AD31" s="91">
        <f t="shared" si="37"/>
        <v>5755.5555555555557</v>
      </c>
      <c r="AE31" s="77" t="str">
        <f t="shared" si="38"/>
        <v>계</v>
      </c>
      <c r="AF31" s="77" t="str">
        <f t="shared" si="39"/>
        <v>4/2</v>
      </c>
      <c r="AH31" s="20" t="str">
        <f t="shared" si="1"/>
        <v>마포래미안푸르지오</v>
      </c>
      <c r="AI31" s="87">
        <f t="shared" si="0"/>
        <v>45</v>
      </c>
      <c r="AJ31" s="77" t="str">
        <f t="shared" si="40"/>
        <v>A-</v>
      </c>
      <c r="AK31" s="77" t="s">
        <v>13</v>
      </c>
      <c r="AL31" s="77" t="s">
        <v>62</v>
      </c>
      <c r="AM31" s="77" t="s">
        <v>63</v>
      </c>
      <c r="AN31" s="77" t="str">
        <f t="shared" si="41"/>
        <v>C</v>
      </c>
      <c r="AO31" s="77" t="str">
        <f t="shared" si="42"/>
        <v>X</v>
      </c>
      <c r="AP31" s="77" t="str">
        <f t="shared" si="43"/>
        <v>X</v>
      </c>
      <c r="AQ31" s="77" t="str">
        <f t="shared" si="44"/>
        <v>X</v>
      </c>
      <c r="AR31" s="77" t="str">
        <f t="shared" si="45"/>
        <v>X</v>
      </c>
      <c r="AS31" s="77" t="s">
        <v>2</v>
      </c>
      <c r="AT31" s="77" t="str">
        <f t="shared" si="46"/>
        <v>X</v>
      </c>
      <c r="AU31" s="77" t="str">
        <f t="shared" si="47"/>
        <v>O</v>
      </c>
      <c r="AV31" s="77" t="str">
        <f t="shared" si="48"/>
        <v>X</v>
      </c>
    </row>
    <row r="32" spans="1:48" x14ac:dyDescent="0.3">
      <c r="A32" s="9" t="s">
        <v>1782</v>
      </c>
      <c r="B32" s="10" t="s">
        <v>2347</v>
      </c>
      <c r="C32" s="88">
        <v>3885</v>
      </c>
      <c r="D32" s="86">
        <v>150.5</v>
      </c>
      <c r="E32" s="87">
        <v>46</v>
      </c>
      <c r="F32" s="86">
        <v>114.7</v>
      </c>
      <c r="G32" s="17">
        <v>35</v>
      </c>
      <c r="H32" s="88">
        <v>216</v>
      </c>
      <c r="I32" s="89">
        <v>240000</v>
      </c>
      <c r="J32" s="89" t="s">
        <v>72</v>
      </c>
      <c r="K32" s="89">
        <v>150000</v>
      </c>
      <c r="L32" s="89" t="s">
        <v>69</v>
      </c>
      <c r="M32" s="90">
        <f t="shared" si="26"/>
        <v>90000</v>
      </c>
      <c r="N32" s="4">
        <f t="shared" si="27"/>
        <v>0.625</v>
      </c>
      <c r="O32" s="91">
        <f t="shared" si="28"/>
        <v>5217.391304347826</v>
      </c>
      <c r="P32" s="91">
        <f t="shared" si="29"/>
        <v>3260.8695652173915</v>
      </c>
      <c r="Q32" s="77">
        <v>4</v>
      </c>
      <c r="R32" s="77">
        <v>2</v>
      </c>
      <c r="S32" s="77" t="s">
        <v>61</v>
      </c>
      <c r="T32" s="5" t="s">
        <v>209</v>
      </c>
      <c r="U32" s="9"/>
      <c r="W32" s="86">
        <f t="shared" si="30"/>
        <v>150.5</v>
      </c>
      <c r="X32" s="87">
        <f t="shared" si="31"/>
        <v>46</v>
      </c>
      <c r="Y32" s="92">
        <f t="shared" si="32"/>
        <v>216</v>
      </c>
      <c r="Z32" s="90">
        <f t="shared" si="33"/>
        <v>240000</v>
      </c>
      <c r="AA32" s="90">
        <f t="shared" si="34"/>
        <v>150000</v>
      </c>
      <c r="AB32" s="90">
        <f t="shared" si="35"/>
        <v>90000</v>
      </c>
      <c r="AC32" s="4">
        <f t="shared" si="36"/>
        <v>0.625</v>
      </c>
      <c r="AD32" s="91">
        <f t="shared" si="37"/>
        <v>5217.391304347826</v>
      </c>
      <c r="AE32" s="77" t="str">
        <f t="shared" si="38"/>
        <v>계</v>
      </c>
      <c r="AF32" s="77" t="str">
        <f t="shared" si="39"/>
        <v>4/2</v>
      </c>
      <c r="AH32" s="20" t="str">
        <f t="shared" si="1"/>
        <v>마포래미안푸르지오</v>
      </c>
      <c r="AI32" s="87">
        <f t="shared" si="0"/>
        <v>46</v>
      </c>
      <c r="AJ32" s="77" t="str">
        <f t="shared" si="40"/>
        <v>A-</v>
      </c>
      <c r="AK32" s="77" t="s">
        <v>13</v>
      </c>
      <c r="AL32" s="77" t="s">
        <v>62</v>
      </c>
      <c r="AM32" s="77" t="s">
        <v>63</v>
      </c>
      <c r="AN32" s="77" t="str">
        <f t="shared" si="41"/>
        <v>C</v>
      </c>
      <c r="AO32" s="77" t="str">
        <f t="shared" si="42"/>
        <v>X</v>
      </c>
      <c r="AP32" s="77" t="str">
        <f t="shared" si="43"/>
        <v>X</v>
      </c>
      <c r="AQ32" s="77" t="str">
        <f t="shared" si="44"/>
        <v>X</v>
      </c>
      <c r="AR32" s="77" t="str">
        <f t="shared" si="45"/>
        <v>X</v>
      </c>
      <c r="AS32" s="77" t="s">
        <v>2</v>
      </c>
      <c r="AT32" s="77" t="str">
        <f t="shared" si="46"/>
        <v>X</v>
      </c>
      <c r="AU32" s="77" t="str">
        <f t="shared" si="47"/>
        <v>O</v>
      </c>
      <c r="AV32" s="77" t="str">
        <f t="shared" si="48"/>
        <v>X</v>
      </c>
    </row>
    <row r="33" spans="1:48" x14ac:dyDescent="0.3">
      <c r="A33" s="9" t="s">
        <v>1782</v>
      </c>
      <c r="B33" s="10" t="s">
        <v>2347</v>
      </c>
      <c r="C33" s="88">
        <v>3885</v>
      </c>
      <c r="D33" s="86">
        <v>150.69999999999999</v>
      </c>
      <c r="E33" s="87">
        <v>46</v>
      </c>
      <c r="F33" s="86">
        <v>114.6</v>
      </c>
      <c r="G33" s="17">
        <v>35</v>
      </c>
      <c r="H33" s="88">
        <v>177</v>
      </c>
      <c r="I33" s="89">
        <v>250000</v>
      </c>
      <c r="J33" s="89" t="s">
        <v>68</v>
      </c>
      <c r="K33" s="89">
        <v>144000</v>
      </c>
      <c r="L33" s="89" t="s">
        <v>70</v>
      </c>
      <c r="M33" s="90">
        <f t="shared" si="26"/>
        <v>106000</v>
      </c>
      <c r="N33" s="4">
        <f t="shared" si="27"/>
        <v>0.57599999999999996</v>
      </c>
      <c r="O33" s="91">
        <f t="shared" si="28"/>
        <v>5434.782608695652</v>
      </c>
      <c r="P33" s="91">
        <f t="shared" si="29"/>
        <v>3130.4347826086955</v>
      </c>
      <c r="Q33" s="77">
        <v>4</v>
      </c>
      <c r="R33" s="77">
        <v>2</v>
      </c>
      <c r="S33" s="77" t="s">
        <v>61</v>
      </c>
      <c r="T33" s="5" t="s">
        <v>222</v>
      </c>
      <c r="U33" s="9"/>
      <c r="W33" s="86">
        <f t="shared" si="30"/>
        <v>150.69999999999999</v>
      </c>
      <c r="X33" s="87">
        <f t="shared" si="31"/>
        <v>46</v>
      </c>
      <c r="Y33" s="92">
        <f t="shared" si="32"/>
        <v>177</v>
      </c>
      <c r="Z33" s="90">
        <f t="shared" si="33"/>
        <v>250000</v>
      </c>
      <c r="AA33" s="90">
        <f t="shared" si="34"/>
        <v>144000</v>
      </c>
      <c r="AB33" s="90">
        <f t="shared" si="35"/>
        <v>106000</v>
      </c>
      <c r="AC33" s="4">
        <f t="shared" si="36"/>
        <v>0.57599999999999996</v>
      </c>
      <c r="AD33" s="91">
        <f t="shared" si="37"/>
        <v>5434.782608695652</v>
      </c>
      <c r="AE33" s="77" t="str">
        <f t="shared" si="38"/>
        <v>계</v>
      </c>
      <c r="AF33" s="77" t="str">
        <f t="shared" si="39"/>
        <v>4/2</v>
      </c>
      <c r="AH33" s="20" t="str">
        <f t="shared" si="1"/>
        <v>마포래미안푸르지오</v>
      </c>
      <c r="AI33" s="87">
        <f t="shared" si="0"/>
        <v>46</v>
      </c>
      <c r="AJ33" s="77" t="str">
        <f t="shared" si="40"/>
        <v>A-</v>
      </c>
      <c r="AK33" s="77" t="s">
        <v>13</v>
      </c>
      <c r="AL33" s="77" t="s">
        <v>62</v>
      </c>
      <c r="AM33" s="77" t="s">
        <v>63</v>
      </c>
      <c r="AN33" s="77" t="str">
        <f t="shared" si="41"/>
        <v>C</v>
      </c>
      <c r="AO33" s="77" t="str">
        <f t="shared" si="42"/>
        <v>X</v>
      </c>
      <c r="AP33" s="77" t="str">
        <f t="shared" si="43"/>
        <v>X</v>
      </c>
      <c r="AQ33" s="77" t="str">
        <f t="shared" si="44"/>
        <v>X</v>
      </c>
      <c r="AR33" s="77" t="str">
        <f t="shared" si="45"/>
        <v>X</v>
      </c>
      <c r="AS33" s="77" t="s">
        <v>2</v>
      </c>
      <c r="AT33" s="77" t="str">
        <f t="shared" si="46"/>
        <v>X</v>
      </c>
      <c r="AU33" s="77" t="str">
        <f t="shared" si="47"/>
        <v>O</v>
      </c>
      <c r="AV33" s="77" t="str">
        <f t="shared" si="48"/>
        <v>X</v>
      </c>
    </row>
    <row r="34" spans="1:48" x14ac:dyDescent="0.3">
      <c r="A34" s="9" t="s">
        <v>1782</v>
      </c>
      <c r="B34" s="10" t="s">
        <v>2347</v>
      </c>
      <c r="C34" s="88">
        <v>3885</v>
      </c>
      <c r="D34" s="86">
        <v>189.3</v>
      </c>
      <c r="E34" s="87">
        <v>57</v>
      </c>
      <c r="F34" s="86">
        <v>145.19999999999999</v>
      </c>
      <c r="G34" s="17">
        <v>44</v>
      </c>
      <c r="H34" s="88">
        <v>26</v>
      </c>
      <c r="I34" s="89">
        <v>320000</v>
      </c>
      <c r="J34" s="89" t="s">
        <v>64</v>
      </c>
      <c r="K34" s="89">
        <v>200000</v>
      </c>
      <c r="L34" s="89" t="s">
        <v>64</v>
      </c>
      <c r="M34" s="90">
        <f t="shared" si="26"/>
        <v>120000</v>
      </c>
      <c r="N34" s="4">
        <f t="shared" si="27"/>
        <v>0.625</v>
      </c>
      <c r="O34" s="91">
        <f t="shared" si="28"/>
        <v>5614.0350877192986</v>
      </c>
      <c r="P34" s="91">
        <f t="shared" si="29"/>
        <v>3508.7719298245615</v>
      </c>
      <c r="Q34" s="77">
        <v>4</v>
      </c>
      <c r="R34" s="77">
        <v>2</v>
      </c>
      <c r="S34" s="77" t="s">
        <v>61</v>
      </c>
      <c r="T34" s="5" t="s">
        <v>232</v>
      </c>
      <c r="U34" s="9"/>
      <c r="W34" s="86">
        <f t="shared" si="30"/>
        <v>189.3</v>
      </c>
      <c r="X34" s="87">
        <f t="shared" si="31"/>
        <v>57</v>
      </c>
      <c r="Y34" s="92">
        <f t="shared" si="32"/>
        <v>26</v>
      </c>
      <c r="Z34" s="90">
        <f t="shared" si="33"/>
        <v>320000</v>
      </c>
      <c r="AA34" s="90">
        <f t="shared" si="34"/>
        <v>200000</v>
      </c>
      <c r="AB34" s="90">
        <f t="shared" si="35"/>
        <v>120000</v>
      </c>
      <c r="AC34" s="4">
        <f t="shared" si="36"/>
        <v>0.625</v>
      </c>
      <c r="AD34" s="91">
        <f t="shared" si="37"/>
        <v>5614.0350877192986</v>
      </c>
      <c r="AE34" s="77" t="str">
        <f t="shared" si="38"/>
        <v>계</v>
      </c>
      <c r="AF34" s="77" t="str">
        <f t="shared" si="39"/>
        <v>4/2</v>
      </c>
      <c r="AH34" s="20" t="str">
        <f t="shared" si="1"/>
        <v>마포래미안푸르지오</v>
      </c>
      <c r="AI34" s="87">
        <f t="shared" si="0"/>
        <v>57</v>
      </c>
      <c r="AJ34" s="77" t="str">
        <f t="shared" si="40"/>
        <v>A-</v>
      </c>
      <c r="AK34" s="77" t="s">
        <v>13</v>
      </c>
      <c r="AL34" s="77" t="s">
        <v>62</v>
      </c>
      <c r="AM34" s="77" t="s">
        <v>63</v>
      </c>
      <c r="AN34" s="77" t="str">
        <f t="shared" si="41"/>
        <v>C</v>
      </c>
      <c r="AO34" s="77" t="str">
        <f t="shared" si="42"/>
        <v>X</v>
      </c>
      <c r="AP34" s="77" t="str">
        <f t="shared" si="43"/>
        <v>X</v>
      </c>
      <c r="AQ34" s="77" t="str">
        <f t="shared" si="44"/>
        <v>X</v>
      </c>
      <c r="AR34" s="77" t="str">
        <f t="shared" si="45"/>
        <v>X</v>
      </c>
      <c r="AS34" s="77" t="s">
        <v>2</v>
      </c>
      <c r="AT34" s="77" t="str">
        <f t="shared" si="46"/>
        <v>X</v>
      </c>
      <c r="AU34" s="77" t="str">
        <f t="shared" si="47"/>
        <v>O</v>
      </c>
      <c r="AV34" s="77" t="str">
        <f t="shared" si="48"/>
        <v>X</v>
      </c>
    </row>
    <row r="35" spans="1:48" x14ac:dyDescent="0.3">
      <c r="A35" s="9"/>
      <c r="B35" s="77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7"/>
      <c r="U35" s="9"/>
      <c r="W35" s="67" t="str">
        <f>$A$4&amp;" "&amp;A36&amp;"("&amp;B36&amp;","&amp;C36&amp;"^)"</f>
        <v>아현동 마포센트럴아이파크('17.11.,497^)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9" t="str">
        <f t="shared" si="0"/>
        <v/>
      </c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</row>
    <row r="36" spans="1:48" x14ac:dyDescent="0.3">
      <c r="A36" s="9" t="s">
        <v>1791</v>
      </c>
      <c r="B36" s="10" t="s">
        <v>2350</v>
      </c>
      <c r="C36" s="88">
        <v>497</v>
      </c>
      <c r="D36" s="86">
        <v>84.9</v>
      </c>
      <c r="E36" s="87">
        <v>26</v>
      </c>
      <c r="F36" s="86">
        <v>60</v>
      </c>
      <c r="G36" s="17">
        <v>18</v>
      </c>
      <c r="H36" s="88">
        <v>121</v>
      </c>
      <c r="I36" s="89">
        <v>155000</v>
      </c>
      <c r="J36" s="89" t="s">
        <v>75</v>
      </c>
      <c r="K36" s="89"/>
      <c r="L36" s="89"/>
      <c r="M36" s="90">
        <f>I36-K36</f>
        <v>155000</v>
      </c>
      <c r="N36" s="4">
        <f>IF(ISERROR(K36/I36),"",K36/I36)</f>
        <v>0</v>
      </c>
      <c r="O36" s="91">
        <f>I36/E36</f>
        <v>5961.5384615384619</v>
      </c>
      <c r="P36" s="91">
        <f>K36/E36</f>
        <v>0</v>
      </c>
      <c r="Q36" s="77">
        <v>3</v>
      </c>
      <c r="R36" s="77">
        <v>2</v>
      </c>
      <c r="S36" s="77" t="s">
        <v>61</v>
      </c>
      <c r="T36" s="5">
        <v>84</v>
      </c>
      <c r="U36" s="9"/>
      <c r="W36" s="86">
        <f t="shared" ref="W36:X39" si="49">D36</f>
        <v>84.9</v>
      </c>
      <c r="X36" s="87">
        <f t="shared" si="49"/>
        <v>26</v>
      </c>
      <c r="Y36" s="92">
        <f t="shared" ref="Y36:Z39" si="50">H36</f>
        <v>121</v>
      </c>
      <c r="Z36" s="90">
        <f t="shared" si="50"/>
        <v>155000</v>
      </c>
      <c r="AA36" s="90">
        <f>K36</f>
        <v>0</v>
      </c>
      <c r="AB36" s="90">
        <f t="shared" ref="AB36:AD39" si="51">M36</f>
        <v>155000</v>
      </c>
      <c r="AC36" s="4">
        <f t="shared" si="51"/>
        <v>0</v>
      </c>
      <c r="AD36" s="91">
        <f t="shared" si="51"/>
        <v>5961.5384615384619</v>
      </c>
      <c r="AE36" s="77" t="str">
        <f>S36</f>
        <v>계</v>
      </c>
      <c r="AF36" s="77" t="str">
        <f>Q36&amp;"/"&amp;R36</f>
        <v>3/2</v>
      </c>
      <c r="AH36" s="20" t="str">
        <f t="shared" si="1"/>
        <v>마포센트럴아이파크</v>
      </c>
      <c r="AI36" s="87">
        <f t="shared" si="0"/>
        <v>26</v>
      </c>
      <c r="AJ36" s="77" t="str">
        <f>IF(AI36="","",$AJ$2)</f>
        <v>A-</v>
      </c>
      <c r="AK36" s="77" t="s">
        <v>13</v>
      </c>
      <c r="AL36" s="77" t="s">
        <v>62</v>
      </c>
      <c r="AM36" s="77" t="s">
        <v>63</v>
      </c>
      <c r="AN36" s="77" t="str">
        <f>IF(AI36="","",$AN$2)</f>
        <v>C</v>
      </c>
      <c r="AO36" s="77" t="str">
        <f>IF(N36="","",IF(N36&gt;=$AO$1/100,"O","X"))</f>
        <v>X</v>
      </c>
      <c r="AP36" s="77" t="str">
        <f>IF(I36="","",IF(I36&lt;=$AP$1,"O","X"))</f>
        <v>X</v>
      </c>
      <c r="AQ36" s="77" t="str">
        <f>IF(O36="","",IF(O36&lt;=$AQ$1,"O","X"))</f>
        <v>X</v>
      </c>
      <c r="AR36" s="77" t="str">
        <f>IF(M36="","",IF(M36&lt;=$AR$1,"O","X"))</f>
        <v>X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O</v>
      </c>
      <c r="AV36" s="77" t="str">
        <f>IF(AO36="","",IF(AND(AO36="O",AP36="O",AR36="O",AT36="O",AU36="O"),"후보","X"))</f>
        <v>X</v>
      </c>
    </row>
    <row r="37" spans="1:48" x14ac:dyDescent="0.3">
      <c r="A37" s="9" t="s">
        <v>1791</v>
      </c>
      <c r="B37" s="10" t="s">
        <v>2350</v>
      </c>
      <c r="C37" s="88">
        <v>497</v>
      </c>
      <c r="D37" s="86">
        <v>114.9</v>
      </c>
      <c r="E37" s="87">
        <v>35</v>
      </c>
      <c r="F37" s="86">
        <v>85</v>
      </c>
      <c r="G37" s="17">
        <v>26</v>
      </c>
      <c r="H37" s="88">
        <v>140</v>
      </c>
      <c r="I37" s="89">
        <v>175000</v>
      </c>
      <c r="J37" s="89" t="s">
        <v>228</v>
      </c>
      <c r="K37" s="89">
        <v>100000</v>
      </c>
      <c r="L37" s="89" t="s">
        <v>246</v>
      </c>
      <c r="M37" s="90">
        <f>I37-K37</f>
        <v>75000</v>
      </c>
      <c r="N37" s="4">
        <f>IF(ISERROR(K37/I37),"",K37/I37)</f>
        <v>0.5714285714285714</v>
      </c>
      <c r="O37" s="91">
        <f>I37/E37</f>
        <v>5000</v>
      </c>
      <c r="P37" s="91">
        <f>K37/E37</f>
        <v>2857.1428571428573</v>
      </c>
      <c r="Q37" s="77">
        <v>3</v>
      </c>
      <c r="R37" s="77">
        <v>2</v>
      </c>
      <c r="S37" s="77" t="s">
        <v>61</v>
      </c>
      <c r="T37" s="5" t="s">
        <v>91</v>
      </c>
      <c r="U37" s="9"/>
      <c r="W37" s="86">
        <f t="shared" si="49"/>
        <v>114.9</v>
      </c>
      <c r="X37" s="87">
        <f t="shared" si="49"/>
        <v>35</v>
      </c>
      <c r="Y37" s="92">
        <f t="shared" si="50"/>
        <v>140</v>
      </c>
      <c r="Z37" s="90">
        <f t="shared" si="50"/>
        <v>175000</v>
      </c>
      <c r="AA37" s="90">
        <f>K37</f>
        <v>100000</v>
      </c>
      <c r="AB37" s="90">
        <f t="shared" si="51"/>
        <v>75000</v>
      </c>
      <c r="AC37" s="4">
        <f t="shared" si="51"/>
        <v>0.5714285714285714</v>
      </c>
      <c r="AD37" s="91">
        <f t="shared" si="51"/>
        <v>5000</v>
      </c>
      <c r="AE37" s="77" t="str">
        <f>S37</f>
        <v>계</v>
      </c>
      <c r="AF37" s="77" t="str">
        <f>Q37&amp;"/"&amp;R37</f>
        <v>3/2</v>
      </c>
      <c r="AH37" s="20" t="str">
        <f t="shared" si="1"/>
        <v>마포센트럴아이파크</v>
      </c>
      <c r="AI37" s="87">
        <f t="shared" si="0"/>
        <v>35</v>
      </c>
      <c r="AJ37" s="77" t="str">
        <f>IF(AI37="","",$AJ$2)</f>
        <v>A-</v>
      </c>
      <c r="AK37" s="77" t="s">
        <v>13</v>
      </c>
      <c r="AL37" s="77" t="s">
        <v>62</v>
      </c>
      <c r="AM37" s="77" t="s">
        <v>63</v>
      </c>
      <c r="AN37" s="77" t="str">
        <f>IF(AI37="","",$AN$2)</f>
        <v>C</v>
      </c>
      <c r="AO37" s="77" t="str">
        <f>IF(N37="","",IF(N37&gt;=$AO$1/100,"O","X"))</f>
        <v>X</v>
      </c>
      <c r="AP37" s="77" t="str">
        <f>IF(I37="","",IF(I37&lt;=$AP$1,"O","X"))</f>
        <v>X</v>
      </c>
      <c r="AQ37" s="77" t="str">
        <f>IF(O37="","",IF(O37&lt;=$AQ$1,"O","X"))</f>
        <v>X</v>
      </c>
      <c r="AR37" s="77" t="str">
        <f>IF(M37="","",IF(M37&lt;=$AR$1,"O","X"))</f>
        <v>X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O</v>
      </c>
      <c r="AV37" s="77" t="str">
        <f>IF(AO37="","",IF(AND(AO37="O",AP37="O",AR37="O",AT37="O",AU37="O"),"후보","X"))</f>
        <v>X</v>
      </c>
    </row>
    <row r="38" spans="1:48" x14ac:dyDescent="0.3">
      <c r="A38" s="9" t="s">
        <v>1791</v>
      </c>
      <c r="B38" s="10" t="s">
        <v>2350</v>
      </c>
      <c r="C38" s="88">
        <v>497</v>
      </c>
      <c r="D38" s="86">
        <v>114.5</v>
      </c>
      <c r="E38" s="87">
        <v>35</v>
      </c>
      <c r="F38" s="86">
        <v>85</v>
      </c>
      <c r="G38" s="17">
        <v>26</v>
      </c>
      <c r="H38" s="88">
        <v>65</v>
      </c>
      <c r="I38" s="89">
        <v>180000</v>
      </c>
      <c r="J38" s="89" t="s">
        <v>98</v>
      </c>
      <c r="K38" s="89">
        <v>90000</v>
      </c>
      <c r="L38" s="89" t="s">
        <v>98</v>
      </c>
      <c r="M38" s="90">
        <f>I38-K38</f>
        <v>90000</v>
      </c>
      <c r="N38" s="4">
        <f>IF(ISERROR(K38/I38),"",K38/I38)</f>
        <v>0.5</v>
      </c>
      <c r="O38" s="91">
        <f>I38/E38</f>
        <v>5142.8571428571431</v>
      </c>
      <c r="P38" s="91">
        <f>K38/E38</f>
        <v>2571.4285714285716</v>
      </c>
      <c r="Q38" s="77">
        <v>3</v>
      </c>
      <c r="R38" s="77">
        <v>2</v>
      </c>
      <c r="S38" s="77" t="s">
        <v>61</v>
      </c>
      <c r="T38" s="5" t="s">
        <v>179</v>
      </c>
      <c r="U38" s="9"/>
      <c r="W38" s="86">
        <f t="shared" si="49"/>
        <v>114.5</v>
      </c>
      <c r="X38" s="87">
        <f t="shared" si="49"/>
        <v>35</v>
      </c>
      <c r="Y38" s="92">
        <f t="shared" si="50"/>
        <v>65</v>
      </c>
      <c r="Z38" s="90">
        <f t="shared" si="50"/>
        <v>180000</v>
      </c>
      <c r="AA38" s="90">
        <f>K38</f>
        <v>90000</v>
      </c>
      <c r="AB38" s="90">
        <f t="shared" si="51"/>
        <v>90000</v>
      </c>
      <c r="AC38" s="4">
        <f t="shared" si="51"/>
        <v>0.5</v>
      </c>
      <c r="AD38" s="91">
        <f t="shared" si="51"/>
        <v>5142.8571428571431</v>
      </c>
      <c r="AE38" s="77" t="str">
        <f>S38</f>
        <v>계</v>
      </c>
      <c r="AF38" s="77" t="str">
        <f>Q38&amp;"/"&amp;R38</f>
        <v>3/2</v>
      </c>
      <c r="AH38" s="20" t="str">
        <f t="shared" si="1"/>
        <v>마포센트럴아이파크</v>
      </c>
      <c r="AI38" s="87">
        <f t="shared" si="0"/>
        <v>35</v>
      </c>
      <c r="AJ38" s="77" t="str">
        <f>IF(AI38="","",$AJ$2)</f>
        <v>A-</v>
      </c>
      <c r="AK38" s="77" t="s">
        <v>13</v>
      </c>
      <c r="AL38" s="77" t="s">
        <v>62</v>
      </c>
      <c r="AM38" s="77" t="s">
        <v>63</v>
      </c>
      <c r="AN38" s="77" t="str">
        <f>IF(AI38="","",$AN$2)</f>
        <v>C</v>
      </c>
      <c r="AO38" s="77" t="str">
        <f>IF(N38="","",IF(N38&gt;=$AO$1/100,"O","X"))</f>
        <v>X</v>
      </c>
      <c r="AP38" s="77" t="str">
        <f>IF(I38="","",IF(I38&lt;=$AP$1,"O","X"))</f>
        <v>X</v>
      </c>
      <c r="AQ38" s="77" t="str">
        <f>IF(O38="","",IF(O38&lt;=$AQ$1,"O","X"))</f>
        <v>X</v>
      </c>
      <c r="AR38" s="77" t="str">
        <f>IF(M38="","",IF(M38&lt;=$AR$1,"O","X"))</f>
        <v>X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O</v>
      </c>
      <c r="AV38" s="77" t="str">
        <f>IF(AO38="","",IF(AND(AO38="O",AP38="O",AR38="O",AT38="O",AU38="O"),"후보","X"))</f>
        <v>X</v>
      </c>
    </row>
    <row r="39" spans="1:48" x14ac:dyDescent="0.3">
      <c r="A39" s="9" t="s">
        <v>1791</v>
      </c>
      <c r="B39" s="10" t="s">
        <v>2350</v>
      </c>
      <c r="C39" s="88">
        <v>497</v>
      </c>
      <c r="D39" s="86">
        <v>139.4</v>
      </c>
      <c r="E39" s="87">
        <v>42</v>
      </c>
      <c r="F39" s="86">
        <v>111.1</v>
      </c>
      <c r="G39" s="17">
        <v>34</v>
      </c>
      <c r="H39" s="88">
        <v>86</v>
      </c>
      <c r="I39" s="89">
        <v>205000</v>
      </c>
      <c r="J39" s="89" t="s">
        <v>74</v>
      </c>
      <c r="K39" s="89">
        <v>120000</v>
      </c>
      <c r="L39" s="89" t="s">
        <v>202</v>
      </c>
      <c r="M39" s="90">
        <f>I39-K39</f>
        <v>85000</v>
      </c>
      <c r="N39" s="4">
        <f>IF(ISERROR(K39/I39),"",K39/I39)</f>
        <v>0.58536585365853655</v>
      </c>
      <c r="O39" s="91">
        <f>I39/E39</f>
        <v>4880.9523809523807</v>
      </c>
      <c r="P39" s="91">
        <f>K39/E39</f>
        <v>2857.1428571428573</v>
      </c>
      <c r="Q39" s="77">
        <v>4</v>
      </c>
      <c r="R39" s="77">
        <v>2</v>
      </c>
      <c r="S39" s="77" t="s">
        <v>61</v>
      </c>
      <c r="T39" s="5">
        <v>139</v>
      </c>
      <c r="U39" s="9"/>
      <c r="W39" s="86">
        <f t="shared" si="49"/>
        <v>139.4</v>
      </c>
      <c r="X39" s="87">
        <f t="shared" si="49"/>
        <v>42</v>
      </c>
      <c r="Y39" s="92">
        <f t="shared" si="50"/>
        <v>86</v>
      </c>
      <c r="Z39" s="90">
        <f t="shared" si="50"/>
        <v>205000</v>
      </c>
      <c r="AA39" s="90">
        <f>K39</f>
        <v>120000</v>
      </c>
      <c r="AB39" s="90">
        <f t="shared" si="51"/>
        <v>85000</v>
      </c>
      <c r="AC39" s="4">
        <f t="shared" si="51"/>
        <v>0.58536585365853655</v>
      </c>
      <c r="AD39" s="91">
        <f t="shared" si="51"/>
        <v>4880.9523809523807</v>
      </c>
      <c r="AE39" s="77" t="str">
        <f>S39</f>
        <v>계</v>
      </c>
      <c r="AF39" s="77" t="str">
        <f>Q39&amp;"/"&amp;R39</f>
        <v>4/2</v>
      </c>
      <c r="AH39" s="20" t="str">
        <f t="shared" si="1"/>
        <v>마포센트럴아이파크</v>
      </c>
      <c r="AI39" s="87">
        <f t="shared" si="0"/>
        <v>42</v>
      </c>
      <c r="AJ39" s="77" t="str">
        <f>IF(AI39="","",$AJ$2)</f>
        <v>A-</v>
      </c>
      <c r="AK39" s="77" t="s">
        <v>13</v>
      </c>
      <c r="AL39" s="77" t="s">
        <v>62</v>
      </c>
      <c r="AM39" s="77" t="s">
        <v>63</v>
      </c>
      <c r="AN39" s="77" t="str">
        <f>IF(AI39="","",$AN$2)</f>
        <v>C</v>
      </c>
      <c r="AO39" s="77" t="str">
        <f>IF(N39="","",IF(N39&gt;=$AO$1/100,"O","X"))</f>
        <v>X</v>
      </c>
      <c r="AP39" s="77" t="str">
        <f>IF(I39="","",IF(I39&lt;=$AP$1,"O","X"))</f>
        <v>X</v>
      </c>
      <c r="AQ39" s="77" t="str">
        <f>IF(O39="","",IF(O39&lt;=$AQ$1,"O","X"))</f>
        <v>X</v>
      </c>
      <c r="AR39" s="77" t="str">
        <f>IF(M39="","",IF(M39&lt;=$AR$1,"O","X"))</f>
        <v>X</v>
      </c>
      <c r="AS39" s="77" t="s">
        <v>2</v>
      </c>
      <c r="AT39" s="77" t="str">
        <f>IF(OR(F39="",AI39=""),"",IF(AND((F39&lt;=85),(AI39&gt;=15)),"O","X"))</f>
        <v>X</v>
      </c>
      <c r="AU39" s="77" t="str">
        <f>IF(C39="","",IF(C39&gt;=$AU$1,"O","X"))</f>
        <v>O</v>
      </c>
      <c r="AV39" s="77" t="str">
        <f>IF(AO39="","",IF(AND(AO39="O",AP39="O",AR39="O",AT39="O",AU39="O"),"후보","X"))</f>
        <v>X</v>
      </c>
    </row>
  </sheetData>
  <mergeCells count="1">
    <mergeCell ref="AJ1:AN1"/>
  </mergeCells>
  <phoneticPr fontId="2" type="noConversion"/>
  <conditionalFormatting sqref="AV4:AV6">
    <cfRule type="expression" dxfId="3473" priority="605">
      <formula>AV4="X"</formula>
    </cfRule>
    <cfRule type="expression" dxfId="3472" priority="606">
      <formula>AV4="후보"</formula>
    </cfRule>
  </conditionalFormatting>
  <conditionalFormatting sqref="AC1:AC2 AC4:AC6 N4:N5">
    <cfRule type="cellIs" dxfId="3471" priority="602" operator="greaterThan">
      <formula>0.9</formula>
    </cfRule>
    <cfRule type="cellIs" dxfId="3470" priority="603" operator="greaterThan">
      <formula>0.85</formula>
    </cfRule>
  </conditionalFormatting>
  <conditionalFormatting sqref="N1:N2">
    <cfRule type="cellIs" dxfId="3469" priority="600" operator="greaterThan">
      <formula>0.9</formula>
    </cfRule>
    <cfRule type="cellIs" dxfId="3468" priority="601" operator="greaterThan">
      <formula>0.85</formula>
    </cfRule>
  </conditionalFormatting>
  <conditionalFormatting sqref="N6">
    <cfRule type="cellIs" dxfId="3467" priority="598" operator="greaterThan">
      <formula>0.9</formula>
    </cfRule>
    <cfRule type="cellIs" dxfId="3466" priority="599" operator="greaterThan">
      <formula>0.85</formula>
    </cfRule>
  </conditionalFormatting>
  <conditionalFormatting sqref="E6">
    <cfRule type="expression" dxfId="3465" priority="594">
      <formula>AND(IF(OR($Q6=1,$Q6=2),1,0),IF($X6&lt;=20,1,0))</formula>
    </cfRule>
    <cfRule type="expression" dxfId="3464" priority="595">
      <formula>AND(IF($Q6=2,1,0),IF($X6&lt;30,1,0))</formula>
    </cfRule>
    <cfRule type="expression" dxfId="3463" priority="596">
      <formula>AND(IF($Q6=3,1,0),IF($X6&lt;30,1,0))</formula>
    </cfRule>
    <cfRule type="expression" dxfId="3462" priority="597">
      <formula>AND(IF($Q6=3,1,IF($Q6=4,1,0)),IF($F6&lt;=85,1,0))</formula>
    </cfRule>
  </conditionalFormatting>
  <conditionalFormatting sqref="X6">
    <cfRule type="expression" dxfId="3461" priority="590">
      <formula>AND(IF(OR($Q6=1,$Q6=2),1,0),IF($X6&lt;=20,1,0))</formula>
    </cfRule>
    <cfRule type="expression" dxfId="3460" priority="591">
      <formula>AND(IF($Q6=2,1,0),IF($X6&lt;30,1,0))</formula>
    </cfRule>
    <cfRule type="expression" dxfId="3459" priority="592">
      <formula>AND(IF($Q6=3,1,0),IF($X6&lt;30,1,0))</formula>
    </cfRule>
    <cfRule type="expression" dxfId="3458" priority="593">
      <formula>AND(IF($Q6=3,1,IF($Q6=4,1,0)),IF($F6&lt;=85,1,0))</formula>
    </cfRule>
  </conditionalFormatting>
  <conditionalFormatting sqref="AI6">
    <cfRule type="expression" dxfId="3457" priority="586">
      <formula>AND(IF(OR($Q6=1,$Q6=2),1,0),IF($X6&lt;=20,1,0))</formula>
    </cfRule>
    <cfRule type="expression" dxfId="3456" priority="587">
      <formula>AND(IF($Q6=2,1,0),IF($X6&lt;30,1,0))</formula>
    </cfRule>
    <cfRule type="expression" dxfId="3455" priority="588">
      <formula>AND(IF($Q6=3,1,0),IF($X6&lt;30,1,0))</formula>
    </cfRule>
    <cfRule type="expression" dxfId="3454" priority="589">
      <formula>AND(IF($Q6=3,1,IF($Q6=4,1,0)),IF($F6&lt;=85,1,0))</formula>
    </cfRule>
  </conditionalFormatting>
  <conditionalFormatting sqref="AV7">
    <cfRule type="expression" dxfId="3453" priority="584">
      <formula>AV7="X"</formula>
    </cfRule>
    <cfRule type="expression" dxfId="3452" priority="585">
      <formula>AV7="후보"</formula>
    </cfRule>
  </conditionalFormatting>
  <conditionalFormatting sqref="AC7">
    <cfRule type="cellIs" dxfId="3451" priority="581" operator="greaterThan">
      <formula>0.9</formula>
    </cfRule>
    <cfRule type="cellIs" dxfId="3450" priority="582" operator="greaterThan">
      <formula>0.85</formula>
    </cfRule>
  </conditionalFormatting>
  <conditionalFormatting sqref="N7">
    <cfRule type="cellIs" dxfId="3449" priority="579" operator="greaterThan">
      <formula>0.9</formula>
    </cfRule>
    <cfRule type="cellIs" dxfId="3448" priority="580" operator="greaterThan">
      <formula>0.85</formula>
    </cfRule>
  </conditionalFormatting>
  <conditionalFormatting sqref="E7">
    <cfRule type="expression" dxfId="3447" priority="575">
      <formula>AND(IF(OR($Q7=1,$Q7=2),1,0),IF($X7&lt;=20,1,0))</formula>
    </cfRule>
    <cfRule type="expression" dxfId="3446" priority="576">
      <formula>AND(IF($Q7=2,1,0),IF($X7&lt;30,1,0))</formula>
    </cfRule>
    <cfRule type="expression" dxfId="3445" priority="577">
      <formula>AND(IF($Q7=3,1,0),IF($X7&lt;30,1,0))</formula>
    </cfRule>
    <cfRule type="expression" dxfId="3444" priority="578">
      <formula>AND(IF($Q7=3,1,IF($Q7=4,1,0)),IF($F7&lt;=85,1,0))</formula>
    </cfRule>
  </conditionalFormatting>
  <conditionalFormatting sqref="X7">
    <cfRule type="expression" dxfId="3443" priority="571">
      <formula>AND(IF(OR($Q7=1,$Q7=2),1,0),IF($X7&lt;=20,1,0))</formula>
    </cfRule>
    <cfRule type="expression" dxfId="3442" priority="572">
      <formula>AND(IF($Q7=2,1,0),IF($X7&lt;30,1,0))</formula>
    </cfRule>
    <cfRule type="expression" dxfId="3441" priority="573">
      <formula>AND(IF($Q7=3,1,0),IF($X7&lt;30,1,0))</formula>
    </cfRule>
    <cfRule type="expression" dxfId="3440" priority="574">
      <formula>AND(IF($Q7=3,1,IF($Q7=4,1,0)),IF($F7&lt;=85,1,0))</formula>
    </cfRule>
  </conditionalFormatting>
  <conditionalFormatting sqref="AI7">
    <cfRule type="expression" dxfId="3439" priority="567">
      <formula>AND(IF(OR($Q7=1,$Q7=2),1,0),IF($X7&lt;=20,1,0))</formula>
    </cfRule>
    <cfRule type="expression" dxfId="3438" priority="568">
      <formula>AND(IF($Q7=2,1,0),IF($X7&lt;30,1,0))</formula>
    </cfRule>
    <cfRule type="expression" dxfId="3437" priority="569">
      <formula>AND(IF($Q7=3,1,0),IF($X7&lt;30,1,0))</formula>
    </cfRule>
    <cfRule type="expression" dxfId="3436" priority="570">
      <formula>AND(IF($Q7=3,1,IF($Q7=4,1,0)),IF($F7&lt;=85,1,0))</formula>
    </cfRule>
  </conditionalFormatting>
  <conditionalFormatting sqref="AV8">
    <cfRule type="expression" dxfId="3435" priority="565">
      <formula>AV8="X"</formula>
    </cfRule>
    <cfRule type="expression" dxfId="3434" priority="566">
      <formula>AV8="후보"</formula>
    </cfRule>
  </conditionalFormatting>
  <conditionalFormatting sqref="AC8 N8">
    <cfRule type="cellIs" dxfId="3433" priority="562" operator="greaterThan">
      <formula>0.9</formula>
    </cfRule>
    <cfRule type="cellIs" dxfId="3432" priority="563" operator="greaterThan">
      <formula>0.85</formula>
    </cfRule>
  </conditionalFormatting>
  <conditionalFormatting sqref="AV9">
    <cfRule type="expression" dxfId="3431" priority="560">
      <formula>AV9="X"</formula>
    </cfRule>
    <cfRule type="expression" dxfId="3430" priority="561">
      <formula>AV9="후보"</formula>
    </cfRule>
  </conditionalFormatting>
  <conditionalFormatting sqref="AC9">
    <cfRule type="cellIs" dxfId="3429" priority="557" operator="greaterThan">
      <formula>0.9</formula>
    </cfRule>
    <cfRule type="cellIs" dxfId="3428" priority="558" operator="greaterThan">
      <formula>0.85</formula>
    </cfRule>
  </conditionalFormatting>
  <conditionalFormatting sqref="N9">
    <cfRule type="cellIs" dxfId="3427" priority="555" operator="greaterThan">
      <formula>0.9</formula>
    </cfRule>
    <cfRule type="cellIs" dxfId="3426" priority="556" operator="greaterThan">
      <formula>0.85</formula>
    </cfRule>
  </conditionalFormatting>
  <conditionalFormatting sqref="E9">
    <cfRule type="expression" dxfId="3425" priority="551">
      <formula>AND(IF(OR($Q9=1,$Q9=2),1,0),IF($X9&lt;=20,1,0))</formula>
    </cfRule>
    <cfRule type="expression" dxfId="3424" priority="552">
      <formula>AND(IF($Q9=2,1,0),IF($X9&lt;30,1,0))</formula>
    </cfRule>
    <cfRule type="expression" dxfId="3423" priority="553">
      <formula>AND(IF($Q9=3,1,0),IF($X9&lt;30,1,0))</formula>
    </cfRule>
    <cfRule type="expression" dxfId="3422" priority="554">
      <formula>AND(IF($Q9=3,1,IF($Q9=4,1,0)),IF($F9&lt;=85,1,0))</formula>
    </cfRule>
  </conditionalFormatting>
  <conditionalFormatting sqref="X9">
    <cfRule type="expression" dxfId="3421" priority="547">
      <formula>AND(IF(OR($Q9=1,$Q9=2),1,0),IF($X9&lt;=20,1,0))</formula>
    </cfRule>
    <cfRule type="expression" dxfId="3420" priority="548">
      <formula>AND(IF($Q9=2,1,0),IF($X9&lt;30,1,0))</formula>
    </cfRule>
    <cfRule type="expression" dxfId="3419" priority="549">
      <formula>AND(IF($Q9=3,1,0),IF($X9&lt;30,1,0))</formula>
    </cfRule>
    <cfRule type="expression" dxfId="3418" priority="550">
      <formula>AND(IF($Q9=3,1,IF($Q9=4,1,0)),IF($F9&lt;=85,1,0))</formula>
    </cfRule>
  </conditionalFormatting>
  <conditionalFormatting sqref="AI9">
    <cfRule type="expression" dxfId="3417" priority="543">
      <formula>AND(IF(OR($Q9=1,$Q9=2),1,0),IF($X9&lt;=20,1,0))</formula>
    </cfRule>
    <cfRule type="expression" dxfId="3416" priority="544">
      <formula>AND(IF($Q9=2,1,0),IF($X9&lt;30,1,0))</formula>
    </cfRule>
    <cfRule type="expression" dxfId="3415" priority="545">
      <formula>AND(IF($Q9=3,1,0),IF($X9&lt;30,1,0))</formula>
    </cfRule>
    <cfRule type="expression" dxfId="3414" priority="546">
      <formula>AND(IF($Q9=3,1,IF($Q9=4,1,0)),IF($F9&lt;=85,1,0))</formula>
    </cfRule>
  </conditionalFormatting>
  <conditionalFormatting sqref="AV10">
    <cfRule type="expression" dxfId="3413" priority="541">
      <formula>AV10="X"</formula>
    </cfRule>
    <cfRule type="expression" dxfId="3412" priority="542">
      <formula>AV10="후보"</formula>
    </cfRule>
  </conditionalFormatting>
  <conditionalFormatting sqref="AC10">
    <cfRule type="cellIs" dxfId="3411" priority="538" operator="greaterThan">
      <formula>0.9</formula>
    </cfRule>
    <cfRule type="cellIs" dxfId="3410" priority="539" operator="greaterThan">
      <formula>0.85</formula>
    </cfRule>
  </conditionalFormatting>
  <conditionalFormatting sqref="N10">
    <cfRule type="cellIs" dxfId="3409" priority="536" operator="greaterThan">
      <formula>0.9</formula>
    </cfRule>
    <cfRule type="cellIs" dxfId="3408" priority="537" operator="greaterThan">
      <formula>0.85</formula>
    </cfRule>
  </conditionalFormatting>
  <conditionalFormatting sqref="E10">
    <cfRule type="expression" dxfId="3407" priority="532">
      <formula>AND(IF(OR($Q10=1,$Q10=2),1,0),IF($X10&lt;=20,1,0))</formula>
    </cfRule>
    <cfRule type="expression" dxfId="3406" priority="533">
      <formula>AND(IF($Q10=2,1,0),IF($X10&lt;30,1,0))</formula>
    </cfRule>
    <cfRule type="expression" dxfId="3405" priority="534">
      <formula>AND(IF($Q10=3,1,0),IF($X10&lt;30,1,0))</formula>
    </cfRule>
    <cfRule type="expression" dxfId="3404" priority="535">
      <formula>AND(IF($Q10=3,1,IF($Q10=4,1,0)),IF($F10&lt;=85,1,0))</formula>
    </cfRule>
  </conditionalFormatting>
  <conditionalFormatting sqref="X10">
    <cfRule type="expression" dxfId="3403" priority="528">
      <formula>AND(IF(OR($Q10=1,$Q10=2),1,0),IF($X10&lt;=20,1,0))</formula>
    </cfRule>
    <cfRule type="expression" dxfId="3402" priority="529">
      <formula>AND(IF($Q10=2,1,0),IF($X10&lt;30,1,0))</formula>
    </cfRule>
    <cfRule type="expression" dxfId="3401" priority="530">
      <formula>AND(IF($Q10=3,1,0),IF($X10&lt;30,1,0))</formula>
    </cfRule>
    <cfRule type="expression" dxfId="3400" priority="531">
      <formula>AND(IF($Q10=3,1,IF($Q10=4,1,0)),IF($F10&lt;=85,1,0))</formula>
    </cfRule>
  </conditionalFormatting>
  <conditionalFormatting sqref="AI10">
    <cfRule type="expression" dxfId="3399" priority="524">
      <formula>AND(IF(OR($Q10=1,$Q10=2),1,0),IF($X10&lt;=20,1,0))</formula>
    </cfRule>
    <cfRule type="expression" dxfId="3398" priority="525">
      <formula>AND(IF($Q10=2,1,0),IF($X10&lt;30,1,0))</formula>
    </cfRule>
    <cfRule type="expression" dxfId="3397" priority="526">
      <formula>AND(IF($Q10=3,1,0),IF($X10&lt;30,1,0))</formula>
    </cfRule>
    <cfRule type="expression" dxfId="3396" priority="527">
      <formula>AND(IF($Q10=3,1,IF($Q10=4,1,0)),IF($F10&lt;=85,1,0))</formula>
    </cfRule>
  </conditionalFormatting>
  <conditionalFormatting sqref="AV11">
    <cfRule type="expression" dxfId="3395" priority="522">
      <formula>AV11="X"</formula>
    </cfRule>
    <cfRule type="expression" dxfId="3394" priority="523">
      <formula>AV11="후보"</formula>
    </cfRule>
  </conditionalFormatting>
  <conditionalFormatting sqref="AC11">
    <cfRule type="cellIs" dxfId="3393" priority="519" operator="greaterThan">
      <formula>0.9</formula>
    </cfRule>
    <cfRule type="cellIs" dxfId="3392" priority="520" operator="greaterThan">
      <formula>0.85</formula>
    </cfRule>
  </conditionalFormatting>
  <conditionalFormatting sqref="N11">
    <cfRule type="cellIs" dxfId="3391" priority="517" operator="greaterThan">
      <formula>0.9</formula>
    </cfRule>
    <cfRule type="cellIs" dxfId="3390" priority="518" operator="greaterThan">
      <formula>0.85</formula>
    </cfRule>
  </conditionalFormatting>
  <conditionalFormatting sqref="E11">
    <cfRule type="expression" dxfId="3389" priority="513">
      <formula>AND(IF(OR($Q11=1,$Q11=2),1,0),IF($X11&lt;=20,1,0))</formula>
    </cfRule>
    <cfRule type="expression" dxfId="3388" priority="514">
      <formula>AND(IF($Q11=2,1,0),IF($X11&lt;30,1,0))</formula>
    </cfRule>
    <cfRule type="expression" dxfId="3387" priority="515">
      <formula>AND(IF($Q11=3,1,0),IF($X11&lt;30,1,0))</formula>
    </cfRule>
    <cfRule type="expression" dxfId="3386" priority="516">
      <formula>AND(IF($Q11=3,1,IF($Q11=4,1,0)),IF($F11&lt;=85,1,0))</formula>
    </cfRule>
  </conditionalFormatting>
  <conditionalFormatting sqref="X11">
    <cfRule type="expression" dxfId="3385" priority="509">
      <formula>AND(IF(OR($Q11=1,$Q11=2),1,0),IF($X11&lt;=20,1,0))</formula>
    </cfRule>
    <cfRule type="expression" dxfId="3384" priority="510">
      <formula>AND(IF($Q11=2,1,0),IF($X11&lt;30,1,0))</formula>
    </cfRule>
    <cfRule type="expression" dxfId="3383" priority="511">
      <formula>AND(IF($Q11=3,1,0),IF($X11&lt;30,1,0))</formula>
    </cfRule>
    <cfRule type="expression" dxfId="3382" priority="512">
      <formula>AND(IF($Q11=3,1,IF($Q11=4,1,0)),IF($F11&lt;=85,1,0))</formula>
    </cfRule>
  </conditionalFormatting>
  <conditionalFormatting sqref="AI11">
    <cfRule type="expression" dxfId="3381" priority="505">
      <formula>AND(IF(OR($Q11=1,$Q11=2),1,0),IF($X11&lt;=20,1,0))</formula>
    </cfRule>
    <cfRule type="expression" dxfId="3380" priority="506">
      <formula>AND(IF($Q11=2,1,0),IF($X11&lt;30,1,0))</formula>
    </cfRule>
    <cfRule type="expression" dxfId="3379" priority="507">
      <formula>AND(IF($Q11=3,1,0),IF($X11&lt;30,1,0))</formula>
    </cfRule>
    <cfRule type="expression" dxfId="3378" priority="508">
      <formula>AND(IF($Q11=3,1,IF($Q11=4,1,0)),IF($F11&lt;=85,1,0))</formula>
    </cfRule>
  </conditionalFormatting>
  <conditionalFormatting sqref="AV12">
    <cfRule type="expression" dxfId="3377" priority="503">
      <formula>AV12="X"</formula>
    </cfRule>
    <cfRule type="expression" dxfId="3376" priority="504">
      <formula>AV12="후보"</formula>
    </cfRule>
  </conditionalFormatting>
  <conditionalFormatting sqref="AC12">
    <cfRule type="cellIs" dxfId="3375" priority="500" operator="greaterThan">
      <formula>0.9</formula>
    </cfRule>
    <cfRule type="cellIs" dxfId="3374" priority="501" operator="greaterThan">
      <formula>0.85</formula>
    </cfRule>
  </conditionalFormatting>
  <conditionalFormatting sqref="N12">
    <cfRule type="cellIs" dxfId="3373" priority="498" operator="greaterThan">
      <formula>0.9</formula>
    </cfRule>
    <cfRule type="cellIs" dxfId="3372" priority="499" operator="greaterThan">
      <formula>0.85</formula>
    </cfRule>
  </conditionalFormatting>
  <conditionalFormatting sqref="E12">
    <cfRule type="expression" dxfId="3371" priority="494">
      <formula>AND(IF(OR($Q12=1,$Q12=2),1,0),IF($X12&lt;=20,1,0))</formula>
    </cfRule>
    <cfRule type="expression" dxfId="3370" priority="495">
      <formula>AND(IF($Q12=2,1,0),IF($X12&lt;30,1,0))</formula>
    </cfRule>
    <cfRule type="expression" dxfId="3369" priority="496">
      <formula>AND(IF($Q12=3,1,0),IF($X12&lt;30,1,0))</formula>
    </cfRule>
    <cfRule type="expression" dxfId="3368" priority="497">
      <formula>AND(IF($Q12=3,1,IF($Q12=4,1,0)),IF($F12&lt;=85,1,0))</formula>
    </cfRule>
  </conditionalFormatting>
  <conditionalFormatting sqref="X12">
    <cfRule type="expression" dxfId="3367" priority="490">
      <formula>AND(IF(OR($Q12=1,$Q12=2),1,0),IF($X12&lt;=20,1,0))</formula>
    </cfRule>
    <cfRule type="expression" dxfId="3366" priority="491">
      <formula>AND(IF($Q12=2,1,0),IF($X12&lt;30,1,0))</formula>
    </cfRule>
    <cfRule type="expression" dxfId="3365" priority="492">
      <formula>AND(IF($Q12=3,1,0),IF($X12&lt;30,1,0))</formula>
    </cfRule>
    <cfRule type="expression" dxfId="3364" priority="493">
      <formula>AND(IF($Q12=3,1,IF($Q12=4,1,0)),IF($F12&lt;=85,1,0))</formula>
    </cfRule>
  </conditionalFormatting>
  <conditionalFormatting sqref="AI12">
    <cfRule type="expression" dxfId="3363" priority="486">
      <formula>AND(IF(OR($Q12=1,$Q12=2),1,0),IF($X12&lt;=20,1,0))</formula>
    </cfRule>
    <cfRule type="expression" dxfId="3362" priority="487">
      <formula>AND(IF($Q12=2,1,0),IF($X12&lt;30,1,0))</formula>
    </cfRule>
    <cfRule type="expression" dxfId="3361" priority="488">
      <formula>AND(IF($Q12=3,1,0),IF($X12&lt;30,1,0))</formula>
    </cfRule>
    <cfRule type="expression" dxfId="3360" priority="489">
      <formula>AND(IF($Q12=3,1,IF($Q12=4,1,0)),IF($F12&lt;=85,1,0))</formula>
    </cfRule>
  </conditionalFormatting>
  <conditionalFormatting sqref="AV13">
    <cfRule type="expression" dxfId="3359" priority="484">
      <formula>AV13="X"</formula>
    </cfRule>
    <cfRule type="expression" dxfId="3358" priority="485">
      <formula>AV13="후보"</formula>
    </cfRule>
  </conditionalFormatting>
  <conditionalFormatting sqref="AC13">
    <cfRule type="cellIs" dxfId="3357" priority="481" operator="greaterThan">
      <formula>0.9</formula>
    </cfRule>
    <cfRule type="cellIs" dxfId="3356" priority="482" operator="greaterThan">
      <formula>0.85</formula>
    </cfRule>
  </conditionalFormatting>
  <conditionalFormatting sqref="N13">
    <cfRule type="cellIs" dxfId="3355" priority="479" operator="greaterThan">
      <formula>0.9</formula>
    </cfRule>
    <cfRule type="cellIs" dxfId="3354" priority="480" operator="greaterThan">
      <formula>0.85</formula>
    </cfRule>
  </conditionalFormatting>
  <conditionalFormatting sqref="E13">
    <cfRule type="expression" dxfId="3353" priority="475">
      <formula>AND(IF(OR($Q13=1,$Q13=2),1,0),IF($X13&lt;=20,1,0))</formula>
    </cfRule>
    <cfRule type="expression" dxfId="3352" priority="476">
      <formula>AND(IF($Q13=2,1,0),IF($X13&lt;30,1,0))</formula>
    </cfRule>
    <cfRule type="expression" dxfId="3351" priority="477">
      <formula>AND(IF($Q13=3,1,0),IF($X13&lt;30,1,0))</formula>
    </cfRule>
    <cfRule type="expression" dxfId="3350" priority="478">
      <formula>AND(IF($Q13=3,1,IF($Q13=4,1,0)),IF($F13&lt;=85,1,0))</formula>
    </cfRule>
  </conditionalFormatting>
  <conditionalFormatting sqref="X13">
    <cfRule type="expression" dxfId="3349" priority="471">
      <formula>AND(IF(OR($Q13=1,$Q13=2),1,0),IF($X13&lt;=20,1,0))</formula>
    </cfRule>
    <cfRule type="expression" dxfId="3348" priority="472">
      <formula>AND(IF($Q13=2,1,0),IF($X13&lt;30,1,0))</formula>
    </cfRule>
    <cfRule type="expression" dxfId="3347" priority="473">
      <formula>AND(IF($Q13=3,1,0),IF($X13&lt;30,1,0))</formula>
    </cfRule>
    <cfRule type="expression" dxfId="3346" priority="474">
      <formula>AND(IF($Q13=3,1,IF($Q13=4,1,0)),IF($F13&lt;=85,1,0))</formula>
    </cfRule>
  </conditionalFormatting>
  <conditionalFormatting sqref="AI13">
    <cfRule type="expression" dxfId="3345" priority="467">
      <formula>AND(IF(OR($Q13=1,$Q13=2),1,0),IF($X13&lt;=20,1,0))</formula>
    </cfRule>
    <cfRule type="expression" dxfId="3344" priority="468">
      <formula>AND(IF($Q13=2,1,0),IF($X13&lt;30,1,0))</formula>
    </cfRule>
    <cfRule type="expression" dxfId="3343" priority="469">
      <formula>AND(IF($Q13=3,1,0),IF($X13&lt;30,1,0))</formula>
    </cfRule>
    <cfRule type="expression" dxfId="3342" priority="470">
      <formula>AND(IF($Q13=3,1,IF($Q13=4,1,0)),IF($F13&lt;=85,1,0))</formula>
    </cfRule>
  </conditionalFormatting>
  <conditionalFormatting sqref="AV14">
    <cfRule type="expression" dxfId="3341" priority="465">
      <formula>AV14="X"</formula>
    </cfRule>
    <cfRule type="expression" dxfId="3340" priority="466">
      <formula>AV14="후보"</formula>
    </cfRule>
  </conditionalFormatting>
  <conditionalFormatting sqref="AC14">
    <cfRule type="cellIs" dxfId="3339" priority="462" operator="greaterThan">
      <formula>0.9</formula>
    </cfRule>
    <cfRule type="cellIs" dxfId="3338" priority="463" operator="greaterThan">
      <formula>0.85</formula>
    </cfRule>
  </conditionalFormatting>
  <conditionalFormatting sqref="N14">
    <cfRule type="cellIs" dxfId="3337" priority="460" operator="greaterThan">
      <formula>0.9</formula>
    </cfRule>
    <cfRule type="cellIs" dxfId="3336" priority="461" operator="greaterThan">
      <formula>0.85</formula>
    </cfRule>
  </conditionalFormatting>
  <conditionalFormatting sqref="E14">
    <cfRule type="expression" dxfId="3335" priority="456">
      <formula>AND(IF(OR($Q14=1,$Q14=2),1,0),IF($X14&lt;=20,1,0))</formula>
    </cfRule>
    <cfRule type="expression" dxfId="3334" priority="457">
      <formula>AND(IF($Q14=2,1,0),IF($X14&lt;30,1,0))</formula>
    </cfRule>
    <cfRule type="expression" dxfId="3333" priority="458">
      <formula>AND(IF($Q14=3,1,0),IF($X14&lt;30,1,0))</formula>
    </cfRule>
    <cfRule type="expression" dxfId="3332" priority="459">
      <formula>AND(IF($Q14=3,1,IF($Q14=4,1,0)),IF($F14&lt;=85,1,0))</formula>
    </cfRule>
  </conditionalFormatting>
  <conditionalFormatting sqref="X14">
    <cfRule type="expression" dxfId="3331" priority="452">
      <formula>AND(IF(OR($Q14=1,$Q14=2),1,0),IF($X14&lt;=20,1,0))</formula>
    </cfRule>
    <cfRule type="expression" dxfId="3330" priority="453">
      <formula>AND(IF($Q14=2,1,0),IF($X14&lt;30,1,0))</formula>
    </cfRule>
    <cfRule type="expression" dxfId="3329" priority="454">
      <formula>AND(IF($Q14=3,1,0),IF($X14&lt;30,1,0))</formula>
    </cfRule>
    <cfRule type="expression" dxfId="3328" priority="455">
      <formula>AND(IF($Q14=3,1,IF($Q14=4,1,0)),IF($F14&lt;=85,1,0))</formula>
    </cfRule>
  </conditionalFormatting>
  <conditionalFormatting sqref="AI14">
    <cfRule type="expression" dxfId="3327" priority="448">
      <formula>AND(IF(OR($Q14=1,$Q14=2),1,0),IF($X14&lt;=20,1,0))</formula>
    </cfRule>
    <cfRule type="expression" dxfId="3326" priority="449">
      <formula>AND(IF($Q14=2,1,0),IF($X14&lt;30,1,0))</formula>
    </cfRule>
    <cfRule type="expression" dxfId="3325" priority="450">
      <formula>AND(IF($Q14=3,1,0),IF($X14&lt;30,1,0))</formula>
    </cfRule>
    <cfRule type="expression" dxfId="3324" priority="451">
      <formula>AND(IF($Q14=3,1,IF($Q14=4,1,0)),IF($F14&lt;=85,1,0))</formula>
    </cfRule>
  </conditionalFormatting>
  <conditionalFormatting sqref="AV15">
    <cfRule type="expression" dxfId="3323" priority="446">
      <formula>AV15="X"</formula>
    </cfRule>
    <cfRule type="expression" dxfId="3322" priority="447">
      <formula>AV15="후보"</formula>
    </cfRule>
  </conditionalFormatting>
  <conditionalFormatting sqref="AC15">
    <cfRule type="cellIs" dxfId="3321" priority="443" operator="greaterThan">
      <formula>0.9</formula>
    </cfRule>
    <cfRule type="cellIs" dxfId="3320" priority="444" operator="greaterThan">
      <formula>0.85</formula>
    </cfRule>
  </conditionalFormatting>
  <conditionalFormatting sqref="N15">
    <cfRule type="cellIs" dxfId="3319" priority="441" operator="greaterThan">
      <formula>0.9</formula>
    </cfRule>
    <cfRule type="cellIs" dxfId="3318" priority="442" operator="greaterThan">
      <formula>0.85</formula>
    </cfRule>
  </conditionalFormatting>
  <conditionalFormatting sqref="E15">
    <cfRule type="expression" dxfId="3317" priority="437">
      <formula>AND(IF(OR($Q15=1,$Q15=2),1,0),IF($X15&lt;=20,1,0))</formula>
    </cfRule>
    <cfRule type="expression" dxfId="3316" priority="438">
      <formula>AND(IF($Q15=2,1,0),IF($X15&lt;30,1,0))</formula>
    </cfRule>
    <cfRule type="expression" dxfId="3315" priority="439">
      <formula>AND(IF($Q15=3,1,0),IF($X15&lt;30,1,0))</formula>
    </cfRule>
    <cfRule type="expression" dxfId="3314" priority="440">
      <formula>AND(IF($Q15=3,1,IF($Q15=4,1,0)),IF($F15&lt;=85,1,0))</formula>
    </cfRule>
  </conditionalFormatting>
  <conditionalFormatting sqref="X15">
    <cfRule type="expression" dxfId="3313" priority="433">
      <formula>AND(IF(OR($Q15=1,$Q15=2),1,0),IF($X15&lt;=20,1,0))</formula>
    </cfRule>
    <cfRule type="expression" dxfId="3312" priority="434">
      <formula>AND(IF($Q15=2,1,0),IF($X15&lt;30,1,0))</formula>
    </cfRule>
    <cfRule type="expression" dxfId="3311" priority="435">
      <formula>AND(IF($Q15=3,1,0),IF($X15&lt;30,1,0))</formula>
    </cfRule>
    <cfRule type="expression" dxfId="3310" priority="436">
      <formula>AND(IF($Q15=3,1,IF($Q15=4,1,0)),IF($F15&lt;=85,1,0))</formula>
    </cfRule>
  </conditionalFormatting>
  <conditionalFormatting sqref="AI15">
    <cfRule type="expression" dxfId="3309" priority="429">
      <formula>AND(IF(OR($Q15=1,$Q15=2),1,0),IF($X15&lt;=20,1,0))</formula>
    </cfRule>
    <cfRule type="expression" dxfId="3308" priority="430">
      <formula>AND(IF($Q15=2,1,0),IF($X15&lt;30,1,0))</formula>
    </cfRule>
    <cfRule type="expression" dxfId="3307" priority="431">
      <formula>AND(IF($Q15=3,1,0),IF($X15&lt;30,1,0))</formula>
    </cfRule>
    <cfRule type="expression" dxfId="3306" priority="432">
      <formula>AND(IF($Q15=3,1,IF($Q15=4,1,0)),IF($F15&lt;=85,1,0))</formula>
    </cfRule>
  </conditionalFormatting>
  <conditionalFormatting sqref="AV16">
    <cfRule type="expression" dxfId="3305" priority="427">
      <formula>AV16="X"</formula>
    </cfRule>
    <cfRule type="expression" dxfId="3304" priority="428">
      <formula>AV16="후보"</formula>
    </cfRule>
  </conditionalFormatting>
  <conditionalFormatting sqref="AC16">
    <cfRule type="cellIs" dxfId="3303" priority="424" operator="greaterThan">
      <formula>0.9</formula>
    </cfRule>
    <cfRule type="cellIs" dxfId="3302" priority="425" operator="greaterThan">
      <formula>0.85</formula>
    </cfRule>
  </conditionalFormatting>
  <conditionalFormatting sqref="N16">
    <cfRule type="cellIs" dxfId="3301" priority="422" operator="greaterThan">
      <formula>0.9</formula>
    </cfRule>
    <cfRule type="cellIs" dxfId="3300" priority="423" operator="greaterThan">
      <formula>0.85</formula>
    </cfRule>
  </conditionalFormatting>
  <conditionalFormatting sqref="E16">
    <cfRule type="expression" dxfId="3299" priority="418">
      <formula>AND(IF(OR($Q16=1,$Q16=2),1,0),IF($X16&lt;=20,1,0))</formula>
    </cfRule>
    <cfRule type="expression" dxfId="3298" priority="419">
      <formula>AND(IF($Q16=2,1,0),IF($X16&lt;30,1,0))</formula>
    </cfRule>
    <cfRule type="expression" dxfId="3297" priority="420">
      <formula>AND(IF($Q16=3,1,0),IF($X16&lt;30,1,0))</formula>
    </cfRule>
    <cfRule type="expression" dxfId="3296" priority="421">
      <formula>AND(IF($Q16=3,1,IF($Q16=4,1,0)),IF($F16&lt;=85,1,0))</formula>
    </cfRule>
  </conditionalFormatting>
  <conditionalFormatting sqref="X16">
    <cfRule type="expression" dxfId="3295" priority="414">
      <formula>AND(IF(OR($Q16=1,$Q16=2),1,0),IF($X16&lt;=20,1,0))</formula>
    </cfRule>
    <cfRule type="expression" dxfId="3294" priority="415">
      <formula>AND(IF($Q16=2,1,0),IF($X16&lt;30,1,0))</formula>
    </cfRule>
    <cfRule type="expression" dxfId="3293" priority="416">
      <formula>AND(IF($Q16=3,1,0),IF($X16&lt;30,1,0))</formula>
    </cfRule>
    <cfRule type="expression" dxfId="3292" priority="417">
      <formula>AND(IF($Q16=3,1,IF($Q16=4,1,0)),IF($F16&lt;=85,1,0))</formula>
    </cfRule>
  </conditionalFormatting>
  <conditionalFormatting sqref="AI16">
    <cfRule type="expression" dxfId="3291" priority="410">
      <formula>AND(IF(OR($Q16=1,$Q16=2),1,0),IF($X16&lt;=20,1,0))</formula>
    </cfRule>
    <cfRule type="expression" dxfId="3290" priority="411">
      <formula>AND(IF($Q16=2,1,0),IF($X16&lt;30,1,0))</formula>
    </cfRule>
    <cfRule type="expression" dxfId="3289" priority="412">
      <formula>AND(IF($Q16=3,1,0),IF($X16&lt;30,1,0))</formula>
    </cfRule>
    <cfRule type="expression" dxfId="3288" priority="413">
      <formula>AND(IF($Q16=3,1,IF($Q16=4,1,0)),IF($F16&lt;=85,1,0))</formula>
    </cfRule>
  </conditionalFormatting>
  <conditionalFormatting sqref="AV17">
    <cfRule type="expression" dxfId="3287" priority="408">
      <formula>AV17="X"</formula>
    </cfRule>
    <cfRule type="expression" dxfId="3286" priority="409">
      <formula>AV17="후보"</formula>
    </cfRule>
  </conditionalFormatting>
  <conditionalFormatting sqref="AC17">
    <cfRule type="cellIs" dxfId="3285" priority="405" operator="greaterThan">
      <formula>0.9</formula>
    </cfRule>
    <cfRule type="cellIs" dxfId="3284" priority="406" operator="greaterThan">
      <formula>0.85</formula>
    </cfRule>
  </conditionalFormatting>
  <conditionalFormatting sqref="N17">
    <cfRule type="cellIs" dxfId="3283" priority="403" operator="greaterThan">
      <formula>0.9</formula>
    </cfRule>
    <cfRule type="cellIs" dxfId="3282" priority="404" operator="greaterThan">
      <formula>0.85</formula>
    </cfRule>
  </conditionalFormatting>
  <conditionalFormatting sqref="E17">
    <cfRule type="expression" dxfId="3281" priority="399">
      <formula>AND(IF(OR($Q17=1,$Q17=2),1,0),IF($X17&lt;=20,1,0))</formula>
    </cfRule>
    <cfRule type="expression" dxfId="3280" priority="400">
      <formula>AND(IF($Q17=2,1,0),IF($X17&lt;30,1,0))</formula>
    </cfRule>
    <cfRule type="expression" dxfId="3279" priority="401">
      <formula>AND(IF($Q17=3,1,0),IF($X17&lt;30,1,0))</formula>
    </cfRule>
    <cfRule type="expression" dxfId="3278" priority="402">
      <formula>AND(IF($Q17=3,1,IF($Q17=4,1,0)),IF($F17&lt;=85,1,0))</formula>
    </cfRule>
  </conditionalFormatting>
  <conditionalFormatting sqref="X17">
    <cfRule type="expression" dxfId="3277" priority="395">
      <formula>AND(IF(OR($Q17=1,$Q17=2),1,0),IF($X17&lt;=20,1,0))</formula>
    </cfRule>
    <cfRule type="expression" dxfId="3276" priority="396">
      <formula>AND(IF($Q17=2,1,0),IF($X17&lt;30,1,0))</formula>
    </cfRule>
    <cfRule type="expression" dxfId="3275" priority="397">
      <formula>AND(IF($Q17=3,1,0),IF($X17&lt;30,1,0))</formula>
    </cfRule>
    <cfRule type="expression" dxfId="3274" priority="398">
      <formula>AND(IF($Q17=3,1,IF($Q17=4,1,0)),IF($F17&lt;=85,1,0))</formula>
    </cfRule>
  </conditionalFormatting>
  <conditionalFormatting sqref="AI17">
    <cfRule type="expression" dxfId="3273" priority="391">
      <formula>AND(IF(OR($Q17=1,$Q17=2),1,0),IF($X17&lt;=20,1,0))</formula>
    </cfRule>
    <cfRule type="expression" dxfId="3272" priority="392">
      <formula>AND(IF($Q17=2,1,0),IF($X17&lt;30,1,0))</formula>
    </cfRule>
    <cfRule type="expression" dxfId="3271" priority="393">
      <formula>AND(IF($Q17=3,1,0),IF($X17&lt;30,1,0))</formula>
    </cfRule>
    <cfRule type="expression" dxfId="3270" priority="394">
      <formula>AND(IF($Q17=3,1,IF($Q17=4,1,0)),IF($F17&lt;=85,1,0))</formula>
    </cfRule>
  </conditionalFormatting>
  <conditionalFormatting sqref="AV18">
    <cfRule type="expression" dxfId="3269" priority="389">
      <formula>AV18="X"</formula>
    </cfRule>
    <cfRule type="expression" dxfId="3268" priority="390">
      <formula>AV18="후보"</formula>
    </cfRule>
  </conditionalFormatting>
  <conditionalFormatting sqref="AC18">
    <cfRule type="cellIs" dxfId="3267" priority="386" operator="greaterThan">
      <formula>0.9</formula>
    </cfRule>
    <cfRule type="cellIs" dxfId="3266" priority="387" operator="greaterThan">
      <formula>0.85</formula>
    </cfRule>
  </conditionalFormatting>
  <conditionalFormatting sqref="N18">
    <cfRule type="cellIs" dxfId="3265" priority="384" operator="greaterThan">
      <formula>0.9</formula>
    </cfRule>
    <cfRule type="cellIs" dxfId="3264" priority="385" operator="greaterThan">
      <formula>0.85</formula>
    </cfRule>
  </conditionalFormatting>
  <conditionalFormatting sqref="E18">
    <cfRule type="expression" dxfId="3263" priority="380">
      <formula>AND(IF(OR($Q18=1,$Q18=2),1,0),IF($X18&lt;=20,1,0))</formula>
    </cfRule>
    <cfRule type="expression" dxfId="3262" priority="381">
      <formula>AND(IF($Q18=2,1,0),IF($X18&lt;30,1,0))</formula>
    </cfRule>
    <cfRule type="expression" dxfId="3261" priority="382">
      <formula>AND(IF($Q18=3,1,0),IF($X18&lt;30,1,0))</formula>
    </cfRule>
    <cfRule type="expression" dxfId="3260" priority="383">
      <formula>AND(IF($Q18=3,1,IF($Q18=4,1,0)),IF($F18&lt;=85,1,0))</formula>
    </cfRule>
  </conditionalFormatting>
  <conditionalFormatting sqref="X18">
    <cfRule type="expression" dxfId="3259" priority="376">
      <formula>AND(IF(OR($Q18=1,$Q18=2),1,0),IF($X18&lt;=20,1,0))</formula>
    </cfRule>
    <cfRule type="expression" dxfId="3258" priority="377">
      <formula>AND(IF($Q18=2,1,0),IF($X18&lt;30,1,0))</formula>
    </cfRule>
    <cfRule type="expression" dxfId="3257" priority="378">
      <formula>AND(IF($Q18=3,1,0),IF($X18&lt;30,1,0))</formula>
    </cfRule>
    <cfRule type="expression" dxfId="3256" priority="379">
      <formula>AND(IF($Q18=3,1,IF($Q18=4,1,0)),IF($F18&lt;=85,1,0))</formula>
    </cfRule>
  </conditionalFormatting>
  <conditionalFormatting sqref="AI18">
    <cfRule type="expression" dxfId="3255" priority="372">
      <formula>AND(IF(OR($Q18=1,$Q18=2),1,0),IF($X18&lt;=20,1,0))</formula>
    </cfRule>
    <cfRule type="expression" dxfId="3254" priority="373">
      <formula>AND(IF($Q18=2,1,0),IF($X18&lt;30,1,0))</formula>
    </cfRule>
    <cfRule type="expression" dxfId="3253" priority="374">
      <formula>AND(IF($Q18=3,1,0),IF($X18&lt;30,1,0))</formula>
    </cfRule>
    <cfRule type="expression" dxfId="3252" priority="375">
      <formula>AND(IF($Q18=3,1,IF($Q18=4,1,0)),IF($F18&lt;=85,1,0))</formula>
    </cfRule>
  </conditionalFormatting>
  <conditionalFormatting sqref="AV19">
    <cfRule type="expression" dxfId="3251" priority="370">
      <formula>AV19="X"</formula>
    </cfRule>
    <cfRule type="expression" dxfId="3250" priority="371">
      <formula>AV19="후보"</formula>
    </cfRule>
  </conditionalFormatting>
  <conditionalFormatting sqref="AC19 N19">
    <cfRule type="cellIs" dxfId="3249" priority="367" operator="greaterThan">
      <formula>0.9</formula>
    </cfRule>
    <cfRule type="cellIs" dxfId="3248" priority="368" operator="greaterThan">
      <formula>0.85</formula>
    </cfRule>
  </conditionalFormatting>
  <conditionalFormatting sqref="AV20">
    <cfRule type="expression" dxfId="3247" priority="365">
      <formula>AV20="X"</formula>
    </cfRule>
    <cfRule type="expression" dxfId="3246" priority="366">
      <formula>AV20="후보"</formula>
    </cfRule>
  </conditionalFormatting>
  <conditionalFormatting sqref="AC20">
    <cfRule type="cellIs" dxfId="3245" priority="362" operator="greaterThan">
      <formula>0.9</formula>
    </cfRule>
    <cfRule type="cellIs" dxfId="3244" priority="363" operator="greaterThan">
      <formula>0.85</formula>
    </cfRule>
  </conditionalFormatting>
  <conditionalFormatting sqref="N20">
    <cfRule type="cellIs" dxfId="3243" priority="360" operator="greaterThan">
      <formula>0.9</formula>
    </cfRule>
    <cfRule type="cellIs" dxfId="3242" priority="361" operator="greaterThan">
      <formula>0.85</formula>
    </cfRule>
  </conditionalFormatting>
  <conditionalFormatting sqref="E20">
    <cfRule type="expression" dxfId="3241" priority="356">
      <formula>AND(IF(OR($Q20=1,$Q20=2),1,0),IF($X20&lt;=20,1,0))</formula>
    </cfRule>
    <cfRule type="expression" dxfId="3240" priority="357">
      <formula>AND(IF($Q20=2,1,0),IF($X20&lt;30,1,0))</formula>
    </cfRule>
    <cfRule type="expression" dxfId="3239" priority="358">
      <formula>AND(IF($Q20=3,1,0),IF($X20&lt;30,1,0))</formula>
    </cfRule>
    <cfRule type="expression" dxfId="3238" priority="359">
      <formula>AND(IF($Q20=3,1,IF($Q20=4,1,0)),IF($F20&lt;=85,1,0))</formula>
    </cfRule>
  </conditionalFormatting>
  <conditionalFormatting sqref="X20">
    <cfRule type="expression" dxfId="3237" priority="352">
      <formula>AND(IF(OR($Q20=1,$Q20=2),1,0),IF($X20&lt;=20,1,0))</formula>
    </cfRule>
    <cfRule type="expression" dxfId="3236" priority="353">
      <formula>AND(IF($Q20=2,1,0),IF($X20&lt;30,1,0))</formula>
    </cfRule>
    <cfRule type="expression" dxfId="3235" priority="354">
      <formula>AND(IF($Q20=3,1,0),IF($X20&lt;30,1,0))</formula>
    </cfRule>
    <cfRule type="expression" dxfId="3234" priority="355">
      <formula>AND(IF($Q20=3,1,IF($Q20=4,1,0)),IF($F20&lt;=85,1,0))</formula>
    </cfRule>
  </conditionalFormatting>
  <conditionalFormatting sqref="AI20">
    <cfRule type="expression" dxfId="3233" priority="348">
      <formula>AND(IF(OR($Q20=1,$Q20=2),1,0),IF($X20&lt;=20,1,0))</formula>
    </cfRule>
    <cfRule type="expression" dxfId="3232" priority="349">
      <formula>AND(IF($Q20=2,1,0),IF($X20&lt;30,1,0))</formula>
    </cfRule>
    <cfRule type="expression" dxfId="3231" priority="350">
      <formula>AND(IF($Q20=3,1,0),IF($X20&lt;30,1,0))</formula>
    </cfRule>
    <cfRule type="expression" dxfId="3230" priority="351">
      <formula>AND(IF($Q20=3,1,IF($Q20=4,1,0)),IF($F20&lt;=85,1,0))</formula>
    </cfRule>
  </conditionalFormatting>
  <conditionalFormatting sqref="AV21">
    <cfRule type="expression" dxfId="3229" priority="346">
      <formula>AV21="X"</formula>
    </cfRule>
    <cfRule type="expression" dxfId="3228" priority="347">
      <formula>AV21="후보"</formula>
    </cfRule>
  </conditionalFormatting>
  <conditionalFormatting sqref="AC21">
    <cfRule type="cellIs" dxfId="3227" priority="343" operator="greaterThan">
      <formula>0.9</formula>
    </cfRule>
    <cfRule type="cellIs" dxfId="3226" priority="344" operator="greaterThan">
      <formula>0.85</formula>
    </cfRule>
  </conditionalFormatting>
  <conditionalFormatting sqref="N21">
    <cfRule type="cellIs" dxfId="3225" priority="341" operator="greaterThan">
      <formula>0.9</formula>
    </cfRule>
    <cfRule type="cellIs" dxfId="3224" priority="342" operator="greaterThan">
      <formula>0.85</formula>
    </cfRule>
  </conditionalFormatting>
  <conditionalFormatting sqref="E21">
    <cfRule type="expression" dxfId="3223" priority="337">
      <formula>AND(IF(OR($Q21=1,$Q21=2),1,0),IF($X21&lt;=20,1,0))</formula>
    </cfRule>
    <cfRule type="expression" dxfId="3222" priority="338">
      <formula>AND(IF($Q21=2,1,0),IF($X21&lt;30,1,0))</formula>
    </cfRule>
    <cfRule type="expression" dxfId="3221" priority="339">
      <formula>AND(IF($Q21=3,1,0),IF($X21&lt;30,1,0))</formula>
    </cfRule>
    <cfRule type="expression" dxfId="3220" priority="340">
      <formula>AND(IF($Q21=3,1,IF($Q21=4,1,0)),IF($F21&lt;=85,1,0))</formula>
    </cfRule>
  </conditionalFormatting>
  <conditionalFormatting sqref="X21">
    <cfRule type="expression" dxfId="3219" priority="333">
      <formula>AND(IF(OR($Q21=1,$Q21=2),1,0),IF($X21&lt;=20,1,0))</formula>
    </cfRule>
    <cfRule type="expression" dxfId="3218" priority="334">
      <formula>AND(IF($Q21=2,1,0),IF($X21&lt;30,1,0))</formula>
    </cfRule>
    <cfRule type="expression" dxfId="3217" priority="335">
      <formula>AND(IF($Q21=3,1,0),IF($X21&lt;30,1,0))</formula>
    </cfRule>
    <cfRule type="expression" dxfId="3216" priority="336">
      <formula>AND(IF($Q21=3,1,IF($Q21=4,1,0)),IF($F21&lt;=85,1,0))</formula>
    </cfRule>
  </conditionalFormatting>
  <conditionalFormatting sqref="AI21">
    <cfRule type="expression" dxfId="3215" priority="329">
      <formula>AND(IF(OR($Q21=1,$Q21=2),1,0),IF($X21&lt;=20,1,0))</formula>
    </cfRule>
    <cfRule type="expression" dxfId="3214" priority="330">
      <formula>AND(IF($Q21=2,1,0),IF($X21&lt;30,1,0))</formula>
    </cfRule>
    <cfRule type="expression" dxfId="3213" priority="331">
      <formula>AND(IF($Q21=3,1,0),IF($X21&lt;30,1,0))</formula>
    </cfRule>
    <cfRule type="expression" dxfId="3212" priority="332">
      <formula>AND(IF($Q21=3,1,IF($Q21=4,1,0)),IF($F21&lt;=85,1,0))</formula>
    </cfRule>
  </conditionalFormatting>
  <conditionalFormatting sqref="AV22">
    <cfRule type="expression" dxfId="3211" priority="327">
      <formula>AV22="X"</formula>
    </cfRule>
    <cfRule type="expression" dxfId="3210" priority="328">
      <formula>AV22="후보"</formula>
    </cfRule>
  </conditionalFormatting>
  <conditionalFormatting sqref="AC22">
    <cfRule type="cellIs" dxfId="3209" priority="324" operator="greaterThan">
      <formula>0.9</formula>
    </cfRule>
    <cfRule type="cellIs" dxfId="3208" priority="325" operator="greaterThan">
      <formula>0.85</formula>
    </cfRule>
  </conditionalFormatting>
  <conditionalFormatting sqref="N22">
    <cfRule type="cellIs" dxfId="3207" priority="322" operator="greaterThan">
      <formula>0.9</formula>
    </cfRule>
    <cfRule type="cellIs" dxfId="3206" priority="323" operator="greaterThan">
      <formula>0.85</formula>
    </cfRule>
  </conditionalFormatting>
  <conditionalFormatting sqref="E22">
    <cfRule type="expression" dxfId="3205" priority="318">
      <formula>AND(IF(OR($Q22=1,$Q22=2),1,0),IF($X22&lt;=20,1,0))</formula>
    </cfRule>
    <cfRule type="expression" dxfId="3204" priority="319">
      <formula>AND(IF($Q22=2,1,0),IF($X22&lt;30,1,0))</formula>
    </cfRule>
    <cfRule type="expression" dxfId="3203" priority="320">
      <formula>AND(IF($Q22=3,1,0),IF($X22&lt;30,1,0))</formula>
    </cfRule>
    <cfRule type="expression" dxfId="3202" priority="321">
      <formula>AND(IF($Q22=3,1,IF($Q22=4,1,0)),IF($F22&lt;=85,1,0))</formula>
    </cfRule>
  </conditionalFormatting>
  <conditionalFormatting sqref="X22">
    <cfRule type="expression" dxfId="3201" priority="314">
      <formula>AND(IF(OR($Q22=1,$Q22=2),1,0),IF($X22&lt;=20,1,0))</formula>
    </cfRule>
    <cfRule type="expression" dxfId="3200" priority="315">
      <formula>AND(IF($Q22=2,1,0),IF($X22&lt;30,1,0))</formula>
    </cfRule>
    <cfRule type="expression" dxfId="3199" priority="316">
      <formula>AND(IF($Q22=3,1,0),IF($X22&lt;30,1,0))</formula>
    </cfRule>
    <cfRule type="expression" dxfId="3198" priority="317">
      <formula>AND(IF($Q22=3,1,IF($Q22=4,1,0)),IF($F22&lt;=85,1,0))</formula>
    </cfRule>
  </conditionalFormatting>
  <conditionalFormatting sqref="AI22">
    <cfRule type="expression" dxfId="3197" priority="310">
      <formula>AND(IF(OR($Q22=1,$Q22=2),1,0),IF($X22&lt;=20,1,0))</formula>
    </cfRule>
    <cfRule type="expression" dxfId="3196" priority="311">
      <formula>AND(IF($Q22=2,1,0),IF($X22&lt;30,1,0))</formula>
    </cfRule>
    <cfRule type="expression" dxfId="3195" priority="312">
      <formula>AND(IF($Q22=3,1,0),IF($X22&lt;30,1,0))</formula>
    </cfRule>
    <cfRule type="expression" dxfId="3194" priority="313">
      <formula>AND(IF($Q22=3,1,IF($Q22=4,1,0)),IF($F22&lt;=85,1,0))</formula>
    </cfRule>
  </conditionalFormatting>
  <conditionalFormatting sqref="AV23">
    <cfRule type="expression" dxfId="3193" priority="308">
      <formula>AV23="X"</formula>
    </cfRule>
    <cfRule type="expression" dxfId="3192" priority="309">
      <formula>AV23="후보"</formula>
    </cfRule>
  </conditionalFormatting>
  <conditionalFormatting sqref="AC23">
    <cfRule type="cellIs" dxfId="3191" priority="305" operator="greaterThan">
      <formula>0.9</formula>
    </cfRule>
    <cfRule type="cellIs" dxfId="3190" priority="306" operator="greaterThan">
      <formula>0.85</formula>
    </cfRule>
  </conditionalFormatting>
  <conditionalFormatting sqref="N23">
    <cfRule type="cellIs" dxfId="3189" priority="303" operator="greaterThan">
      <formula>0.9</formula>
    </cfRule>
    <cfRule type="cellIs" dxfId="3188" priority="304" operator="greaterThan">
      <formula>0.85</formula>
    </cfRule>
  </conditionalFormatting>
  <conditionalFormatting sqref="E23">
    <cfRule type="expression" dxfId="3187" priority="299">
      <formula>AND(IF(OR($Q23=1,$Q23=2),1,0),IF($X23&lt;=20,1,0))</formula>
    </cfRule>
    <cfRule type="expression" dxfId="3186" priority="300">
      <formula>AND(IF($Q23=2,1,0),IF($X23&lt;30,1,0))</formula>
    </cfRule>
    <cfRule type="expression" dxfId="3185" priority="301">
      <formula>AND(IF($Q23=3,1,0),IF($X23&lt;30,1,0))</formula>
    </cfRule>
    <cfRule type="expression" dxfId="3184" priority="302">
      <formula>AND(IF($Q23=3,1,IF($Q23=4,1,0)),IF($F23&lt;=85,1,0))</formula>
    </cfRule>
  </conditionalFormatting>
  <conditionalFormatting sqref="X23">
    <cfRule type="expression" dxfId="3183" priority="295">
      <formula>AND(IF(OR($Q23=1,$Q23=2),1,0),IF($X23&lt;=20,1,0))</formula>
    </cfRule>
    <cfRule type="expression" dxfId="3182" priority="296">
      <formula>AND(IF($Q23=2,1,0),IF($X23&lt;30,1,0))</formula>
    </cfRule>
    <cfRule type="expression" dxfId="3181" priority="297">
      <formula>AND(IF($Q23=3,1,0),IF($X23&lt;30,1,0))</formula>
    </cfRule>
    <cfRule type="expression" dxfId="3180" priority="298">
      <formula>AND(IF($Q23=3,1,IF($Q23=4,1,0)),IF($F23&lt;=85,1,0))</formula>
    </cfRule>
  </conditionalFormatting>
  <conditionalFormatting sqref="AI23">
    <cfRule type="expression" dxfId="3179" priority="291">
      <formula>AND(IF(OR($Q23=1,$Q23=2),1,0),IF($X23&lt;=20,1,0))</formula>
    </cfRule>
    <cfRule type="expression" dxfId="3178" priority="292">
      <formula>AND(IF($Q23=2,1,0),IF($X23&lt;30,1,0))</formula>
    </cfRule>
    <cfRule type="expression" dxfId="3177" priority="293">
      <formula>AND(IF($Q23=3,1,0),IF($X23&lt;30,1,0))</formula>
    </cfRule>
    <cfRule type="expression" dxfId="3176" priority="294">
      <formula>AND(IF($Q23=3,1,IF($Q23=4,1,0)),IF($F23&lt;=85,1,0))</formula>
    </cfRule>
  </conditionalFormatting>
  <conditionalFormatting sqref="AV24">
    <cfRule type="expression" dxfId="3175" priority="289">
      <formula>AV24="X"</formula>
    </cfRule>
    <cfRule type="expression" dxfId="3174" priority="290">
      <formula>AV24="후보"</formula>
    </cfRule>
  </conditionalFormatting>
  <conditionalFormatting sqref="AC24">
    <cfRule type="cellIs" dxfId="3173" priority="286" operator="greaterThan">
      <formula>0.9</formula>
    </cfRule>
    <cfRule type="cellIs" dxfId="3172" priority="287" operator="greaterThan">
      <formula>0.85</formula>
    </cfRule>
  </conditionalFormatting>
  <conditionalFormatting sqref="N24">
    <cfRule type="cellIs" dxfId="3171" priority="284" operator="greaterThan">
      <formula>0.9</formula>
    </cfRule>
    <cfRule type="cellIs" dxfId="3170" priority="285" operator="greaterThan">
      <formula>0.85</formula>
    </cfRule>
  </conditionalFormatting>
  <conditionalFormatting sqref="E24">
    <cfRule type="expression" dxfId="3169" priority="280">
      <formula>AND(IF(OR($Q24=1,$Q24=2),1,0),IF($X24&lt;=20,1,0))</formula>
    </cfRule>
    <cfRule type="expression" dxfId="3168" priority="281">
      <formula>AND(IF($Q24=2,1,0),IF($X24&lt;30,1,0))</formula>
    </cfRule>
    <cfRule type="expression" dxfId="3167" priority="282">
      <formula>AND(IF($Q24=3,1,0),IF($X24&lt;30,1,0))</formula>
    </cfRule>
    <cfRule type="expression" dxfId="3166" priority="283">
      <formula>AND(IF($Q24=3,1,IF($Q24=4,1,0)),IF($F24&lt;=85,1,0))</formula>
    </cfRule>
  </conditionalFormatting>
  <conditionalFormatting sqref="X24">
    <cfRule type="expression" dxfId="3165" priority="276">
      <formula>AND(IF(OR($Q24=1,$Q24=2),1,0),IF($X24&lt;=20,1,0))</formula>
    </cfRule>
    <cfRule type="expression" dxfId="3164" priority="277">
      <formula>AND(IF($Q24=2,1,0),IF($X24&lt;30,1,0))</formula>
    </cfRule>
    <cfRule type="expression" dxfId="3163" priority="278">
      <formula>AND(IF($Q24=3,1,0),IF($X24&lt;30,1,0))</formula>
    </cfRule>
    <cfRule type="expression" dxfId="3162" priority="279">
      <formula>AND(IF($Q24=3,1,IF($Q24=4,1,0)),IF($F24&lt;=85,1,0))</formula>
    </cfRule>
  </conditionalFormatting>
  <conditionalFormatting sqref="AI24">
    <cfRule type="expression" dxfId="3161" priority="272">
      <formula>AND(IF(OR($Q24=1,$Q24=2),1,0),IF($X24&lt;=20,1,0))</formula>
    </cfRule>
    <cfRule type="expression" dxfId="3160" priority="273">
      <formula>AND(IF($Q24=2,1,0),IF($X24&lt;30,1,0))</formula>
    </cfRule>
    <cfRule type="expression" dxfId="3159" priority="274">
      <formula>AND(IF($Q24=3,1,0),IF($X24&lt;30,1,0))</formula>
    </cfRule>
    <cfRule type="expression" dxfId="3158" priority="275">
      <formula>AND(IF($Q24=3,1,IF($Q24=4,1,0)),IF($F24&lt;=85,1,0))</formula>
    </cfRule>
  </conditionalFormatting>
  <conditionalFormatting sqref="AV25">
    <cfRule type="expression" dxfId="3157" priority="270">
      <formula>AV25="X"</formula>
    </cfRule>
    <cfRule type="expression" dxfId="3156" priority="271">
      <formula>AV25="후보"</formula>
    </cfRule>
  </conditionalFormatting>
  <conditionalFormatting sqref="AC25">
    <cfRule type="cellIs" dxfId="3155" priority="267" operator="greaterThan">
      <formula>0.9</formula>
    </cfRule>
    <cfRule type="cellIs" dxfId="3154" priority="268" operator="greaterThan">
      <formula>0.85</formula>
    </cfRule>
  </conditionalFormatting>
  <conditionalFormatting sqref="N25">
    <cfRule type="cellIs" dxfId="3153" priority="265" operator="greaterThan">
      <formula>0.9</formula>
    </cfRule>
    <cfRule type="cellIs" dxfId="3152" priority="266" operator="greaterThan">
      <formula>0.85</formula>
    </cfRule>
  </conditionalFormatting>
  <conditionalFormatting sqref="E25">
    <cfRule type="expression" dxfId="3151" priority="261">
      <formula>AND(IF(OR($Q25=1,$Q25=2),1,0),IF($X25&lt;=20,1,0))</formula>
    </cfRule>
    <cfRule type="expression" dxfId="3150" priority="262">
      <formula>AND(IF($Q25=2,1,0),IF($X25&lt;30,1,0))</formula>
    </cfRule>
    <cfRule type="expression" dxfId="3149" priority="263">
      <formula>AND(IF($Q25=3,1,0),IF($X25&lt;30,1,0))</formula>
    </cfRule>
    <cfRule type="expression" dxfId="3148" priority="264">
      <formula>AND(IF($Q25=3,1,IF($Q25=4,1,0)),IF($F25&lt;=85,1,0))</formula>
    </cfRule>
  </conditionalFormatting>
  <conditionalFormatting sqref="X25">
    <cfRule type="expression" dxfId="3147" priority="257">
      <formula>AND(IF(OR($Q25=1,$Q25=2),1,0),IF($X25&lt;=20,1,0))</formula>
    </cfRule>
    <cfRule type="expression" dxfId="3146" priority="258">
      <formula>AND(IF($Q25=2,1,0),IF($X25&lt;30,1,0))</formula>
    </cfRule>
    <cfRule type="expression" dxfId="3145" priority="259">
      <formula>AND(IF($Q25=3,1,0),IF($X25&lt;30,1,0))</formula>
    </cfRule>
    <cfRule type="expression" dxfId="3144" priority="260">
      <formula>AND(IF($Q25=3,1,IF($Q25=4,1,0)),IF($F25&lt;=85,1,0))</formula>
    </cfRule>
  </conditionalFormatting>
  <conditionalFormatting sqref="AI25">
    <cfRule type="expression" dxfId="3143" priority="253">
      <formula>AND(IF(OR($Q25=1,$Q25=2),1,0),IF($X25&lt;=20,1,0))</formula>
    </cfRule>
    <cfRule type="expression" dxfId="3142" priority="254">
      <formula>AND(IF($Q25=2,1,0),IF($X25&lt;30,1,0))</formula>
    </cfRule>
    <cfRule type="expression" dxfId="3141" priority="255">
      <formula>AND(IF($Q25=3,1,0),IF($X25&lt;30,1,0))</formula>
    </cfRule>
    <cfRule type="expression" dxfId="3140" priority="256">
      <formula>AND(IF($Q25=3,1,IF($Q25=4,1,0)),IF($F25&lt;=85,1,0))</formula>
    </cfRule>
  </conditionalFormatting>
  <conditionalFormatting sqref="AV26">
    <cfRule type="expression" dxfId="3139" priority="251">
      <formula>AV26="X"</formula>
    </cfRule>
    <cfRule type="expression" dxfId="3138" priority="252">
      <formula>AV26="후보"</formula>
    </cfRule>
  </conditionalFormatting>
  <conditionalFormatting sqref="AC26">
    <cfRule type="cellIs" dxfId="3137" priority="248" operator="greaterThan">
      <formula>0.9</formula>
    </cfRule>
    <cfRule type="cellIs" dxfId="3136" priority="249" operator="greaterThan">
      <formula>0.85</formula>
    </cfRule>
  </conditionalFormatting>
  <conditionalFormatting sqref="N26">
    <cfRule type="cellIs" dxfId="3135" priority="246" operator="greaterThan">
      <formula>0.9</formula>
    </cfRule>
    <cfRule type="cellIs" dxfId="3134" priority="247" operator="greaterThan">
      <formula>0.85</formula>
    </cfRule>
  </conditionalFormatting>
  <conditionalFormatting sqref="E26">
    <cfRule type="expression" dxfId="3133" priority="242">
      <formula>AND(IF(OR($Q26=1,$Q26=2),1,0),IF($X26&lt;=20,1,0))</formula>
    </cfRule>
    <cfRule type="expression" dxfId="3132" priority="243">
      <formula>AND(IF($Q26=2,1,0),IF($X26&lt;30,1,0))</formula>
    </cfRule>
    <cfRule type="expression" dxfId="3131" priority="244">
      <formula>AND(IF($Q26=3,1,0),IF($X26&lt;30,1,0))</formula>
    </cfRule>
    <cfRule type="expression" dxfId="3130" priority="245">
      <formula>AND(IF($Q26=3,1,IF($Q26=4,1,0)),IF($F26&lt;=85,1,0))</formula>
    </cfRule>
  </conditionalFormatting>
  <conditionalFormatting sqref="X26">
    <cfRule type="expression" dxfId="3129" priority="238">
      <formula>AND(IF(OR($Q26=1,$Q26=2),1,0),IF($X26&lt;=20,1,0))</formula>
    </cfRule>
    <cfRule type="expression" dxfId="3128" priority="239">
      <formula>AND(IF($Q26=2,1,0),IF($X26&lt;30,1,0))</formula>
    </cfRule>
    <cfRule type="expression" dxfId="3127" priority="240">
      <formula>AND(IF($Q26=3,1,0),IF($X26&lt;30,1,0))</formula>
    </cfRule>
    <cfRule type="expression" dxfId="3126" priority="241">
      <formula>AND(IF($Q26=3,1,IF($Q26=4,1,0)),IF($F26&lt;=85,1,0))</formula>
    </cfRule>
  </conditionalFormatting>
  <conditionalFormatting sqref="AI26">
    <cfRule type="expression" dxfId="3125" priority="234">
      <formula>AND(IF(OR($Q26=1,$Q26=2),1,0),IF($X26&lt;=20,1,0))</formula>
    </cfRule>
    <cfRule type="expression" dxfId="3124" priority="235">
      <formula>AND(IF($Q26=2,1,0),IF($X26&lt;30,1,0))</formula>
    </cfRule>
    <cfRule type="expression" dxfId="3123" priority="236">
      <formula>AND(IF($Q26=3,1,0),IF($X26&lt;30,1,0))</formula>
    </cfRule>
    <cfRule type="expression" dxfId="3122" priority="237">
      <formula>AND(IF($Q26=3,1,IF($Q26=4,1,0)),IF($F26&lt;=85,1,0))</formula>
    </cfRule>
  </conditionalFormatting>
  <conditionalFormatting sqref="AV27">
    <cfRule type="expression" dxfId="3121" priority="232">
      <formula>AV27="X"</formula>
    </cfRule>
    <cfRule type="expression" dxfId="3120" priority="233">
      <formula>AV27="후보"</formula>
    </cfRule>
  </conditionalFormatting>
  <conditionalFormatting sqref="AC27">
    <cfRule type="cellIs" dxfId="3119" priority="229" operator="greaterThan">
      <formula>0.9</formula>
    </cfRule>
    <cfRule type="cellIs" dxfId="3118" priority="230" operator="greaterThan">
      <formula>0.85</formula>
    </cfRule>
  </conditionalFormatting>
  <conditionalFormatting sqref="N27">
    <cfRule type="cellIs" dxfId="3117" priority="227" operator="greaterThan">
      <formula>0.9</formula>
    </cfRule>
    <cfRule type="cellIs" dxfId="3116" priority="228" operator="greaterThan">
      <formula>0.85</formula>
    </cfRule>
  </conditionalFormatting>
  <conditionalFormatting sqref="E27">
    <cfRule type="expression" dxfId="3115" priority="223">
      <formula>AND(IF(OR($Q27=1,$Q27=2),1,0),IF($X27&lt;=20,1,0))</formula>
    </cfRule>
    <cfRule type="expression" dxfId="3114" priority="224">
      <formula>AND(IF($Q27=2,1,0),IF($X27&lt;30,1,0))</formula>
    </cfRule>
    <cfRule type="expression" dxfId="3113" priority="225">
      <formula>AND(IF($Q27=3,1,0),IF($X27&lt;30,1,0))</formula>
    </cfRule>
    <cfRule type="expression" dxfId="3112" priority="226">
      <formula>AND(IF($Q27=3,1,IF($Q27=4,1,0)),IF($F27&lt;=85,1,0))</formula>
    </cfRule>
  </conditionalFormatting>
  <conditionalFormatting sqref="X27">
    <cfRule type="expression" dxfId="3111" priority="219">
      <formula>AND(IF(OR($Q27=1,$Q27=2),1,0),IF($X27&lt;=20,1,0))</formula>
    </cfRule>
    <cfRule type="expression" dxfId="3110" priority="220">
      <formula>AND(IF($Q27=2,1,0),IF($X27&lt;30,1,0))</formula>
    </cfRule>
    <cfRule type="expression" dxfId="3109" priority="221">
      <formula>AND(IF($Q27=3,1,0),IF($X27&lt;30,1,0))</formula>
    </cfRule>
    <cfRule type="expression" dxfId="3108" priority="222">
      <formula>AND(IF($Q27=3,1,IF($Q27=4,1,0)),IF($F27&lt;=85,1,0))</formula>
    </cfRule>
  </conditionalFormatting>
  <conditionalFormatting sqref="AI27">
    <cfRule type="expression" dxfId="3107" priority="215">
      <formula>AND(IF(OR($Q27=1,$Q27=2),1,0),IF($X27&lt;=20,1,0))</formula>
    </cfRule>
    <cfRule type="expression" dxfId="3106" priority="216">
      <formula>AND(IF($Q27=2,1,0),IF($X27&lt;30,1,0))</formula>
    </cfRule>
    <cfRule type="expression" dxfId="3105" priority="217">
      <formula>AND(IF($Q27=3,1,0),IF($X27&lt;30,1,0))</formula>
    </cfRule>
    <cfRule type="expression" dxfId="3104" priority="218">
      <formula>AND(IF($Q27=3,1,IF($Q27=4,1,0)),IF($F27&lt;=85,1,0))</formula>
    </cfRule>
  </conditionalFormatting>
  <conditionalFormatting sqref="AV28">
    <cfRule type="expression" dxfId="3103" priority="213">
      <formula>AV28="X"</formula>
    </cfRule>
    <cfRule type="expression" dxfId="3102" priority="214">
      <formula>AV28="후보"</formula>
    </cfRule>
  </conditionalFormatting>
  <conditionalFormatting sqref="AC28">
    <cfRule type="cellIs" dxfId="3101" priority="210" operator="greaterThan">
      <formula>0.9</formula>
    </cfRule>
    <cfRule type="cellIs" dxfId="3100" priority="211" operator="greaterThan">
      <formula>0.85</formula>
    </cfRule>
  </conditionalFormatting>
  <conditionalFormatting sqref="N28">
    <cfRule type="cellIs" dxfId="3099" priority="208" operator="greaterThan">
      <formula>0.9</formula>
    </cfRule>
    <cfRule type="cellIs" dxfId="3098" priority="209" operator="greaterThan">
      <formula>0.85</formula>
    </cfRule>
  </conditionalFormatting>
  <conditionalFormatting sqref="E28">
    <cfRule type="expression" dxfId="3097" priority="204">
      <formula>AND(IF(OR($Q28=1,$Q28=2),1,0),IF($X28&lt;=20,1,0))</formula>
    </cfRule>
    <cfRule type="expression" dxfId="3096" priority="205">
      <formula>AND(IF($Q28=2,1,0),IF($X28&lt;30,1,0))</formula>
    </cfRule>
    <cfRule type="expression" dxfId="3095" priority="206">
      <formula>AND(IF($Q28=3,1,0),IF($X28&lt;30,1,0))</formula>
    </cfRule>
    <cfRule type="expression" dxfId="3094" priority="207">
      <formula>AND(IF($Q28=3,1,IF($Q28=4,1,0)),IF($F28&lt;=85,1,0))</formula>
    </cfRule>
  </conditionalFormatting>
  <conditionalFormatting sqref="X28">
    <cfRule type="expression" dxfId="3093" priority="200">
      <formula>AND(IF(OR($Q28=1,$Q28=2),1,0),IF($X28&lt;=20,1,0))</formula>
    </cfRule>
    <cfRule type="expression" dxfId="3092" priority="201">
      <formula>AND(IF($Q28=2,1,0),IF($X28&lt;30,1,0))</formula>
    </cfRule>
    <cfRule type="expression" dxfId="3091" priority="202">
      <formula>AND(IF($Q28=3,1,0),IF($X28&lt;30,1,0))</formula>
    </cfRule>
    <cfRule type="expression" dxfId="3090" priority="203">
      <formula>AND(IF($Q28=3,1,IF($Q28=4,1,0)),IF($F28&lt;=85,1,0))</formula>
    </cfRule>
  </conditionalFormatting>
  <conditionalFormatting sqref="AI28">
    <cfRule type="expression" dxfId="3089" priority="196">
      <formula>AND(IF(OR($Q28=1,$Q28=2),1,0),IF($X28&lt;=20,1,0))</formula>
    </cfRule>
    <cfRule type="expression" dxfId="3088" priority="197">
      <formula>AND(IF($Q28=2,1,0),IF($X28&lt;30,1,0))</formula>
    </cfRule>
    <cfRule type="expression" dxfId="3087" priority="198">
      <formula>AND(IF($Q28=3,1,0),IF($X28&lt;30,1,0))</formula>
    </cfRule>
    <cfRule type="expression" dxfId="3086" priority="199">
      <formula>AND(IF($Q28=3,1,IF($Q28=4,1,0)),IF($F28&lt;=85,1,0))</formula>
    </cfRule>
  </conditionalFormatting>
  <conditionalFormatting sqref="AV29">
    <cfRule type="expression" dxfId="3085" priority="194">
      <formula>AV29="X"</formula>
    </cfRule>
    <cfRule type="expression" dxfId="3084" priority="195">
      <formula>AV29="후보"</formula>
    </cfRule>
  </conditionalFormatting>
  <conditionalFormatting sqref="AC29">
    <cfRule type="cellIs" dxfId="3083" priority="191" operator="greaterThan">
      <formula>0.9</formula>
    </cfRule>
    <cfRule type="cellIs" dxfId="3082" priority="192" operator="greaterThan">
      <formula>0.85</formula>
    </cfRule>
  </conditionalFormatting>
  <conditionalFormatting sqref="N29">
    <cfRule type="cellIs" dxfId="3081" priority="189" operator="greaterThan">
      <formula>0.9</formula>
    </cfRule>
    <cfRule type="cellIs" dxfId="3080" priority="190" operator="greaterThan">
      <formula>0.85</formula>
    </cfRule>
  </conditionalFormatting>
  <conditionalFormatting sqref="E29">
    <cfRule type="expression" dxfId="3079" priority="185">
      <formula>AND(IF(OR($Q29=1,$Q29=2),1,0),IF($X29&lt;=20,1,0))</formula>
    </cfRule>
    <cfRule type="expression" dxfId="3078" priority="186">
      <formula>AND(IF($Q29=2,1,0),IF($X29&lt;30,1,0))</formula>
    </cfRule>
    <cfRule type="expression" dxfId="3077" priority="187">
      <formula>AND(IF($Q29=3,1,0),IF($X29&lt;30,1,0))</formula>
    </cfRule>
    <cfRule type="expression" dxfId="3076" priority="188">
      <formula>AND(IF($Q29=3,1,IF($Q29=4,1,0)),IF($F29&lt;=85,1,0))</formula>
    </cfRule>
  </conditionalFormatting>
  <conditionalFormatting sqref="X29">
    <cfRule type="expression" dxfId="3075" priority="181">
      <formula>AND(IF(OR($Q29=1,$Q29=2),1,0),IF($X29&lt;=20,1,0))</formula>
    </cfRule>
    <cfRule type="expression" dxfId="3074" priority="182">
      <formula>AND(IF($Q29=2,1,0),IF($X29&lt;30,1,0))</formula>
    </cfRule>
    <cfRule type="expression" dxfId="3073" priority="183">
      <formula>AND(IF($Q29=3,1,0),IF($X29&lt;30,1,0))</formula>
    </cfRule>
    <cfRule type="expression" dxfId="3072" priority="184">
      <formula>AND(IF($Q29=3,1,IF($Q29=4,1,0)),IF($F29&lt;=85,1,0))</formula>
    </cfRule>
  </conditionalFormatting>
  <conditionalFormatting sqref="AI29">
    <cfRule type="expression" dxfId="3071" priority="177">
      <formula>AND(IF(OR($Q29=1,$Q29=2),1,0),IF($X29&lt;=20,1,0))</formula>
    </cfRule>
    <cfRule type="expression" dxfId="3070" priority="178">
      <formula>AND(IF($Q29=2,1,0),IF($X29&lt;30,1,0))</formula>
    </cfRule>
    <cfRule type="expression" dxfId="3069" priority="179">
      <formula>AND(IF($Q29=3,1,0),IF($X29&lt;30,1,0))</formula>
    </cfRule>
    <cfRule type="expression" dxfId="3068" priority="180">
      <formula>AND(IF($Q29=3,1,IF($Q29=4,1,0)),IF($F29&lt;=85,1,0))</formula>
    </cfRule>
  </conditionalFormatting>
  <conditionalFormatting sqref="AV30">
    <cfRule type="expression" dxfId="3067" priority="175">
      <formula>AV30="X"</formula>
    </cfRule>
    <cfRule type="expression" dxfId="3066" priority="176">
      <formula>AV30="후보"</formula>
    </cfRule>
  </conditionalFormatting>
  <conditionalFormatting sqref="AC30">
    <cfRule type="cellIs" dxfId="3065" priority="172" operator="greaterThan">
      <formula>0.9</formula>
    </cfRule>
    <cfRule type="cellIs" dxfId="3064" priority="173" operator="greaterThan">
      <formula>0.85</formula>
    </cfRule>
  </conditionalFormatting>
  <conditionalFormatting sqref="N30">
    <cfRule type="cellIs" dxfId="3063" priority="170" operator="greaterThan">
      <formula>0.9</formula>
    </cfRule>
    <cfRule type="cellIs" dxfId="3062" priority="171" operator="greaterThan">
      <formula>0.85</formula>
    </cfRule>
  </conditionalFormatting>
  <conditionalFormatting sqref="E30">
    <cfRule type="expression" dxfId="3061" priority="166">
      <formula>AND(IF(OR($Q30=1,$Q30=2),1,0),IF($X30&lt;=20,1,0))</formula>
    </cfRule>
    <cfRule type="expression" dxfId="3060" priority="167">
      <formula>AND(IF($Q30=2,1,0),IF($X30&lt;30,1,0))</formula>
    </cfRule>
    <cfRule type="expression" dxfId="3059" priority="168">
      <formula>AND(IF($Q30=3,1,0),IF($X30&lt;30,1,0))</formula>
    </cfRule>
    <cfRule type="expression" dxfId="3058" priority="169">
      <formula>AND(IF($Q30=3,1,IF($Q30=4,1,0)),IF($F30&lt;=85,1,0))</formula>
    </cfRule>
  </conditionalFormatting>
  <conditionalFormatting sqref="X30">
    <cfRule type="expression" dxfId="3057" priority="162">
      <formula>AND(IF(OR($Q30=1,$Q30=2),1,0),IF($X30&lt;=20,1,0))</formula>
    </cfRule>
    <cfRule type="expression" dxfId="3056" priority="163">
      <formula>AND(IF($Q30=2,1,0),IF($X30&lt;30,1,0))</formula>
    </cfRule>
    <cfRule type="expression" dxfId="3055" priority="164">
      <formula>AND(IF($Q30=3,1,0),IF($X30&lt;30,1,0))</formula>
    </cfRule>
    <cfRule type="expression" dxfId="3054" priority="165">
      <formula>AND(IF($Q30=3,1,IF($Q30=4,1,0)),IF($F30&lt;=85,1,0))</formula>
    </cfRule>
  </conditionalFormatting>
  <conditionalFormatting sqref="AI30">
    <cfRule type="expression" dxfId="3053" priority="158">
      <formula>AND(IF(OR($Q30=1,$Q30=2),1,0),IF($X30&lt;=20,1,0))</formula>
    </cfRule>
    <cfRule type="expression" dxfId="3052" priority="159">
      <formula>AND(IF($Q30=2,1,0),IF($X30&lt;30,1,0))</formula>
    </cfRule>
    <cfRule type="expression" dxfId="3051" priority="160">
      <formula>AND(IF($Q30=3,1,0),IF($X30&lt;30,1,0))</formula>
    </cfRule>
    <cfRule type="expression" dxfId="3050" priority="161">
      <formula>AND(IF($Q30=3,1,IF($Q30=4,1,0)),IF($F30&lt;=85,1,0))</formula>
    </cfRule>
  </conditionalFormatting>
  <conditionalFormatting sqref="AV31">
    <cfRule type="expression" dxfId="3049" priority="156">
      <formula>AV31="X"</formula>
    </cfRule>
    <cfRule type="expression" dxfId="3048" priority="157">
      <formula>AV31="후보"</formula>
    </cfRule>
  </conditionalFormatting>
  <conditionalFormatting sqref="AC31">
    <cfRule type="cellIs" dxfId="3047" priority="153" operator="greaterThan">
      <formula>0.9</formula>
    </cfRule>
    <cfRule type="cellIs" dxfId="3046" priority="154" operator="greaterThan">
      <formula>0.85</formula>
    </cfRule>
  </conditionalFormatting>
  <conditionalFormatting sqref="N31">
    <cfRule type="cellIs" dxfId="3045" priority="151" operator="greaterThan">
      <formula>0.9</formula>
    </cfRule>
    <cfRule type="cellIs" dxfId="3044" priority="152" operator="greaterThan">
      <formula>0.85</formula>
    </cfRule>
  </conditionalFormatting>
  <conditionalFormatting sqref="E31">
    <cfRule type="expression" dxfId="3043" priority="147">
      <formula>AND(IF(OR($Q31=1,$Q31=2),1,0),IF($X31&lt;=20,1,0))</formula>
    </cfRule>
    <cfRule type="expression" dxfId="3042" priority="148">
      <formula>AND(IF($Q31=2,1,0),IF($X31&lt;30,1,0))</formula>
    </cfRule>
    <cfRule type="expression" dxfId="3041" priority="149">
      <formula>AND(IF($Q31=3,1,0),IF($X31&lt;30,1,0))</formula>
    </cfRule>
    <cfRule type="expression" dxfId="3040" priority="150">
      <formula>AND(IF($Q31=3,1,IF($Q31=4,1,0)),IF($F31&lt;=85,1,0))</formula>
    </cfRule>
  </conditionalFormatting>
  <conditionalFormatting sqref="X31">
    <cfRule type="expression" dxfId="3039" priority="143">
      <formula>AND(IF(OR($Q31=1,$Q31=2),1,0),IF($X31&lt;=20,1,0))</formula>
    </cfRule>
    <cfRule type="expression" dxfId="3038" priority="144">
      <formula>AND(IF($Q31=2,1,0),IF($X31&lt;30,1,0))</formula>
    </cfRule>
    <cfRule type="expression" dxfId="3037" priority="145">
      <formula>AND(IF($Q31=3,1,0),IF($X31&lt;30,1,0))</formula>
    </cfRule>
    <cfRule type="expression" dxfId="3036" priority="146">
      <formula>AND(IF($Q31=3,1,IF($Q31=4,1,0)),IF($F31&lt;=85,1,0))</formula>
    </cfRule>
  </conditionalFormatting>
  <conditionalFormatting sqref="AI31">
    <cfRule type="expression" dxfId="3035" priority="139">
      <formula>AND(IF(OR($Q31=1,$Q31=2),1,0),IF($X31&lt;=20,1,0))</formula>
    </cfRule>
    <cfRule type="expression" dxfId="3034" priority="140">
      <formula>AND(IF($Q31=2,1,0),IF($X31&lt;30,1,0))</formula>
    </cfRule>
    <cfRule type="expression" dxfId="3033" priority="141">
      <formula>AND(IF($Q31=3,1,0),IF($X31&lt;30,1,0))</formula>
    </cfRule>
    <cfRule type="expression" dxfId="3032" priority="142">
      <formula>AND(IF($Q31=3,1,IF($Q31=4,1,0)),IF($F31&lt;=85,1,0))</formula>
    </cfRule>
  </conditionalFormatting>
  <conditionalFormatting sqref="AV32">
    <cfRule type="expression" dxfId="3031" priority="137">
      <formula>AV32="X"</formula>
    </cfRule>
    <cfRule type="expression" dxfId="3030" priority="138">
      <formula>AV32="후보"</formula>
    </cfRule>
  </conditionalFormatting>
  <conditionalFormatting sqref="AC32">
    <cfRule type="cellIs" dxfId="3029" priority="134" operator="greaterThan">
      <formula>0.9</formula>
    </cfRule>
    <cfRule type="cellIs" dxfId="3028" priority="135" operator="greaterThan">
      <formula>0.85</formula>
    </cfRule>
  </conditionalFormatting>
  <conditionalFormatting sqref="N32">
    <cfRule type="cellIs" dxfId="3027" priority="132" operator="greaterThan">
      <formula>0.9</formula>
    </cfRule>
    <cfRule type="cellIs" dxfId="3026" priority="133" operator="greaterThan">
      <formula>0.85</formula>
    </cfRule>
  </conditionalFormatting>
  <conditionalFormatting sqref="E32">
    <cfRule type="expression" dxfId="3025" priority="128">
      <formula>AND(IF(OR($Q32=1,$Q32=2),1,0),IF($X32&lt;=20,1,0))</formula>
    </cfRule>
    <cfRule type="expression" dxfId="3024" priority="129">
      <formula>AND(IF($Q32=2,1,0),IF($X32&lt;30,1,0))</formula>
    </cfRule>
    <cfRule type="expression" dxfId="3023" priority="130">
      <formula>AND(IF($Q32=3,1,0),IF($X32&lt;30,1,0))</formula>
    </cfRule>
    <cfRule type="expression" dxfId="3022" priority="131">
      <formula>AND(IF($Q32=3,1,IF($Q32=4,1,0)),IF($F32&lt;=85,1,0))</formula>
    </cfRule>
  </conditionalFormatting>
  <conditionalFormatting sqref="X32">
    <cfRule type="expression" dxfId="3021" priority="124">
      <formula>AND(IF(OR($Q32=1,$Q32=2),1,0),IF($X32&lt;=20,1,0))</formula>
    </cfRule>
    <cfRule type="expression" dxfId="3020" priority="125">
      <formula>AND(IF($Q32=2,1,0),IF($X32&lt;30,1,0))</formula>
    </cfRule>
    <cfRule type="expression" dxfId="3019" priority="126">
      <formula>AND(IF($Q32=3,1,0),IF($X32&lt;30,1,0))</formula>
    </cfRule>
    <cfRule type="expression" dxfId="3018" priority="127">
      <formula>AND(IF($Q32=3,1,IF($Q32=4,1,0)),IF($F32&lt;=85,1,0))</formula>
    </cfRule>
  </conditionalFormatting>
  <conditionalFormatting sqref="AI32">
    <cfRule type="expression" dxfId="3017" priority="120">
      <formula>AND(IF(OR($Q32=1,$Q32=2),1,0),IF($X32&lt;=20,1,0))</formula>
    </cfRule>
    <cfRule type="expression" dxfId="3016" priority="121">
      <formula>AND(IF($Q32=2,1,0),IF($X32&lt;30,1,0))</formula>
    </cfRule>
    <cfRule type="expression" dxfId="3015" priority="122">
      <formula>AND(IF($Q32=3,1,0),IF($X32&lt;30,1,0))</formula>
    </cfRule>
    <cfRule type="expression" dxfId="3014" priority="123">
      <formula>AND(IF($Q32=3,1,IF($Q32=4,1,0)),IF($F32&lt;=85,1,0))</formula>
    </cfRule>
  </conditionalFormatting>
  <conditionalFormatting sqref="AV33">
    <cfRule type="expression" dxfId="3013" priority="118">
      <formula>AV33="X"</formula>
    </cfRule>
    <cfRule type="expression" dxfId="3012" priority="119">
      <formula>AV33="후보"</formula>
    </cfRule>
  </conditionalFormatting>
  <conditionalFormatting sqref="AC33">
    <cfRule type="cellIs" dxfId="3011" priority="115" operator="greaterThan">
      <formula>0.9</formula>
    </cfRule>
    <cfRule type="cellIs" dxfId="3010" priority="116" operator="greaterThan">
      <formula>0.85</formula>
    </cfRule>
  </conditionalFormatting>
  <conditionalFormatting sqref="N33">
    <cfRule type="cellIs" dxfId="3009" priority="113" operator="greaterThan">
      <formula>0.9</formula>
    </cfRule>
    <cfRule type="cellIs" dxfId="3008" priority="114" operator="greaterThan">
      <formula>0.85</formula>
    </cfRule>
  </conditionalFormatting>
  <conditionalFormatting sqref="E33">
    <cfRule type="expression" dxfId="3007" priority="109">
      <formula>AND(IF(OR($Q33=1,$Q33=2),1,0),IF($X33&lt;=20,1,0))</formula>
    </cfRule>
    <cfRule type="expression" dxfId="3006" priority="110">
      <formula>AND(IF($Q33=2,1,0),IF($X33&lt;30,1,0))</formula>
    </cfRule>
    <cfRule type="expression" dxfId="3005" priority="111">
      <formula>AND(IF($Q33=3,1,0),IF($X33&lt;30,1,0))</formula>
    </cfRule>
    <cfRule type="expression" dxfId="3004" priority="112">
      <formula>AND(IF($Q33=3,1,IF($Q33=4,1,0)),IF($F33&lt;=85,1,0))</formula>
    </cfRule>
  </conditionalFormatting>
  <conditionalFormatting sqref="X33">
    <cfRule type="expression" dxfId="3003" priority="105">
      <formula>AND(IF(OR($Q33=1,$Q33=2),1,0),IF($X33&lt;=20,1,0))</formula>
    </cfRule>
    <cfRule type="expression" dxfId="3002" priority="106">
      <formula>AND(IF($Q33=2,1,0),IF($X33&lt;30,1,0))</formula>
    </cfRule>
    <cfRule type="expression" dxfId="3001" priority="107">
      <formula>AND(IF($Q33=3,1,0),IF($X33&lt;30,1,0))</formula>
    </cfRule>
    <cfRule type="expression" dxfId="3000" priority="108">
      <formula>AND(IF($Q33=3,1,IF($Q33=4,1,0)),IF($F33&lt;=85,1,0))</formula>
    </cfRule>
  </conditionalFormatting>
  <conditionalFormatting sqref="AI33">
    <cfRule type="expression" dxfId="2999" priority="101">
      <formula>AND(IF(OR($Q33=1,$Q33=2),1,0),IF($X33&lt;=20,1,0))</formula>
    </cfRule>
    <cfRule type="expression" dxfId="2998" priority="102">
      <formula>AND(IF($Q33=2,1,0),IF($X33&lt;30,1,0))</formula>
    </cfRule>
    <cfRule type="expression" dxfId="2997" priority="103">
      <formula>AND(IF($Q33=3,1,0),IF($X33&lt;30,1,0))</formula>
    </cfRule>
    <cfRule type="expression" dxfId="2996" priority="104">
      <formula>AND(IF($Q33=3,1,IF($Q33=4,1,0)),IF($F33&lt;=85,1,0))</formula>
    </cfRule>
  </conditionalFormatting>
  <conditionalFormatting sqref="AV34">
    <cfRule type="expression" dxfId="2995" priority="99">
      <formula>AV34="X"</formula>
    </cfRule>
    <cfRule type="expression" dxfId="2994" priority="100">
      <formula>AV34="후보"</formula>
    </cfRule>
  </conditionalFormatting>
  <conditionalFormatting sqref="AC34">
    <cfRule type="cellIs" dxfId="2993" priority="96" operator="greaterThan">
      <formula>0.9</formula>
    </cfRule>
    <cfRule type="cellIs" dxfId="2992" priority="97" operator="greaterThan">
      <formula>0.85</formula>
    </cfRule>
  </conditionalFormatting>
  <conditionalFormatting sqref="N34">
    <cfRule type="cellIs" dxfId="2991" priority="94" operator="greaterThan">
      <formula>0.9</formula>
    </cfRule>
    <cfRule type="cellIs" dxfId="2990" priority="95" operator="greaterThan">
      <formula>0.85</formula>
    </cfRule>
  </conditionalFormatting>
  <conditionalFormatting sqref="E34">
    <cfRule type="expression" dxfId="2989" priority="90">
      <formula>AND(IF(OR($Q34=1,$Q34=2),1,0),IF($X34&lt;=20,1,0))</formula>
    </cfRule>
    <cfRule type="expression" dxfId="2988" priority="91">
      <formula>AND(IF($Q34=2,1,0),IF($X34&lt;30,1,0))</formula>
    </cfRule>
    <cfRule type="expression" dxfId="2987" priority="92">
      <formula>AND(IF($Q34=3,1,0),IF($X34&lt;30,1,0))</formula>
    </cfRule>
    <cfRule type="expression" dxfId="2986" priority="93">
      <formula>AND(IF($Q34=3,1,IF($Q34=4,1,0)),IF($F34&lt;=85,1,0))</formula>
    </cfRule>
  </conditionalFormatting>
  <conditionalFormatting sqref="X34">
    <cfRule type="expression" dxfId="2985" priority="86">
      <formula>AND(IF(OR($Q34=1,$Q34=2),1,0),IF($X34&lt;=20,1,0))</formula>
    </cfRule>
    <cfRule type="expression" dxfId="2984" priority="87">
      <formula>AND(IF($Q34=2,1,0),IF($X34&lt;30,1,0))</formula>
    </cfRule>
    <cfRule type="expression" dxfId="2983" priority="88">
      <formula>AND(IF($Q34=3,1,0),IF($X34&lt;30,1,0))</formula>
    </cfRule>
    <cfRule type="expression" dxfId="2982" priority="89">
      <formula>AND(IF($Q34=3,1,IF($Q34=4,1,0)),IF($F34&lt;=85,1,0))</formula>
    </cfRule>
  </conditionalFormatting>
  <conditionalFormatting sqref="AI34">
    <cfRule type="expression" dxfId="2981" priority="82">
      <formula>AND(IF(OR($Q34=1,$Q34=2),1,0),IF($X34&lt;=20,1,0))</formula>
    </cfRule>
    <cfRule type="expression" dxfId="2980" priority="83">
      <formula>AND(IF($Q34=2,1,0),IF($X34&lt;30,1,0))</formula>
    </cfRule>
    <cfRule type="expression" dxfId="2979" priority="84">
      <formula>AND(IF($Q34=3,1,0),IF($X34&lt;30,1,0))</formula>
    </cfRule>
    <cfRule type="expression" dxfId="2978" priority="85">
      <formula>AND(IF($Q34=3,1,IF($Q34=4,1,0)),IF($F34&lt;=85,1,0))</formula>
    </cfRule>
  </conditionalFormatting>
  <conditionalFormatting sqref="AV35">
    <cfRule type="expression" dxfId="2977" priority="80">
      <formula>AV35="X"</formula>
    </cfRule>
    <cfRule type="expression" dxfId="2976" priority="81">
      <formula>AV35="후보"</formula>
    </cfRule>
  </conditionalFormatting>
  <conditionalFormatting sqref="AC35 N35">
    <cfRule type="cellIs" dxfId="2975" priority="77" operator="greaterThan">
      <formula>0.9</formula>
    </cfRule>
    <cfRule type="cellIs" dxfId="2974" priority="78" operator="greaterThan">
      <formula>0.85</formula>
    </cfRule>
  </conditionalFormatting>
  <conditionalFormatting sqref="AV36">
    <cfRule type="expression" dxfId="2973" priority="75">
      <formula>AV36="X"</formula>
    </cfRule>
    <cfRule type="expression" dxfId="2972" priority="76">
      <formula>AV36="후보"</formula>
    </cfRule>
  </conditionalFormatting>
  <conditionalFormatting sqref="AC36">
    <cfRule type="cellIs" dxfId="2971" priority="72" operator="greaterThan">
      <formula>0.9</formula>
    </cfRule>
    <cfRule type="cellIs" dxfId="2970" priority="73" operator="greaterThan">
      <formula>0.85</formula>
    </cfRule>
  </conditionalFormatting>
  <conditionalFormatting sqref="N36">
    <cfRule type="cellIs" dxfId="2969" priority="70" operator="greaterThan">
      <formula>0.9</formula>
    </cfRule>
    <cfRule type="cellIs" dxfId="2968" priority="71" operator="greaterThan">
      <formula>0.85</formula>
    </cfRule>
  </conditionalFormatting>
  <conditionalFormatting sqref="E36">
    <cfRule type="expression" dxfId="2967" priority="66">
      <formula>AND(IF(OR($Q36=1,$Q36=2),1,0),IF($X36&lt;=20,1,0))</formula>
    </cfRule>
    <cfRule type="expression" dxfId="2966" priority="67">
      <formula>AND(IF($Q36=2,1,0),IF($X36&lt;30,1,0))</formula>
    </cfRule>
    <cfRule type="expression" dxfId="2965" priority="68">
      <formula>AND(IF($Q36=3,1,0),IF($X36&lt;30,1,0))</formula>
    </cfRule>
    <cfRule type="expression" dxfId="2964" priority="69">
      <formula>AND(IF($Q36=3,1,IF($Q36=4,1,0)),IF($F36&lt;=85,1,0))</formula>
    </cfRule>
  </conditionalFormatting>
  <conditionalFormatting sqref="X36">
    <cfRule type="expression" dxfId="2963" priority="62">
      <formula>AND(IF(OR($Q36=1,$Q36=2),1,0),IF($X36&lt;=20,1,0))</formula>
    </cfRule>
    <cfRule type="expression" dxfId="2962" priority="63">
      <formula>AND(IF($Q36=2,1,0),IF($X36&lt;30,1,0))</formula>
    </cfRule>
    <cfRule type="expression" dxfId="2961" priority="64">
      <formula>AND(IF($Q36=3,1,0),IF($X36&lt;30,1,0))</formula>
    </cfRule>
    <cfRule type="expression" dxfId="2960" priority="65">
      <formula>AND(IF($Q36=3,1,IF($Q36=4,1,0)),IF($F36&lt;=85,1,0))</formula>
    </cfRule>
  </conditionalFormatting>
  <conditionalFormatting sqref="AI36">
    <cfRule type="expression" dxfId="2959" priority="58">
      <formula>AND(IF(OR($Q36=1,$Q36=2),1,0),IF($X36&lt;=20,1,0))</formula>
    </cfRule>
    <cfRule type="expression" dxfId="2958" priority="59">
      <formula>AND(IF($Q36=2,1,0),IF($X36&lt;30,1,0))</formula>
    </cfRule>
    <cfRule type="expression" dxfId="2957" priority="60">
      <formula>AND(IF($Q36=3,1,0),IF($X36&lt;30,1,0))</formula>
    </cfRule>
    <cfRule type="expression" dxfId="2956" priority="61">
      <formula>AND(IF($Q36=3,1,IF($Q36=4,1,0)),IF($F36&lt;=85,1,0))</formula>
    </cfRule>
  </conditionalFormatting>
  <conditionalFormatting sqref="AV37">
    <cfRule type="expression" dxfId="2955" priority="56">
      <formula>AV37="X"</formula>
    </cfRule>
    <cfRule type="expression" dxfId="2954" priority="57">
      <formula>AV37="후보"</formula>
    </cfRule>
  </conditionalFormatting>
  <conditionalFormatting sqref="AC37">
    <cfRule type="cellIs" dxfId="2953" priority="53" operator="greaterThan">
      <formula>0.9</formula>
    </cfRule>
    <cfRule type="cellIs" dxfId="2952" priority="54" operator="greaterThan">
      <formula>0.85</formula>
    </cfRule>
  </conditionalFormatting>
  <conditionalFormatting sqref="N37">
    <cfRule type="cellIs" dxfId="2951" priority="51" operator="greaterThan">
      <formula>0.9</formula>
    </cfRule>
    <cfRule type="cellIs" dxfId="2950" priority="52" operator="greaterThan">
      <formula>0.85</formula>
    </cfRule>
  </conditionalFormatting>
  <conditionalFormatting sqref="E37">
    <cfRule type="expression" dxfId="2949" priority="47">
      <formula>AND(IF(OR($Q37=1,$Q37=2),1,0),IF($X37&lt;=20,1,0))</formula>
    </cfRule>
    <cfRule type="expression" dxfId="2948" priority="48">
      <formula>AND(IF($Q37=2,1,0),IF($X37&lt;30,1,0))</formula>
    </cfRule>
    <cfRule type="expression" dxfId="2947" priority="49">
      <formula>AND(IF($Q37=3,1,0),IF($X37&lt;30,1,0))</formula>
    </cfRule>
    <cfRule type="expression" dxfId="2946" priority="50">
      <formula>AND(IF($Q37=3,1,IF($Q37=4,1,0)),IF($F37&lt;=85,1,0))</formula>
    </cfRule>
  </conditionalFormatting>
  <conditionalFormatting sqref="X37">
    <cfRule type="expression" dxfId="2945" priority="43">
      <formula>AND(IF(OR($Q37=1,$Q37=2),1,0),IF($X37&lt;=20,1,0))</formula>
    </cfRule>
    <cfRule type="expression" dxfId="2944" priority="44">
      <formula>AND(IF($Q37=2,1,0),IF($X37&lt;30,1,0))</formula>
    </cfRule>
    <cfRule type="expression" dxfId="2943" priority="45">
      <formula>AND(IF($Q37=3,1,0),IF($X37&lt;30,1,0))</formula>
    </cfRule>
    <cfRule type="expression" dxfId="2942" priority="46">
      <formula>AND(IF($Q37=3,1,IF($Q37=4,1,0)),IF($F37&lt;=85,1,0))</formula>
    </cfRule>
  </conditionalFormatting>
  <conditionalFormatting sqref="AI37">
    <cfRule type="expression" dxfId="2941" priority="39">
      <formula>AND(IF(OR($Q37=1,$Q37=2),1,0),IF($X37&lt;=20,1,0))</formula>
    </cfRule>
    <cfRule type="expression" dxfId="2940" priority="40">
      <formula>AND(IF($Q37=2,1,0),IF($X37&lt;30,1,0))</formula>
    </cfRule>
    <cfRule type="expression" dxfId="2939" priority="41">
      <formula>AND(IF($Q37=3,1,0),IF($X37&lt;30,1,0))</formula>
    </cfRule>
    <cfRule type="expression" dxfId="2938" priority="42">
      <formula>AND(IF($Q37=3,1,IF($Q37=4,1,0)),IF($F37&lt;=85,1,0))</formula>
    </cfRule>
  </conditionalFormatting>
  <conditionalFormatting sqref="AV38">
    <cfRule type="expression" dxfId="2937" priority="37">
      <formula>AV38="X"</formula>
    </cfRule>
    <cfRule type="expression" dxfId="2936" priority="38">
      <formula>AV38="후보"</formula>
    </cfRule>
  </conditionalFormatting>
  <conditionalFormatting sqref="AC38">
    <cfRule type="cellIs" dxfId="2935" priority="34" operator="greaterThan">
      <formula>0.9</formula>
    </cfRule>
    <cfRule type="cellIs" dxfId="2934" priority="35" operator="greaterThan">
      <formula>0.85</formula>
    </cfRule>
  </conditionalFormatting>
  <conditionalFormatting sqref="N38">
    <cfRule type="cellIs" dxfId="2933" priority="32" operator="greaterThan">
      <formula>0.9</formula>
    </cfRule>
    <cfRule type="cellIs" dxfId="2932" priority="33" operator="greaterThan">
      <formula>0.85</formula>
    </cfRule>
  </conditionalFormatting>
  <conditionalFormatting sqref="E38">
    <cfRule type="expression" dxfId="2931" priority="28">
      <formula>AND(IF(OR($Q38=1,$Q38=2),1,0),IF($X38&lt;=20,1,0))</formula>
    </cfRule>
    <cfRule type="expression" dxfId="2930" priority="29">
      <formula>AND(IF($Q38=2,1,0),IF($X38&lt;30,1,0))</formula>
    </cfRule>
    <cfRule type="expression" dxfId="2929" priority="30">
      <formula>AND(IF($Q38=3,1,0),IF($X38&lt;30,1,0))</formula>
    </cfRule>
    <cfRule type="expression" dxfId="2928" priority="31">
      <formula>AND(IF($Q38=3,1,IF($Q38=4,1,0)),IF($F38&lt;=85,1,0))</formula>
    </cfRule>
  </conditionalFormatting>
  <conditionalFormatting sqref="X38">
    <cfRule type="expression" dxfId="2927" priority="24">
      <formula>AND(IF(OR($Q38=1,$Q38=2),1,0),IF($X38&lt;=20,1,0))</formula>
    </cfRule>
    <cfRule type="expression" dxfId="2926" priority="25">
      <formula>AND(IF($Q38=2,1,0),IF($X38&lt;30,1,0))</formula>
    </cfRule>
    <cfRule type="expression" dxfId="2925" priority="26">
      <formula>AND(IF($Q38=3,1,0),IF($X38&lt;30,1,0))</formula>
    </cfRule>
    <cfRule type="expression" dxfId="2924" priority="27">
      <formula>AND(IF($Q38=3,1,IF($Q38=4,1,0)),IF($F38&lt;=85,1,0))</formula>
    </cfRule>
  </conditionalFormatting>
  <conditionalFormatting sqref="AI38">
    <cfRule type="expression" dxfId="2923" priority="20">
      <formula>AND(IF(OR($Q38=1,$Q38=2),1,0),IF($X38&lt;=20,1,0))</formula>
    </cfRule>
    <cfRule type="expression" dxfId="2922" priority="21">
      <formula>AND(IF($Q38=2,1,0),IF($X38&lt;30,1,0))</formula>
    </cfRule>
    <cfRule type="expression" dxfId="2921" priority="22">
      <formula>AND(IF($Q38=3,1,0),IF($X38&lt;30,1,0))</formula>
    </cfRule>
    <cfRule type="expression" dxfId="2920" priority="23">
      <formula>AND(IF($Q38=3,1,IF($Q38=4,1,0)),IF($F38&lt;=85,1,0))</formula>
    </cfRule>
  </conditionalFormatting>
  <conditionalFormatting sqref="AV39">
    <cfRule type="expression" dxfId="2919" priority="18">
      <formula>AV39="X"</formula>
    </cfRule>
    <cfRule type="expression" dxfId="2918" priority="19">
      <formula>AV39="후보"</formula>
    </cfRule>
  </conditionalFormatting>
  <conditionalFormatting sqref="AC39">
    <cfRule type="cellIs" dxfId="2917" priority="15" operator="greaterThan">
      <formula>0.9</formula>
    </cfRule>
    <cfRule type="cellIs" dxfId="2916" priority="16" operator="greaterThan">
      <formula>0.85</formula>
    </cfRule>
  </conditionalFormatting>
  <conditionalFormatting sqref="N39">
    <cfRule type="cellIs" dxfId="2915" priority="13" operator="greaterThan">
      <formula>0.9</formula>
    </cfRule>
    <cfRule type="cellIs" dxfId="2914" priority="14" operator="greaterThan">
      <formula>0.85</formula>
    </cfRule>
  </conditionalFormatting>
  <conditionalFormatting sqref="E39">
    <cfRule type="expression" dxfId="2913" priority="9">
      <formula>AND(IF(OR($Q39=1,$Q39=2),1,0),IF($X39&lt;=20,1,0))</formula>
    </cfRule>
    <cfRule type="expression" dxfId="2912" priority="10">
      <formula>AND(IF($Q39=2,1,0),IF($X39&lt;30,1,0))</formula>
    </cfRule>
    <cfRule type="expression" dxfId="2911" priority="11">
      <formula>AND(IF($Q39=3,1,0),IF($X39&lt;30,1,0))</formula>
    </cfRule>
    <cfRule type="expression" dxfId="2910" priority="12">
      <formula>AND(IF($Q39=3,1,IF($Q39=4,1,0)),IF($F39&lt;=85,1,0))</formula>
    </cfRule>
  </conditionalFormatting>
  <conditionalFormatting sqref="X39">
    <cfRule type="expression" dxfId="2909" priority="5">
      <formula>AND(IF(OR($Q39=1,$Q39=2),1,0),IF($X39&lt;=20,1,0))</formula>
    </cfRule>
    <cfRule type="expression" dxfId="2908" priority="6">
      <formula>AND(IF($Q39=2,1,0),IF($X39&lt;30,1,0))</formula>
    </cfRule>
    <cfRule type="expression" dxfId="2907" priority="7">
      <formula>AND(IF($Q39=3,1,0),IF($X39&lt;30,1,0))</formula>
    </cfRule>
    <cfRule type="expression" dxfId="2906" priority="8">
      <formula>AND(IF($Q39=3,1,IF($Q39=4,1,0)),IF($F39&lt;=85,1,0))</formula>
    </cfRule>
  </conditionalFormatting>
  <conditionalFormatting sqref="AI39">
    <cfRule type="expression" dxfId="2905" priority="1">
      <formula>AND(IF(OR($Q39=1,$Q39=2),1,0),IF($X39&lt;=20,1,0))</formula>
    </cfRule>
    <cfRule type="expression" dxfId="2904" priority="2">
      <formula>AND(IF($Q39=2,1,0),IF($X39&lt;30,1,0))</formula>
    </cfRule>
    <cfRule type="expression" dxfId="2903" priority="3">
      <formula>AND(IF($Q39=3,1,0),IF($X39&lt;30,1,0))</formula>
    </cfRule>
    <cfRule type="expression" dxfId="2902" priority="4">
      <formula>AND(IF($Q39=3,1,IF($Q39=4,1,0)),IF($F39&lt;=85,1,0))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연남동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1851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연남동 코오롱하늘채('03.06.,466^)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1926</v>
      </c>
      <c r="B6" s="10" t="s">
        <v>2351</v>
      </c>
      <c r="C6" s="88">
        <v>466</v>
      </c>
      <c r="D6" s="86">
        <v>72.8</v>
      </c>
      <c r="E6" s="87">
        <v>22</v>
      </c>
      <c r="F6" s="86">
        <v>59.8</v>
      </c>
      <c r="G6" s="17">
        <v>18</v>
      </c>
      <c r="H6" s="88">
        <v>112</v>
      </c>
      <c r="I6" s="89">
        <v>102000</v>
      </c>
      <c r="J6" s="89" t="s">
        <v>64</v>
      </c>
      <c r="K6" s="89"/>
      <c r="L6" s="89"/>
      <c r="M6" s="90">
        <f>I6-K6</f>
        <v>102000</v>
      </c>
      <c r="N6" s="4">
        <f>IF(ISERROR(K6/I6),"",K6/I6)</f>
        <v>0</v>
      </c>
      <c r="O6" s="91">
        <f>I6/E6</f>
        <v>4636.363636363636</v>
      </c>
      <c r="P6" s="91">
        <f>K6/E6</f>
        <v>0</v>
      </c>
      <c r="Q6" s="77">
        <v>3</v>
      </c>
      <c r="R6" s="77">
        <v>1</v>
      </c>
      <c r="S6" s="77" t="s">
        <v>61</v>
      </c>
      <c r="T6" s="5">
        <v>72</v>
      </c>
      <c r="U6" s="9"/>
      <c r="W6" s="86">
        <f t="shared" ref="W6:X10" si="2">D6</f>
        <v>72.8</v>
      </c>
      <c r="X6" s="87">
        <f t="shared" si="2"/>
        <v>22</v>
      </c>
      <c r="Y6" s="92">
        <f t="shared" ref="Y6:Z10" si="3">H6</f>
        <v>112</v>
      </c>
      <c r="Z6" s="90">
        <f t="shared" si="3"/>
        <v>102000</v>
      </c>
      <c r="AA6" s="90">
        <f>K6</f>
        <v>0</v>
      </c>
      <c r="AB6" s="90">
        <f t="shared" ref="AB6:AD10" si="4">M6</f>
        <v>102000</v>
      </c>
      <c r="AC6" s="4">
        <f t="shared" si="4"/>
        <v>0</v>
      </c>
      <c r="AD6" s="91">
        <f t="shared" si="4"/>
        <v>4636.363636363636</v>
      </c>
      <c r="AE6" s="77" t="str">
        <f>S6</f>
        <v>계</v>
      </c>
      <c r="AF6" s="77" t="str">
        <f>Q6&amp;"/"&amp;R6</f>
        <v>3/1</v>
      </c>
      <c r="AH6" s="20" t="str">
        <f t="shared" si="1"/>
        <v>코오롱하늘채</v>
      </c>
      <c r="AI6" s="87">
        <f t="shared" si="0"/>
        <v>22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1926</v>
      </c>
      <c r="B7" s="10" t="s">
        <v>2351</v>
      </c>
      <c r="C7" s="88">
        <v>466</v>
      </c>
      <c r="D7" s="86">
        <v>98.4</v>
      </c>
      <c r="E7" s="87">
        <v>30</v>
      </c>
      <c r="F7" s="86">
        <v>84.9</v>
      </c>
      <c r="G7" s="17">
        <v>26</v>
      </c>
      <c r="H7" s="88">
        <v>204</v>
      </c>
      <c r="I7" s="89">
        <v>120000</v>
      </c>
      <c r="J7" s="89" t="s">
        <v>116</v>
      </c>
      <c r="K7" s="89">
        <v>70000</v>
      </c>
      <c r="L7" s="89" t="s">
        <v>116</v>
      </c>
      <c r="M7" s="90">
        <f>I7-K7</f>
        <v>50000</v>
      </c>
      <c r="N7" s="4">
        <f>IF(ISERROR(K7/I7),"",K7/I7)</f>
        <v>0.58333333333333337</v>
      </c>
      <c r="O7" s="91">
        <f>I7/E7</f>
        <v>4000</v>
      </c>
      <c r="P7" s="91">
        <f>K7/E7</f>
        <v>2333.3333333333335</v>
      </c>
      <c r="Q7" s="77">
        <v>3</v>
      </c>
      <c r="R7" s="77">
        <v>2</v>
      </c>
      <c r="S7" s="77" t="s">
        <v>61</v>
      </c>
      <c r="T7" s="5">
        <v>98</v>
      </c>
      <c r="U7" s="9"/>
      <c r="W7" s="86">
        <f t="shared" si="2"/>
        <v>98.4</v>
      </c>
      <c r="X7" s="87">
        <f t="shared" si="2"/>
        <v>30</v>
      </c>
      <c r="Y7" s="92">
        <f t="shared" si="3"/>
        <v>204</v>
      </c>
      <c r="Z7" s="90">
        <f t="shared" si="3"/>
        <v>120000</v>
      </c>
      <c r="AA7" s="90">
        <f>K7</f>
        <v>70000</v>
      </c>
      <c r="AB7" s="90">
        <f t="shared" si="4"/>
        <v>50000</v>
      </c>
      <c r="AC7" s="4">
        <f t="shared" si="4"/>
        <v>0.58333333333333337</v>
      </c>
      <c r="AD7" s="91">
        <f t="shared" si="4"/>
        <v>4000</v>
      </c>
      <c r="AE7" s="77" t="str">
        <f>S7</f>
        <v>계</v>
      </c>
      <c r="AF7" s="77" t="str">
        <f>Q7&amp;"/"&amp;R7</f>
        <v>3/2</v>
      </c>
      <c r="AH7" s="20" t="str">
        <f t="shared" si="1"/>
        <v>코오롱하늘채</v>
      </c>
      <c r="AI7" s="87">
        <f t="shared" si="0"/>
        <v>30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1926</v>
      </c>
      <c r="B8" s="10" t="s">
        <v>2351</v>
      </c>
      <c r="C8" s="88">
        <v>466</v>
      </c>
      <c r="D8" s="86">
        <v>114.2</v>
      </c>
      <c r="E8" s="87">
        <v>35</v>
      </c>
      <c r="F8" s="86">
        <v>102.2</v>
      </c>
      <c r="G8" s="17">
        <v>31</v>
      </c>
      <c r="H8" s="88">
        <v>45</v>
      </c>
      <c r="I8" s="89">
        <v>140000</v>
      </c>
      <c r="J8" s="89" t="s">
        <v>74</v>
      </c>
      <c r="K8" s="89"/>
      <c r="L8" s="89"/>
      <c r="M8" s="90">
        <f>I8-K8</f>
        <v>140000</v>
      </c>
      <c r="N8" s="4">
        <f>IF(ISERROR(K8/I8),"",K8/I8)</f>
        <v>0</v>
      </c>
      <c r="O8" s="91">
        <f>I8/E8</f>
        <v>4000</v>
      </c>
      <c r="P8" s="91">
        <f>K8/E8</f>
        <v>0</v>
      </c>
      <c r="Q8" s="77">
        <v>4</v>
      </c>
      <c r="R8" s="77">
        <v>2</v>
      </c>
      <c r="S8" s="77" t="s">
        <v>61</v>
      </c>
      <c r="T8" s="5">
        <v>114</v>
      </c>
      <c r="U8" s="9"/>
      <c r="W8" s="86">
        <f t="shared" si="2"/>
        <v>114.2</v>
      </c>
      <c r="X8" s="87">
        <f t="shared" si="2"/>
        <v>35</v>
      </c>
      <c r="Y8" s="92">
        <f t="shared" si="3"/>
        <v>45</v>
      </c>
      <c r="Z8" s="90">
        <f t="shared" si="3"/>
        <v>140000</v>
      </c>
      <c r="AA8" s="90">
        <f>K8</f>
        <v>0</v>
      </c>
      <c r="AB8" s="90">
        <f t="shared" si="4"/>
        <v>140000</v>
      </c>
      <c r="AC8" s="4">
        <f t="shared" si="4"/>
        <v>0</v>
      </c>
      <c r="AD8" s="91">
        <f t="shared" si="4"/>
        <v>4000</v>
      </c>
      <c r="AE8" s="77" t="str">
        <f>S8</f>
        <v>계</v>
      </c>
      <c r="AF8" s="77" t="str">
        <f>Q8&amp;"/"&amp;R8</f>
        <v>4/2</v>
      </c>
      <c r="AH8" s="20" t="str">
        <f t="shared" si="1"/>
        <v>코오롱하늘채</v>
      </c>
      <c r="AI8" s="87">
        <f t="shared" si="0"/>
        <v>35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1926</v>
      </c>
      <c r="B9" s="10" t="s">
        <v>2351</v>
      </c>
      <c r="C9" s="88">
        <v>466</v>
      </c>
      <c r="D9" s="86">
        <v>128.30000000000001</v>
      </c>
      <c r="E9" s="87">
        <v>39</v>
      </c>
      <c r="F9" s="86">
        <v>114.9</v>
      </c>
      <c r="G9" s="17">
        <v>35</v>
      </c>
      <c r="H9" s="88">
        <v>90</v>
      </c>
      <c r="I9" s="89">
        <v>160000</v>
      </c>
      <c r="J9" s="89" t="s">
        <v>74</v>
      </c>
      <c r="K9" s="89">
        <v>110000</v>
      </c>
      <c r="L9" s="89" t="s">
        <v>74</v>
      </c>
      <c r="M9" s="90">
        <f>I9-K9</f>
        <v>50000</v>
      </c>
      <c r="N9" s="4">
        <f>IF(ISERROR(K9/I9),"",K9/I9)</f>
        <v>0.6875</v>
      </c>
      <c r="O9" s="91">
        <f>I9/E9</f>
        <v>4102.5641025641025</v>
      </c>
      <c r="P9" s="91">
        <f>K9/E9</f>
        <v>2820.5128205128203</v>
      </c>
      <c r="Q9" s="77">
        <v>4</v>
      </c>
      <c r="R9" s="77">
        <v>2</v>
      </c>
      <c r="S9" s="77" t="s">
        <v>61</v>
      </c>
      <c r="T9" s="5">
        <v>128</v>
      </c>
      <c r="U9" s="9"/>
      <c r="W9" s="86">
        <f t="shared" si="2"/>
        <v>128.30000000000001</v>
      </c>
      <c r="X9" s="87">
        <f t="shared" si="2"/>
        <v>39</v>
      </c>
      <c r="Y9" s="92">
        <f t="shared" si="3"/>
        <v>90</v>
      </c>
      <c r="Z9" s="90">
        <f t="shared" si="3"/>
        <v>160000</v>
      </c>
      <c r="AA9" s="90">
        <f>K9</f>
        <v>110000</v>
      </c>
      <c r="AB9" s="90">
        <f t="shared" si="4"/>
        <v>50000</v>
      </c>
      <c r="AC9" s="4">
        <f t="shared" si="4"/>
        <v>0.6875</v>
      </c>
      <c r="AD9" s="91">
        <f t="shared" si="4"/>
        <v>4102.5641025641025</v>
      </c>
      <c r="AE9" s="77" t="str">
        <f>S9</f>
        <v>계</v>
      </c>
      <c r="AF9" s="77" t="str">
        <f>Q9&amp;"/"&amp;R9</f>
        <v>4/2</v>
      </c>
      <c r="AH9" s="20" t="str">
        <f t="shared" si="1"/>
        <v>코오롱하늘채</v>
      </c>
      <c r="AI9" s="87">
        <f t="shared" si="0"/>
        <v>39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X</v>
      </c>
      <c r="AQ9" s="77" t="str">
        <f>IF(O9="","",IF(O9&lt;=$AQ$1,"O","X"))</f>
        <v>X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  <row r="10" spans="1:48" x14ac:dyDescent="0.3">
      <c r="A10" s="9" t="s">
        <v>1926</v>
      </c>
      <c r="B10" s="10" t="s">
        <v>2351</v>
      </c>
      <c r="C10" s="88">
        <v>466</v>
      </c>
      <c r="D10" s="86">
        <v>167.7</v>
      </c>
      <c r="E10" s="87">
        <v>51</v>
      </c>
      <c r="F10" s="86">
        <v>150</v>
      </c>
      <c r="G10" s="17">
        <v>45</v>
      </c>
      <c r="H10" s="88">
        <v>15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6</v>
      </c>
      <c r="R10" s="77">
        <v>2</v>
      </c>
      <c r="S10" s="77" t="s">
        <v>61</v>
      </c>
      <c r="T10" s="5">
        <v>167</v>
      </c>
      <c r="U10" s="9"/>
      <c r="W10" s="86">
        <f t="shared" si="2"/>
        <v>167.7</v>
      </c>
      <c r="X10" s="87">
        <f t="shared" si="2"/>
        <v>51</v>
      </c>
      <c r="Y10" s="92">
        <f t="shared" si="3"/>
        <v>15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7" t="str">
        <f>S10</f>
        <v>계</v>
      </c>
      <c r="AF10" s="77" t="str">
        <f>Q10&amp;"/"&amp;R10</f>
        <v>6/2</v>
      </c>
      <c r="AH10" s="20" t="str">
        <f t="shared" si="1"/>
        <v>코오롱하늘채</v>
      </c>
      <c r="AI10" s="87">
        <f t="shared" si="0"/>
        <v>51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X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</sheetData>
  <mergeCells count="1">
    <mergeCell ref="AJ1:AN1"/>
  </mergeCells>
  <phoneticPr fontId="2" type="noConversion"/>
  <conditionalFormatting sqref="AV4:AV6">
    <cfRule type="expression" dxfId="2901" priority="96">
      <formula>AV4="X"</formula>
    </cfRule>
    <cfRule type="expression" dxfId="2900" priority="97">
      <formula>AV4="후보"</formula>
    </cfRule>
  </conditionalFormatting>
  <conditionalFormatting sqref="AC1:AC2 AC4:AC6 N4:N5">
    <cfRule type="cellIs" dxfId="2899" priority="93" operator="greaterThan">
      <formula>0.9</formula>
    </cfRule>
    <cfRule type="cellIs" dxfId="2898" priority="94" operator="greaterThan">
      <formula>0.85</formula>
    </cfRule>
  </conditionalFormatting>
  <conditionalFormatting sqref="N1:N2">
    <cfRule type="cellIs" dxfId="2897" priority="91" operator="greaterThan">
      <formula>0.9</formula>
    </cfRule>
    <cfRule type="cellIs" dxfId="2896" priority="92" operator="greaterThan">
      <formula>0.85</formula>
    </cfRule>
  </conditionalFormatting>
  <conditionalFormatting sqref="N6">
    <cfRule type="cellIs" dxfId="2895" priority="89" operator="greaterThan">
      <formula>0.9</formula>
    </cfRule>
    <cfRule type="cellIs" dxfId="2894" priority="90" operator="greaterThan">
      <formula>0.85</formula>
    </cfRule>
  </conditionalFormatting>
  <conditionalFormatting sqref="E6">
    <cfRule type="expression" dxfId="2893" priority="85">
      <formula>AND(IF(OR($Q6=1,$Q6=2),1,0),IF($X6&lt;=20,1,0))</formula>
    </cfRule>
    <cfRule type="expression" dxfId="2892" priority="86">
      <formula>AND(IF($Q6=2,1,0),IF($X6&lt;30,1,0))</formula>
    </cfRule>
    <cfRule type="expression" dxfId="2891" priority="87">
      <formula>AND(IF($Q6=3,1,0),IF($X6&lt;30,1,0))</formula>
    </cfRule>
    <cfRule type="expression" dxfId="2890" priority="88">
      <formula>AND(IF($Q6=3,1,IF($Q6=4,1,0)),IF($F6&lt;=85,1,0))</formula>
    </cfRule>
  </conditionalFormatting>
  <conditionalFormatting sqref="X6">
    <cfRule type="expression" dxfId="2889" priority="81">
      <formula>AND(IF(OR($Q6=1,$Q6=2),1,0),IF($X6&lt;=20,1,0))</formula>
    </cfRule>
    <cfRule type="expression" dxfId="2888" priority="82">
      <formula>AND(IF($Q6=2,1,0),IF($X6&lt;30,1,0))</formula>
    </cfRule>
    <cfRule type="expression" dxfId="2887" priority="83">
      <formula>AND(IF($Q6=3,1,0),IF($X6&lt;30,1,0))</formula>
    </cfRule>
    <cfRule type="expression" dxfId="2886" priority="84">
      <formula>AND(IF($Q6=3,1,IF($Q6=4,1,0)),IF($F6&lt;=85,1,0))</formula>
    </cfRule>
  </conditionalFormatting>
  <conditionalFormatting sqref="AI6">
    <cfRule type="expression" dxfId="2885" priority="77">
      <formula>AND(IF(OR($Q6=1,$Q6=2),1,0),IF($X6&lt;=20,1,0))</formula>
    </cfRule>
    <cfRule type="expression" dxfId="2884" priority="78">
      <formula>AND(IF($Q6=2,1,0),IF($X6&lt;30,1,0))</formula>
    </cfRule>
    <cfRule type="expression" dxfId="2883" priority="79">
      <formula>AND(IF($Q6=3,1,0),IF($X6&lt;30,1,0))</formula>
    </cfRule>
    <cfRule type="expression" dxfId="2882" priority="80">
      <formula>AND(IF($Q6=3,1,IF($Q6=4,1,0)),IF($F6&lt;=85,1,0))</formula>
    </cfRule>
  </conditionalFormatting>
  <conditionalFormatting sqref="AV7">
    <cfRule type="expression" dxfId="2881" priority="75">
      <formula>AV7="X"</formula>
    </cfRule>
    <cfRule type="expression" dxfId="2880" priority="76">
      <formula>AV7="후보"</formula>
    </cfRule>
  </conditionalFormatting>
  <conditionalFormatting sqref="AC7">
    <cfRule type="cellIs" dxfId="2879" priority="72" operator="greaterThan">
      <formula>0.9</formula>
    </cfRule>
    <cfRule type="cellIs" dxfId="2878" priority="73" operator="greaterThan">
      <formula>0.85</formula>
    </cfRule>
  </conditionalFormatting>
  <conditionalFormatting sqref="N7">
    <cfRule type="cellIs" dxfId="2877" priority="70" operator="greaterThan">
      <formula>0.9</formula>
    </cfRule>
    <cfRule type="cellIs" dxfId="2876" priority="71" operator="greaterThan">
      <formula>0.85</formula>
    </cfRule>
  </conditionalFormatting>
  <conditionalFormatting sqref="E7">
    <cfRule type="expression" dxfId="2875" priority="66">
      <formula>AND(IF(OR($Q7=1,$Q7=2),1,0),IF($X7&lt;=20,1,0))</formula>
    </cfRule>
    <cfRule type="expression" dxfId="2874" priority="67">
      <formula>AND(IF($Q7=2,1,0),IF($X7&lt;30,1,0))</formula>
    </cfRule>
    <cfRule type="expression" dxfId="2873" priority="68">
      <formula>AND(IF($Q7=3,1,0),IF($X7&lt;30,1,0))</formula>
    </cfRule>
    <cfRule type="expression" dxfId="2872" priority="69">
      <formula>AND(IF($Q7=3,1,IF($Q7=4,1,0)),IF($F7&lt;=85,1,0))</formula>
    </cfRule>
  </conditionalFormatting>
  <conditionalFormatting sqref="X7">
    <cfRule type="expression" dxfId="2871" priority="62">
      <formula>AND(IF(OR($Q7=1,$Q7=2),1,0),IF($X7&lt;=20,1,0))</formula>
    </cfRule>
    <cfRule type="expression" dxfId="2870" priority="63">
      <formula>AND(IF($Q7=2,1,0),IF($X7&lt;30,1,0))</formula>
    </cfRule>
    <cfRule type="expression" dxfId="2869" priority="64">
      <formula>AND(IF($Q7=3,1,0),IF($X7&lt;30,1,0))</formula>
    </cfRule>
    <cfRule type="expression" dxfId="2868" priority="65">
      <formula>AND(IF($Q7=3,1,IF($Q7=4,1,0)),IF($F7&lt;=85,1,0))</formula>
    </cfRule>
  </conditionalFormatting>
  <conditionalFormatting sqref="AI7">
    <cfRule type="expression" dxfId="2867" priority="58">
      <formula>AND(IF(OR($Q7=1,$Q7=2),1,0),IF($X7&lt;=20,1,0))</formula>
    </cfRule>
    <cfRule type="expression" dxfId="2866" priority="59">
      <formula>AND(IF($Q7=2,1,0),IF($X7&lt;30,1,0))</formula>
    </cfRule>
    <cfRule type="expression" dxfId="2865" priority="60">
      <formula>AND(IF($Q7=3,1,0),IF($X7&lt;30,1,0))</formula>
    </cfRule>
    <cfRule type="expression" dxfId="2864" priority="61">
      <formula>AND(IF($Q7=3,1,IF($Q7=4,1,0)),IF($F7&lt;=85,1,0))</formula>
    </cfRule>
  </conditionalFormatting>
  <conditionalFormatting sqref="AV8">
    <cfRule type="expression" dxfId="2863" priority="56">
      <formula>AV8="X"</formula>
    </cfRule>
    <cfRule type="expression" dxfId="2862" priority="57">
      <formula>AV8="후보"</formula>
    </cfRule>
  </conditionalFormatting>
  <conditionalFormatting sqref="AC8">
    <cfRule type="cellIs" dxfId="2861" priority="53" operator="greaterThan">
      <formula>0.9</formula>
    </cfRule>
    <cfRule type="cellIs" dxfId="2860" priority="54" operator="greaterThan">
      <formula>0.85</formula>
    </cfRule>
  </conditionalFormatting>
  <conditionalFormatting sqref="N8">
    <cfRule type="cellIs" dxfId="2859" priority="51" operator="greaterThan">
      <formula>0.9</formula>
    </cfRule>
    <cfRule type="cellIs" dxfId="2858" priority="52" operator="greaterThan">
      <formula>0.85</formula>
    </cfRule>
  </conditionalFormatting>
  <conditionalFormatting sqref="E8">
    <cfRule type="expression" dxfId="2857" priority="47">
      <formula>AND(IF(OR($Q8=1,$Q8=2),1,0),IF($X8&lt;=20,1,0))</formula>
    </cfRule>
    <cfRule type="expression" dxfId="2856" priority="48">
      <formula>AND(IF($Q8=2,1,0),IF($X8&lt;30,1,0))</formula>
    </cfRule>
    <cfRule type="expression" dxfId="2855" priority="49">
      <formula>AND(IF($Q8=3,1,0),IF($X8&lt;30,1,0))</formula>
    </cfRule>
    <cfRule type="expression" dxfId="2854" priority="50">
      <formula>AND(IF($Q8=3,1,IF($Q8=4,1,0)),IF($F8&lt;=85,1,0))</formula>
    </cfRule>
  </conditionalFormatting>
  <conditionalFormatting sqref="X8">
    <cfRule type="expression" dxfId="2853" priority="43">
      <formula>AND(IF(OR($Q8=1,$Q8=2),1,0),IF($X8&lt;=20,1,0))</formula>
    </cfRule>
    <cfRule type="expression" dxfId="2852" priority="44">
      <formula>AND(IF($Q8=2,1,0),IF($X8&lt;30,1,0))</formula>
    </cfRule>
    <cfRule type="expression" dxfId="2851" priority="45">
      <formula>AND(IF($Q8=3,1,0),IF($X8&lt;30,1,0))</formula>
    </cfRule>
    <cfRule type="expression" dxfId="2850" priority="46">
      <formula>AND(IF($Q8=3,1,IF($Q8=4,1,0)),IF($F8&lt;=85,1,0))</formula>
    </cfRule>
  </conditionalFormatting>
  <conditionalFormatting sqref="AI8">
    <cfRule type="expression" dxfId="2849" priority="39">
      <formula>AND(IF(OR($Q8=1,$Q8=2),1,0),IF($X8&lt;=20,1,0))</formula>
    </cfRule>
    <cfRule type="expression" dxfId="2848" priority="40">
      <formula>AND(IF($Q8=2,1,0),IF($X8&lt;30,1,0))</formula>
    </cfRule>
    <cfRule type="expression" dxfId="2847" priority="41">
      <formula>AND(IF($Q8=3,1,0),IF($X8&lt;30,1,0))</formula>
    </cfRule>
    <cfRule type="expression" dxfId="2846" priority="42">
      <formula>AND(IF($Q8=3,1,IF($Q8=4,1,0)),IF($F8&lt;=85,1,0))</formula>
    </cfRule>
  </conditionalFormatting>
  <conditionalFormatting sqref="AV9">
    <cfRule type="expression" dxfId="2845" priority="37">
      <formula>AV9="X"</formula>
    </cfRule>
    <cfRule type="expression" dxfId="2844" priority="38">
      <formula>AV9="후보"</formula>
    </cfRule>
  </conditionalFormatting>
  <conditionalFormatting sqref="AC9">
    <cfRule type="cellIs" dxfId="2843" priority="34" operator="greaterThan">
      <formula>0.9</formula>
    </cfRule>
    <cfRule type="cellIs" dxfId="2842" priority="35" operator="greaterThan">
      <formula>0.85</formula>
    </cfRule>
  </conditionalFormatting>
  <conditionalFormatting sqref="N9">
    <cfRule type="cellIs" dxfId="2841" priority="32" operator="greaterThan">
      <formula>0.9</formula>
    </cfRule>
    <cfRule type="cellIs" dxfId="2840" priority="33" operator="greaterThan">
      <formula>0.85</formula>
    </cfRule>
  </conditionalFormatting>
  <conditionalFormatting sqref="E9">
    <cfRule type="expression" dxfId="2839" priority="28">
      <formula>AND(IF(OR($Q9=1,$Q9=2),1,0),IF($X9&lt;=20,1,0))</formula>
    </cfRule>
    <cfRule type="expression" dxfId="2838" priority="29">
      <formula>AND(IF($Q9=2,1,0),IF($X9&lt;30,1,0))</formula>
    </cfRule>
    <cfRule type="expression" dxfId="2837" priority="30">
      <formula>AND(IF($Q9=3,1,0),IF($X9&lt;30,1,0))</formula>
    </cfRule>
    <cfRule type="expression" dxfId="2836" priority="31">
      <formula>AND(IF($Q9=3,1,IF($Q9=4,1,0)),IF($F9&lt;=85,1,0))</formula>
    </cfRule>
  </conditionalFormatting>
  <conditionalFormatting sqref="X9">
    <cfRule type="expression" dxfId="2835" priority="24">
      <formula>AND(IF(OR($Q9=1,$Q9=2),1,0),IF($X9&lt;=20,1,0))</formula>
    </cfRule>
    <cfRule type="expression" dxfId="2834" priority="25">
      <formula>AND(IF($Q9=2,1,0),IF($X9&lt;30,1,0))</formula>
    </cfRule>
    <cfRule type="expression" dxfId="2833" priority="26">
      <formula>AND(IF($Q9=3,1,0),IF($X9&lt;30,1,0))</formula>
    </cfRule>
    <cfRule type="expression" dxfId="2832" priority="27">
      <formula>AND(IF($Q9=3,1,IF($Q9=4,1,0)),IF($F9&lt;=85,1,0))</formula>
    </cfRule>
  </conditionalFormatting>
  <conditionalFormatting sqref="AI9">
    <cfRule type="expression" dxfId="2831" priority="20">
      <formula>AND(IF(OR($Q9=1,$Q9=2),1,0),IF($X9&lt;=20,1,0))</formula>
    </cfRule>
    <cfRule type="expression" dxfId="2830" priority="21">
      <formula>AND(IF($Q9=2,1,0),IF($X9&lt;30,1,0))</formula>
    </cfRule>
    <cfRule type="expression" dxfId="2829" priority="22">
      <formula>AND(IF($Q9=3,1,0),IF($X9&lt;30,1,0))</formula>
    </cfRule>
    <cfRule type="expression" dxfId="2828" priority="23">
      <formula>AND(IF($Q9=3,1,IF($Q9=4,1,0)),IF($F9&lt;=85,1,0))</formula>
    </cfRule>
  </conditionalFormatting>
  <conditionalFormatting sqref="AV10">
    <cfRule type="expression" dxfId="2827" priority="18">
      <formula>AV10="X"</formula>
    </cfRule>
    <cfRule type="expression" dxfId="2826" priority="19">
      <formula>AV10="후보"</formula>
    </cfRule>
  </conditionalFormatting>
  <conditionalFormatting sqref="AC10">
    <cfRule type="cellIs" dxfId="2825" priority="15" operator="greaterThan">
      <formula>0.9</formula>
    </cfRule>
    <cfRule type="cellIs" dxfId="2824" priority="16" operator="greaterThan">
      <formula>0.85</formula>
    </cfRule>
  </conditionalFormatting>
  <conditionalFormatting sqref="N10">
    <cfRule type="cellIs" dxfId="2823" priority="13" operator="greaterThan">
      <formula>0.9</formula>
    </cfRule>
    <cfRule type="cellIs" dxfId="2822" priority="14" operator="greaterThan">
      <formula>0.85</formula>
    </cfRule>
  </conditionalFormatting>
  <conditionalFormatting sqref="E10">
    <cfRule type="expression" dxfId="2821" priority="9">
      <formula>AND(IF(OR($Q10=1,$Q10=2),1,0),IF($X10&lt;=20,1,0))</formula>
    </cfRule>
    <cfRule type="expression" dxfId="2820" priority="10">
      <formula>AND(IF($Q10=2,1,0),IF($X10&lt;30,1,0))</formula>
    </cfRule>
    <cfRule type="expression" dxfId="2819" priority="11">
      <formula>AND(IF($Q10=3,1,0),IF($X10&lt;30,1,0))</formula>
    </cfRule>
    <cfRule type="expression" dxfId="2818" priority="12">
      <formula>AND(IF($Q10=3,1,IF($Q10=4,1,0)),IF($F10&lt;=85,1,0))</formula>
    </cfRule>
  </conditionalFormatting>
  <conditionalFormatting sqref="X10">
    <cfRule type="expression" dxfId="2817" priority="5">
      <formula>AND(IF(OR($Q10=1,$Q10=2),1,0),IF($X10&lt;=20,1,0))</formula>
    </cfRule>
    <cfRule type="expression" dxfId="2816" priority="6">
      <formula>AND(IF($Q10=2,1,0),IF($X10&lt;30,1,0))</formula>
    </cfRule>
    <cfRule type="expression" dxfId="2815" priority="7">
      <formula>AND(IF($Q10=3,1,0),IF($X10&lt;30,1,0))</formula>
    </cfRule>
    <cfRule type="expression" dxfId="2814" priority="8">
      <formula>AND(IF($Q10=3,1,IF($Q10=4,1,0)),IF($F10&lt;=85,1,0))</formula>
    </cfRule>
  </conditionalFormatting>
  <conditionalFormatting sqref="AI10">
    <cfRule type="expression" dxfId="2813" priority="1">
      <formula>AND(IF(OR($Q10=1,$Q10=2),1,0),IF($X10&lt;=20,1,0))</formula>
    </cfRule>
    <cfRule type="expression" dxfId="2812" priority="2">
      <formula>AND(IF($Q10=2,1,0),IF($X10&lt;30,1,0))</formula>
    </cfRule>
    <cfRule type="expression" dxfId="2811" priority="3">
      <formula>AND(IF($Q10=3,1,0),IF($X10&lt;30,1,0))</formula>
    </cfRule>
    <cfRule type="expression" dxfId="281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염리동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1934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염리동 마포자이('03.12.,534^)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1931</v>
      </c>
      <c r="B6" s="10" t="s">
        <v>2352</v>
      </c>
      <c r="C6" s="88">
        <v>534</v>
      </c>
      <c r="D6" s="86">
        <v>108</v>
      </c>
      <c r="E6" s="87">
        <v>33</v>
      </c>
      <c r="F6" s="86">
        <v>84.7</v>
      </c>
      <c r="G6" s="17">
        <v>26</v>
      </c>
      <c r="H6" s="88">
        <v>228</v>
      </c>
      <c r="I6" s="89">
        <v>185000</v>
      </c>
      <c r="J6" s="89" t="s">
        <v>98</v>
      </c>
      <c r="K6" s="89">
        <v>103000</v>
      </c>
      <c r="L6" s="89" t="s">
        <v>202</v>
      </c>
      <c r="M6" s="90">
        <f>I6-K6</f>
        <v>82000</v>
      </c>
      <c r="N6" s="4">
        <f>IF(ISERROR(K6/I6),"",K6/I6)</f>
        <v>0.55675675675675673</v>
      </c>
      <c r="O6" s="91">
        <f>I6/E6</f>
        <v>5606.060606060606</v>
      </c>
      <c r="P6" s="91">
        <f>K6/E6</f>
        <v>3121.212121212121</v>
      </c>
      <c r="Q6" s="77">
        <v>3</v>
      </c>
      <c r="R6" s="77">
        <v>2</v>
      </c>
      <c r="S6" s="77" t="s">
        <v>61</v>
      </c>
      <c r="T6" s="5">
        <v>108</v>
      </c>
      <c r="U6" s="9"/>
      <c r="W6" s="86">
        <f t="shared" ref="W6:X9" si="2">D6</f>
        <v>108</v>
      </c>
      <c r="X6" s="87">
        <f t="shared" si="2"/>
        <v>33</v>
      </c>
      <c r="Y6" s="92">
        <f t="shared" ref="Y6:Z9" si="3">H6</f>
        <v>228</v>
      </c>
      <c r="Z6" s="90">
        <f t="shared" si="3"/>
        <v>185000</v>
      </c>
      <c r="AA6" s="90">
        <f>K6</f>
        <v>103000</v>
      </c>
      <c r="AB6" s="90">
        <f t="shared" ref="AB6:AD9" si="4">M6</f>
        <v>82000</v>
      </c>
      <c r="AC6" s="4">
        <f t="shared" si="4"/>
        <v>0.55675675675675673</v>
      </c>
      <c r="AD6" s="91">
        <f t="shared" si="4"/>
        <v>5606.060606060606</v>
      </c>
      <c r="AE6" s="77" t="str">
        <f>S6</f>
        <v>계</v>
      </c>
      <c r="AF6" s="77" t="str">
        <f>Q6&amp;"/"&amp;R6</f>
        <v>3/2</v>
      </c>
      <c r="AH6" s="20" t="str">
        <f t="shared" si="1"/>
        <v>마포자이</v>
      </c>
      <c r="AI6" s="87">
        <f t="shared" si="0"/>
        <v>33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1931</v>
      </c>
      <c r="B7" s="10" t="s">
        <v>2352</v>
      </c>
      <c r="C7" s="88">
        <v>534</v>
      </c>
      <c r="D7" s="86">
        <v>135.5</v>
      </c>
      <c r="E7" s="87">
        <v>41</v>
      </c>
      <c r="F7" s="86">
        <v>113.8</v>
      </c>
      <c r="G7" s="17">
        <v>34</v>
      </c>
      <c r="H7" s="88">
        <v>166</v>
      </c>
      <c r="I7" s="89">
        <v>230000</v>
      </c>
      <c r="J7" s="89" t="s">
        <v>69</v>
      </c>
      <c r="K7" s="89"/>
      <c r="L7" s="89"/>
      <c r="M7" s="90">
        <f>I7-K7</f>
        <v>230000</v>
      </c>
      <c r="N7" s="4">
        <f>IF(ISERROR(K7/I7),"",K7/I7)</f>
        <v>0</v>
      </c>
      <c r="O7" s="91">
        <f>I7/E7</f>
        <v>5609.7560975609758</v>
      </c>
      <c r="P7" s="91">
        <f>K7/E7</f>
        <v>0</v>
      </c>
      <c r="Q7" s="77">
        <v>4</v>
      </c>
      <c r="R7" s="77">
        <v>2</v>
      </c>
      <c r="S7" s="77" t="s">
        <v>61</v>
      </c>
      <c r="T7" s="5">
        <v>135</v>
      </c>
      <c r="U7" s="9"/>
      <c r="W7" s="86">
        <f t="shared" si="2"/>
        <v>135.5</v>
      </c>
      <c r="X7" s="87">
        <f t="shared" si="2"/>
        <v>41</v>
      </c>
      <c r="Y7" s="92">
        <f t="shared" si="3"/>
        <v>166</v>
      </c>
      <c r="Z7" s="90">
        <f t="shared" si="3"/>
        <v>230000</v>
      </c>
      <c r="AA7" s="90">
        <f>K7</f>
        <v>0</v>
      </c>
      <c r="AB7" s="90">
        <f t="shared" si="4"/>
        <v>230000</v>
      </c>
      <c r="AC7" s="4">
        <f t="shared" si="4"/>
        <v>0</v>
      </c>
      <c r="AD7" s="91">
        <f t="shared" si="4"/>
        <v>5609.7560975609758</v>
      </c>
      <c r="AE7" s="77" t="str">
        <f>S7</f>
        <v>계</v>
      </c>
      <c r="AF7" s="77" t="str">
        <f>Q7&amp;"/"&amp;R7</f>
        <v>4/2</v>
      </c>
      <c r="AH7" s="20" t="str">
        <f t="shared" si="1"/>
        <v>마포자이</v>
      </c>
      <c r="AI7" s="87">
        <f t="shared" si="0"/>
        <v>41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1931</v>
      </c>
      <c r="B8" s="10" t="s">
        <v>2352</v>
      </c>
      <c r="C8" s="88">
        <v>534</v>
      </c>
      <c r="D8" s="86">
        <v>163.1</v>
      </c>
      <c r="E8" s="87">
        <v>49</v>
      </c>
      <c r="F8" s="86">
        <v>135.4</v>
      </c>
      <c r="G8" s="17">
        <v>41</v>
      </c>
      <c r="H8" s="88">
        <v>90</v>
      </c>
      <c r="I8" s="89">
        <v>240000</v>
      </c>
      <c r="J8" s="89" t="s">
        <v>72</v>
      </c>
      <c r="K8" s="89">
        <v>140000</v>
      </c>
      <c r="L8" s="89" t="s">
        <v>104</v>
      </c>
      <c r="M8" s="90">
        <f>I8-K8</f>
        <v>100000</v>
      </c>
      <c r="N8" s="4">
        <f>IF(ISERROR(K8/I8),"",K8/I8)</f>
        <v>0.58333333333333337</v>
      </c>
      <c r="O8" s="91">
        <f>I8/E8</f>
        <v>4897.9591836734689</v>
      </c>
      <c r="P8" s="91">
        <f>K8/E8</f>
        <v>2857.1428571428573</v>
      </c>
      <c r="Q8" s="77">
        <v>4</v>
      </c>
      <c r="R8" s="77">
        <v>2</v>
      </c>
      <c r="S8" s="77" t="s">
        <v>61</v>
      </c>
      <c r="T8" s="5">
        <v>163</v>
      </c>
      <c r="U8" s="9"/>
      <c r="W8" s="86">
        <f t="shared" si="2"/>
        <v>163.1</v>
      </c>
      <c r="X8" s="87">
        <f t="shared" si="2"/>
        <v>49</v>
      </c>
      <c r="Y8" s="92">
        <f t="shared" si="3"/>
        <v>90</v>
      </c>
      <c r="Z8" s="90">
        <f t="shared" si="3"/>
        <v>240000</v>
      </c>
      <c r="AA8" s="90">
        <f>K8</f>
        <v>140000</v>
      </c>
      <c r="AB8" s="90">
        <f t="shared" si="4"/>
        <v>100000</v>
      </c>
      <c r="AC8" s="4">
        <f t="shared" si="4"/>
        <v>0.58333333333333337</v>
      </c>
      <c r="AD8" s="91">
        <f t="shared" si="4"/>
        <v>4897.9591836734689</v>
      </c>
      <c r="AE8" s="77" t="str">
        <f>S8</f>
        <v>계</v>
      </c>
      <c r="AF8" s="77" t="str">
        <f>Q8&amp;"/"&amp;R8</f>
        <v>4/2</v>
      </c>
      <c r="AH8" s="20" t="str">
        <f t="shared" si="1"/>
        <v>마포자이</v>
      </c>
      <c r="AI8" s="87">
        <f t="shared" si="0"/>
        <v>49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1931</v>
      </c>
      <c r="B9" s="10" t="s">
        <v>2352</v>
      </c>
      <c r="C9" s="88">
        <v>534</v>
      </c>
      <c r="D9" s="86">
        <v>189.8</v>
      </c>
      <c r="E9" s="87">
        <v>57</v>
      </c>
      <c r="F9" s="86">
        <v>157.30000000000001</v>
      </c>
      <c r="G9" s="17">
        <v>48</v>
      </c>
      <c r="H9" s="88">
        <v>50</v>
      </c>
      <c r="I9" s="89">
        <v>250000</v>
      </c>
      <c r="J9" s="89" t="s">
        <v>60</v>
      </c>
      <c r="K9" s="89"/>
      <c r="L9" s="89"/>
      <c r="M9" s="90">
        <f>I9-K9</f>
        <v>250000</v>
      </c>
      <c r="N9" s="4">
        <f>IF(ISERROR(K9/I9),"",K9/I9)</f>
        <v>0</v>
      </c>
      <c r="O9" s="91">
        <f>I9/E9</f>
        <v>4385.9649122807014</v>
      </c>
      <c r="P9" s="91">
        <f>K9/E9</f>
        <v>0</v>
      </c>
      <c r="Q9" s="77">
        <v>4</v>
      </c>
      <c r="R9" s="77">
        <v>2</v>
      </c>
      <c r="S9" s="77" t="s">
        <v>61</v>
      </c>
      <c r="T9" s="5">
        <v>189</v>
      </c>
      <c r="U9" s="9"/>
      <c r="W9" s="86">
        <f t="shared" si="2"/>
        <v>189.8</v>
      </c>
      <c r="X9" s="87">
        <f t="shared" si="2"/>
        <v>57</v>
      </c>
      <c r="Y9" s="92">
        <f t="shared" si="3"/>
        <v>50</v>
      </c>
      <c r="Z9" s="90">
        <f t="shared" si="3"/>
        <v>250000</v>
      </c>
      <c r="AA9" s="90">
        <f>K9</f>
        <v>0</v>
      </c>
      <c r="AB9" s="90">
        <f t="shared" si="4"/>
        <v>250000</v>
      </c>
      <c r="AC9" s="4">
        <f t="shared" si="4"/>
        <v>0</v>
      </c>
      <c r="AD9" s="91">
        <f t="shared" si="4"/>
        <v>4385.9649122807014</v>
      </c>
      <c r="AE9" s="77" t="str">
        <f>S9</f>
        <v>계</v>
      </c>
      <c r="AF9" s="77" t="str">
        <f>Q9&amp;"/"&amp;R9</f>
        <v>4/2</v>
      </c>
      <c r="AH9" s="20" t="str">
        <f t="shared" si="1"/>
        <v>마포자이</v>
      </c>
      <c r="AI9" s="87">
        <f t="shared" si="0"/>
        <v>57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X</v>
      </c>
      <c r="AQ9" s="77" t="str">
        <f>IF(O9="","",IF(O9&lt;=$AQ$1,"O","X"))</f>
        <v>X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염리동 마포자이3차('18.09.,927^)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9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1943</v>
      </c>
      <c r="B11" s="10" t="s">
        <v>2353</v>
      </c>
      <c r="C11" s="88">
        <v>927</v>
      </c>
      <c r="D11" s="86">
        <v>82.6</v>
      </c>
      <c r="E11" s="87">
        <v>25</v>
      </c>
      <c r="F11" s="86">
        <v>60</v>
      </c>
      <c r="G11" s="17">
        <v>18</v>
      </c>
      <c r="H11" s="88">
        <v>262</v>
      </c>
      <c r="I11" s="89"/>
      <c r="J11" s="89"/>
      <c r="K11" s="89"/>
      <c r="L11" s="89"/>
      <c r="M11" s="90">
        <f t="shared" ref="M11:M21" si="5">I11-K11</f>
        <v>0</v>
      </c>
      <c r="N11" s="4" t="str">
        <f t="shared" ref="N11:N21" si="6">IF(ISERROR(K11/I11),"",K11/I11)</f>
        <v/>
      </c>
      <c r="O11" s="91">
        <f t="shared" ref="O11:O21" si="7">I11/E11</f>
        <v>0</v>
      </c>
      <c r="P11" s="91">
        <f t="shared" ref="P11:P21" si="8">K11/E11</f>
        <v>0</v>
      </c>
      <c r="Q11" s="77">
        <v>3</v>
      </c>
      <c r="R11" s="77">
        <v>2</v>
      </c>
      <c r="S11" s="77" t="s">
        <v>61</v>
      </c>
      <c r="T11" s="5" t="s">
        <v>233</v>
      </c>
      <c r="U11" s="9"/>
      <c r="W11" s="86">
        <f t="shared" ref="W11:W21" si="9">D11</f>
        <v>82.6</v>
      </c>
      <c r="X11" s="87">
        <f t="shared" ref="X11:X21" si="10">E11</f>
        <v>25</v>
      </c>
      <c r="Y11" s="92">
        <f t="shared" ref="Y11:Y21" si="11">H11</f>
        <v>262</v>
      </c>
      <c r="Z11" s="90">
        <f t="shared" ref="Z11:Z21" si="12">I11</f>
        <v>0</v>
      </c>
      <c r="AA11" s="90">
        <f t="shared" ref="AA11:AA21" si="13">K11</f>
        <v>0</v>
      </c>
      <c r="AB11" s="90">
        <f t="shared" ref="AB11:AB21" si="14">M11</f>
        <v>0</v>
      </c>
      <c r="AC11" s="4" t="str">
        <f t="shared" ref="AC11:AC21" si="15">N11</f>
        <v/>
      </c>
      <c r="AD11" s="91">
        <f t="shared" ref="AD11:AD21" si="16">O11</f>
        <v>0</v>
      </c>
      <c r="AE11" s="77" t="str">
        <f t="shared" ref="AE11:AE21" si="17">S11</f>
        <v>계</v>
      </c>
      <c r="AF11" s="77" t="str">
        <f t="shared" ref="AF11:AF21" si="18">Q11&amp;"/"&amp;R11</f>
        <v>3/2</v>
      </c>
      <c r="AH11" s="20" t="str">
        <f t="shared" si="1"/>
        <v>마포자이3차</v>
      </c>
      <c r="AI11" s="87">
        <f t="shared" si="0"/>
        <v>25</v>
      </c>
      <c r="AJ11" s="77" t="str">
        <f t="shared" ref="AJ11:AJ21" si="19">IF(AI11="","",$AJ$2)</f>
        <v>A-</v>
      </c>
      <c r="AK11" s="77" t="s">
        <v>13</v>
      </c>
      <c r="AL11" s="77" t="s">
        <v>62</v>
      </c>
      <c r="AM11" s="77" t="s">
        <v>63</v>
      </c>
      <c r="AN11" s="77" t="str">
        <f t="shared" ref="AN11:AN21" si="20">IF(AI11="","",$AN$2)</f>
        <v>C</v>
      </c>
      <c r="AO11" s="77" t="str">
        <f t="shared" ref="AO11:AO21" si="21">IF(N11="","",IF(N11&gt;=$AO$1/100,"O","X"))</f>
        <v/>
      </c>
      <c r="AP11" s="77" t="str">
        <f t="shared" ref="AP11:AP21" si="22">IF(I11="","",IF(I11&lt;=$AP$1,"O","X"))</f>
        <v/>
      </c>
      <c r="AQ11" s="77" t="str">
        <f t="shared" ref="AQ11:AQ21" si="23">IF(O11="","",IF(O11&lt;=$AQ$1,"O","X"))</f>
        <v>O</v>
      </c>
      <c r="AR11" s="77" t="str">
        <f t="shared" ref="AR11:AR21" si="24">IF(M11="","",IF(M11&lt;=$AR$1,"O","X"))</f>
        <v>O</v>
      </c>
      <c r="AS11" s="77" t="s">
        <v>2</v>
      </c>
      <c r="AT11" s="77" t="str">
        <f t="shared" ref="AT11:AT21" si="25">IF(OR(F11="",AI11=""),"",IF(AND((F11&lt;=85),(AI11&gt;=15)),"O","X"))</f>
        <v>O</v>
      </c>
      <c r="AU11" s="77" t="str">
        <f t="shared" ref="AU11:AU21" si="26">IF(C11="","",IF(C11&gt;=$AU$1,"O","X"))</f>
        <v>O</v>
      </c>
      <c r="AV11" s="77" t="str">
        <f t="shared" ref="AV11:AV21" si="27">IF(AO11="","",IF(AND(AO11="O",AP11="O",AR11="O",AT11="O",AU11="O"),"후보","X"))</f>
        <v/>
      </c>
    </row>
    <row r="12" spans="1:48" x14ac:dyDescent="0.3">
      <c r="A12" s="9" t="s">
        <v>1943</v>
      </c>
      <c r="B12" s="10" t="s">
        <v>2353</v>
      </c>
      <c r="C12" s="88">
        <v>927</v>
      </c>
      <c r="D12" s="86">
        <v>83.5</v>
      </c>
      <c r="E12" s="87">
        <v>25</v>
      </c>
      <c r="F12" s="86">
        <v>60</v>
      </c>
      <c r="G12" s="17">
        <v>18</v>
      </c>
      <c r="H12" s="88">
        <v>12</v>
      </c>
      <c r="I12" s="89"/>
      <c r="J12" s="89"/>
      <c r="K12" s="89"/>
      <c r="L12" s="89"/>
      <c r="M12" s="90">
        <f t="shared" si="5"/>
        <v>0</v>
      </c>
      <c r="N12" s="4" t="str">
        <f t="shared" si="6"/>
        <v/>
      </c>
      <c r="O12" s="91">
        <f t="shared" si="7"/>
        <v>0</v>
      </c>
      <c r="P12" s="91">
        <f t="shared" si="8"/>
        <v>0</v>
      </c>
      <c r="Q12" s="77">
        <v>3</v>
      </c>
      <c r="R12" s="77">
        <v>2</v>
      </c>
      <c r="S12" s="77" t="s">
        <v>61</v>
      </c>
      <c r="T12" s="5" t="s">
        <v>234</v>
      </c>
      <c r="U12" s="9"/>
      <c r="W12" s="86">
        <f t="shared" si="9"/>
        <v>83.5</v>
      </c>
      <c r="X12" s="87">
        <f t="shared" si="10"/>
        <v>25</v>
      </c>
      <c r="Y12" s="92">
        <f t="shared" si="11"/>
        <v>12</v>
      </c>
      <c r="Z12" s="90">
        <f t="shared" si="12"/>
        <v>0</v>
      </c>
      <c r="AA12" s="90">
        <f t="shared" si="13"/>
        <v>0</v>
      </c>
      <c r="AB12" s="90">
        <f t="shared" si="14"/>
        <v>0</v>
      </c>
      <c r="AC12" s="4" t="str">
        <f t="shared" si="15"/>
        <v/>
      </c>
      <c r="AD12" s="91">
        <f t="shared" si="16"/>
        <v>0</v>
      </c>
      <c r="AE12" s="77" t="str">
        <f t="shared" si="17"/>
        <v>계</v>
      </c>
      <c r="AF12" s="77" t="str">
        <f t="shared" si="18"/>
        <v>3/2</v>
      </c>
      <c r="AH12" s="20" t="str">
        <f t="shared" si="1"/>
        <v>마포자이3차</v>
      </c>
      <c r="AI12" s="87">
        <f t="shared" si="0"/>
        <v>25</v>
      </c>
      <c r="AJ12" s="77" t="str">
        <f t="shared" si="19"/>
        <v>A-</v>
      </c>
      <c r="AK12" s="77" t="s">
        <v>13</v>
      </c>
      <c r="AL12" s="77" t="s">
        <v>62</v>
      </c>
      <c r="AM12" s="77" t="s">
        <v>63</v>
      </c>
      <c r="AN12" s="77" t="str">
        <f t="shared" si="20"/>
        <v>C</v>
      </c>
      <c r="AO12" s="77" t="str">
        <f t="shared" si="21"/>
        <v/>
      </c>
      <c r="AP12" s="77" t="str">
        <f t="shared" si="22"/>
        <v/>
      </c>
      <c r="AQ12" s="77" t="str">
        <f t="shared" si="23"/>
        <v>O</v>
      </c>
      <c r="AR12" s="77" t="str">
        <f t="shared" si="24"/>
        <v>O</v>
      </c>
      <c r="AS12" s="77" t="s">
        <v>2</v>
      </c>
      <c r="AT12" s="77" t="str">
        <f t="shared" si="25"/>
        <v>O</v>
      </c>
      <c r="AU12" s="77" t="str">
        <f t="shared" si="26"/>
        <v>O</v>
      </c>
      <c r="AV12" s="77" t="str">
        <f t="shared" si="27"/>
        <v/>
      </c>
    </row>
    <row r="13" spans="1:48" x14ac:dyDescent="0.3">
      <c r="A13" s="9" t="s">
        <v>1943</v>
      </c>
      <c r="B13" s="10" t="s">
        <v>2353</v>
      </c>
      <c r="C13" s="88">
        <v>927</v>
      </c>
      <c r="D13" s="86">
        <v>83.3</v>
      </c>
      <c r="E13" s="87">
        <v>25</v>
      </c>
      <c r="F13" s="86">
        <v>60</v>
      </c>
      <c r="G13" s="17">
        <v>18</v>
      </c>
      <c r="H13" s="88">
        <v>12</v>
      </c>
      <c r="I13" s="89"/>
      <c r="J13" s="89"/>
      <c r="K13" s="89"/>
      <c r="L13" s="89"/>
      <c r="M13" s="90">
        <f t="shared" si="5"/>
        <v>0</v>
      </c>
      <c r="N13" s="4" t="str">
        <f t="shared" si="6"/>
        <v/>
      </c>
      <c r="O13" s="91">
        <f t="shared" si="7"/>
        <v>0</v>
      </c>
      <c r="P13" s="91">
        <f t="shared" si="8"/>
        <v>0</v>
      </c>
      <c r="Q13" s="77">
        <v>3</v>
      </c>
      <c r="R13" s="77">
        <v>2</v>
      </c>
      <c r="S13" s="77" t="s">
        <v>61</v>
      </c>
      <c r="T13" s="5" t="s">
        <v>235</v>
      </c>
      <c r="U13" s="9"/>
      <c r="W13" s="86">
        <f t="shared" si="9"/>
        <v>83.3</v>
      </c>
      <c r="X13" s="87">
        <f t="shared" si="10"/>
        <v>25</v>
      </c>
      <c r="Y13" s="92">
        <f t="shared" si="11"/>
        <v>12</v>
      </c>
      <c r="Z13" s="90">
        <f t="shared" si="12"/>
        <v>0</v>
      </c>
      <c r="AA13" s="90">
        <f t="shared" si="13"/>
        <v>0</v>
      </c>
      <c r="AB13" s="90">
        <f t="shared" si="14"/>
        <v>0</v>
      </c>
      <c r="AC13" s="4" t="str">
        <f t="shared" si="15"/>
        <v/>
      </c>
      <c r="AD13" s="91">
        <f t="shared" si="16"/>
        <v>0</v>
      </c>
      <c r="AE13" s="77" t="str">
        <f t="shared" si="17"/>
        <v>계</v>
      </c>
      <c r="AF13" s="77" t="str">
        <f t="shared" si="18"/>
        <v>3/2</v>
      </c>
      <c r="AH13" s="20" t="str">
        <f t="shared" si="1"/>
        <v>마포자이3차</v>
      </c>
      <c r="AI13" s="87">
        <f t="shared" si="0"/>
        <v>25</v>
      </c>
      <c r="AJ13" s="77" t="str">
        <f t="shared" si="19"/>
        <v>A-</v>
      </c>
      <c r="AK13" s="77" t="s">
        <v>13</v>
      </c>
      <c r="AL13" s="77" t="s">
        <v>62</v>
      </c>
      <c r="AM13" s="77" t="s">
        <v>63</v>
      </c>
      <c r="AN13" s="77" t="str">
        <f t="shared" si="20"/>
        <v>C</v>
      </c>
      <c r="AO13" s="77" t="str">
        <f t="shared" si="21"/>
        <v/>
      </c>
      <c r="AP13" s="77" t="str">
        <f t="shared" si="22"/>
        <v/>
      </c>
      <c r="AQ13" s="77" t="str">
        <f t="shared" si="23"/>
        <v>O</v>
      </c>
      <c r="AR13" s="77" t="str">
        <f t="shared" si="24"/>
        <v>O</v>
      </c>
      <c r="AS13" s="77" t="s">
        <v>2</v>
      </c>
      <c r="AT13" s="77" t="str">
        <f t="shared" si="25"/>
        <v>O</v>
      </c>
      <c r="AU13" s="77" t="str">
        <f t="shared" si="26"/>
        <v>O</v>
      </c>
      <c r="AV13" s="77" t="str">
        <f t="shared" si="27"/>
        <v/>
      </c>
    </row>
    <row r="14" spans="1:48" x14ac:dyDescent="0.3">
      <c r="A14" s="9" t="s">
        <v>1943</v>
      </c>
      <c r="B14" s="10" t="s">
        <v>2353</v>
      </c>
      <c r="C14" s="88">
        <v>927</v>
      </c>
      <c r="D14" s="86">
        <v>84.3</v>
      </c>
      <c r="E14" s="87">
        <v>25</v>
      </c>
      <c r="F14" s="86">
        <v>60</v>
      </c>
      <c r="G14" s="17">
        <v>18</v>
      </c>
      <c r="H14" s="88">
        <v>12</v>
      </c>
      <c r="I14" s="89"/>
      <c r="J14" s="89"/>
      <c r="K14" s="89"/>
      <c r="L14" s="89"/>
      <c r="M14" s="90">
        <f t="shared" si="5"/>
        <v>0</v>
      </c>
      <c r="N14" s="4" t="str">
        <f t="shared" si="6"/>
        <v/>
      </c>
      <c r="O14" s="91">
        <f t="shared" si="7"/>
        <v>0</v>
      </c>
      <c r="P14" s="91">
        <f t="shared" si="8"/>
        <v>0</v>
      </c>
      <c r="Q14" s="77">
        <v>3</v>
      </c>
      <c r="R14" s="77">
        <v>2</v>
      </c>
      <c r="S14" s="77" t="s">
        <v>61</v>
      </c>
      <c r="T14" s="5" t="s">
        <v>236</v>
      </c>
      <c r="U14" s="9"/>
      <c r="W14" s="86">
        <f t="shared" si="9"/>
        <v>84.3</v>
      </c>
      <c r="X14" s="87">
        <f t="shared" si="10"/>
        <v>25</v>
      </c>
      <c r="Y14" s="92">
        <f t="shared" si="11"/>
        <v>12</v>
      </c>
      <c r="Z14" s="90">
        <f t="shared" si="12"/>
        <v>0</v>
      </c>
      <c r="AA14" s="90">
        <f t="shared" si="13"/>
        <v>0</v>
      </c>
      <c r="AB14" s="90">
        <f t="shared" si="14"/>
        <v>0</v>
      </c>
      <c r="AC14" s="4" t="str">
        <f t="shared" si="15"/>
        <v/>
      </c>
      <c r="AD14" s="91">
        <f t="shared" si="16"/>
        <v>0</v>
      </c>
      <c r="AE14" s="77" t="str">
        <f t="shared" si="17"/>
        <v>계</v>
      </c>
      <c r="AF14" s="77" t="str">
        <f t="shared" si="18"/>
        <v>3/2</v>
      </c>
      <c r="AH14" s="20" t="str">
        <f t="shared" si="1"/>
        <v>마포자이3차</v>
      </c>
      <c r="AI14" s="87">
        <f t="shared" si="0"/>
        <v>25</v>
      </c>
      <c r="AJ14" s="77" t="str">
        <f t="shared" si="19"/>
        <v>A-</v>
      </c>
      <c r="AK14" s="77" t="s">
        <v>13</v>
      </c>
      <c r="AL14" s="77" t="s">
        <v>62</v>
      </c>
      <c r="AM14" s="77" t="s">
        <v>63</v>
      </c>
      <c r="AN14" s="77" t="str">
        <f t="shared" si="20"/>
        <v>C</v>
      </c>
      <c r="AO14" s="77" t="str">
        <f t="shared" si="21"/>
        <v/>
      </c>
      <c r="AP14" s="77" t="str">
        <f t="shared" si="22"/>
        <v/>
      </c>
      <c r="AQ14" s="77" t="str">
        <f t="shared" si="23"/>
        <v>O</v>
      </c>
      <c r="AR14" s="77" t="str">
        <f t="shared" si="24"/>
        <v>O</v>
      </c>
      <c r="AS14" s="77" t="s">
        <v>2</v>
      </c>
      <c r="AT14" s="77" t="str">
        <f t="shared" si="25"/>
        <v>O</v>
      </c>
      <c r="AU14" s="77" t="str">
        <f t="shared" si="26"/>
        <v>O</v>
      </c>
      <c r="AV14" s="77" t="str">
        <f t="shared" si="27"/>
        <v/>
      </c>
    </row>
    <row r="15" spans="1:48" x14ac:dyDescent="0.3">
      <c r="A15" s="9" t="s">
        <v>1943</v>
      </c>
      <c r="B15" s="10" t="s">
        <v>2353</v>
      </c>
      <c r="C15" s="88">
        <v>927</v>
      </c>
      <c r="D15" s="86">
        <v>84.3</v>
      </c>
      <c r="E15" s="87">
        <v>25</v>
      </c>
      <c r="F15" s="86">
        <v>60</v>
      </c>
      <c r="G15" s="17">
        <v>18</v>
      </c>
      <c r="H15" s="88">
        <v>8</v>
      </c>
      <c r="I15" s="89"/>
      <c r="J15" s="89"/>
      <c r="K15" s="89"/>
      <c r="L15" s="89"/>
      <c r="M15" s="90">
        <f t="shared" si="5"/>
        <v>0</v>
      </c>
      <c r="N15" s="4" t="str">
        <f t="shared" si="6"/>
        <v/>
      </c>
      <c r="O15" s="91">
        <f t="shared" si="7"/>
        <v>0</v>
      </c>
      <c r="P15" s="91">
        <f t="shared" si="8"/>
        <v>0</v>
      </c>
      <c r="Q15" s="77">
        <v>3</v>
      </c>
      <c r="R15" s="77">
        <v>2</v>
      </c>
      <c r="S15" s="77" t="s">
        <v>61</v>
      </c>
      <c r="T15" s="5" t="s">
        <v>237</v>
      </c>
      <c r="U15" s="9"/>
      <c r="W15" s="86">
        <f t="shared" si="9"/>
        <v>84.3</v>
      </c>
      <c r="X15" s="87">
        <f t="shared" si="10"/>
        <v>25</v>
      </c>
      <c r="Y15" s="92">
        <f t="shared" si="11"/>
        <v>8</v>
      </c>
      <c r="Z15" s="90">
        <f t="shared" si="12"/>
        <v>0</v>
      </c>
      <c r="AA15" s="90">
        <f t="shared" si="13"/>
        <v>0</v>
      </c>
      <c r="AB15" s="90">
        <f t="shared" si="14"/>
        <v>0</v>
      </c>
      <c r="AC15" s="4" t="str">
        <f t="shared" si="15"/>
        <v/>
      </c>
      <c r="AD15" s="91">
        <f t="shared" si="16"/>
        <v>0</v>
      </c>
      <c r="AE15" s="77" t="str">
        <f t="shared" si="17"/>
        <v>계</v>
      </c>
      <c r="AF15" s="77" t="str">
        <f t="shared" si="18"/>
        <v>3/2</v>
      </c>
      <c r="AH15" s="20" t="str">
        <f t="shared" si="1"/>
        <v>마포자이3차</v>
      </c>
      <c r="AI15" s="87">
        <f t="shared" si="0"/>
        <v>25</v>
      </c>
      <c r="AJ15" s="77" t="str">
        <f t="shared" si="19"/>
        <v>A-</v>
      </c>
      <c r="AK15" s="77" t="s">
        <v>13</v>
      </c>
      <c r="AL15" s="77" t="s">
        <v>62</v>
      </c>
      <c r="AM15" s="77" t="s">
        <v>63</v>
      </c>
      <c r="AN15" s="77" t="str">
        <f t="shared" si="20"/>
        <v>C</v>
      </c>
      <c r="AO15" s="77" t="str">
        <f t="shared" si="21"/>
        <v/>
      </c>
      <c r="AP15" s="77" t="str">
        <f t="shared" si="22"/>
        <v/>
      </c>
      <c r="AQ15" s="77" t="str">
        <f t="shared" si="23"/>
        <v>O</v>
      </c>
      <c r="AR15" s="77" t="str">
        <f t="shared" si="24"/>
        <v>O</v>
      </c>
      <c r="AS15" s="77" t="s">
        <v>2</v>
      </c>
      <c r="AT15" s="77" t="str">
        <f t="shared" si="25"/>
        <v>O</v>
      </c>
      <c r="AU15" s="77" t="str">
        <f t="shared" si="26"/>
        <v>O</v>
      </c>
      <c r="AV15" s="77" t="str">
        <f t="shared" si="27"/>
        <v/>
      </c>
    </row>
    <row r="16" spans="1:48" x14ac:dyDescent="0.3">
      <c r="A16" s="9" t="s">
        <v>1943</v>
      </c>
      <c r="B16" s="10" t="s">
        <v>2353</v>
      </c>
      <c r="C16" s="88">
        <v>927</v>
      </c>
      <c r="D16" s="86">
        <v>113.9</v>
      </c>
      <c r="E16" s="87">
        <v>34</v>
      </c>
      <c r="F16" s="86">
        <v>84.9</v>
      </c>
      <c r="G16" s="17">
        <v>26</v>
      </c>
      <c r="H16" s="88">
        <v>258</v>
      </c>
      <c r="I16" s="89"/>
      <c r="J16" s="89"/>
      <c r="K16" s="89"/>
      <c r="L16" s="89"/>
      <c r="M16" s="90">
        <f t="shared" si="5"/>
        <v>0</v>
      </c>
      <c r="N16" s="4" t="str">
        <f t="shared" si="6"/>
        <v/>
      </c>
      <c r="O16" s="91">
        <f t="shared" si="7"/>
        <v>0</v>
      </c>
      <c r="P16" s="91">
        <f t="shared" si="8"/>
        <v>0</v>
      </c>
      <c r="Q16" s="77">
        <v>3</v>
      </c>
      <c r="R16" s="77">
        <v>2</v>
      </c>
      <c r="S16" s="77" t="s">
        <v>61</v>
      </c>
      <c r="T16" s="5" t="s">
        <v>176</v>
      </c>
      <c r="U16" s="9"/>
      <c r="W16" s="86">
        <f t="shared" si="9"/>
        <v>113.9</v>
      </c>
      <c r="X16" s="87">
        <f t="shared" si="10"/>
        <v>34</v>
      </c>
      <c r="Y16" s="92">
        <f t="shared" si="11"/>
        <v>258</v>
      </c>
      <c r="Z16" s="90">
        <f t="shared" si="12"/>
        <v>0</v>
      </c>
      <c r="AA16" s="90">
        <f t="shared" si="13"/>
        <v>0</v>
      </c>
      <c r="AB16" s="90">
        <f t="shared" si="14"/>
        <v>0</v>
      </c>
      <c r="AC16" s="4" t="str">
        <f t="shared" si="15"/>
        <v/>
      </c>
      <c r="AD16" s="91">
        <f t="shared" si="16"/>
        <v>0</v>
      </c>
      <c r="AE16" s="77" t="str">
        <f t="shared" si="17"/>
        <v>계</v>
      </c>
      <c r="AF16" s="77" t="str">
        <f t="shared" si="18"/>
        <v>3/2</v>
      </c>
      <c r="AH16" s="20" t="str">
        <f t="shared" si="1"/>
        <v>마포자이3차</v>
      </c>
      <c r="AI16" s="87">
        <f t="shared" si="0"/>
        <v>34</v>
      </c>
      <c r="AJ16" s="77" t="str">
        <f t="shared" si="19"/>
        <v>A-</v>
      </c>
      <c r="AK16" s="77" t="s">
        <v>13</v>
      </c>
      <c r="AL16" s="77" t="s">
        <v>62</v>
      </c>
      <c r="AM16" s="77" t="s">
        <v>63</v>
      </c>
      <c r="AN16" s="77" t="str">
        <f t="shared" si="20"/>
        <v>C</v>
      </c>
      <c r="AO16" s="77" t="str">
        <f t="shared" si="21"/>
        <v/>
      </c>
      <c r="AP16" s="77" t="str">
        <f t="shared" si="22"/>
        <v/>
      </c>
      <c r="AQ16" s="77" t="str">
        <f t="shared" si="23"/>
        <v>O</v>
      </c>
      <c r="AR16" s="77" t="str">
        <f t="shared" si="24"/>
        <v>O</v>
      </c>
      <c r="AS16" s="77" t="s">
        <v>2</v>
      </c>
      <c r="AT16" s="77" t="str">
        <f t="shared" si="25"/>
        <v>O</v>
      </c>
      <c r="AU16" s="77" t="str">
        <f t="shared" si="26"/>
        <v>O</v>
      </c>
      <c r="AV16" s="77" t="str">
        <f t="shared" si="27"/>
        <v/>
      </c>
    </row>
    <row r="17" spans="1:48" x14ac:dyDescent="0.3">
      <c r="A17" s="9" t="s">
        <v>1943</v>
      </c>
      <c r="B17" s="10" t="s">
        <v>2353</v>
      </c>
      <c r="C17" s="88">
        <v>927</v>
      </c>
      <c r="D17" s="86">
        <v>113.7</v>
      </c>
      <c r="E17" s="87">
        <v>34</v>
      </c>
      <c r="F17" s="86">
        <v>85</v>
      </c>
      <c r="G17" s="17">
        <v>26</v>
      </c>
      <c r="H17" s="88">
        <v>92</v>
      </c>
      <c r="I17" s="89"/>
      <c r="J17" s="89"/>
      <c r="K17" s="89"/>
      <c r="L17" s="89"/>
      <c r="M17" s="90">
        <f t="shared" si="5"/>
        <v>0</v>
      </c>
      <c r="N17" s="4" t="str">
        <f t="shared" si="6"/>
        <v/>
      </c>
      <c r="O17" s="91">
        <f t="shared" si="7"/>
        <v>0</v>
      </c>
      <c r="P17" s="91">
        <f t="shared" si="8"/>
        <v>0</v>
      </c>
      <c r="Q17" s="77">
        <v>3</v>
      </c>
      <c r="R17" s="77">
        <v>2</v>
      </c>
      <c r="S17" s="77" t="s">
        <v>61</v>
      </c>
      <c r="T17" s="5" t="s">
        <v>86</v>
      </c>
      <c r="U17" s="9"/>
      <c r="W17" s="86">
        <f t="shared" si="9"/>
        <v>113.7</v>
      </c>
      <c r="X17" s="87">
        <f t="shared" si="10"/>
        <v>34</v>
      </c>
      <c r="Y17" s="92">
        <f t="shared" si="11"/>
        <v>92</v>
      </c>
      <c r="Z17" s="90">
        <f t="shared" si="12"/>
        <v>0</v>
      </c>
      <c r="AA17" s="90">
        <f t="shared" si="13"/>
        <v>0</v>
      </c>
      <c r="AB17" s="90">
        <f t="shared" si="14"/>
        <v>0</v>
      </c>
      <c r="AC17" s="4" t="str">
        <f t="shared" si="15"/>
        <v/>
      </c>
      <c r="AD17" s="91">
        <f t="shared" si="16"/>
        <v>0</v>
      </c>
      <c r="AE17" s="77" t="str">
        <f t="shared" si="17"/>
        <v>계</v>
      </c>
      <c r="AF17" s="77" t="str">
        <f t="shared" si="18"/>
        <v>3/2</v>
      </c>
      <c r="AH17" s="20" t="str">
        <f t="shared" si="1"/>
        <v>마포자이3차</v>
      </c>
      <c r="AI17" s="87">
        <f t="shared" si="0"/>
        <v>34</v>
      </c>
      <c r="AJ17" s="77" t="str">
        <f t="shared" si="19"/>
        <v>A-</v>
      </c>
      <c r="AK17" s="77" t="s">
        <v>13</v>
      </c>
      <c r="AL17" s="77" t="s">
        <v>62</v>
      </c>
      <c r="AM17" s="77" t="s">
        <v>63</v>
      </c>
      <c r="AN17" s="77" t="str">
        <f t="shared" si="20"/>
        <v>C</v>
      </c>
      <c r="AO17" s="77" t="str">
        <f t="shared" si="21"/>
        <v/>
      </c>
      <c r="AP17" s="77" t="str">
        <f t="shared" si="22"/>
        <v/>
      </c>
      <c r="AQ17" s="77" t="str">
        <f t="shared" si="23"/>
        <v>O</v>
      </c>
      <c r="AR17" s="77" t="str">
        <f t="shared" si="24"/>
        <v>O</v>
      </c>
      <c r="AS17" s="77" t="s">
        <v>2</v>
      </c>
      <c r="AT17" s="77" t="str">
        <f t="shared" si="25"/>
        <v>O</v>
      </c>
      <c r="AU17" s="77" t="str">
        <f t="shared" si="26"/>
        <v>O</v>
      </c>
      <c r="AV17" s="77" t="str">
        <f t="shared" si="27"/>
        <v/>
      </c>
    </row>
    <row r="18" spans="1:48" x14ac:dyDescent="0.3">
      <c r="A18" s="9" t="s">
        <v>1943</v>
      </c>
      <c r="B18" s="10" t="s">
        <v>2353</v>
      </c>
      <c r="C18" s="88">
        <v>927</v>
      </c>
      <c r="D18" s="86">
        <v>113.5</v>
      </c>
      <c r="E18" s="87">
        <v>34</v>
      </c>
      <c r="F18" s="86">
        <v>85</v>
      </c>
      <c r="G18" s="17">
        <v>26</v>
      </c>
      <c r="H18" s="88">
        <v>18</v>
      </c>
      <c r="I18" s="89"/>
      <c r="J18" s="89"/>
      <c r="K18" s="89"/>
      <c r="L18" s="89"/>
      <c r="M18" s="90">
        <f t="shared" si="5"/>
        <v>0</v>
      </c>
      <c r="N18" s="4" t="str">
        <f t="shared" si="6"/>
        <v/>
      </c>
      <c r="O18" s="91">
        <f t="shared" si="7"/>
        <v>0</v>
      </c>
      <c r="P18" s="91">
        <f t="shared" si="8"/>
        <v>0</v>
      </c>
      <c r="Q18" s="77">
        <v>3</v>
      </c>
      <c r="R18" s="77">
        <v>2</v>
      </c>
      <c r="S18" s="77" t="s">
        <v>61</v>
      </c>
      <c r="T18" s="5" t="s">
        <v>238</v>
      </c>
      <c r="U18" s="9"/>
      <c r="W18" s="86">
        <f t="shared" si="9"/>
        <v>113.5</v>
      </c>
      <c r="X18" s="87">
        <f t="shared" si="10"/>
        <v>34</v>
      </c>
      <c r="Y18" s="92">
        <f t="shared" si="11"/>
        <v>18</v>
      </c>
      <c r="Z18" s="90">
        <f t="shared" si="12"/>
        <v>0</v>
      </c>
      <c r="AA18" s="90">
        <f t="shared" si="13"/>
        <v>0</v>
      </c>
      <c r="AB18" s="90">
        <f t="shared" si="14"/>
        <v>0</v>
      </c>
      <c r="AC18" s="4" t="str">
        <f t="shared" si="15"/>
        <v/>
      </c>
      <c r="AD18" s="91">
        <f t="shared" si="16"/>
        <v>0</v>
      </c>
      <c r="AE18" s="77" t="str">
        <f t="shared" si="17"/>
        <v>계</v>
      </c>
      <c r="AF18" s="77" t="str">
        <f t="shared" si="18"/>
        <v>3/2</v>
      </c>
      <c r="AH18" s="20" t="str">
        <f t="shared" si="1"/>
        <v>마포자이3차</v>
      </c>
      <c r="AI18" s="87">
        <f t="shared" si="0"/>
        <v>34</v>
      </c>
      <c r="AJ18" s="77" t="str">
        <f t="shared" si="19"/>
        <v>A-</v>
      </c>
      <c r="AK18" s="77" t="s">
        <v>13</v>
      </c>
      <c r="AL18" s="77" t="s">
        <v>62</v>
      </c>
      <c r="AM18" s="77" t="s">
        <v>63</v>
      </c>
      <c r="AN18" s="77" t="str">
        <f t="shared" si="20"/>
        <v>C</v>
      </c>
      <c r="AO18" s="77" t="str">
        <f t="shared" si="21"/>
        <v/>
      </c>
      <c r="AP18" s="77" t="str">
        <f t="shared" si="22"/>
        <v/>
      </c>
      <c r="AQ18" s="77" t="str">
        <f t="shared" si="23"/>
        <v>O</v>
      </c>
      <c r="AR18" s="77" t="str">
        <f t="shared" si="24"/>
        <v>O</v>
      </c>
      <c r="AS18" s="77" t="s">
        <v>2</v>
      </c>
      <c r="AT18" s="77" t="str">
        <f t="shared" si="25"/>
        <v>O</v>
      </c>
      <c r="AU18" s="77" t="str">
        <f t="shared" si="26"/>
        <v>O</v>
      </c>
      <c r="AV18" s="77" t="str">
        <f t="shared" si="27"/>
        <v/>
      </c>
    </row>
    <row r="19" spans="1:48" x14ac:dyDescent="0.3">
      <c r="A19" s="9" t="s">
        <v>1943</v>
      </c>
      <c r="B19" s="10" t="s">
        <v>2353</v>
      </c>
      <c r="C19" s="88">
        <v>927</v>
      </c>
      <c r="D19" s="86">
        <v>114.5</v>
      </c>
      <c r="E19" s="87">
        <v>35</v>
      </c>
      <c r="F19" s="86">
        <v>85</v>
      </c>
      <c r="G19" s="17">
        <v>26</v>
      </c>
      <c r="H19" s="88">
        <v>81</v>
      </c>
      <c r="I19" s="89"/>
      <c r="J19" s="89"/>
      <c r="K19" s="89"/>
      <c r="L19" s="89"/>
      <c r="M19" s="90">
        <f t="shared" si="5"/>
        <v>0</v>
      </c>
      <c r="N19" s="4" t="str">
        <f t="shared" si="6"/>
        <v/>
      </c>
      <c r="O19" s="91">
        <f t="shared" si="7"/>
        <v>0</v>
      </c>
      <c r="P19" s="91">
        <f t="shared" si="8"/>
        <v>0</v>
      </c>
      <c r="Q19" s="77">
        <v>3</v>
      </c>
      <c r="R19" s="77">
        <v>2</v>
      </c>
      <c r="S19" s="77" t="s">
        <v>61</v>
      </c>
      <c r="T19" s="5" t="s">
        <v>122</v>
      </c>
      <c r="U19" s="9"/>
      <c r="W19" s="86">
        <f t="shared" si="9"/>
        <v>114.5</v>
      </c>
      <c r="X19" s="87">
        <f t="shared" si="10"/>
        <v>35</v>
      </c>
      <c r="Y19" s="92">
        <f t="shared" si="11"/>
        <v>81</v>
      </c>
      <c r="Z19" s="90">
        <f t="shared" si="12"/>
        <v>0</v>
      </c>
      <c r="AA19" s="90">
        <f t="shared" si="13"/>
        <v>0</v>
      </c>
      <c r="AB19" s="90">
        <f t="shared" si="14"/>
        <v>0</v>
      </c>
      <c r="AC19" s="4" t="str">
        <f t="shared" si="15"/>
        <v/>
      </c>
      <c r="AD19" s="91">
        <f t="shared" si="16"/>
        <v>0</v>
      </c>
      <c r="AE19" s="77" t="str">
        <f t="shared" si="17"/>
        <v>계</v>
      </c>
      <c r="AF19" s="77" t="str">
        <f t="shared" si="18"/>
        <v>3/2</v>
      </c>
      <c r="AH19" s="20" t="str">
        <f t="shared" si="1"/>
        <v>마포자이3차</v>
      </c>
      <c r="AI19" s="87">
        <f t="shared" si="0"/>
        <v>35</v>
      </c>
      <c r="AJ19" s="77" t="str">
        <f t="shared" si="19"/>
        <v>A-</v>
      </c>
      <c r="AK19" s="77" t="s">
        <v>13</v>
      </c>
      <c r="AL19" s="77" t="s">
        <v>62</v>
      </c>
      <c r="AM19" s="77" t="s">
        <v>63</v>
      </c>
      <c r="AN19" s="77" t="str">
        <f t="shared" si="20"/>
        <v>C</v>
      </c>
      <c r="AO19" s="77" t="str">
        <f t="shared" si="21"/>
        <v/>
      </c>
      <c r="AP19" s="77" t="str">
        <f t="shared" si="22"/>
        <v/>
      </c>
      <c r="AQ19" s="77" t="str">
        <f t="shared" si="23"/>
        <v>O</v>
      </c>
      <c r="AR19" s="77" t="str">
        <f t="shared" si="24"/>
        <v>O</v>
      </c>
      <c r="AS19" s="77" t="s">
        <v>2</v>
      </c>
      <c r="AT19" s="77" t="str">
        <f t="shared" si="25"/>
        <v>O</v>
      </c>
      <c r="AU19" s="77" t="str">
        <f t="shared" si="26"/>
        <v>O</v>
      </c>
      <c r="AV19" s="77" t="str">
        <f t="shared" si="27"/>
        <v/>
      </c>
    </row>
    <row r="20" spans="1:48" x14ac:dyDescent="0.3">
      <c r="A20" s="9" t="s">
        <v>1943</v>
      </c>
      <c r="B20" s="10" t="s">
        <v>2353</v>
      </c>
      <c r="C20" s="88">
        <v>927</v>
      </c>
      <c r="D20" s="86">
        <v>163</v>
      </c>
      <c r="E20" s="87">
        <v>49</v>
      </c>
      <c r="F20" s="86">
        <v>119.6</v>
      </c>
      <c r="G20" s="17">
        <v>36</v>
      </c>
      <c r="H20" s="88">
        <v>6</v>
      </c>
      <c r="I20" s="89"/>
      <c r="J20" s="89"/>
      <c r="K20" s="89"/>
      <c r="L20" s="89"/>
      <c r="M20" s="90">
        <f t="shared" si="5"/>
        <v>0</v>
      </c>
      <c r="N20" s="4" t="str">
        <f t="shared" si="6"/>
        <v/>
      </c>
      <c r="O20" s="91">
        <f t="shared" si="7"/>
        <v>0</v>
      </c>
      <c r="P20" s="91">
        <f t="shared" si="8"/>
        <v>0</v>
      </c>
      <c r="Q20" s="77">
        <v>4</v>
      </c>
      <c r="R20" s="77">
        <v>2</v>
      </c>
      <c r="S20" s="77" t="s">
        <v>61</v>
      </c>
      <c r="T20" s="5" t="s">
        <v>239</v>
      </c>
      <c r="U20" s="9"/>
      <c r="W20" s="86">
        <f t="shared" si="9"/>
        <v>163</v>
      </c>
      <c r="X20" s="87">
        <f t="shared" si="10"/>
        <v>49</v>
      </c>
      <c r="Y20" s="92">
        <f t="shared" si="11"/>
        <v>6</v>
      </c>
      <c r="Z20" s="90">
        <f t="shared" si="12"/>
        <v>0</v>
      </c>
      <c r="AA20" s="90">
        <f t="shared" si="13"/>
        <v>0</v>
      </c>
      <c r="AB20" s="90">
        <f t="shared" si="14"/>
        <v>0</v>
      </c>
      <c r="AC20" s="4" t="str">
        <f t="shared" si="15"/>
        <v/>
      </c>
      <c r="AD20" s="91">
        <f t="shared" si="16"/>
        <v>0</v>
      </c>
      <c r="AE20" s="77" t="str">
        <f t="shared" si="17"/>
        <v>계</v>
      </c>
      <c r="AF20" s="77" t="str">
        <f t="shared" si="18"/>
        <v>4/2</v>
      </c>
      <c r="AH20" s="20" t="str">
        <f t="shared" si="1"/>
        <v>마포자이3차</v>
      </c>
      <c r="AI20" s="87">
        <f t="shared" si="0"/>
        <v>49</v>
      </c>
      <c r="AJ20" s="77" t="str">
        <f t="shared" si="19"/>
        <v>A-</v>
      </c>
      <c r="AK20" s="77" t="s">
        <v>13</v>
      </c>
      <c r="AL20" s="77" t="s">
        <v>62</v>
      </c>
      <c r="AM20" s="77" t="s">
        <v>63</v>
      </c>
      <c r="AN20" s="77" t="str">
        <f t="shared" si="20"/>
        <v>C</v>
      </c>
      <c r="AO20" s="77" t="str">
        <f t="shared" si="21"/>
        <v/>
      </c>
      <c r="AP20" s="77" t="str">
        <f t="shared" si="22"/>
        <v/>
      </c>
      <c r="AQ20" s="77" t="str">
        <f t="shared" si="23"/>
        <v>O</v>
      </c>
      <c r="AR20" s="77" t="str">
        <f t="shared" si="24"/>
        <v>O</v>
      </c>
      <c r="AS20" s="77" t="s">
        <v>2</v>
      </c>
      <c r="AT20" s="77" t="str">
        <f t="shared" si="25"/>
        <v>X</v>
      </c>
      <c r="AU20" s="77" t="str">
        <f t="shared" si="26"/>
        <v>O</v>
      </c>
      <c r="AV20" s="77" t="str">
        <f t="shared" si="27"/>
        <v/>
      </c>
    </row>
    <row r="21" spans="1:48" x14ac:dyDescent="0.3">
      <c r="A21" s="9" t="s">
        <v>1943</v>
      </c>
      <c r="B21" s="10" t="s">
        <v>2353</v>
      </c>
      <c r="C21" s="88">
        <v>927</v>
      </c>
      <c r="D21" s="86">
        <v>163.30000000000001</v>
      </c>
      <c r="E21" s="87">
        <v>49</v>
      </c>
      <c r="F21" s="86">
        <v>119.3</v>
      </c>
      <c r="G21" s="17">
        <v>36</v>
      </c>
      <c r="H21" s="88">
        <v>6</v>
      </c>
      <c r="I21" s="89"/>
      <c r="J21" s="89"/>
      <c r="K21" s="89"/>
      <c r="L21" s="89"/>
      <c r="M21" s="90">
        <f t="shared" si="5"/>
        <v>0</v>
      </c>
      <c r="N21" s="4" t="str">
        <f t="shared" si="6"/>
        <v/>
      </c>
      <c r="O21" s="91">
        <f t="shared" si="7"/>
        <v>0</v>
      </c>
      <c r="P21" s="91">
        <f t="shared" si="8"/>
        <v>0</v>
      </c>
      <c r="Q21" s="77">
        <v>4</v>
      </c>
      <c r="R21" s="77">
        <v>2</v>
      </c>
      <c r="S21" s="77" t="s">
        <v>61</v>
      </c>
      <c r="T21" s="5" t="s">
        <v>240</v>
      </c>
      <c r="U21" s="9"/>
      <c r="W21" s="86">
        <f t="shared" si="9"/>
        <v>163.30000000000001</v>
      </c>
      <c r="X21" s="87">
        <f t="shared" si="10"/>
        <v>49</v>
      </c>
      <c r="Y21" s="92">
        <f t="shared" si="11"/>
        <v>6</v>
      </c>
      <c r="Z21" s="90">
        <f t="shared" si="12"/>
        <v>0</v>
      </c>
      <c r="AA21" s="90">
        <f t="shared" si="13"/>
        <v>0</v>
      </c>
      <c r="AB21" s="90">
        <f t="shared" si="14"/>
        <v>0</v>
      </c>
      <c r="AC21" s="4" t="str">
        <f t="shared" si="15"/>
        <v/>
      </c>
      <c r="AD21" s="91">
        <f t="shared" si="16"/>
        <v>0</v>
      </c>
      <c r="AE21" s="77" t="str">
        <f t="shared" si="17"/>
        <v>계</v>
      </c>
      <c r="AF21" s="77" t="str">
        <f t="shared" si="18"/>
        <v>4/2</v>
      </c>
      <c r="AH21" s="20" t="str">
        <f t="shared" si="1"/>
        <v>마포자이3차</v>
      </c>
      <c r="AI21" s="87">
        <f t="shared" si="0"/>
        <v>49</v>
      </c>
      <c r="AJ21" s="77" t="str">
        <f t="shared" si="19"/>
        <v>A-</v>
      </c>
      <c r="AK21" s="77" t="s">
        <v>13</v>
      </c>
      <c r="AL21" s="77" t="s">
        <v>62</v>
      </c>
      <c r="AM21" s="77" t="s">
        <v>63</v>
      </c>
      <c r="AN21" s="77" t="str">
        <f t="shared" si="20"/>
        <v>C</v>
      </c>
      <c r="AO21" s="77" t="str">
        <f t="shared" si="21"/>
        <v/>
      </c>
      <c r="AP21" s="77" t="str">
        <f t="shared" si="22"/>
        <v/>
      </c>
      <c r="AQ21" s="77" t="str">
        <f t="shared" si="23"/>
        <v>O</v>
      </c>
      <c r="AR21" s="77" t="str">
        <f t="shared" si="24"/>
        <v>O</v>
      </c>
      <c r="AS21" s="77" t="s">
        <v>2</v>
      </c>
      <c r="AT21" s="77" t="str">
        <f t="shared" si="25"/>
        <v>X</v>
      </c>
      <c r="AU21" s="77" t="str">
        <f t="shared" si="26"/>
        <v>O</v>
      </c>
      <c r="AV21" s="77" t="str">
        <f t="shared" si="27"/>
        <v/>
      </c>
    </row>
    <row r="22" spans="1:48" x14ac:dyDescent="0.3">
      <c r="A22" s="9"/>
      <c r="B22" s="77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염리동 마포프레스티지자이('21.03.,1694^)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9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1966</v>
      </c>
      <c r="B23" s="10" t="s">
        <v>2354</v>
      </c>
      <c r="C23" s="88">
        <v>1694</v>
      </c>
      <c r="D23" s="86">
        <v>57.9</v>
      </c>
      <c r="E23" s="87">
        <v>18</v>
      </c>
      <c r="F23" s="86">
        <v>43</v>
      </c>
      <c r="G23" s="17">
        <v>13</v>
      </c>
      <c r="H23" s="88">
        <v>16</v>
      </c>
      <c r="I23" s="89"/>
      <c r="J23" s="89"/>
      <c r="K23" s="89"/>
      <c r="L23" s="89"/>
      <c r="M23" s="90">
        <f t="shared" ref="M23:M41" si="28">I23-K23</f>
        <v>0</v>
      </c>
      <c r="N23" s="4" t="str">
        <f t="shared" ref="N23:N41" si="29">IF(ISERROR(K23/I23),"",K23/I23)</f>
        <v/>
      </c>
      <c r="O23" s="91">
        <f t="shared" ref="O23:O41" si="30">I23/E23</f>
        <v>0</v>
      </c>
      <c r="P23" s="91">
        <f t="shared" ref="P23:P41" si="31">K23/E23</f>
        <v>0</v>
      </c>
      <c r="Q23" s="77">
        <v>2</v>
      </c>
      <c r="R23" s="77">
        <v>1</v>
      </c>
      <c r="S23" s="77" t="s">
        <v>61</v>
      </c>
      <c r="T23" s="5">
        <v>57</v>
      </c>
      <c r="U23" s="9"/>
      <c r="W23" s="86">
        <f t="shared" ref="W23:W41" si="32">D23</f>
        <v>57.9</v>
      </c>
      <c r="X23" s="87">
        <f t="shared" ref="X23:X41" si="33">E23</f>
        <v>18</v>
      </c>
      <c r="Y23" s="92">
        <f t="shared" ref="Y23:Y41" si="34">H23</f>
        <v>16</v>
      </c>
      <c r="Z23" s="90">
        <f t="shared" ref="Z23:Z41" si="35">I23</f>
        <v>0</v>
      </c>
      <c r="AA23" s="90">
        <f t="shared" ref="AA23:AA41" si="36">K23</f>
        <v>0</v>
      </c>
      <c r="AB23" s="90">
        <f t="shared" ref="AB23:AB41" si="37">M23</f>
        <v>0</v>
      </c>
      <c r="AC23" s="4" t="str">
        <f t="shared" ref="AC23:AC41" si="38">N23</f>
        <v/>
      </c>
      <c r="AD23" s="91">
        <f t="shared" ref="AD23:AD41" si="39">O23</f>
        <v>0</v>
      </c>
      <c r="AE23" s="77" t="str">
        <f t="shared" ref="AE23:AE41" si="40">S23</f>
        <v>계</v>
      </c>
      <c r="AF23" s="77" t="str">
        <f t="shared" ref="AF23:AF41" si="41">Q23&amp;"/"&amp;R23</f>
        <v>2/1</v>
      </c>
      <c r="AH23" s="20" t="str">
        <f t="shared" si="1"/>
        <v>마포프레스티지자이</v>
      </c>
      <c r="AI23" s="87">
        <f t="shared" si="0"/>
        <v>18</v>
      </c>
      <c r="AJ23" s="77" t="str">
        <f t="shared" ref="AJ23:AJ41" si="42">IF(AI23="","",$AJ$2)</f>
        <v>A-</v>
      </c>
      <c r="AK23" s="77" t="s">
        <v>13</v>
      </c>
      <c r="AL23" s="77" t="s">
        <v>62</v>
      </c>
      <c r="AM23" s="77" t="s">
        <v>63</v>
      </c>
      <c r="AN23" s="77" t="str">
        <f t="shared" ref="AN23:AN41" si="43">IF(AI23="","",$AN$2)</f>
        <v>C</v>
      </c>
      <c r="AO23" s="77" t="str">
        <f t="shared" ref="AO23:AO41" si="44">IF(N23="","",IF(N23&gt;=$AO$1/100,"O","X"))</f>
        <v/>
      </c>
      <c r="AP23" s="77" t="str">
        <f t="shared" ref="AP23:AP41" si="45">IF(I23="","",IF(I23&lt;=$AP$1,"O","X"))</f>
        <v/>
      </c>
      <c r="AQ23" s="77" t="str">
        <f t="shared" ref="AQ23:AQ41" si="46">IF(O23="","",IF(O23&lt;=$AQ$1,"O","X"))</f>
        <v>O</v>
      </c>
      <c r="AR23" s="77" t="str">
        <f t="shared" ref="AR23:AR41" si="47">IF(M23="","",IF(M23&lt;=$AR$1,"O","X"))</f>
        <v>O</v>
      </c>
      <c r="AS23" s="77" t="s">
        <v>2</v>
      </c>
      <c r="AT23" s="77" t="str">
        <f t="shared" ref="AT23:AT41" si="48">IF(OR(F23="",AI23=""),"",IF(AND((F23&lt;=85),(AI23&gt;=15)),"O","X"))</f>
        <v>O</v>
      </c>
      <c r="AU23" s="77" t="str">
        <f t="shared" ref="AU23:AU41" si="49">IF(C23="","",IF(C23&gt;=$AU$1,"O","X"))</f>
        <v>O</v>
      </c>
      <c r="AV23" s="77" t="str">
        <f t="shared" ref="AV23:AV41" si="50">IF(AO23="","",IF(AND(AO23="O",AP23="O",AR23="O",AT23="O",AU23="O"),"후보","X"))</f>
        <v/>
      </c>
    </row>
    <row r="24" spans="1:48" x14ac:dyDescent="0.3">
      <c r="A24" s="9" t="s">
        <v>1966</v>
      </c>
      <c r="B24" s="10" t="s">
        <v>2354</v>
      </c>
      <c r="C24" s="88">
        <v>1694</v>
      </c>
      <c r="D24" s="86">
        <v>60.4</v>
      </c>
      <c r="E24" s="87">
        <v>18</v>
      </c>
      <c r="F24" s="86">
        <v>59.9</v>
      </c>
      <c r="G24" s="17">
        <v>18</v>
      </c>
      <c r="H24" s="88">
        <v>40</v>
      </c>
      <c r="I24" s="89"/>
      <c r="J24" s="89"/>
      <c r="K24" s="89"/>
      <c r="L24" s="89"/>
      <c r="M24" s="90">
        <f t="shared" si="28"/>
        <v>0</v>
      </c>
      <c r="N24" s="4" t="str">
        <f t="shared" si="29"/>
        <v/>
      </c>
      <c r="O24" s="91">
        <f t="shared" si="30"/>
        <v>0</v>
      </c>
      <c r="P24" s="91">
        <f t="shared" si="31"/>
        <v>0</v>
      </c>
      <c r="Q24" s="77">
        <v>2</v>
      </c>
      <c r="R24" s="77">
        <v>1</v>
      </c>
      <c r="S24" s="77" t="s">
        <v>61</v>
      </c>
      <c r="T24" s="5" t="s">
        <v>241</v>
      </c>
      <c r="U24" s="9"/>
      <c r="W24" s="86">
        <f t="shared" si="32"/>
        <v>60.4</v>
      </c>
      <c r="X24" s="87">
        <f t="shared" si="33"/>
        <v>18</v>
      </c>
      <c r="Y24" s="92">
        <f t="shared" si="34"/>
        <v>40</v>
      </c>
      <c r="Z24" s="90">
        <f t="shared" si="35"/>
        <v>0</v>
      </c>
      <c r="AA24" s="90">
        <f t="shared" si="36"/>
        <v>0</v>
      </c>
      <c r="AB24" s="90">
        <f t="shared" si="37"/>
        <v>0</v>
      </c>
      <c r="AC24" s="4" t="str">
        <f t="shared" si="38"/>
        <v/>
      </c>
      <c r="AD24" s="91">
        <f t="shared" si="39"/>
        <v>0</v>
      </c>
      <c r="AE24" s="77" t="str">
        <f t="shared" si="40"/>
        <v>계</v>
      </c>
      <c r="AF24" s="77" t="str">
        <f t="shared" si="41"/>
        <v>2/1</v>
      </c>
      <c r="AH24" s="20" t="str">
        <f t="shared" si="1"/>
        <v>마포프레스티지자이</v>
      </c>
      <c r="AI24" s="87">
        <f t="shared" si="0"/>
        <v>18</v>
      </c>
      <c r="AJ24" s="77" t="str">
        <f t="shared" si="42"/>
        <v>A-</v>
      </c>
      <c r="AK24" s="77" t="s">
        <v>13</v>
      </c>
      <c r="AL24" s="77" t="s">
        <v>62</v>
      </c>
      <c r="AM24" s="77" t="s">
        <v>63</v>
      </c>
      <c r="AN24" s="77" t="str">
        <f t="shared" si="43"/>
        <v>C</v>
      </c>
      <c r="AO24" s="77" t="str">
        <f t="shared" si="44"/>
        <v/>
      </c>
      <c r="AP24" s="77" t="str">
        <f t="shared" si="45"/>
        <v/>
      </c>
      <c r="AQ24" s="77" t="str">
        <f t="shared" si="46"/>
        <v>O</v>
      </c>
      <c r="AR24" s="77" t="str">
        <f t="shared" si="47"/>
        <v>O</v>
      </c>
      <c r="AS24" s="77" t="s">
        <v>2</v>
      </c>
      <c r="AT24" s="77" t="str">
        <f t="shared" si="48"/>
        <v>O</v>
      </c>
      <c r="AU24" s="77" t="str">
        <f t="shared" si="49"/>
        <v>O</v>
      </c>
      <c r="AV24" s="77" t="str">
        <f t="shared" si="50"/>
        <v/>
      </c>
    </row>
    <row r="25" spans="1:48" x14ac:dyDescent="0.3">
      <c r="A25" s="9" t="s">
        <v>1966</v>
      </c>
      <c r="B25" s="10" t="s">
        <v>2354</v>
      </c>
      <c r="C25" s="88">
        <v>1694</v>
      </c>
      <c r="D25" s="86">
        <v>79.900000000000006</v>
      </c>
      <c r="E25" s="87">
        <v>24</v>
      </c>
      <c r="F25" s="86">
        <v>59.8</v>
      </c>
      <c r="G25" s="17">
        <v>18</v>
      </c>
      <c r="H25" s="88">
        <v>202</v>
      </c>
      <c r="I25" s="89">
        <v>163000</v>
      </c>
      <c r="J25" s="89" t="s">
        <v>75</v>
      </c>
      <c r="K25" s="89">
        <v>93000</v>
      </c>
      <c r="L25" s="89" t="s">
        <v>75</v>
      </c>
      <c r="M25" s="90">
        <f t="shared" si="28"/>
        <v>70000</v>
      </c>
      <c r="N25" s="4">
        <f t="shared" si="29"/>
        <v>0.57055214723926384</v>
      </c>
      <c r="O25" s="91">
        <f t="shared" si="30"/>
        <v>6791.666666666667</v>
      </c>
      <c r="P25" s="91">
        <f t="shared" si="31"/>
        <v>3875</v>
      </c>
      <c r="Q25" s="77">
        <v>3</v>
      </c>
      <c r="R25" s="77">
        <v>2</v>
      </c>
      <c r="S25" s="77" t="s">
        <v>61</v>
      </c>
      <c r="T25" s="5" t="s">
        <v>242</v>
      </c>
      <c r="U25" s="9"/>
      <c r="W25" s="86">
        <f t="shared" si="32"/>
        <v>79.900000000000006</v>
      </c>
      <c r="X25" s="87">
        <f t="shared" si="33"/>
        <v>24</v>
      </c>
      <c r="Y25" s="92">
        <f t="shared" si="34"/>
        <v>202</v>
      </c>
      <c r="Z25" s="90">
        <f t="shared" si="35"/>
        <v>163000</v>
      </c>
      <c r="AA25" s="90">
        <f t="shared" si="36"/>
        <v>93000</v>
      </c>
      <c r="AB25" s="90">
        <f t="shared" si="37"/>
        <v>70000</v>
      </c>
      <c r="AC25" s="4">
        <f t="shared" si="38"/>
        <v>0.57055214723926384</v>
      </c>
      <c r="AD25" s="91">
        <f t="shared" si="39"/>
        <v>6791.666666666667</v>
      </c>
      <c r="AE25" s="77" t="str">
        <f t="shared" si="40"/>
        <v>계</v>
      </c>
      <c r="AF25" s="77" t="str">
        <f t="shared" si="41"/>
        <v>3/2</v>
      </c>
      <c r="AH25" s="20" t="str">
        <f t="shared" si="1"/>
        <v>마포프레스티지자이</v>
      </c>
      <c r="AI25" s="87">
        <f t="shared" si="0"/>
        <v>24</v>
      </c>
      <c r="AJ25" s="77" t="str">
        <f t="shared" si="42"/>
        <v>A-</v>
      </c>
      <c r="AK25" s="77" t="s">
        <v>13</v>
      </c>
      <c r="AL25" s="77" t="s">
        <v>62</v>
      </c>
      <c r="AM25" s="77" t="s">
        <v>63</v>
      </c>
      <c r="AN25" s="77" t="str">
        <f t="shared" si="43"/>
        <v>C</v>
      </c>
      <c r="AO25" s="77" t="str">
        <f t="shared" si="44"/>
        <v>X</v>
      </c>
      <c r="AP25" s="77" t="str">
        <f t="shared" si="45"/>
        <v>X</v>
      </c>
      <c r="AQ25" s="77" t="str">
        <f t="shared" si="46"/>
        <v>X</v>
      </c>
      <c r="AR25" s="77" t="str">
        <f t="shared" si="47"/>
        <v>X</v>
      </c>
      <c r="AS25" s="77" t="s">
        <v>2</v>
      </c>
      <c r="AT25" s="77" t="str">
        <f t="shared" si="48"/>
        <v>O</v>
      </c>
      <c r="AU25" s="77" t="str">
        <f t="shared" si="49"/>
        <v>O</v>
      </c>
      <c r="AV25" s="77" t="str">
        <f t="shared" si="50"/>
        <v>X</v>
      </c>
    </row>
    <row r="26" spans="1:48" x14ac:dyDescent="0.3">
      <c r="A26" s="9" t="s">
        <v>1966</v>
      </c>
      <c r="B26" s="10" t="s">
        <v>2354</v>
      </c>
      <c r="C26" s="88">
        <v>1694</v>
      </c>
      <c r="D26" s="86">
        <v>80</v>
      </c>
      <c r="E26" s="87">
        <v>24</v>
      </c>
      <c r="F26" s="86">
        <v>59.8</v>
      </c>
      <c r="G26" s="17">
        <v>18</v>
      </c>
      <c r="H26" s="88">
        <v>48</v>
      </c>
      <c r="I26" s="89">
        <v>168000</v>
      </c>
      <c r="J26" s="89" t="s">
        <v>227</v>
      </c>
      <c r="K26" s="89">
        <v>90000</v>
      </c>
      <c r="L26" s="89" t="s">
        <v>74</v>
      </c>
      <c r="M26" s="90">
        <f t="shared" si="28"/>
        <v>78000</v>
      </c>
      <c r="N26" s="4">
        <f t="shared" si="29"/>
        <v>0.5357142857142857</v>
      </c>
      <c r="O26" s="91">
        <f t="shared" si="30"/>
        <v>7000</v>
      </c>
      <c r="P26" s="91">
        <f t="shared" si="31"/>
        <v>3750</v>
      </c>
      <c r="Q26" s="77">
        <v>3</v>
      </c>
      <c r="R26" s="77">
        <v>2</v>
      </c>
      <c r="S26" s="77" t="s">
        <v>61</v>
      </c>
      <c r="T26" s="5" t="s">
        <v>243</v>
      </c>
      <c r="U26" s="9"/>
      <c r="W26" s="86">
        <f t="shared" si="32"/>
        <v>80</v>
      </c>
      <c r="X26" s="87">
        <f t="shared" si="33"/>
        <v>24</v>
      </c>
      <c r="Y26" s="92">
        <f t="shared" si="34"/>
        <v>48</v>
      </c>
      <c r="Z26" s="90">
        <f t="shared" si="35"/>
        <v>168000</v>
      </c>
      <c r="AA26" s="90">
        <f t="shared" si="36"/>
        <v>90000</v>
      </c>
      <c r="AB26" s="90">
        <f t="shared" si="37"/>
        <v>78000</v>
      </c>
      <c r="AC26" s="4">
        <f t="shared" si="38"/>
        <v>0.5357142857142857</v>
      </c>
      <c r="AD26" s="91">
        <f t="shared" si="39"/>
        <v>7000</v>
      </c>
      <c r="AE26" s="77" t="str">
        <f t="shared" si="40"/>
        <v>계</v>
      </c>
      <c r="AF26" s="77" t="str">
        <f t="shared" si="41"/>
        <v>3/2</v>
      </c>
      <c r="AH26" s="20" t="str">
        <f t="shared" si="1"/>
        <v>마포프레스티지자이</v>
      </c>
      <c r="AI26" s="87">
        <f t="shared" si="0"/>
        <v>24</v>
      </c>
      <c r="AJ26" s="77" t="str">
        <f t="shared" si="42"/>
        <v>A-</v>
      </c>
      <c r="AK26" s="77" t="s">
        <v>13</v>
      </c>
      <c r="AL26" s="77" t="s">
        <v>62</v>
      </c>
      <c r="AM26" s="77" t="s">
        <v>63</v>
      </c>
      <c r="AN26" s="77" t="str">
        <f t="shared" si="43"/>
        <v>C</v>
      </c>
      <c r="AO26" s="77" t="str">
        <f t="shared" si="44"/>
        <v>X</v>
      </c>
      <c r="AP26" s="77" t="str">
        <f t="shared" si="45"/>
        <v>X</v>
      </c>
      <c r="AQ26" s="77" t="str">
        <f t="shared" si="46"/>
        <v>X</v>
      </c>
      <c r="AR26" s="77" t="str">
        <f t="shared" si="47"/>
        <v>X</v>
      </c>
      <c r="AS26" s="77" t="s">
        <v>2</v>
      </c>
      <c r="AT26" s="77" t="str">
        <f t="shared" si="48"/>
        <v>O</v>
      </c>
      <c r="AU26" s="77" t="str">
        <f t="shared" si="49"/>
        <v>O</v>
      </c>
      <c r="AV26" s="77" t="str">
        <f t="shared" si="50"/>
        <v>X</v>
      </c>
    </row>
    <row r="27" spans="1:48" x14ac:dyDescent="0.3">
      <c r="A27" s="9" t="s">
        <v>1966</v>
      </c>
      <c r="B27" s="10" t="s">
        <v>2354</v>
      </c>
      <c r="C27" s="88">
        <v>1694</v>
      </c>
      <c r="D27" s="86">
        <v>80.599999999999994</v>
      </c>
      <c r="E27" s="87">
        <v>24</v>
      </c>
      <c r="F27" s="86">
        <v>59.9</v>
      </c>
      <c r="G27" s="17">
        <v>18</v>
      </c>
      <c r="H27" s="88">
        <v>245</v>
      </c>
      <c r="I27" s="89"/>
      <c r="J27" s="89"/>
      <c r="K27" s="89"/>
      <c r="L27" s="89"/>
      <c r="M27" s="90">
        <f t="shared" si="28"/>
        <v>0</v>
      </c>
      <c r="N27" s="4" t="str">
        <f t="shared" si="29"/>
        <v/>
      </c>
      <c r="O27" s="91">
        <f t="shared" si="30"/>
        <v>0</v>
      </c>
      <c r="P27" s="91">
        <f t="shared" si="31"/>
        <v>0</v>
      </c>
      <c r="Q27" s="77">
        <v>3</v>
      </c>
      <c r="R27" s="77">
        <v>2</v>
      </c>
      <c r="S27" s="77" t="s">
        <v>61</v>
      </c>
      <c r="T27" s="5" t="s">
        <v>230</v>
      </c>
      <c r="U27" s="9"/>
      <c r="W27" s="86">
        <f t="shared" si="32"/>
        <v>80.599999999999994</v>
      </c>
      <c r="X27" s="87">
        <f t="shared" si="33"/>
        <v>24</v>
      </c>
      <c r="Y27" s="92">
        <f t="shared" si="34"/>
        <v>245</v>
      </c>
      <c r="Z27" s="90">
        <f t="shared" si="35"/>
        <v>0</v>
      </c>
      <c r="AA27" s="90">
        <f t="shared" si="36"/>
        <v>0</v>
      </c>
      <c r="AB27" s="90">
        <f t="shared" si="37"/>
        <v>0</v>
      </c>
      <c r="AC27" s="4" t="str">
        <f t="shared" si="38"/>
        <v/>
      </c>
      <c r="AD27" s="91">
        <f t="shared" si="39"/>
        <v>0</v>
      </c>
      <c r="AE27" s="77" t="str">
        <f t="shared" si="40"/>
        <v>계</v>
      </c>
      <c r="AF27" s="77" t="str">
        <f t="shared" si="41"/>
        <v>3/2</v>
      </c>
      <c r="AH27" s="20" t="str">
        <f t="shared" si="1"/>
        <v>마포프레스티지자이</v>
      </c>
      <c r="AI27" s="87">
        <f t="shared" si="0"/>
        <v>24</v>
      </c>
      <c r="AJ27" s="77" t="str">
        <f t="shared" si="42"/>
        <v>A-</v>
      </c>
      <c r="AK27" s="77" t="s">
        <v>13</v>
      </c>
      <c r="AL27" s="77" t="s">
        <v>62</v>
      </c>
      <c r="AM27" s="77" t="s">
        <v>63</v>
      </c>
      <c r="AN27" s="77" t="str">
        <f t="shared" si="43"/>
        <v>C</v>
      </c>
      <c r="AO27" s="77" t="str">
        <f t="shared" si="44"/>
        <v/>
      </c>
      <c r="AP27" s="77" t="str">
        <f t="shared" si="45"/>
        <v/>
      </c>
      <c r="AQ27" s="77" t="str">
        <f t="shared" si="46"/>
        <v>O</v>
      </c>
      <c r="AR27" s="77" t="str">
        <f t="shared" si="47"/>
        <v>O</v>
      </c>
      <c r="AS27" s="77" t="s">
        <v>2</v>
      </c>
      <c r="AT27" s="77" t="str">
        <f t="shared" si="48"/>
        <v>O</v>
      </c>
      <c r="AU27" s="77" t="str">
        <f t="shared" si="49"/>
        <v>O</v>
      </c>
      <c r="AV27" s="77" t="str">
        <f t="shared" si="50"/>
        <v/>
      </c>
    </row>
    <row r="28" spans="1:48" x14ac:dyDescent="0.3">
      <c r="A28" s="9" t="s">
        <v>1966</v>
      </c>
      <c r="B28" s="10" t="s">
        <v>2354</v>
      </c>
      <c r="C28" s="88">
        <v>1694</v>
      </c>
      <c r="D28" s="86">
        <v>80.599999999999994</v>
      </c>
      <c r="E28" s="87">
        <v>24</v>
      </c>
      <c r="F28" s="86">
        <v>59.9</v>
      </c>
      <c r="G28" s="17">
        <v>18</v>
      </c>
      <c r="H28" s="88">
        <v>57</v>
      </c>
      <c r="I28" s="89"/>
      <c r="J28" s="89"/>
      <c r="K28" s="89"/>
      <c r="L28" s="89"/>
      <c r="M28" s="90">
        <f t="shared" si="28"/>
        <v>0</v>
      </c>
      <c r="N28" s="4" t="str">
        <f t="shared" si="29"/>
        <v/>
      </c>
      <c r="O28" s="91">
        <f t="shared" si="30"/>
        <v>0</v>
      </c>
      <c r="P28" s="91">
        <f t="shared" si="31"/>
        <v>0</v>
      </c>
      <c r="Q28" s="77">
        <v>3</v>
      </c>
      <c r="R28" s="77">
        <v>2</v>
      </c>
      <c r="S28" s="77" t="s">
        <v>61</v>
      </c>
      <c r="T28" s="5" t="s">
        <v>244</v>
      </c>
      <c r="U28" s="9"/>
      <c r="W28" s="86">
        <f t="shared" si="32"/>
        <v>80.599999999999994</v>
      </c>
      <c r="X28" s="87">
        <f t="shared" si="33"/>
        <v>24</v>
      </c>
      <c r="Y28" s="92">
        <f t="shared" si="34"/>
        <v>57</v>
      </c>
      <c r="Z28" s="90">
        <f t="shared" si="35"/>
        <v>0</v>
      </c>
      <c r="AA28" s="90">
        <f t="shared" si="36"/>
        <v>0</v>
      </c>
      <c r="AB28" s="90">
        <f t="shared" si="37"/>
        <v>0</v>
      </c>
      <c r="AC28" s="4" t="str">
        <f t="shared" si="38"/>
        <v/>
      </c>
      <c r="AD28" s="91">
        <f t="shared" si="39"/>
        <v>0</v>
      </c>
      <c r="AE28" s="77" t="str">
        <f t="shared" si="40"/>
        <v>계</v>
      </c>
      <c r="AF28" s="77" t="str">
        <f t="shared" si="41"/>
        <v>3/2</v>
      </c>
      <c r="AH28" s="20" t="str">
        <f t="shared" si="1"/>
        <v>마포프레스티지자이</v>
      </c>
      <c r="AI28" s="87">
        <f t="shared" si="0"/>
        <v>24</v>
      </c>
      <c r="AJ28" s="77" t="str">
        <f t="shared" si="42"/>
        <v>A-</v>
      </c>
      <c r="AK28" s="77" t="s">
        <v>13</v>
      </c>
      <c r="AL28" s="77" t="s">
        <v>62</v>
      </c>
      <c r="AM28" s="77" t="s">
        <v>63</v>
      </c>
      <c r="AN28" s="77" t="str">
        <f t="shared" si="43"/>
        <v>C</v>
      </c>
      <c r="AO28" s="77" t="str">
        <f t="shared" si="44"/>
        <v/>
      </c>
      <c r="AP28" s="77" t="str">
        <f t="shared" si="45"/>
        <v/>
      </c>
      <c r="AQ28" s="77" t="str">
        <f t="shared" si="46"/>
        <v>O</v>
      </c>
      <c r="AR28" s="77" t="str">
        <f t="shared" si="47"/>
        <v>O</v>
      </c>
      <c r="AS28" s="77" t="s">
        <v>2</v>
      </c>
      <c r="AT28" s="77" t="str">
        <f t="shared" si="48"/>
        <v>O</v>
      </c>
      <c r="AU28" s="77" t="str">
        <f t="shared" si="49"/>
        <v>O</v>
      </c>
      <c r="AV28" s="77" t="str">
        <f t="shared" si="50"/>
        <v/>
      </c>
    </row>
    <row r="29" spans="1:48" x14ac:dyDescent="0.3">
      <c r="A29" s="9" t="s">
        <v>1966</v>
      </c>
      <c r="B29" s="10" t="s">
        <v>2354</v>
      </c>
      <c r="C29" s="88">
        <v>1694</v>
      </c>
      <c r="D29" s="86">
        <v>81.5</v>
      </c>
      <c r="E29" s="87">
        <v>25</v>
      </c>
      <c r="F29" s="86">
        <v>59.9</v>
      </c>
      <c r="G29" s="17">
        <v>18</v>
      </c>
      <c r="H29" s="88">
        <v>77</v>
      </c>
      <c r="I29" s="89">
        <v>175000</v>
      </c>
      <c r="J29" s="89" t="s">
        <v>59</v>
      </c>
      <c r="K29" s="89">
        <v>93000</v>
      </c>
      <c r="L29" s="89" t="s">
        <v>74</v>
      </c>
      <c r="M29" s="90">
        <f t="shared" si="28"/>
        <v>82000</v>
      </c>
      <c r="N29" s="4">
        <f t="shared" si="29"/>
        <v>0.53142857142857147</v>
      </c>
      <c r="O29" s="91">
        <f t="shared" si="30"/>
        <v>7000</v>
      </c>
      <c r="P29" s="91">
        <f t="shared" si="31"/>
        <v>3720</v>
      </c>
      <c r="Q29" s="77">
        <v>3</v>
      </c>
      <c r="R29" s="77">
        <v>2</v>
      </c>
      <c r="S29" s="77" t="s">
        <v>61</v>
      </c>
      <c r="T29" s="5" t="s">
        <v>245</v>
      </c>
      <c r="U29" s="9"/>
      <c r="W29" s="86">
        <f t="shared" si="32"/>
        <v>81.5</v>
      </c>
      <c r="X29" s="87">
        <f t="shared" si="33"/>
        <v>25</v>
      </c>
      <c r="Y29" s="92">
        <f t="shared" si="34"/>
        <v>77</v>
      </c>
      <c r="Z29" s="90">
        <f t="shared" si="35"/>
        <v>175000</v>
      </c>
      <c r="AA29" s="90">
        <f t="shared" si="36"/>
        <v>93000</v>
      </c>
      <c r="AB29" s="90">
        <f t="shared" si="37"/>
        <v>82000</v>
      </c>
      <c r="AC29" s="4">
        <f t="shared" si="38"/>
        <v>0.53142857142857147</v>
      </c>
      <c r="AD29" s="91">
        <f t="shared" si="39"/>
        <v>7000</v>
      </c>
      <c r="AE29" s="77" t="str">
        <f t="shared" si="40"/>
        <v>계</v>
      </c>
      <c r="AF29" s="77" t="str">
        <f t="shared" si="41"/>
        <v>3/2</v>
      </c>
      <c r="AH29" s="20" t="str">
        <f t="shared" si="1"/>
        <v>마포프레스티지자이</v>
      </c>
      <c r="AI29" s="87">
        <f t="shared" si="0"/>
        <v>25</v>
      </c>
      <c r="AJ29" s="77" t="str">
        <f t="shared" si="42"/>
        <v>A-</v>
      </c>
      <c r="AK29" s="77" t="s">
        <v>13</v>
      </c>
      <c r="AL29" s="77" t="s">
        <v>62</v>
      </c>
      <c r="AM29" s="77" t="s">
        <v>63</v>
      </c>
      <c r="AN29" s="77" t="str">
        <f t="shared" si="43"/>
        <v>C</v>
      </c>
      <c r="AO29" s="77" t="str">
        <f t="shared" si="44"/>
        <v>X</v>
      </c>
      <c r="AP29" s="77" t="str">
        <f t="shared" si="45"/>
        <v>X</v>
      </c>
      <c r="AQ29" s="77" t="str">
        <f t="shared" si="46"/>
        <v>X</v>
      </c>
      <c r="AR29" s="77" t="str">
        <f t="shared" si="47"/>
        <v>X</v>
      </c>
      <c r="AS29" s="77" t="s">
        <v>2</v>
      </c>
      <c r="AT29" s="77" t="str">
        <f t="shared" si="48"/>
        <v>O</v>
      </c>
      <c r="AU29" s="77" t="str">
        <f t="shared" si="49"/>
        <v>O</v>
      </c>
      <c r="AV29" s="77" t="str">
        <f t="shared" si="50"/>
        <v>X</v>
      </c>
    </row>
    <row r="30" spans="1:48" x14ac:dyDescent="0.3">
      <c r="A30" s="9" t="s">
        <v>1966</v>
      </c>
      <c r="B30" s="10" t="s">
        <v>2354</v>
      </c>
      <c r="C30" s="88">
        <v>1694</v>
      </c>
      <c r="D30" s="86">
        <v>81.8</v>
      </c>
      <c r="E30" s="87">
        <v>25</v>
      </c>
      <c r="F30" s="86">
        <v>59.9</v>
      </c>
      <c r="G30" s="17">
        <v>18</v>
      </c>
      <c r="H30" s="88">
        <v>27</v>
      </c>
      <c r="I30" s="89"/>
      <c r="J30" s="89"/>
      <c r="K30" s="89">
        <v>91000</v>
      </c>
      <c r="L30" s="89" t="s">
        <v>75</v>
      </c>
      <c r="M30" s="90">
        <f t="shared" si="28"/>
        <v>-91000</v>
      </c>
      <c r="N30" s="4" t="str">
        <f t="shared" si="29"/>
        <v/>
      </c>
      <c r="O30" s="91">
        <f t="shared" si="30"/>
        <v>0</v>
      </c>
      <c r="P30" s="91">
        <f t="shared" si="31"/>
        <v>3640</v>
      </c>
      <c r="Q30" s="77">
        <v>3</v>
      </c>
      <c r="R30" s="77">
        <v>2</v>
      </c>
      <c r="S30" s="77" t="s">
        <v>61</v>
      </c>
      <c r="T30" s="5" t="s">
        <v>247</v>
      </c>
      <c r="U30" s="9"/>
      <c r="W30" s="86">
        <f t="shared" si="32"/>
        <v>81.8</v>
      </c>
      <c r="X30" s="87">
        <f t="shared" si="33"/>
        <v>25</v>
      </c>
      <c r="Y30" s="92">
        <f t="shared" si="34"/>
        <v>27</v>
      </c>
      <c r="Z30" s="90">
        <f t="shared" si="35"/>
        <v>0</v>
      </c>
      <c r="AA30" s="90">
        <f t="shared" si="36"/>
        <v>91000</v>
      </c>
      <c r="AB30" s="90">
        <f t="shared" si="37"/>
        <v>-91000</v>
      </c>
      <c r="AC30" s="4" t="str">
        <f t="shared" si="38"/>
        <v/>
      </c>
      <c r="AD30" s="91">
        <f t="shared" si="39"/>
        <v>0</v>
      </c>
      <c r="AE30" s="77" t="str">
        <f t="shared" si="40"/>
        <v>계</v>
      </c>
      <c r="AF30" s="77" t="str">
        <f t="shared" si="41"/>
        <v>3/2</v>
      </c>
      <c r="AH30" s="20" t="str">
        <f t="shared" si="1"/>
        <v>마포프레스티지자이</v>
      </c>
      <c r="AI30" s="87">
        <f t="shared" si="0"/>
        <v>25</v>
      </c>
      <c r="AJ30" s="77" t="str">
        <f t="shared" si="42"/>
        <v>A-</v>
      </c>
      <c r="AK30" s="77" t="s">
        <v>13</v>
      </c>
      <c r="AL30" s="77" t="s">
        <v>62</v>
      </c>
      <c r="AM30" s="77" t="s">
        <v>63</v>
      </c>
      <c r="AN30" s="77" t="str">
        <f t="shared" si="43"/>
        <v>C</v>
      </c>
      <c r="AO30" s="77" t="str">
        <f t="shared" si="44"/>
        <v/>
      </c>
      <c r="AP30" s="77" t="str">
        <f t="shared" si="45"/>
        <v/>
      </c>
      <c r="AQ30" s="77" t="str">
        <f t="shared" si="46"/>
        <v>O</v>
      </c>
      <c r="AR30" s="77" t="str">
        <f t="shared" si="47"/>
        <v>O</v>
      </c>
      <c r="AS30" s="77" t="s">
        <v>2</v>
      </c>
      <c r="AT30" s="77" t="str">
        <f t="shared" si="48"/>
        <v>O</v>
      </c>
      <c r="AU30" s="77" t="str">
        <f t="shared" si="49"/>
        <v>O</v>
      </c>
      <c r="AV30" s="77" t="str">
        <f t="shared" si="50"/>
        <v/>
      </c>
    </row>
    <row r="31" spans="1:48" x14ac:dyDescent="0.3">
      <c r="A31" s="9" t="s">
        <v>1966</v>
      </c>
      <c r="B31" s="10" t="s">
        <v>2354</v>
      </c>
      <c r="C31" s="88">
        <v>1694</v>
      </c>
      <c r="D31" s="86">
        <v>111.1</v>
      </c>
      <c r="E31" s="87">
        <v>34</v>
      </c>
      <c r="F31" s="86">
        <v>84.7</v>
      </c>
      <c r="G31" s="17">
        <v>26</v>
      </c>
      <c r="H31" s="88">
        <v>55</v>
      </c>
      <c r="I31" s="89"/>
      <c r="J31" s="89"/>
      <c r="K31" s="89"/>
      <c r="L31" s="89"/>
      <c r="M31" s="90">
        <f t="shared" si="28"/>
        <v>0</v>
      </c>
      <c r="N31" s="4" t="str">
        <f t="shared" si="29"/>
        <v/>
      </c>
      <c r="O31" s="91">
        <f t="shared" si="30"/>
        <v>0</v>
      </c>
      <c r="P31" s="91">
        <f t="shared" si="31"/>
        <v>0</v>
      </c>
      <c r="Q31" s="77">
        <v>3</v>
      </c>
      <c r="R31" s="77">
        <v>2</v>
      </c>
      <c r="S31" s="77" t="s">
        <v>61</v>
      </c>
      <c r="T31" s="5" t="s">
        <v>248</v>
      </c>
      <c r="U31" s="9"/>
      <c r="W31" s="86">
        <f t="shared" si="32"/>
        <v>111.1</v>
      </c>
      <c r="X31" s="87">
        <f t="shared" si="33"/>
        <v>34</v>
      </c>
      <c r="Y31" s="92">
        <f t="shared" si="34"/>
        <v>55</v>
      </c>
      <c r="Z31" s="90">
        <f t="shared" si="35"/>
        <v>0</v>
      </c>
      <c r="AA31" s="90">
        <f t="shared" si="36"/>
        <v>0</v>
      </c>
      <c r="AB31" s="90">
        <f t="shared" si="37"/>
        <v>0</v>
      </c>
      <c r="AC31" s="4" t="str">
        <f t="shared" si="38"/>
        <v/>
      </c>
      <c r="AD31" s="91">
        <f t="shared" si="39"/>
        <v>0</v>
      </c>
      <c r="AE31" s="77" t="str">
        <f t="shared" si="40"/>
        <v>계</v>
      </c>
      <c r="AF31" s="77" t="str">
        <f t="shared" si="41"/>
        <v>3/2</v>
      </c>
      <c r="AH31" s="20" t="str">
        <f t="shared" si="1"/>
        <v>마포프레스티지자이</v>
      </c>
      <c r="AI31" s="87">
        <f t="shared" si="0"/>
        <v>34</v>
      </c>
      <c r="AJ31" s="77" t="str">
        <f t="shared" si="42"/>
        <v>A-</v>
      </c>
      <c r="AK31" s="77" t="s">
        <v>13</v>
      </c>
      <c r="AL31" s="77" t="s">
        <v>62</v>
      </c>
      <c r="AM31" s="77" t="s">
        <v>63</v>
      </c>
      <c r="AN31" s="77" t="str">
        <f t="shared" si="43"/>
        <v>C</v>
      </c>
      <c r="AO31" s="77" t="str">
        <f t="shared" si="44"/>
        <v/>
      </c>
      <c r="AP31" s="77" t="str">
        <f t="shared" si="45"/>
        <v/>
      </c>
      <c r="AQ31" s="77" t="str">
        <f t="shared" si="46"/>
        <v>O</v>
      </c>
      <c r="AR31" s="77" t="str">
        <f t="shared" si="47"/>
        <v>O</v>
      </c>
      <c r="AS31" s="77" t="s">
        <v>2</v>
      </c>
      <c r="AT31" s="77" t="str">
        <f t="shared" si="48"/>
        <v>O</v>
      </c>
      <c r="AU31" s="77" t="str">
        <f t="shared" si="49"/>
        <v>O</v>
      </c>
      <c r="AV31" s="77" t="str">
        <f t="shared" si="50"/>
        <v/>
      </c>
    </row>
    <row r="32" spans="1:48" x14ac:dyDescent="0.3">
      <c r="A32" s="9" t="s">
        <v>1966</v>
      </c>
      <c r="B32" s="10" t="s">
        <v>2354</v>
      </c>
      <c r="C32" s="88">
        <v>1694</v>
      </c>
      <c r="D32" s="86">
        <v>112.6</v>
      </c>
      <c r="E32" s="87">
        <v>34</v>
      </c>
      <c r="F32" s="86">
        <v>84.8</v>
      </c>
      <c r="G32" s="17">
        <v>26</v>
      </c>
      <c r="H32" s="88">
        <v>153</v>
      </c>
      <c r="I32" s="89">
        <v>225000</v>
      </c>
      <c r="J32" s="89" t="s">
        <v>75</v>
      </c>
      <c r="K32" s="89"/>
      <c r="L32" s="89"/>
      <c r="M32" s="90">
        <f t="shared" si="28"/>
        <v>225000</v>
      </c>
      <c r="N32" s="4">
        <f t="shared" si="29"/>
        <v>0</v>
      </c>
      <c r="O32" s="91">
        <f t="shared" si="30"/>
        <v>6617.6470588235297</v>
      </c>
      <c r="P32" s="91">
        <f t="shared" si="31"/>
        <v>0</v>
      </c>
      <c r="Q32" s="77">
        <v>3</v>
      </c>
      <c r="R32" s="77">
        <v>2</v>
      </c>
      <c r="S32" s="77" t="s">
        <v>61</v>
      </c>
      <c r="T32" s="5" t="s">
        <v>103</v>
      </c>
      <c r="U32" s="9"/>
      <c r="W32" s="86">
        <f t="shared" si="32"/>
        <v>112.6</v>
      </c>
      <c r="X32" s="87">
        <f t="shared" si="33"/>
        <v>34</v>
      </c>
      <c r="Y32" s="92">
        <f t="shared" si="34"/>
        <v>153</v>
      </c>
      <c r="Z32" s="90">
        <f t="shared" si="35"/>
        <v>225000</v>
      </c>
      <c r="AA32" s="90">
        <f t="shared" si="36"/>
        <v>0</v>
      </c>
      <c r="AB32" s="90">
        <f t="shared" si="37"/>
        <v>225000</v>
      </c>
      <c r="AC32" s="4">
        <f t="shared" si="38"/>
        <v>0</v>
      </c>
      <c r="AD32" s="91">
        <f t="shared" si="39"/>
        <v>6617.6470588235297</v>
      </c>
      <c r="AE32" s="77" t="str">
        <f t="shared" si="40"/>
        <v>계</v>
      </c>
      <c r="AF32" s="77" t="str">
        <f t="shared" si="41"/>
        <v>3/2</v>
      </c>
      <c r="AH32" s="20" t="str">
        <f t="shared" si="1"/>
        <v>마포프레스티지자이</v>
      </c>
      <c r="AI32" s="87">
        <f t="shared" si="0"/>
        <v>34</v>
      </c>
      <c r="AJ32" s="77" t="str">
        <f t="shared" si="42"/>
        <v>A-</v>
      </c>
      <c r="AK32" s="77" t="s">
        <v>13</v>
      </c>
      <c r="AL32" s="77" t="s">
        <v>62</v>
      </c>
      <c r="AM32" s="77" t="s">
        <v>63</v>
      </c>
      <c r="AN32" s="77" t="str">
        <f t="shared" si="43"/>
        <v>C</v>
      </c>
      <c r="AO32" s="77" t="str">
        <f t="shared" si="44"/>
        <v>X</v>
      </c>
      <c r="AP32" s="77" t="str">
        <f t="shared" si="45"/>
        <v>X</v>
      </c>
      <c r="AQ32" s="77" t="str">
        <f t="shared" si="46"/>
        <v>X</v>
      </c>
      <c r="AR32" s="77" t="str">
        <f t="shared" si="47"/>
        <v>X</v>
      </c>
      <c r="AS32" s="77" t="s">
        <v>2</v>
      </c>
      <c r="AT32" s="77" t="str">
        <f t="shared" si="48"/>
        <v>O</v>
      </c>
      <c r="AU32" s="77" t="str">
        <f t="shared" si="49"/>
        <v>O</v>
      </c>
      <c r="AV32" s="77" t="str">
        <f t="shared" si="50"/>
        <v>X</v>
      </c>
    </row>
    <row r="33" spans="1:48" x14ac:dyDescent="0.3">
      <c r="A33" s="9" t="s">
        <v>1966</v>
      </c>
      <c r="B33" s="10" t="s">
        <v>2354</v>
      </c>
      <c r="C33" s="88">
        <v>1694</v>
      </c>
      <c r="D33" s="86">
        <v>112</v>
      </c>
      <c r="E33" s="87">
        <v>34</v>
      </c>
      <c r="F33" s="86">
        <v>85</v>
      </c>
      <c r="G33" s="17">
        <v>26</v>
      </c>
      <c r="H33" s="88">
        <v>78</v>
      </c>
      <c r="I33" s="89">
        <v>260000</v>
      </c>
      <c r="J33" s="89" t="s">
        <v>74</v>
      </c>
      <c r="K33" s="89"/>
      <c r="L33" s="89"/>
      <c r="M33" s="90">
        <f t="shared" si="28"/>
        <v>260000</v>
      </c>
      <c r="N33" s="4">
        <f t="shared" si="29"/>
        <v>0</v>
      </c>
      <c r="O33" s="91">
        <f t="shared" si="30"/>
        <v>7647.0588235294117</v>
      </c>
      <c r="P33" s="91">
        <f t="shared" si="31"/>
        <v>0</v>
      </c>
      <c r="Q33" s="77">
        <v>3</v>
      </c>
      <c r="R33" s="77">
        <v>2</v>
      </c>
      <c r="S33" s="77" t="s">
        <v>61</v>
      </c>
      <c r="T33" s="5" t="s">
        <v>102</v>
      </c>
      <c r="U33" s="9"/>
      <c r="W33" s="86">
        <f t="shared" si="32"/>
        <v>112</v>
      </c>
      <c r="X33" s="87">
        <f t="shared" si="33"/>
        <v>34</v>
      </c>
      <c r="Y33" s="92">
        <f t="shared" si="34"/>
        <v>78</v>
      </c>
      <c r="Z33" s="90">
        <f t="shared" si="35"/>
        <v>260000</v>
      </c>
      <c r="AA33" s="90">
        <f t="shared" si="36"/>
        <v>0</v>
      </c>
      <c r="AB33" s="90">
        <f t="shared" si="37"/>
        <v>260000</v>
      </c>
      <c r="AC33" s="4">
        <f t="shared" si="38"/>
        <v>0</v>
      </c>
      <c r="AD33" s="91">
        <f t="shared" si="39"/>
        <v>7647.0588235294117</v>
      </c>
      <c r="AE33" s="77" t="str">
        <f t="shared" si="40"/>
        <v>계</v>
      </c>
      <c r="AF33" s="77" t="str">
        <f t="shared" si="41"/>
        <v>3/2</v>
      </c>
      <c r="AH33" s="20" t="str">
        <f t="shared" si="1"/>
        <v>마포프레스티지자이</v>
      </c>
      <c r="AI33" s="87">
        <f t="shared" si="0"/>
        <v>34</v>
      </c>
      <c r="AJ33" s="77" t="str">
        <f t="shared" si="42"/>
        <v>A-</v>
      </c>
      <c r="AK33" s="77" t="s">
        <v>13</v>
      </c>
      <c r="AL33" s="77" t="s">
        <v>62</v>
      </c>
      <c r="AM33" s="77" t="s">
        <v>63</v>
      </c>
      <c r="AN33" s="77" t="str">
        <f t="shared" si="43"/>
        <v>C</v>
      </c>
      <c r="AO33" s="77" t="str">
        <f t="shared" si="44"/>
        <v>X</v>
      </c>
      <c r="AP33" s="77" t="str">
        <f t="shared" si="45"/>
        <v>X</v>
      </c>
      <c r="AQ33" s="77" t="str">
        <f t="shared" si="46"/>
        <v>X</v>
      </c>
      <c r="AR33" s="77" t="str">
        <f t="shared" si="47"/>
        <v>X</v>
      </c>
      <c r="AS33" s="77" t="s">
        <v>2</v>
      </c>
      <c r="AT33" s="77" t="str">
        <f t="shared" si="48"/>
        <v>O</v>
      </c>
      <c r="AU33" s="77" t="str">
        <f t="shared" si="49"/>
        <v>O</v>
      </c>
      <c r="AV33" s="77" t="str">
        <f t="shared" si="50"/>
        <v>X</v>
      </c>
    </row>
    <row r="34" spans="1:48" x14ac:dyDescent="0.3">
      <c r="A34" s="9" t="s">
        <v>1966</v>
      </c>
      <c r="B34" s="10" t="s">
        <v>2354</v>
      </c>
      <c r="C34" s="88">
        <v>1694</v>
      </c>
      <c r="D34" s="86">
        <v>112.2</v>
      </c>
      <c r="E34" s="87">
        <v>34</v>
      </c>
      <c r="F34" s="86">
        <v>84.9</v>
      </c>
      <c r="G34" s="17">
        <v>26</v>
      </c>
      <c r="H34" s="88">
        <v>55</v>
      </c>
      <c r="I34" s="89">
        <v>250000</v>
      </c>
      <c r="J34" s="89" t="s">
        <v>68</v>
      </c>
      <c r="K34" s="89">
        <v>108000</v>
      </c>
      <c r="L34" s="89" t="s">
        <v>74</v>
      </c>
      <c r="M34" s="90">
        <f t="shared" si="28"/>
        <v>142000</v>
      </c>
      <c r="N34" s="4">
        <f t="shared" si="29"/>
        <v>0.432</v>
      </c>
      <c r="O34" s="91">
        <f t="shared" si="30"/>
        <v>7352.9411764705883</v>
      </c>
      <c r="P34" s="91">
        <f t="shared" si="31"/>
        <v>3176.4705882352941</v>
      </c>
      <c r="Q34" s="77">
        <v>3</v>
      </c>
      <c r="R34" s="77">
        <v>2</v>
      </c>
      <c r="S34" s="77" t="s">
        <v>61</v>
      </c>
      <c r="T34" s="5" t="s">
        <v>225</v>
      </c>
      <c r="U34" s="9"/>
      <c r="W34" s="86">
        <f t="shared" si="32"/>
        <v>112.2</v>
      </c>
      <c r="X34" s="87">
        <f t="shared" si="33"/>
        <v>34</v>
      </c>
      <c r="Y34" s="92">
        <f t="shared" si="34"/>
        <v>55</v>
      </c>
      <c r="Z34" s="90">
        <f t="shared" si="35"/>
        <v>250000</v>
      </c>
      <c r="AA34" s="90">
        <f t="shared" si="36"/>
        <v>108000</v>
      </c>
      <c r="AB34" s="90">
        <f t="shared" si="37"/>
        <v>142000</v>
      </c>
      <c r="AC34" s="4">
        <f t="shared" si="38"/>
        <v>0.432</v>
      </c>
      <c r="AD34" s="91">
        <f t="shared" si="39"/>
        <v>7352.9411764705883</v>
      </c>
      <c r="AE34" s="77" t="str">
        <f t="shared" si="40"/>
        <v>계</v>
      </c>
      <c r="AF34" s="77" t="str">
        <f t="shared" si="41"/>
        <v>3/2</v>
      </c>
      <c r="AH34" s="20" t="str">
        <f t="shared" si="1"/>
        <v>마포프레스티지자이</v>
      </c>
      <c r="AI34" s="87">
        <f t="shared" si="0"/>
        <v>34</v>
      </c>
      <c r="AJ34" s="77" t="str">
        <f t="shared" si="42"/>
        <v>A-</v>
      </c>
      <c r="AK34" s="77" t="s">
        <v>13</v>
      </c>
      <c r="AL34" s="77" t="s">
        <v>62</v>
      </c>
      <c r="AM34" s="77" t="s">
        <v>63</v>
      </c>
      <c r="AN34" s="77" t="str">
        <f t="shared" si="43"/>
        <v>C</v>
      </c>
      <c r="AO34" s="77" t="str">
        <f t="shared" si="44"/>
        <v>X</v>
      </c>
      <c r="AP34" s="77" t="str">
        <f t="shared" si="45"/>
        <v>X</v>
      </c>
      <c r="AQ34" s="77" t="str">
        <f t="shared" si="46"/>
        <v>X</v>
      </c>
      <c r="AR34" s="77" t="str">
        <f t="shared" si="47"/>
        <v>X</v>
      </c>
      <c r="AS34" s="77" t="s">
        <v>2</v>
      </c>
      <c r="AT34" s="77" t="str">
        <f t="shared" si="48"/>
        <v>O</v>
      </c>
      <c r="AU34" s="77" t="str">
        <f t="shared" si="49"/>
        <v>O</v>
      </c>
      <c r="AV34" s="77" t="str">
        <f t="shared" si="50"/>
        <v>X</v>
      </c>
    </row>
    <row r="35" spans="1:48" x14ac:dyDescent="0.3">
      <c r="A35" s="9" t="s">
        <v>1966</v>
      </c>
      <c r="B35" s="10" t="s">
        <v>2354</v>
      </c>
      <c r="C35" s="88">
        <v>1694</v>
      </c>
      <c r="D35" s="86">
        <v>113.3</v>
      </c>
      <c r="E35" s="87">
        <v>34</v>
      </c>
      <c r="F35" s="86">
        <v>84.9</v>
      </c>
      <c r="G35" s="17">
        <v>26</v>
      </c>
      <c r="H35" s="88">
        <v>29</v>
      </c>
      <c r="I35" s="89">
        <v>260000</v>
      </c>
      <c r="J35" s="89" t="s">
        <v>246</v>
      </c>
      <c r="K35" s="89">
        <v>150000</v>
      </c>
      <c r="L35" s="89" t="s">
        <v>75</v>
      </c>
      <c r="M35" s="90">
        <f t="shared" si="28"/>
        <v>110000</v>
      </c>
      <c r="N35" s="4">
        <f t="shared" si="29"/>
        <v>0.57692307692307687</v>
      </c>
      <c r="O35" s="91">
        <f t="shared" si="30"/>
        <v>7647.0588235294117</v>
      </c>
      <c r="P35" s="91">
        <f t="shared" si="31"/>
        <v>4411.7647058823532</v>
      </c>
      <c r="Q35" s="77">
        <v>3</v>
      </c>
      <c r="R35" s="77">
        <v>2</v>
      </c>
      <c r="S35" s="77" t="s">
        <v>61</v>
      </c>
      <c r="T35" s="5" t="s">
        <v>86</v>
      </c>
      <c r="U35" s="9"/>
      <c r="W35" s="86">
        <f t="shared" si="32"/>
        <v>113.3</v>
      </c>
      <c r="X35" s="87">
        <f t="shared" si="33"/>
        <v>34</v>
      </c>
      <c r="Y35" s="92">
        <f t="shared" si="34"/>
        <v>29</v>
      </c>
      <c r="Z35" s="90">
        <f t="shared" si="35"/>
        <v>260000</v>
      </c>
      <c r="AA35" s="90">
        <f t="shared" si="36"/>
        <v>150000</v>
      </c>
      <c r="AB35" s="90">
        <f t="shared" si="37"/>
        <v>110000</v>
      </c>
      <c r="AC35" s="4">
        <f t="shared" si="38"/>
        <v>0.57692307692307687</v>
      </c>
      <c r="AD35" s="91">
        <f t="shared" si="39"/>
        <v>7647.0588235294117</v>
      </c>
      <c r="AE35" s="77" t="str">
        <f t="shared" si="40"/>
        <v>계</v>
      </c>
      <c r="AF35" s="77" t="str">
        <f t="shared" si="41"/>
        <v>3/2</v>
      </c>
      <c r="AH35" s="20" t="str">
        <f t="shared" si="1"/>
        <v>마포프레스티지자이</v>
      </c>
      <c r="AI35" s="87">
        <f t="shared" ref="AI35:AI54" si="51">IF(E35="","",E35)</f>
        <v>34</v>
      </c>
      <c r="AJ35" s="77" t="str">
        <f t="shared" si="42"/>
        <v>A-</v>
      </c>
      <c r="AK35" s="77" t="s">
        <v>13</v>
      </c>
      <c r="AL35" s="77" t="s">
        <v>62</v>
      </c>
      <c r="AM35" s="77" t="s">
        <v>63</v>
      </c>
      <c r="AN35" s="77" t="str">
        <f t="shared" si="43"/>
        <v>C</v>
      </c>
      <c r="AO35" s="77" t="str">
        <f t="shared" si="44"/>
        <v>X</v>
      </c>
      <c r="AP35" s="77" t="str">
        <f t="shared" si="45"/>
        <v>X</v>
      </c>
      <c r="AQ35" s="77" t="str">
        <f t="shared" si="46"/>
        <v>X</v>
      </c>
      <c r="AR35" s="77" t="str">
        <f t="shared" si="47"/>
        <v>X</v>
      </c>
      <c r="AS35" s="77" t="s">
        <v>2</v>
      </c>
      <c r="AT35" s="77" t="str">
        <f t="shared" si="48"/>
        <v>O</v>
      </c>
      <c r="AU35" s="77" t="str">
        <f t="shared" si="49"/>
        <v>O</v>
      </c>
      <c r="AV35" s="77" t="str">
        <f t="shared" si="50"/>
        <v>X</v>
      </c>
    </row>
    <row r="36" spans="1:48" x14ac:dyDescent="0.3">
      <c r="A36" s="9" t="s">
        <v>1966</v>
      </c>
      <c r="B36" s="10" t="s">
        <v>2354</v>
      </c>
      <c r="C36" s="88">
        <v>1694</v>
      </c>
      <c r="D36" s="86">
        <v>150.30000000000001</v>
      </c>
      <c r="E36" s="87">
        <v>45</v>
      </c>
      <c r="F36" s="86">
        <v>114.9</v>
      </c>
      <c r="G36" s="17">
        <v>35</v>
      </c>
      <c r="H36" s="88">
        <v>37</v>
      </c>
      <c r="I36" s="89"/>
      <c r="J36" s="89"/>
      <c r="K36" s="89">
        <v>195000</v>
      </c>
      <c r="L36" s="89" t="s">
        <v>75</v>
      </c>
      <c r="M36" s="90">
        <f t="shared" si="28"/>
        <v>-195000</v>
      </c>
      <c r="N36" s="4" t="str">
        <f t="shared" si="29"/>
        <v/>
      </c>
      <c r="O36" s="91">
        <f t="shared" si="30"/>
        <v>0</v>
      </c>
      <c r="P36" s="91">
        <f t="shared" si="31"/>
        <v>4333.333333333333</v>
      </c>
      <c r="Q36" s="77">
        <v>4</v>
      </c>
      <c r="R36" s="77">
        <v>2</v>
      </c>
      <c r="S36" s="77" t="s">
        <v>61</v>
      </c>
      <c r="T36" s="5" t="s">
        <v>222</v>
      </c>
      <c r="U36" s="9"/>
      <c r="W36" s="86">
        <f t="shared" si="32"/>
        <v>150.30000000000001</v>
      </c>
      <c r="X36" s="87">
        <f t="shared" si="33"/>
        <v>45</v>
      </c>
      <c r="Y36" s="92">
        <f t="shared" si="34"/>
        <v>37</v>
      </c>
      <c r="Z36" s="90">
        <f t="shared" si="35"/>
        <v>0</v>
      </c>
      <c r="AA36" s="90">
        <f t="shared" si="36"/>
        <v>195000</v>
      </c>
      <c r="AB36" s="90">
        <f t="shared" si="37"/>
        <v>-195000</v>
      </c>
      <c r="AC36" s="4" t="str">
        <f t="shared" si="38"/>
        <v/>
      </c>
      <c r="AD36" s="91">
        <f t="shared" si="39"/>
        <v>0</v>
      </c>
      <c r="AE36" s="77" t="str">
        <f t="shared" si="40"/>
        <v>계</v>
      </c>
      <c r="AF36" s="77" t="str">
        <f t="shared" si="41"/>
        <v>4/2</v>
      </c>
      <c r="AH36" s="20" t="str">
        <f t="shared" si="1"/>
        <v>마포프레스티지자이</v>
      </c>
      <c r="AI36" s="87">
        <f t="shared" si="51"/>
        <v>45</v>
      </c>
      <c r="AJ36" s="77" t="str">
        <f t="shared" si="42"/>
        <v>A-</v>
      </c>
      <c r="AK36" s="77" t="s">
        <v>13</v>
      </c>
      <c r="AL36" s="77" t="s">
        <v>62</v>
      </c>
      <c r="AM36" s="77" t="s">
        <v>63</v>
      </c>
      <c r="AN36" s="77" t="str">
        <f t="shared" si="43"/>
        <v>C</v>
      </c>
      <c r="AO36" s="77" t="str">
        <f t="shared" si="44"/>
        <v/>
      </c>
      <c r="AP36" s="77" t="str">
        <f t="shared" si="45"/>
        <v/>
      </c>
      <c r="AQ36" s="77" t="str">
        <f t="shared" si="46"/>
        <v>O</v>
      </c>
      <c r="AR36" s="77" t="str">
        <f t="shared" si="47"/>
        <v>O</v>
      </c>
      <c r="AS36" s="77" t="s">
        <v>2</v>
      </c>
      <c r="AT36" s="77" t="str">
        <f t="shared" si="48"/>
        <v>X</v>
      </c>
      <c r="AU36" s="77" t="str">
        <f t="shared" si="49"/>
        <v>O</v>
      </c>
      <c r="AV36" s="77" t="str">
        <f t="shared" si="50"/>
        <v/>
      </c>
    </row>
    <row r="37" spans="1:48" x14ac:dyDescent="0.3">
      <c r="A37" s="9" t="s">
        <v>1966</v>
      </c>
      <c r="B37" s="10" t="s">
        <v>2354</v>
      </c>
      <c r="C37" s="88">
        <v>1694</v>
      </c>
      <c r="D37" s="86">
        <v>150.6</v>
      </c>
      <c r="E37" s="87">
        <v>46</v>
      </c>
      <c r="F37" s="86">
        <v>114.7</v>
      </c>
      <c r="G37" s="17">
        <v>35</v>
      </c>
      <c r="H37" s="88">
        <v>28</v>
      </c>
      <c r="I37" s="89"/>
      <c r="J37" s="89"/>
      <c r="K37" s="89">
        <v>200000</v>
      </c>
      <c r="L37" s="89" t="s">
        <v>75</v>
      </c>
      <c r="M37" s="90">
        <f t="shared" si="28"/>
        <v>-200000</v>
      </c>
      <c r="N37" s="4" t="str">
        <f t="shared" si="29"/>
        <v/>
      </c>
      <c r="O37" s="91">
        <f t="shared" si="30"/>
        <v>0</v>
      </c>
      <c r="P37" s="91">
        <f t="shared" si="31"/>
        <v>4347.826086956522</v>
      </c>
      <c r="Q37" s="77">
        <v>4</v>
      </c>
      <c r="R37" s="77">
        <v>2</v>
      </c>
      <c r="S37" s="77" t="s">
        <v>61</v>
      </c>
      <c r="T37" s="5" t="s">
        <v>223</v>
      </c>
      <c r="U37" s="9"/>
      <c r="W37" s="86">
        <f t="shared" si="32"/>
        <v>150.6</v>
      </c>
      <c r="X37" s="87">
        <f t="shared" si="33"/>
        <v>46</v>
      </c>
      <c r="Y37" s="92">
        <f t="shared" si="34"/>
        <v>28</v>
      </c>
      <c r="Z37" s="90">
        <f t="shared" si="35"/>
        <v>0</v>
      </c>
      <c r="AA37" s="90">
        <f t="shared" si="36"/>
        <v>200000</v>
      </c>
      <c r="AB37" s="90">
        <f t="shared" si="37"/>
        <v>-200000</v>
      </c>
      <c r="AC37" s="4" t="str">
        <f t="shared" si="38"/>
        <v/>
      </c>
      <c r="AD37" s="91">
        <f t="shared" si="39"/>
        <v>0</v>
      </c>
      <c r="AE37" s="77" t="str">
        <f t="shared" si="40"/>
        <v>계</v>
      </c>
      <c r="AF37" s="77" t="str">
        <f t="shared" si="41"/>
        <v>4/2</v>
      </c>
      <c r="AH37" s="20" t="str">
        <f t="shared" ref="AH37:AH54" si="52">IF(A37="","",A37)</f>
        <v>마포프레스티지자이</v>
      </c>
      <c r="AI37" s="87">
        <f t="shared" si="51"/>
        <v>46</v>
      </c>
      <c r="AJ37" s="77" t="str">
        <f t="shared" si="42"/>
        <v>A-</v>
      </c>
      <c r="AK37" s="77" t="s">
        <v>13</v>
      </c>
      <c r="AL37" s="77" t="s">
        <v>62</v>
      </c>
      <c r="AM37" s="77" t="s">
        <v>63</v>
      </c>
      <c r="AN37" s="77" t="str">
        <f t="shared" si="43"/>
        <v>C</v>
      </c>
      <c r="AO37" s="77" t="str">
        <f t="shared" si="44"/>
        <v/>
      </c>
      <c r="AP37" s="77" t="str">
        <f t="shared" si="45"/>
        <v/>
      </c>
      <c r="AQ37" s="77" t="str">
        <f t="shared" si="46"/>
        <v>O</v>
      </c>
      <c r="AR37" s="77" t="str">
        <f t="shared" si="47"/>
        <v>O</v>
      </c>
      <c r="AS37" s="77" t="s">
        <v>2</v>
      </c>
      <c r="AT37" s="77" t="str">
        <f t="shared" si="48"/>
        <v>X</v>
      </c>
      <c r="AU37" s="77" t="str">
        <f t="shared" si="49"/>
        <v>O</v>
      </c>
      <c r="AV37" s="77" t="str">
        <f t="shared" si="50"/>
        <v/>
      </c>
    </row>
    <row r="38" spans="1:48" x14ac:dyDescent="0.3">
      <c r="A38" s="9" t="s">
        <v>1966</v>
      </c>
      <c r="B38" s="10" t="s">
        <v>2354</v>
      </c>
      <c r="C38" s="88">
        <v>1694</v>
      </c>
      <c r="D38" s="86">
        <v>152.6</v>
      </c>
      <c r="E38" s="87">
        <v>46</v>
      </c>
      <c r="F38" s="86">
        <v>114.8</v>
      </c>
      <c r="G38" s="17">
        <v>35</v>
      </c>
      <c r="H38" s="88">
        <v>4</v>
      </c>
      <c r="I38" s="89"/>
      <c r="J38" s="89"/>
      <c r="K38" s="89">
        <v>200000</v>
      </c>
      <c r="L38" s="89" t="s">
        <v>2355</v>
      </c>
      <c r="M38" s="90">
        <f t="shared" si="28"/>
        <v>-200000</v>
      </c>
      <c r="N38" s="4" t="str">
        <f t="shared" si="29"/>
        <v/>
      </c>
      <c r="O38" s="91">
        <f t="shared" si="30"/>
        <v>0</v>
      </c>
      <c r="P38" s="91">
        <f t="shared" si="31"/>
        <v>4347.826086956522</v>
      </c>
      <c r="Q38" s="77">
        <v>4</v>
      </c>
      <c r="R38" s="77">
        <v>2</v>
      </c>
      <c r="S38" s="77" t="s">
        <v>61</v>
      </c>
      <c r="T38" s="5" t="s">
        <v>249</v>
      </c>
      <c r="U38" s="9"/>
      <c r="W38" s="86">
        <f t="shared" si="32"/>
        <v>152.6</v>
      </c>
      <c r="X38" s="87">
        <f t="shared" si="33"/>
        <v>46</v>
      </c>
      <c r="Y38" s="92">
        <f t="shared" si="34"/>
        <v>4</v>
      </c>
      <c r="Z38" s="90">
        <f t="shared" si="35"/>
        <v>0</v>
      </c>
      <c r="AA38" s="90">
        <f t="shared" si="36"/>
        <v>200000</v>
      </c>
      <c r="AB38" s="90">
        <f t="shared" si="37"/>
        <v>-200000</v>
      </c>
      <c r="AC38" s="4" t="str">
        <f t="shared" si="38"/>
        <v/>
      </c>
      <c r="AD38" s="91">
        <f t="shared" si="39"/>
        <v>0</v>
      </c>
      <c r="AE38" s="77" t="str">
        <f t="shared" si="40"/>
        <v>계</v>
      </c>
      <c r="AF38" s="77" t="str">
        <f t="shared" si="41"/>
        <v>4/2</v>
      </c>
      <c r="AH38" s="20" t="str">
        <f t="shared" si="52"/>
        <v>마포프레스티지자이</v>
      </c>
      <c r="AI38" s="87">
        <f t="shared" si="51"/>
        <v>46</v>
      </c>
      <c r="AJ38" s="77" t="str">
        <f t="shared" si="42"/>
        <v>A-</v>
      </c>
      <c r="AK38" s="77" t="s">
        <v>13</v>
      </c>
      <c r="AL38" s="77" t="s">
        <v>62</v>
      </c>
      <c r="AM38" s="77" t="s">
        <v>63</v>
      </c>
      <c r="AN38" s="77" t="str">
        <f t="shared" si="43"/>
        <v>C</v>
      </c>
      <c r="AO38" s="77" t="str">
        <f t="shared" si="44"/>
        <v/>
      </c>
      <c r="AP38" s="77" t="str">
        <f t="shared" si="45"/>
        <v/>
      </c>
      <c r="AQ38" s="77" t="str">
        <f t="shared" si="46"/>
        <v>O</v>
      </c>
      <c r="AR38" s="77" t="str">
        <f t="shared" si="47"/>
        <v>O</v>
      </c>
      <c r="AS38" s="77" t="s">
        <v>2</v>
      </c>
      <c r="AT38" s="77" t="str">
        <f t="shared" si="48"/>
        <v>X</v>
      </c>
      <c r="AU38" s="77" t="str">
        <f t="shared" si="49"/>
        <v>O</v>
      </c>
      <c r="AV38" s="77" t="str">
        <f t="shared" si="50"/>
        <v/>
      </c>
    </row>
    <row r="39" spans="1:48" x14ac:dyDescent="0.3">
      <c r="A39" s="9" t="s">
        <v>1966</v>
      </c>
      <c r="B39" s="10" t="s">
        <v>2354</v>
      </c>
      <c r="C39" s="88">
        <v>1694</v>
      </c>
      <c r="D39" s="86">
        <v>152.1</v>
      </c>
      <c r="E39" s="87">
        <v>46</v>
      </c>
      <c r="F39" s="86">
        <v>114.9</v>
      </c>
      <c r="G39" s="17">
        <v>35</v>
      </c>
      <c r="H39" s="88">
        <v>1</v>
      </c>
      <c r="I39" s="89"/>
      <c r="J39" s="89"/>
      <c r="K39" s="89"/>
      <c r="L39" s="89"/>
      <c r="M39" s="90">
        <f t="shared" si="28"/>
        <v>0</v>
      </c>
      <c r="N39" s="4" t="str">
        <f t="shared" si="29"/>
        <v/>
      </c>
      <c r="O39" s="91">
        <f t="shared" si="30"/>
        <v>0</v>
      </c>
      <c r="P39" s="91">
        <f t="shared" si="31"/>
        <v>0</v>
      </c>
      <c r="Q39" s="77">
        <v>4</v>
      </c>
      <c r="R39" s="77">
        <v>2</v>
      </c>
      <c r="S39" s="77" t="s">
        <v>61</v>
      </c>
      <c r="T39" s="5" t="s">
        <v>250</v>
      </c>
      <c r="U39" s="9"/>
      <c r="W39" s="86">
        <f t="shared" si="32"/>
        <v>152.1</v>
      </c>
      <c r="X39" s="87">
        <f t="shared" si="33"/>
        <v>46</v>
      </c>
      <c r="Y39" s="92">
        <f t="shared" si="34"/>
        <v>1</v>
      </c>
      <c r="Z39" s="90">
        <f t="shared" si="35"/>
        <v>0</v>
      </c>
      <c r="AA39" s="90">
        <f t="shared" si="36"/>
        <v>0</v>
      </c>
      <c r="AB39" s="90">
        <f t="shared" si="37"/>
        <v>0</v>
      </c>
      <c r="AC39" s="4" t="str">
        <f t="shared" si="38"/>
        <v/>
      </c>
      <c r="AD39" s="91">
        <f t="shared" si="39"/>
        <v>0</v>
      </c>
      <c r="AE39" s="77" t="str">
        <f t="shared" si="40"/>
        <v>계</v>
      </c>
      <c r="AF39" s="77" t="str">
        <f t="shared" si="41"/>
        <v>4/2</v>
      </c>
      <c r="AH39" s="20" t="str">
        <f t="shared" si="52"/>
        <v>마포프레스티지자이</v>
      </c>
      <c r="AI39" s="87">
        <f t="shared" si="51"/>
        <v>46</v>
      </c>
      <c r="AJ39" s="77" t="str">
        <f t="shared" si="42"/>
        <v>A-</v>
      </c>
      <c r="AK39" s="77" t="s">
        <v>13</v>
      </c>
      <c r="AL39" s="77" t="s">
        <v>62</v>
      </c>
      <c r="AM39" s="77" t="s">
        <v>63</v>
      </c>
      <c r="AN39" s="77" t="str">
        <f t="shared" si="43"/>
        <v>C</v>
      </c>
      <c r="AO39" s="77" t="str">
        <f t="shared" si="44"/>
        <v/>
      </c>
      <c r="AP39" s="77" t="str">
        <f t="shared" si="45"/>
        <v/>
      </c>
      <c r="AQ39" s="77" t="str">
        <f t="shared" si="46"/>
        <v>O</v>
      </c>
      <c r="AR39" s="77" t="str">
        <f t="shared" si="47"/>
        <v>O</v>
      </c>
      <c r="AS39" s="77" t="s">
        <v>2</v>
      </c>
      <c r="AT39" s="77" t="str">
        <f t="shared" si="48"/>
        <v>X</v>
      </c>
      <c r="AU39" s="77" t="str">
        <f t="shared" si="49"/>
        <v>O</v>
      </c>
      <c r="AV39" s="77" t="str">
        <f t="shared" si="50"/>
        <v/>
      </c>
    </row>
    <row r="40" spans="1:48" x14ac:dyDescent="0.3">
      <c r="A40" s="9" t="s">
        <v>1966</v>
      </c>
      <c r="B40" s="10" t="s">
        <v>2354</v>
      </c>
      <c r="C40" s="88">
        <v>1694</v>
      </c>
      <c r="D40" s="86">
        <v>153.19999999999999</v>
      </c>
      <c r="E40" s="87">
        <v>46</v>
      </c>
      <c r="F40" s="86">
        <v>114.7</v>
      </c>
      <c r="G40" s="17">
        <v>35</v>
      </c>
      <c r="H40" s="88">
        <v>4</v>
      </c>
      <c r="I40" s="89"/>
      <c r="J40" s="89"/>
      <c r="K40" s="89"/>
      <c r="L40" s="89"/>
      <c r="M40" s="90">
        <f t="shared" si="28"/>
        <v>0</v>
      </c>
      <c r="N40" s="4" t="str">
        <f t="shared" si="29"/>
        <v/>
      </c>
      <c r="O40" s="91">
        <f t="shared" si="30"/>
        <v>0</v>
      </c>
      <c r="P40" s="91">
        <f t="shared" si="31"/>
        <v>0</v>
      </c>
      <c r="Q40" s="77">
        <v>4</v>
      </c>
      <c r="R40" s="77">
        <v>2</v>
      </c>
      <c r="S40" s="77" t="s">
        <v>61</v>
      </c>
      <c r="T40" s="5" t="s">
        <v>124</v>
      </c>
      <c r="U40" s="9"/>
      <c r="W40" s="86">
        <f t="shared" si="32"/>
        <v>153.19999999999999</v>
      </c>
      <c r="X40" s="87">
        <f t="shared" si="33"/>
        <v>46</v>
      </c>
      <c r="Y40" s="92">
        <f t="shared" si="34"/>
        <v>4</v>
      </c>
      <c r="Z40" s="90">
        <f t="shared" si="35"/>
        <v>0</v>
      </c>
      <c r="AA40" s="90">
        <f t="shared" si="36"/>
        <v>0</v>
      </c>
      <c r="AB40" s="90">
        <f t="shared" si="37"/>
        <v>0</v>
      </c>
      <c r="AC40" s="4" t="str">
        <f t="shared" si="38"/>
        <v/>
      </c>
      <c r="AD40" s="91">
        <f t="shared" si="39"/>
        <v>0</v>
      </c>
      <c r="AE40" s="77" t="str">
        <f t="shared" si="40"/>
        <v>계</v>
      </c>
      <c r="AF40" s="77" t="str">
        <f t="shared" si="41"/>
        <v>4/2</v>
      </c>
      <c r="AH40" s="20" t="str">
        <f t="shared" si="52"/>
        <v>마포프레스티지자이</v>
      </c>
      <c r="AI40" s="87">
        <f t="shared" si="51"/>
        <v>46</v>
      </c>
      <c r="AJ40" s="77" t="str">
        <f t="shared" si="42"/>
        <v>A-</v>
      </c>
      <c r="AK40" s="77" t="s">
        <v>13</v>
      </c>
      <c r="AL40" s="77" t="s">
        <v>62</v>
      </c>
      <c r="AM40" s="77" t="s">
        <v>63</v>
      </c>
      <c r="AN40" s="77" t="str">
        <f t="shared" si="43"/>
        <v>C</v>
      </c>
      <c r="AO40" s="77" t="str">
        <f t="shared" si="44"/>
        <v/>
      </c>
      <c r="AP40" s="77" t="str">
        <f t="shared" si="45"/>
        <v/>
      </c>
      <c r="AQ40" s="77" t="str">
        <f t="shared" si="46"/>
        <v>O</v>
      </c>
      <c r="AR40" s="77" t="str">
        <f t="shared" si="47"/>
        <v>O</v>
      </c>
      <c r="AS40" s="77" t="s">
        <v>2</v>
      </c>
      <c r="AT40" s="77" t="str">
        <f t="shared" si="48"/>
        <v>X</v>
      </c>
      <c r="AU40" s="77" t="str">
        <f t="shared" si="49"/>
        <v>O</v>
      </c>
      <c r="AV40" s="77" t="str">
        <f t="shared" si="50"/>
        <v/>
      </c>
    </row>
    <row r="41" spans="1:48" x14ac:dyDescent="0.3">
      <c r="A41" s="9" t="s">
        <v>1966</v>
      </c>
      <c r="B41" s="10" t="s">
        <v>2354</v>
      </c>
      <c r="C41" s="88">
        <v>1694</v>
      </c>
      <c r="D41" s="86">
        <v>154.19999999999999</v>
      </c>
      <c r="E41" s="87">
        <v>47</v>
      </c>
      <c r="F41" s="86">
        <v>114.6</v>
      </c>
      <c r="G41" s="17">
        <v>35</v>
      </c>
      <c r="H41" s="88">
        <v>3</v>
      </c>
      <c r="I41" s="89"/>
      <c r="J41" s="89"/>
      <c r="K41" s="89"/>
      <c r="L41" s="89"/>
      <c r="M41" s="90">
        <f t="shared" si="28"/>
        <v>0</v>
      </c>
      <c r="N41" s="4" t="str">
        <f t="shared" si="29"/>
        <v/>
      </c>
      <c r="O41" s="91">
        <f t="shared" si="30"/>
        <v>0</v>
      </c>
      <c r="P41" s="91">
        <f t="shared" si="31"/>
        <v>0</v>
      </c>
      <c r="Q41" s="77">
        <v>4</v>
      </c>
      <c r="R41" s="77">
        <v>2</v>
      </c>
      <c r="S41" s="77" t="s">
        <v>61</v>
      </c>
      <c r="T41" s="5" t="s">
        <v>251</v>
      </c>
      <c r="U41" s="9"/>
      <c r="W41" s="86">
        <f t="shared" si="32"/>
        <v>154.19999999999999</v>
      </c>
      <c r="X41" s="87">
        <f t="shared" si="33"/>
        <v>47</v>
      </c>
      <c r="Y41" s="92">
        <f t="shared" si="34"/>
        <v>3</v>
      </c>
      <c r="Z41" s="90">
        <f t="shared" si="35"/>
        <v>0</v>
      </c>
      <c r="AA41" s="90">
        <f t="shared" si="36"/>
        <v>0</v>
      </c>
      <c r="AB41" s="90">
        <f t="shared" si="37"/>
        <v>0</v>
      </c>
      <c r="AC41" s="4" t="str">
        <f t="shared" si="38"/>
        <v/>
      </c>
      <c r="AD41" s="91">
        <f t="shared" si="39"/>
        <v>0</v>
      </c>
      <c r="AE41" s="77" t="str">
        <f t="shared" si="40"/>
        <v>계</v>
      </c>
      <c r="AF41" s="77" t="str">
        <f t="shared" si="41"/>
        <v>4/2</v>
      </c>
      <c r="AH41" s="20" t="str">
        <f t="shared" si="52"/>
        <v>마포프레스티지자이</v>
      </c>
      <c r="AI41" s="87">
        <f t="shared" si="51"/>
        <v>47</v>
      </c>
      <c r="AJ41" s="77" t="str">
        <f t="shared" si="42"/>
        <v>A-</v>
      </c>
      <c r="AK41" s="77" t="s">
        <v>13</v>
      </c>
      <c r="AL41" s="77" t="s">
        <v>62</v>
      </c>
      <c r="AM41" s="77" t="s">
        <v>63</v>
      </c>
      <c r="AN41" s="77" t="str">
        <f t="shared" si="43"/>
        <v>C</v>
      </c>
      <c r="AO41" s="77" t="str">
        <f t="shared" si="44"/>
        <v/>
      </c>
      <c r="AP41" s="77" t="str">
        <f t="shared" si="45"/>
        <v/>
      </c>
      <c r="AQ41" s="77" t="str">
        <f t="shared" si="46"/>
        <v>O</v>
      </c>
      <c r="AR41" s="77" t="str">
        <f t="shared" si="47"/>
        <v>O</v>
      </c>
      <c r="AS41" s="77" t="s">
        <v>2</v>
      </c>
      <c r="AT41" s="77" t="str">
        <f t="shared" si="48"/>
        <v>X</v>
      </c>
      <c r="AU41" s="77" t="str">
        <f t="shared" si="49"/>
        <v>O</v>
      </c>
      <c r="AV41" s="77" t="str">
        <f t="shared" si="50"/>
        <v/>
      </c>
    </row>
    <row r="42" spans="1:48" x14ac:dyDescent="0.3">
      <c r="A42" s="9"/>
      <c r="B42" s="77"/>
      <c r="C42" s="6"/>
      <c r="D42" s="9"/>
      <c r="E42" s="14"/>
      <c r="F42" s="86"/>
      <c r="G42" s="9"/>
      <c r="H42" s="9"/>
      <c r="I42" s="9"/>
      <c r="J42" s="9"/>
      <c r="K42" s="9"/>
      <c r="L42" s="9"/>
      <c r="M42" s="9"/>
      <c r="N42" s="9"/>
      <c r="O42" s="91"/>
      <c r="P42" s="91"/>
      <c r="Q42" s="87"/>
      <c r="R42" s="87"/>
      <c r="S42" s="9"/>
      <c r="T42" s="47"/>
      <c r="U42" s="9"/>
      <c r="W42" s="67" t="str">
        <f>$A$4&amp;" "&amp;A43&amp;"("&amp;B43&amp;","&amp;C43&amp;"^)"</f>
        <v>염리동 상록('97.08.,678^)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2"/>
        <v/>
      </c>
      <c r="AI42" s="109" t="str">
        <f t="shared" si="51"/>
        <v/>
      </c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</row>
    <row r="43" spans="1:48" x14ac:dyDescent="0.3">
      <c r="A43" s="9" t="s">
        <v>1975</v>
      </c>
      <c r="B43" s="10" t="s">
        <v>2356</v>
      </c>
      <c r="C43" s="88">
        <v>678</v>
      </c>
      <c r="D43" s="86">
        <v>69.400000000000006</v>
      </c>
      <c r="E43" s="87">
        <v>21</v>
      </c>
      <c r="F43" s="86">
        <v>49</v>
      </c>
      <c r="G43" s="17">
        <v>15</v>
      </c>
      <c r="H43" s="88">
        <v>32</v>
      </c>
      <c r="I43" s="89">
        <v>95000</v>
      </c>
      <c r="J43" s="89" t="s">
        <v>100</v>
      </c>
      <c r="K43" s="89"/>
      <c r="L43" s="89"/>
      <c r="M43" s="90">
        <f>I43-K43</f>
        <v>95000</v>
      </c>
      <c r="N43" s="4">
        <f>IF(ISERROR(K43/I43),"",K43/I43)</f>
        <v>0</v>
      </c>
      <c r="O43" s="91">
        <f>I43/E43</f>
        <v>4523.8095238095239</v>
      </c>
      <c r="P43" s="91">
        <f>K43/E43</f>
        <v>0</v>
      </c>
      <c r="Q43" s="77">
        <v>2</v>
      </c>
      <c r="R43" s="77">
        <v>1</v>
      </c>
      <c r="S43" s="77" t="s">
        <v>78</v>
      </c>
      <c r="T43" s="5" t="s">
        <v>165</v>
      </c>
      <c r="U43" s="9"/>
      <c r="W43" s="86">
        <f t="shared" ref="W43:X46" si="53">D43</f>
        <v>69.400000000000006</v>
      </c>
      <c r="X43" s="87">
        <f t="shared" si="53"/>
        <v>21</v>
      </c>
      <c r="Y43" s="92">
        <f t="shared" ref="Y43:Z46" si="54">H43</f>
        <v>32</v>
      </c>
      <c r="Z43" s="90">
        <f t="shared" si="54"/>
        <v>95000</v>
      </c>
      <c r="AA43" s="90">
        <f>K43</f>
        <v>0</v>
      </c>
      <c r="AB43" s="90">
        <f t="shared" ref="AB43:AD46" si="55">M43</f>
        <v>95000</v>
      </c>
      <c r="AC43" s="4">
        <f t="shared" si="55"/>
        <v>0</v>
      </c>
      <c r="AD43" s="91">
        <f t="shared" si="55"/>
        <v>4523.8095238095239</v>
      </c>
      <c r="AE43" s="77" t="str">
        <f>S43</f>
        <v>복</v>
      </c>
      <c r="AF43" s="77" t="str">
        <f>Q43&amp;"/"&amp;R43</f>
        <v>2/1</v>
      </c>
      <c r="AH43" s="20" t="str">
        <f t="shared" si="52"/>
        <v>상록</v>
      </c>
      <c r="AI43" s="87">
        <f t="shared" si="51"/>
        <v>21</v>
      </c>
      <c r="AJ43" s="77" t="str">
        <f>IF(AI43="","",$AJ$2)</f>
        <v>A-</v>
      </c>
      <c r="AK43" s="77" t="s">
        <v>13</v>
      </c>
      <c r="AL43" s="77" t="s">
        <v>62</v>
      </c>
      <c r="AM43" s="77" t="s">
        <v>63</v>
      </c>
      <c r="AN43" s="77" t="str">
        <f>IF(AI43="","",$AN$2)</f>
        <v>C</v>
      </c>
      <c r="AO43" s="77" t="str">
        <f>IF(N43="","",IF(N43&gt;=$AO$1/100,"O","X"))</f>
        <v>X</v>
      </c>
      <c r="AP43" s="77" t="str">
        <f>IF(I43="","",IF(I43&lt;=$AP$1,"O","X"))</f>
        <v>X</v>
      </c>
      <c r="AQ43" s="77" t="str">
        <f>IF(O43="","",IF(O43&lt;=$AQ$1,"O","X"))</f>
        <v>X</v>
      </c>
      <c r="AR43" s="77" t="str">
        <f>IF(M43="","",IF(M43&lt;=$AR$1,"O","X"))</f>
        <v>X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O</v>
      </c>
      <c r="AV43" s="77" t="str">
        <f>IF(AO43="","",IF(AND(AO43="O",AP43="O",AR43="O",AT43="O",AU43="O"),"후보","X"))</f>
        <v>X</v>
      </c>
    </row>
    <row r="44" spans="1:48" x14ac:dyDescent="0.3">
      <c r="A44" s="9" t="s">
        <v>1975</v>
      </c>
      <c r="B44" s="10" t="s">
        <v>2356</v>
      </c>
      <c r="C44" s="88">
        <v>678</v>
      </c>
      <c r="D44" s="86">
        <v>70.5</v>
      </c>
      <c r="E44" s="87">
        <v>21</v>
      </c>
      <c r="F44" s="86">
        <v>49.8</v>
      </c>
      <c r="G44" s="17">
        <v>15</v>
      </c>
      <c r="H44" s="88">
        <v>61</v>
      </c>
      <c r="I44" s="89">
        <v>90000</v>
      </c>
      <c r="J44" s="89" t="s">
        <v>77</v>
      </c>
      <c r="K44" s="89">
        <v>44000</v>
      </c>
      <c r="L44" s="89" t="s">
        <v>64</v>
      </c>
      <c r="M44" s="90">
        <f>I44-K44</f>
        <v>46000</v>
      </c>
      <c r="N44" s="4">
        <f>IF(ISERROR(K44/I44),"",K44/I44)</f>
        <v>0.48888888888888887</v>
      </c>
      <c r="O44" s="91">
        <f>I44/E44</f>
        <v>4285.7142857142853</v>
      </c>
      <c r="P44" s="91">
        <f>K44/E44</f>
        <v>2095.2380952380954</v>
      </c>
      <c r="Q44" s="77">
        <v>2</v>
      </c>
      <c r="R44" s="77">
        <v>1</v>
      </c>
      <c r="S44" s="77" t="s">
        <v>78</v>
      </c>
      <c r="T44" s="5" t="s">
        <v>252</v>
      </c>
      <c r="U44" s="9"/>
      <c r="W44" s="86">
        <f t="shared" si="53"/>
        <v>70.5</v>
      </c>
      <c r="X44" s="87">
        <f t="shared" si="53"/>
        <v>21</v>
      </c>
      <c r="Y44" s="92">
        <f t="shared" si="54"/>
        <v>61</v>
      </c>
      <c r="Z44" s="90">
        <f t="shared" si="54"/>
        <v>90000</v>
      </c>
      <c r="AA44" s="90">
        <f>K44</f>
        <v>44000</v>
      </c>
      <c r="AB44" s="90">
        <f t="shared" si="55"/>
        <v>46000</v>
      </c>
      <c r="AC44" s="4">
        <f t="shared" si="55"/>
        <v>0.48888888888888887</v>
      </c>
      <c r="AD44" s="91">
        <f t="shared" si="55"/>
        <v>4285.7142857142853</v>
      </c>
      <c r="AE44" s="77" t="str">
        <f>S44</f>
        <v>복</v>
      </c>
      <c r="AF44" s="77" t="str">
        <f>Q44&amp;"/"&amp;R44</f>
        <v>2/1</v>
      </c>
      <c r="AH44" s="20" t="str">
        <f t="shared" si="52"/>
        <v>상록</v>
      </c>
      <c r="AI44" s="87">
        <f t="shared" si="51"/>
        <v>21</v>
      </c>
      <c r="AJ44" s="77" t="str">
        <f>IF(AI44="","",$AJ$2)</f>
        <v>A-</v>
      </c>
      <c r="AK44" s="77" t="s">
        <v>13</v>
      </c>
      <c r="AL44" s="77" t="s">
        <v>62</v>
      </c>
      <c r="AM44" s="77" t="s">
        <v>63</v>
      </c>
      <c r="AN44" s="77" t="str">
        <f>IF(AI44="","",$AN$2)</f>
        <v>C</v>
      </c>
      <c r="AO44" s="77" t="str">
        <f>IF(N44="","",IF(N44&gt;=$AO$1/100,"O","X"))</f>
        <v>X</v>
      </c>
      <c r="AP44" s="77" t="str">
        <f>IF(I44="","",IF(I44&lt;=$AP$1,"O","X"))</f>
        <v>X</v>
      </c>
      <c r="AQ44" s="77" t="str">
        <f>IF(O44="","",IF(O44&lt;=$AQ$1,"O","X"))</f>
        <v>X</v>
      </c>
      <c r="AR44" s="77" t="str">
        <f>IF(M44="","",IF(M44&lt;=$AR$1,"O","X"))</f>
        <v>X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O</v>
      </c>
      <c r="AV44" s="77" t="str">
        <f>IF(AO44="","",IF(AND(AO44="O",AP44="O",AR44="O",AT44="O",AU44="O"),"후보","X"))</f>
        <v>X</v>
      </c>
    </row>
    <row r="45" spans="1:48" x14ac:dyDescent="0.3">
      <c r="A45" s="9" t="s">
        <v>1975</v>
      </c>
      <c r="B45" s="10" t="s">
        <v>2356</v>
      </c>
      <c r="C45" s="88">
        <v>678</v>
      </c>
      <c r="D45" s="86">
        <v>81.900000000000006</v>
      </c>
      <c r="E45" s="87">
        <v>25</v>
      </c>
      <c r="F45" s="86">
        <v>57.9</v>
      </c>
      <c r="G45" s="17">
        <v>18</v>
      </c>
      <c r="H45" s="88">
        <v>116</v>
      </c>
      <c r="I45" s="89">
        <v>92500</v>
      </c>
      <c r="J45" s="89" t="s">
        <v>98</v>
      </c>
      <c r="K45" s="89">
        <v>48000</v>
      </c>
      <c r="L45" s="89" t="s">
        <v>69</v>
      </c>
      <c r="M45" s="90">
        <f>I45-K45</f>
        <v>44500</v>
      </c>
      <c r="N45" s="4">
        <f>IF(ISERROR(K45/I45),"",K45/I45)</f>
        <v>0.51891891891891895</v>
      </c>
      <c r="O45" s="91">
        <f>I45/E45</f>
        <v>3700</v>
      </c>
      <c r="P45" s="91">
        <f>K45/E45</f>
        <v>1920</v>
      </c>
      <c r="Q45" s="77">
        <v>2</v>
      </c>
      <c r="R45" s="77">
        <v>1</v>
      </c>
      <c r="S45" s="77" t="s">
        <v>78</v>
      </c>
      <c r="T45" s="5" t="s">
        <v>245</v>
      </c>
      <c r="U45" s="9"/>
      <c r="W45" s="86">
        <f t="shared" si="53"/>
        <v>81.900000000000006</v>
      </c>
      <c r="X45" s="87">
        <f t="shared" si="53"/>
        <v>25</v>
      </c>
      <c r="Y45" s="92">
        <f t="shared" si="54"/>
        <v>116</v>
      </c>
      <c r="Z45" s="90">
        <f t="shared" si="54"/>
        <v>92500</v>
      </c>
      <c r="AA45" s="90">
        <f>K45</f>
        <v>48000</v>
      </c>
      <c r="AB45" s="90">
        <f t="shared" si="55"/>
        <v>44500</v>
      </c>
      <c r="AC45" s="4">
        <f t="shared" si="55"/>
        <v>0.51891891891891895</v>
      </c>
      <c r="AD45" s="91">
        <f t="shared" si="55"/>
        <v>3700</v>
      </c>
      <c r="AE45" s="77" t="str">
        <f>S45</f>
        <v>복</v>
      </c>
      <c r="AF45" s="77" t="str">
        <f>Q45&amp;"/"&amp;R45</f>
        <v>2/1</v>
      </c>
      <c r="AH45" s="20" t="str">
        <f t="shared" si="52"/>
        <v>상록</v>
      </c>
      <c r="AI45" s="87">
        <f t="shared" si="51"/>
        <v>25</v>
      </c>
      <c r="AJ45" s="77" t="str">
        <f>IF(AI45="","",$AJ$2)</f>
        <v>A-</v>
      </c>
      <c r="AK45" s="77" t="s">
        <v>13</v>
      </c>
      <c r="AL45" s="77" t="s">
        <v>62</v>
      </c>
      <c r="AM45" s="77" t="s">
        <v>63</v>
      </c>
      <c r="AN45" s="77" t="str">
        <f>IF(AI45="","",$AN$2)</f>
        <v>C</v>
      </c>
      <c r="AO45" s="77" t="str">
        <f>IF(N45="","",IF(N45&gt;=$AO$1/100,"O","X"))</f>
        <v>X</v>
      </c>
      <c r="AP45" s="77" t="str">
        <f>IF(I45="","",IF(I45&lt;=$AP$1,"O","X"))</f>
        <v>X</v>
      </c>
      <c r="AQ45" s="77" t="str">
        <f>IF(O45="","",IF(O45&lt;=$AQ$1,"O","X"))</f>
        <v>X</v>
      </c>
      <c r="AR45" s="77" t="str">
        <f>IF(M45="","",IF(M45&lt;=$AR$1,"O","X"))</f>
        <v>X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>X</v>
      </c>
    </row>
    <row r="46" spans="1:48" x14ac:dyDescent="0.3">
      <c r="A46" s="9" t="s">
        <v>1975</v>
      </c>
      <c r="B46" s="10" t="s">
        <v>2356</v>
      </c>
      <c r="C46" s="88">
        <v>678</v>
      </c>
      <c r="D46" s="86">
        <v>83.1</v>
      </c>
      <c r="E46" s="87">
        <v>25</v>
      </c>
      <c r="F46" s="86">
        <v>58.7</v>
      </c>
      <c r="G46" s="17">
        <v>18</v>
      </c>
      <c r="H46" s="88">
        <v>291</v>
      </c>
      <c r="I46" s="89">
        <v>90000</v>
      </c>
      <c r="J46" s="89" t="s">
        <v>69</v>
      </c>
      <c r="K46" s="89">
        <v>48000</v>
      </c>
      <c r="L46" s="89" t="s">
        <v>69</v>
      </c>
      <c r="M46" s="90">
        <f>I46-K46</f>
        <v>42000</v>
      </c>
      <c r="N46" s="4">
        <f>IF(ISERROR(K46/I46),"",K46/I46)</f>
        <v>0.53333333333333333</v>
      </c>
      <c r="O46" s="91">
        <f>I46/E46</f>
        <v>3600</v>
      </c>
      <c r="P46" s="91">
        <f>K46/E46</f>
        <v>1920</v>
      </c>
      <c r="Q46" s="77">
        <v>2</v>
      </c>
      <c r="R46" s="77">
        <v>1</v>
      </c>
      <c r="S46" s="77" t="s">
        <v>78</v>
      </c>
      <c r="T46" s="5" t="s">
        <v>253</v>
      </c>
      <c r="U46" s="9"/>
      <c r="W46" s="86">
        <f t="shared" si="53"/>
        <v>83.1</v>
      </c>
      <c r="X46" s="87">
        <f t="shared" si="53"/>
        <v>25</v>
      </c>
      <c r="Y46" s="92">
        <f t="shared" si="54"/>
        <v>291</v>
      </c>
      <c r="Z46" s="90">
        <f t="shared" si="54"/>
        <v>90000</v>
      </c>
      <c r="AA46" s="90">
        <f>K46</f>
        <v>48000</v>
      </c>
      <c r="AB46" s="90">
        <f t="shared" si="55"/>
        <v>42000</v>
      </c>
      <c r="AC46" s="4">
        <f t="shared" si="55"/>
        <v>0.53333333333333333</v>
      </c>
      <c r="AD46" s="91">
        <f t="shared" si="55"/>
        <v>3600</v>
      </c>
      <c r="AE46" s="77" t="str">
        <f>S46</f>
        <v>복</v>
      </c>
      <c r="AF46" s="77" t="str">
        <f>Q46&amp;"/"&amp;R46</f>
        <v>2/1</v>
      </c>
      <c r="AH46" s="20" t="str">
        <f t="shared" si="52"/>
        <v>상록</v>
      </c>
      <c r="AI46" s="87">
        <f t="shared" si="51"/>
        <v>25</v>
      </c>
      <c r="AJ46" s="77" t="str">
        <f>IF(AI46="","",$AJ$2)</f>
        <v>A-</v>
      </c>
      <c r="AK46" s="77" t="s">
        <v>13</v>
      </c>
      <c r="AL46" s="77" t="s">
        <v>62</v>
      </c>
      <c r="AM46" s="77" t="s">
        <v>63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X</v>
      </c>
      <c r="AQ46" s="77" t="str">
        <f>IF(O46="","",IF(O46&lt;=$AQ$1,"O","X"))</f>
        <v>X</v>
      </c>
      <c r="AR46" s="77" t="str">
        <f>IF(M46="","",IF(M46&lt;=$AR$1,"O","X"))</f>
        <v>X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x14ac:dyDescent="0.3">
      <c r="A47" s="9"/>
      <c r="B47" s="77"/>
      <c r="C47" s="6"/>
      <c r="D47" s="9"/>
      <c r="E47" s="14"/>
      <c r="F47" s="86"/>
      <c r="G47" s="9"/>
      <c r="H47" s="9"/>
      <c r="I47" s="9"/>
      <c r="J47" s="9"/>
      <c r="K47" s="9"/>
      <c r="L47" s="9"/>
      <c r="M47" s="9"/>
      <c r="N47" s="9"/>
      <c r="O47" s="91"/>
      <c r="P47" s="91"/>
      <c r="Q47" s="87"/>
      <c r="R47" s="87"/>
      <c r="S47" s="9"/>
      <c r="T47" s="47"/>
      <c r="U47" s="9"/>
      <c r="W47" s="67" t="str">
        <f>$A$4&amp;" "&amp;A48&amp;"("&amp;B48&amp;","&amp;C48&amp;"^)"</f>
        <v>염리동 염리삼성래미안('01.03.,574^)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52"/>
        <v/>
      </c>
      <c r="AI47" s="109" t="str">
        <f t="shared" si="51"/>
        <v/>
      </c>
      <c r="AJ47" s="77"/>
      <c r="AK47" s="77"/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</row>
    <row r="48" spans="1:48" x14ac:dyDescent="0.3">
      <c r="A48" s="9" t="s">
        <v>1980</v>
      </c>
      <c r="B48" s="10" t="s">
        <v>2357</v>
      </c>
      <c r="C48" s="88">
        <v>574</v>
      </c>
      <c r="D48" s="86">
        <v>81.2</v>
      </c>
      <c r="E48" s="87">
        <v>25</v>
      </c>
      <c r="F48" s="86">
        <v>59.5</v>
      </c>
      <c r="G48" s="17">
        <v>18</v>
      </c>
      <c r="H48" s="88">
        <v>134</v>
      </c>
      <c r="I48" s="89">
        <v>130000</v>
      </c>
      <c r="J48" s="89" t="s">
        <v>64</v>
      </c>
      <c r="K48" s="89">
        <v>62000</v>
      </c>
      <c r="L48" s="89" t="s">
        <v>74</v>
      </c>
      <c r="M48" s="90">
        <f t="shared" ref="M48:M54" si="56">I48-K48</f>
        <v>68000</v>
      </c>
      <c r="N48" s="4">
        <f t="shared" ref="N48:N54" si="57">IF(ISERROR(K48/I48),"",K48/I48)</f>
        <v>0.47692307692307695</v>
      </c>
      <c r="O48" s="91">
        <f t="shared" ref="O48:O54" si="58">I48/E48</f>
        <v>5200</v>
      </c>
      <c r="P48" s="91">
        <f t="shared" ref="P48:P54" si="59">K48/E48</f>
        <v>2480</v>
      </c>
      <c r="Q48" s="77">
        <v>3</v>
      </c>
      <c r="R48" s="77">
        <v>1</v>
      </c>
      <c r="S48" s="77" t="s">
        <v>61</v>
      </c>
      <c r="T48" s="5" t="s">
        <v>254</v>
      </c>
      <c r="U48" s="9"/>
      <c r="W48" s="86">
        <f t="shared" ref="W48:X54" si="60">D48</f>
        <v>81.2</v>
      </c>
      <c r="X48" s="87">
        <f t="shared" si="60"/>
        <v>25</v>
      </c>
      <c r="Y48" s="92">
        <f t="shared" ref="Y48:Z54" si="61">H48</f>
        <v>134</v>
      </c>
      <c r="Z48" s="90">
        <f t="shared" si="61"/>
        <v>130000</v>
      </c>
      <c r="AA48" s="90">
        <f t="shared" ref="AA48:AA54" si="62">K48</f>
        <v>62000</v>
      </c>
      <c r="AB48" s="90">
        <f t="shared" ref="AB48:AD54" si="63">M48</f>
        <v>68000</v>
      </c>
      <c r="AC48" s="4">
        <f t="shared" si="63"/>
        <v>0.47692307692307695</v>
      </c>
      <c r="AD48" s="91">
        <f t="shared" si="63"/>
        <v>5200</v>
      </c>
      <c r="AE48" s="77" t="str">
        <f t="shared" ref="AE48:AE54" si="64">S48</f>
        <v>계</v>
      </c>
      <c r="AF48" s="77" t="str">
        <f t="shared" ref="AF48:AF54" si="65">Q48&amp;"/"&amp;R48</f>
        <v>3/1</v>
      </c>
      <c r="AH48" s="20" t="str">
        <f t="shared" si="52"/>
        <v>염리삼성래미안</v>
      </c>
      <c r="AI48" s="87">
        <f t="shared" si="51"/>
        <v>25</v>
      </c>
      <c r="AJ48" s="77" t="str">
        <f t="shared" ref="AJ48:AJ54" si="66">IF(AI48="","",$AJ$2)</f>
        <v>A-</v>
      </c>
      <c r="AK48" s="77" t="s">
        <v>13</v>
      </c>
      <c r="AL48" s="77" t="s">
        <v>62</v>
      </c>
      <c r="AM48" s="77" t="s">
        <v>63</v>
      </c>
      <c r="AN48" s="77" t="str">
        <f t="shared" ref="AN48:AN54" si="67">IF(AI48="","",$AN$2)</f>
        <v>C</v>
      </c>
      <c r="AO48" s="77" t="str">
        <f t="shared" ref="AO48:AO54" si="68">IF(N48="","",IF(N48&gt;=$AO$1/100,"O","X"))</f>
        <v>X</v>
      </c>
      <c r="AP48" s="77" t="str">
        <f t="shared" ref="AP48:AP54" si="69">IF(I48="","",IF(I48&lt;=$AP$1,"O","X"))</f>
        <v>X</v>
      </c>
      <c r="AQ48" s="77" t="str">
        <f t="shared" ref="AQ48:AQ54" si="70">IF(O48="","",IF(O48&lt;=$AQ$1,"O","X"))</f>
        <v>X</v>
      </c>
      <c r="AR48" s="77" t="str">
        <f t="shared" ref="AR48:AR54" si="71">IF(M48="","",IF(M48&lt;=$AR$1,"O","X"))</f>
        <v>X</v>
      </c>
      <c r="AS48" s="77" t="s">
        <v>2</v>
      </c>
      <c r="AT48" s="77" t="str">
        <f t="shared" ref="AT48:AT54" si="72">IF(OR(F48="",AI48=""),"",IF(AND((F48&lt;=85),(AI48&gt;=15)),"O","X"))</f>
        <v>O</v>
      </c>
      <c r="AU48" s="77" t="str">
        <f t="shared" ref="AU48:AU54" si="73">IF(C48="","",IF(C48&gt;=$AU$1,"O","X"))</f>
        <v>O</v>
      </c>
      <c r="AV48" s="77" t="str">
        <f t="shared" ref="AV48:AV54" si="74">IF(AO48="","",IF(AND(AO48="O",AP48="O",AR48="O",AT48="O",AU48="O"),"후보","X"))</f>
        <v>X</v>
      </c>
    </row>
    <row r="49" spans="1:48" x14ac:dyDescent="0.3">
      <c r="A49" s="9" t="s">
        <v>1980</v>
      </c>
      <c r="B49" s="10" t="s">
        <v>2357</v>
      </c>
      <c r="C49" s="88">
        <v>574</v>
      </c>
      <c r="D49" s="86">
        <v>81.2</v>
      </c>
      <c r="E49" s="87">
        <v>25</v>
      </c>
      <c r="F49" s="86">
        <v>59.9</v>
      </c>
      <c r="G49" s="17">
        <v>18</v>
      </c>
      <c r="H49" s="88">
        <v>17</v>
      </c>
      <c r="I49" s="89"/>
      <c r="J49" s="89"/>
      <c r="K49" s="89"/>
      <c r="L49" s="89"/>
      <c r="M49" s="90">
        <f t="shared" si="56"/>
        <v>0</v>
      </c>
      <c r="N49" s="4" t="str">
        <f t="shared" si="57"/>
        <v/>
      </c>
      <c r="O49" s="91">
        <f t="shared" si="58"/>
        <v>0</v>
      </c>
      <c r="P49" s="91">
        <f t="shared" si="59"/>
        <v>0</v>
      </c>
      <c r="Q49" s="77">
        <v>2</v>
      </c>
      <c r="R49" s="77">
        <v>1</v>
      </c>
      <c r="S49" s="77" t="s">
        <v>61</v>
      </c>
      <c r="T49" s="5" t="s">
        <v>175</v>
      </c>
      <c r="U49" s="9"/>
      <c r="W49" s="86">
        <f t="shared" si="60"/>
        <v>81.2</v>
      </c>
      <c r="X49" s="87">
        <f t="shared" si="60"/>
        <v>25</v>
      </c>
      <c r="Y49" s="92">
        <f t="shared" si="61"/>
        <v>17</v>
      </c>
      <c r="Z49" s="90">
        <f t="shared" si="61"/>
        <v>0</v>
      </c>
      <c r="AA49" s="90">
        <f t="shared" si="62"/>
        <v>0</v>
      </c>
      <c r="AB49" s="90">
        <f t="shared" si="63"/>
        <v>0</v>
      </c>
      <c r="AC49" s="4" t="str">
        <f t="shared" si="63"/>
        <v/>
      </c>
      <c r="AD49" s="91">
        <f t="shared" si="63"/>
        <v>0</v>
      </c>
      <c r="AE49" s="77" t="str">
        <f t="shared" si="64"/>
        <v>계</v>
      </c>
      <c r="AF49" s="77" t="str">
        <f t="shared" si="65"/>
        <v>2/1</v>
      </c>
      <c r="AH49" s="20" t="str">
        <f t="shared" si="52"/>
        <v>염리삼성래미안</v>
      </c>
      <c r="AI49" s="87">
        <f t="shared" si="51"/>
        <v>25</v>
      </c>
      <c r="AJ49" s="77" t="str">
        <f t="shared" si="66"/>
        <v>A-</v>
      </c>
      <c r="AK49" s="77" t="s">
        <v>13</v>
      </c>
      <c r="AL49" s="77" t="s">
        <v>62</v>
      </c>
      <c r="AM49" s="77" t="s">
        <v>63</v>
      </c>
      <c r="AN49" s="77" t="str">
        <f t="shared" si="67"/>
        <v>C</v>
      </c>
      <c r="AO49" s="77" t="str">
        <f t="shared" si="68"/>
        <v/>
      </c>
      <c r="AP49" s="77" t="str">
        <f t="shared" si="69"/>
        <v/>
      </c>
      <c r="AQ49" s="77" t="str">
        <f t="shared" si="70"/>
        <v>O</v>
      </c>
      <c r="AR49" s="77" t="str">
        <f t="shared" si="71"/>
        <v>O</v>
      </c>
      <c r="AS49" s="77" t="s">
        <v>2</v>
      </c>
      <c r="AT49" s="77" t="str">
        <f t="shared" si="72"/>
        <v>O</v>
      </c>
      <c r="AU49" s="77" t="str">
        <f t="shared" si="73"/>
        <v>O</v>
      </c>
      <c r="AV49" s="77" t="str">
        <f t="shared" si="74"/>
        <v/>
      </c>
    </row>
    <row r="50" spans="1:48" x14ac:dyDescent="0.3">
      <c r="A50" s="9" t="s">
        <v>1980</v>
      </c>
      <c r="B50" s="10" t="s">
        <v>2357</v>
      </c>
      <c r="C50" s="88">
        <v>574</v>
      </c>
      <c r="D50" s="86">
        <v>81.099999999999994</v>
      </c>
      <c r="E50" s="87">
        <v>25</v>
      </c>
      <c r="F50" s="86">
        <v>59.8</v>
      </c>
      <c r="G50" s="17">
        <v>18</v>
      </c>
      <c r="H50" s="88">
        <v>17</v>
      </c>
      <c r="I50" s="89">
        <v>130000</v>
      </c>
      <c r="J50" s="89" t="s">
        <v>116</v>
      </c>
      <c r="K50" s="89"/>
      <c r="L50" s="89"/>
      <c r="M50" s="90">
        <f t="shared" si="56"/>
        <v>130000</v>
      </c>
      <c r="N50" s="4">
        <f t="shared" si="57"/>
        <v>0</v>
      </c>
      <c r="O50" s="91">
        <f t="shared" si="58"/>
        <v>5200</v>
      </c>
      <c r="P50" s="91">
        <f t="shared" si="59"/>
        <v>0</v>
      </c>
      <c r="Q50" s="77">
        <v>2</v>
      </c>
      <c r="R50" s="77">
        <v>1</v>
      </c>
      <c r="S50" s="77" t="s">
        <v>61</v>
      </c>
      <c r="T50" s="5" t="s">
        <v>245</v>
      </c>
      <c r="U50" s="9"/>
      <c r="W50" s="86">
        <f t="shared" si="60"/>
        <v>81.099999999999994</v>
      </c>
      <c r="X50" s="87">
        <f t="shared" si="60"/>
        <v>25</v>
      </c>
      <c r="Y50" s="92">
        <f t="shared" si="61"/>
        <v>17</v>
      </c>
      <c r="Z50" s="90">
        <f t="shared" si="61"/>
        <v>130000</v>
      </c>
      <c r="AA50" s="90">
        <f t="shared" si="62"/>
        <v>0</v>
      </c>
      <c r="AB50" s="90">
        <f t="shared" si="63"/>
        <v>130000</v>
      </c>
      <c r="AC50" s="4">
        <f t="shared" si="63"/>
        <v>0</v>
      </c>
      <c r="AD50" s="91">
        <f t="shared" si="63"/>
        <v>5200</v>
      </c>
      <c r="AE50" s="77" t="str">
        <f t="shared" si="64"/>
        <v>계</v>
      </c>
      <c r="AF50" s="77" t="str">
        <f t="shared" si="65"/>
        <v>2/1</v>
      </c>
      <c r="AH50" s="20" t="str">
        <f t="shared" si="52"/>
        <v>염리삼성래미안</v>
      </c>
      <c r="AI50" s="87">
        <f t="shared" si="51"/>
        <v>25</v>
      </c>
      <c r="AJ50" s="77" t="str">
        <f t="shared" si="66"/>
        <v>A-</v>
      </c>
      <c r="AK50" s="77" t="s">
        <v>13</v>
      </c>
      <c r="AL50" s="77" t="s">
        <v>62</v>
      </c>
      <c r="AM50" s="77" t="s">
        <v>63</v>
      </c>
      <c r="AN50" s="77" t="str">
        <f t="shared" si="67"/>
        <v>C</v>
      </c>
      <c r="AO50" s="77" t="str">
        <f t="shared" si="68"/>
        <v>X</v>
      </c>
      <c r="AP50" s="77" t="str">
        <f t="shared" si="69"/>
        <v>X</v>
      </c>
      <c r="AQ50" s="77" t="str">
        <f t="shared" si="70"/>
        <v>X</v>
      </c>
      <c r="AR50" s="77" t="str">
        <f t="shared" si="71"/>
        <v>X</v>
      </c>
      <c r="AS50" s="77" t="s">
        <v>2</v>
      </c>
      <c r="AT50" s="77" t="str">
        <f t="shared" si="72"/>
        <v>O</v>
      </c>
      <c r="AU50" s="77" t="str">
        <f t="shared" si="73"/>
        <v>O</v>
      </c>
      <c r="AV50" s="77" t="str">
        <f t="shared" si="74"/>
        <v>X</v>
      </c>
    </row>
    <row r="51" spans="1:48" x14ac:dyDescent="0.3">
      <c r="A51" s="9" t="s">
        <v>1980</v>
      </c>
      <c r="B51" s="10" t="s">
        <v>2357</v>
      </c>
      <c r="C51" s="88">
        <v>574</v>
      </c>
      <c r="D51" s="86">
        <v>84</v>
      </c>
      <c r="E51" s="87">
        <v>25</v>
      </c>
      <c r="F51" s="86">
        <v>59.8</v>
      </c>
      <c r="G51" s="17">
        <v>18</v>
      </c>
      <c r="H51" s="88">
        <v>68</v>
      </c>
      <c r="I51" s="89">
        <v>135000</v>
      </c>
      <c r="J51" s="89" t="s">
        <v>75</v>
      </c>
      <c r="K51" s="89"/>
      <c r="L51" s="89"/>
      <c r="M51" s="90">
        <f t="shared" si="56"/>
        <v>135000</v>
      </c>
      <c r="N51" s="4">
        <f t="shared" si="57"/>
        <v>0</v>
      </c>
      <c r="O51" s="91">
        <f t="shared" si="58"/>
        <v>5400</v>
      </c>
      <c r="P51" s="91">
        <f t="shared" si="59"/>
        <v>0</v>
      </c>
      <c r="Q51" s="77">
        <v>3</v>
      </c>
      <c r="R51" s="77">
        <v>1</v>
      </c>
      <c r="S51" s="77" t="s">
        <v>78</v>
      </c>
      <c r="T51" s="5">
        <v>84</v>
      </c>
      <c r="U51" s="9"/>
      <c r="W51" s="86">
        <f t="shared" si="60"/>
        <v>84</v>
      </c>
      <c r="X51" s="87">
        <f t="shared" si="60"/>
        <v>25</v>
      </c>
      <c r="Y51" s="92">
        <f t="shared" si="61"/>
        <v>68</v>
      </c>
      <c r="Z51" s="90">
        <f t="shared" si="61"/>
        <v>135000</v>
      </c>
      <c r="AA51" s="90">
        <f t="shared" si="62"/>
        <v>0</v>
      </c>
      <c r="AB51" s="90">
        <f t="shared" si="63"/>
        <v>135000</v>
      </c>
      <c r="AC51" s="4">
        <f t="shared" si="63"/>
        <v>0</v>
      </c>
      <c r="AD51" s="91">
        <f t="shared" si="63"/>
        <v>5400</v>
      </c>
      <c r="AE51" s="77" t="str">
        <f t="shared" si="64"/>
        <v>복</v>
      </c>
      <c r="AF51" s="77" t="str">
        <f t="shared" si="65"/>
        <v>3/1</v>
      </c>
      <c r="AH51" s="20" t="str">
        <f t="shared" si="52"/>
        <v>염리삼성래미안</v>
      </c>
      <c r="AI51" s="87">
        <f t="shared" si="51"/>
        <v>25</v>
      </c>
      <c r="AJ51" s="77" t="str">
        <f t="shared" si="66"/>
        <v>A-</v>
      </c>
      <c r="AK51" s="77" t="s">
        <v>13</v>
      </c>
      <c r="AL51" s="77" t="s">
        <v>62</v>
      </c>
      <c r="AM51" s="77" t="s">
        <v>63</v>
      </c>
      <c r="AN51" s="77" t="str">
        <f t="shared" si="67"/>
        <v>C</v>
      </c>
      <c r="AO51" s="77" t="str">
        <f t="shared" si="68"/>
        <v>X</v>
      </c>
      <c r="AP51" s="77" t="str">
        <f t="shared" si="69"/>
        <v>X</v>
      </c>
      <c r="AQ51" s="77" t="str">
        <f t="shared" si="70"/>
        <v>X</v>
      </c>
      <c r="AR51" s="77" t="str">
        <f t="shared" si="71"/>
        <v>X</v>
      </c>
      <c r="AS51" s="77" t="s">
        <v>2</v>
      </c>
      <c r="AT51" s="77" t="str">
        <f t="shared" si="72"/>
        <v>O</v>
      </c>
      <c r="AU51" s="77" t="str">
        <f t="shared" si="73"/>
        <v>O</v>
      </c>
      <c r="AV51" s="77" t="str">
        <f t="shared" si="74"/>
        <v>X</v>
      </c>
    </row>
    <row r="52" spans="1:48" x14ac:dyDescent="0.3">
      <c r="A52" s="9" t="s">
        <v>1980</v>
      </c>
      <c r="B52" s="10" t="s">
        <v>2357</v>
      </c>
      <c r="C52" s="88">
        <v>574</v>
      </c>
      <c r="D52" s="86">
        <v>108.5</v>
      </c>
      <c r="E52" s="87">
        <v>33</v>
      </c>
      <c r="F52" s="86">
        <v>84.7</v>
      </c>
      <c r="G52" s="17">
        <v>26</v>
      </c>
      <c r="H52" s="88">
        <v>17</v>
      </c>
      <c r="I52" s="89"/>
      <c r="J52" s="89"/>
      <c r="K52" s="89"/>
      <c r="L52" s="89"/>
      <c r="M52" s="90">
        <f t="shared" si="56"/>
        <v>0</v>
      </c>
      <c r="N52" s="4" t="str">
        <f t="shared" si="57"/>
        <v/>
      </c>
      <c r="O52" s="91">
        <f t="shared" si="58"/>
        <v>0</v>
      </c>
      <c r="P52" s="91">
        <f t="shared" si="59"/>
        <v>0</v>
      </c>
      <c r="Q52" s="77">
        <v>3</v>
      </c>
      <c r="R52" s="77">
        <v>2</v>
      </c>
      <c r="S52" s="77" t="s">
        <v>61</v>
      </c>
      <c r="T52" s="5" t="s">
        <v>151</v>
      </c>
      <c r="U52" s="9"/>
      <c r="W52" s="86">
        <f t="shared" si="60"/>
        <v>108.5</v>
      </c>
      <c r="X52" s="87">
        <f t="shared" si="60"/>
        <v>33</v>
      </c>
      <c r="Y52" s="92">
        <f t="shared" si="61"/>
        <v>17</v>
      </c>
      <c r="Z52" s="90">
        <f t="shared" si="61"/>
        <v>0</v>
      </c>
      <c r="AA52" s="90">
        <f t="shared" si="62"/>
        <v>0</v>
      </c>
      <c r="AB52" s="90">
        <f t="shared" si="63"/>
        <v>0</v>
      </c>
      <c r="AC52" s="4" t="str">
        <f t="shared" si="63"/>
        <v/>
      </c>
      <c r="AD52" s="91">
        <f t="shared" si="63"/>
        <v>0</v>
      </c>
      <c r="AE52" s="77" t="str">
        <f t="shared" si="64"/>
        <v>계</v>
      </c>
      <c r="AF52" s="77" t="str">
        <f t="shared" si="65"/>
        <v>3/2</v>
      </c>
      <c r="AH52" s="20" t="str">
        <f t="shared" si="52"/>
        <v>염리삼성래미안</v>
      </c>
      <c r="AI52" s="87">
        <f t="shared" si="51"/>
        <v>33</v>
      </c>
      <c r="AJ52" s="77" t="str">
        <f t="shared" si="66"/>
        <v>A-</v>
      </c>
      <c r="AK52" s="77" t="s">
        <v>13</v>
      </c>
      <c r="AL52" s="77" t="s">
        <v>62</v>
      </c>
      <c r="AM52" s="77" t="s">
        <v>63</v>
      </c>
      <c r="AN52" s="77" t="str">
        <f t="shared" si="67"/>
        <v>C</v>
      </c>
      <c r="AO52" s="77" t="str">
        <f t="shared" si="68"/>
        <v/>
      </c>
      <c r="AP52" s="77" t="str">
        <f t="shared" si="69"/>
        <v/>
      </c>
      <c r="AQ52" s="77" t="str">
        <f t="shared" si="70"/>
        <v>O</v>
      </c>
      <c r="AR52" s="77" t="str">
        <f t="shared" si="71"/>
        <v>O</v>
      </c>
      <c r="AS52" s="77" t="s">
        <v>2</v>
      </c>
      <c r="AT52" s="77" t="str">
        <f t="shared" si="72"/>
        <v>O</v>
      </c>
      <c r="AU52" s="77" t="str">
        <f t="shared" si="73"/>
        <v>O</v>
      </c>
      <c r="AV52" s="77" t="str">
        <f t="shared" si="74"/>
        <v/>
      </c>
    </row>
    <row r="53" spans="1:48" x14ac:dyDescent="0.3">
      <c r="A53" s="9" t="s">
        <v>1980</v>
      </c>
      <c r="B53" s="10" t="s">
        <v>2357</v>
      </c>
      <c r="C53" s="88">
        <v>574</v>
      </c>
      <c r="D53" s="86">
        <v>109</v>
      </c>
      <c r="E53" s="87">
        <v>33</v>
      </c>
      <c r="F53" s="86">
        <v>85</v>
      </c>
      <c r="G53" s="17">
        <v>26</v>
      </c>
      <c r="H53" s="88">
        <v>204</v>
      </c>
      <c r="I53" s="89">
        <v>160000</v>
      </c>
      <c r="J53" s="89" t="s">
        <v>75</v>
      </c>
      <c r="K53" s="89">
        <v>85000</v>
      </c>
      <c r="L53" s="89" t="s">
        <v>121</v>
      </c>
      <c r="M53" s="90">
        <f t="shared" si="56"/>
        <v>75000</v>
      </c>
      <c r="N53" s="4">
        <f t="shared" si="57"/>
        <v>0.53125</v>
      </c>
      <c r="O53" s="91">
        <f t="shared" si="58"/>
        <v>4848.484848484848</v>
      </c>
      <c r="P53" s="91">
        <f t="shared" si="59"/>
        <v>2575.757575757576</v>
      </c>
      <c r="Q53" s="77">
        <v>3</v>
      </c>
      <c r="R53" s="77">
        <v>2</v>
      </c>
      <c r="S53" s="77" t="s">
        <v>61</v>
      </c>
      <c r="T53" s="5" t="s">
        <v>147</v>
      </c>
      <c r="U53" s="9"/>
      <c r="W53" s="86">
        <f t="shared" si="60"/>
        <v>109</v>
      </c>
      <c r="X53" s="87">
        <f t="shared" si="60"/>
        <v>33</v>
      </c>
      <c r="Y53" s="92">
        <f t="shared" si="61"/>
        <v>204</v>
      </c>
      <c r="Z53" s="90">
        <f t="shared" si="61"/>
        <v>160000</v>
      </c>
      <c r="AA53" s="90">
        <f t="shared" si="62"/>
        <v>85000</v>
      </c>
      <c r="AB53" s="90">
        <f t="shared" si="63"/>
        <v>75000</v>
      </c>
      <c r="AC53" s="4">
        <f t="shared" si="63"/>
        <v>0.53125</v>
      </c>
      <c r="AD53" s="91">
        <f t="shared" si="63"/>
        <v>4848.484848484848</v>
      </c>
      <c r="AE53" s="77" t="str">
        <f t="shared" si="64"/>
        <v>계</v>
      </c>
      <c r="AF53" s="77" t="str">
        <f t="shared" si="65"/>
        <v>3/2</v>
      </c>
      <c r="AH53" s="20" t="str">
        <f t="shared" si="52"/>
        <v>염리삼성래미안</v>
      </c>
      <c r="AI53" s="87">
        <f t="shared" si="51"/>
        <v>33</v>
      </c>
      <c r="AJ53" s="77" t="str">
        <f t="shared" si="66"/>
        <v>A-</v>
      </c>
      <c r="AK53" s="77" t="s">
        <v>13</v>
      </c>
      <c r="AL53" s="77" t="s">
        <v>62</v>
      </c>
      <c r="AM53" s="77" t="s">
        <v>63</v>
      </c>
      <c r="AN53" s="77" t="str">
        <f t="shared" si="67"/>
        <v>C</v>
      </c>
      <c r="AO53" s="77" t="str">
        <f t="shared" si="68"/>
        <v>X</v>
      </c>
      <c r="AP53" s="77" t="str">
        <f t="shared" si="69"/>
        <v>X</v>
      </c>
      <c r="AQ53" s="77" t="str">
        <f t="shared" si="70"/>
        <v>X</v>
      </c>
      <c r="AR53" s="77" t="str">
        <f t="shared" si="71"/>
        <v>X</v>
      </c>
      <c r="AS53" s="77" t="s">
        <v>2</v>
      </c>
      <c r="AT53" s="77" t="str">
        <f t="shared" si="72"/>
        <v>O</v>
      </c>
      <c r="AU53" s="77" t="str">
        <f t="shared" si="73"/>
        <v>O</v>
      </c>
      <c r="AV53" s="77" t="str">
        <f t="shared" si="74"/>
        <v>X</v>
      </c>
    </row>
    <row r="54" spans="1:48" x14ac:dyDescent="0.3">
      <c r="A54" s="9" t="s">
        <v>1980</v>
      </c>
      <c r="B54" s="10" t="s">
        <v>2357</v>
      </c>
      <c r="C54" s="88">
        <v>574</v>
      </c>
      <c r="D54" s="86">
        <v>141.80000000000001</v>
      </c>
      <c r="E54" s="87">
        <v>43</v>
      </c>
      <c r="F54" s="86">
        <v>114.5</v>
      </c>
      <c r="G54" s="17">
        <v>35</v>
      </c>
      <c r="H54" s="88">
        <v>117</v>
      </c>
      <c r="I54" s="89">
        <v>180000</v>
      </c>
      <c r="J54" s="89" t="s">
        <v>75</v>
      </c>
      <c r="K54" s="89">
        <v>110000</v>
      </c>
      <c r="L54" s="89" t="s">
        <v>116</v>
      </c>
      <c r="M54" s="90">
        <f t="shared" si="56"/>
        <v>70000</v>
      </c>
      <c r="N54" s="4">
        <f t="shared" si="57"/>
        <v>0.61111111111111116</v>
      </c>
      <c r="O54" s="91">
        <f t="shared" si="58"/>
        <v>4186.0465116279074</v>
      </c>
      <c r="P54" s="91">
        <f t="shared" si="59"/>
        <v>2558.1395348837209</v>
      </c>
      <c r="Q54" s="77">
        <v>4</v>
      </c>
      <c r="R54" s="77">
        <v>2</v>
      </c>
      <c r="S54" s="77" t="s">
        <v>61</v>
      </c>
      <c r="T54" s="5">
        <v>141</v>
      </c>
      <c r="U54" s="9"/>
      <c r="W54" s="86">
        <f t="shared" si="60"/>
        <v>141.80000000000001</v>
      </c>
      <c r="X54" s="87">
        <f t="shared" si="60"/>
        <v>43</v>
      </c>
      <c r="Y54" s="92">
        <f t="shared" si="61"/>
        <v>117</v>
      </c>
      <c r="Z54" s="90">
        <f t="shared" si="61"/>
        <v>180000</v>
      </c>
      <c r="AA54" s="90">
        <f t="shared" si="62"/>
        <v>110000</v>
      </c>
      <c r="AB54" s="90">
        <f t="shared" si="63"/>
        <v>70000</v>
      </c>
      <c r="AC54" s="4">
        <f t="shared" si="63"/>
        <v>0.61111111111111116</v>
      </c>
      <c r="AD54" s="91">
        <f t="shared" si="63"/>
        <v>4186.0465116279074</v>
      </c>
      <c r="AE54" s="77" t="str">
        <f t="shared" si="64"/>
        <v>계</v>
      </c>
      <c r="AF54" s="77" t="str">
        <f t="shared" si="65"/>
        <v>4/2</v>
      </c>
      <c r="AH54" s="20" t="str">
        <f t="shared" si="52"/>
        <v>염리삼성래미안</v>
      </c>
      <c r="AI54" s="87">
        <f t="shared" si="51"/>
        <v>43</v>
      </c>
      <c r="AJ54" s="77" t="str">
        <f t="shared" si="66"/>
        <v>A-</v>
      </c>
      <c r="AK54" s="77" t="s">
        <v>13</v>
      </c>
      <c r="AL54" s="77" t="s">
        <v>62</v>
      </c>
      <c r="AM54" s="77" t="s">
        <v>63</v>
      </c>
      <c r="AN54" s="77" t="str">
        <f t="shared" si="67"/>
        <v>C</v>
      </c>
      <c r="AO54" s="77" t="str">
        <f t="shared" si="68"/>
        <v>X</v>
      </c>
      <c r="AP54" s="77" t="str">
        <f t="shared" si="69"/>
        <v>X</v>
      </c>
      <c r="AQ54" s="77" t="str">
        <f t="shared" si="70"/>
        <v>X</v>
      </c>
      <c r="AR54" s="77" t="str">
        <f t="shared" si="71"/>
        <v>X</v>
      </c>
      <c r="AS54" s="77" t="s">
        <v>2</v>
      </c>
      <c r="AT54" s="77" t="str">
        <f t="shared" si="72"/>
        <v>X</v>
      </c>
      <c r="AU54" s="77" t="str">
        <f t="shared" si="73"/>
        <v>O</v>
      </c>
      <c r="AV54" s="77" t="str">
        <f t="shared" si="74"/>
        <v>X</v>
      </c>
    </row>
  </sheetData>
  <mergeCells count="1">
    <mergeCell ref="AJ1:AN1"/>
  </mergeCells>
  <phoneticPr fontId="2" type="noConversion"/>
  <conditionalFormatting sqref="AV4:AV6">
    <cfRule type="expression" dxfId="2809" priority="876">
      <formula>AV4="X"</formula>
    </cfRule>
    <cfRule type="expression" dxfId="2808" priority="877">
      <formula>AV4="후보"</formula>
    </cfRule>
  </conditionalFormatting>
  <conditionalFormatting sqref="AC1:AC2 AC4:AC6 N4:N5">
    <cfRule type="cellIs" dxfId="2807" priority="873" operator="greaterThan">
      <formula>0.9</formula>
    </cfRule>
    <cfRule type="cellIs" dxfId="2806" priority="874" operator="greaterThan">
      <formula>0.85</formula>
    </cfRule>
  </conditionalFormatting>
  <conditionalFormatting sqref="N1:N2">
    <cfRule type="cellIs" dxfId="2805" priority="871" operator="greaterThan">
      <formula>0.9</formula>
    </cfRule>
    <cfRule type="cellIs" dxfId="2804" priority="872" operator="greaterThan">
      <formula>0.85</formula>
    </cfRule>
  </conditionalFormatting>
  <conditionalFormatting sqref="N6">
    <cfRule type="cellIs" dxfId="2803" priority="869" operator="greaterThan">
      <formula>0.9</formula>
    </cfRule>
    <cfRule type="cellIs" dxfId="2802" priority="870" operator="greaterThan">
      <formula>0.85</formula>
    </cfRule>
  </conditionalFormatting>
  <conditionalFormatting sqref="E6">
    <cfRule type="expression" dxfId="2801" priority="865">
      <formula>AND(IF(OR($Q6=1,$Q6=2),1,0),IF($X6&lt;=20,1,0))</formula>
    </cfRule>
    <cfRule type="expression" dxfId="2800" priority="866">
      <formula>AND(IF($Q6=2,1,0),IF($X6&lt;30,1,0))</formula>
    </cfRule>
    <cfRule type="expression" dxfId="2799" priority="867">
      <formula>AND(IF($Q6=3,1,0),IF($X6&lt;30,1,0))</formula>
    </cfRule>
    <cfRule type="expression" dxfId="2798" priority="868">
      <formula>AND(IF($Q6=3,1,IF($Q6=4,1,0)),IF($F6&lt;=85,1,0))</formula>
    </cfRule>
  </conditionalFormatting>
  <conditionalFormatting sqref="X6">
    <cfRule type="expression" dxfId="2797" priority="861">
      <formula>AND(IF(OR($Q6=1,$Q6=2),1,0),IF($X6&lt;=20,1,0))</formula>
    </cfRule>
    <cfRule type="expression" dxfId="2796" priority="862">
      <formula>AND(IF($Q6=2,1,0),IF($X6&lt;30,1,0))</formula>
    </cfRule>
    <cfRule type="expression" dxfId="2795" priority="863">
      <formula>AND(IF($Q6=3,1,0),IF($X6&lt;30,1,0))</formula>
    </cfRule>
    <cfRule type="expression" dxfId="2794" priority="864">
      <formula>AND(IF($Q6=3,1,IF($Q6=4,1,0)),IF($F6&lt;=85,1,0))</formula>
    </cfRule>
  </conditionalFormatting>
  <conditionalFormatting sqref="AI6">
    <cfRule type="expression" dxfId="2793" priority="857">
      <formula>AND(IF(OR($Q6=1,$Q6=2),1,0),IF($X6&lt;=20,1,0))</formula>
    </cfRule>
    <cfRule type="expression" dxfId="2792" priority="858">
      <formula>AND(IF($Q6=2,1,0),IF($X6&lt;30,1,0))</formula>
    </cfRule>
    <cfRule type="expression" dxfId="2791" priority="859">
      <formula>AND(IF($Q6=3,1,0),IF($X6&lt;30,1,0))</formula>
    </cfRule>
    <cfRule type="expression" dxfId="2790" priority="860">
      <formula>AND(IF($Q6=3,1,IF($Q6=4,1,0)),IF($F6&lt;=85,1,0))</formula>
    </cfRule>
  </conditionalFormatting>
  <conditionalFormatting sqref="AV7">
    <cfRule type="expression" dxfId="2789" priority="855">
      <formula>AV7="X"</formula>
    </cfRule>
    <cfRule type="expression" dxfId="2788" priority="856">
      <formula>AV7="후보"</formula>
    </cfRule>
  </conditionalFormatting>
  <conditionalFormatting sqref="AC7">
    <cfRule type="cellIs" dxfId="2787" priority="852" operator="greaterThan">
      <formula>0.9</formula>
    </cfRule>
    <cfRule type="cellIs" dxfId="2786" priority="853" operator="greaterThan">
      <formula>0.85</formula>
    </cfRule>
  </conditionalFormatting>
  <conditionalFormatting sqref="N7">
    <cfRule type="cellIs" dxfId="2785" priority="850" operator="greaterThan">
      <formula>0.9</formula>
    </cfRule>
    <cfRule type="cellIs" dxfId="2784" priority="851" operator="greaterThan">
      <formula>0.85</formula>
    </cfRule>
  </conditionalFormatting>
  <conditionalFormatting sqref="E7">
    <cfRule type="expression" dxfId="2783" priority="846">
      <formula>AND(IF(OR($Q7=1,$Q7=2),1,0),IF($X7&lt;=20,1,0))</formula>
    </cfRule>
    <cfRule type="expression" dxfId="2782" priority="847">
      <formula>AND(IF($Q7=2,1,0),IF($X7&lt;30,1,0))</formula>
    </cfRule>
    <cfRule type="expression" dxfId="2781" priority="848">
      <formula>AND(IF($Q7=3,1,0),IF($X7&lt;30,1,0))</formula>
    </cfRule>
    <cfRule type="expression" dxfId="2780" priority="849">
      <formula>AND(IF($Q7=3,1,IF($Q7=4,1,0)),IF($F7&lt;=85,1,0))</formula>
    </cfRule>
  </conditionalFormatting>
  <conditionalFormatting sqref="X7">
    <cfRule type="expression" dxfId="2779" priority="842">
      <formula>AND(IF(OR($Q7=1,$Q7=2),1,0),IF($X7&lt;=20,1,0))</formula>
    </cfRule>
    <cfRule type="expression" dxfId="2778" priority="843">
      <formula>AND(IF($Q7=2,1,0),IF($X7&lt;30,1,0))</formula>
    </cfRule>
    <cfRule type="expression" dxfId="2777" priority="844">
      <formula>AND(IF($Q7=3,1,0),IF($X7&lt;30,1,0))</formula>
    </cfRule>
    <cfRule type="expression" dxfId="2776" priority="845">
      <formula>AND(IF($Q7=3,1,IF($Q7=4,1,0)),IF($F7&lt;=85,1,0))</formula>
    </cfRule>
  </conditionalFormatting>
  <conditionalFormatting sqref="AI7">
    <cfRule type="expression" dxfId="2775" priority="838">
      <formula>AND(IF(OR($Q7=1,$Q7=2),1,0),IF($X7&lt;=20,1,0))</formula>
    </cfRule>
    <cfRule type="expression" dxfId="2774" priority="839">
      <formula>AND(IF($Q7=2,1,0),IF($X7&lt;30,1,0))</formula>
    </cfRule>
    <cfRule type="expression" dxfId="2773" priority="840">
      <formula>AND(IF($Q7=3,1,0),IF($X7&lt;30,1,0))</formula>
    </cfRule>
    <cfRule type="expression" dxfId="2772" priority="841">
      <formula>AND(IF($Q7=3,1,IF($Q7=4,1,0)),IF($F7&lt;=85,1,0))</formula>
    </cfRule>
  </conditionalFormatting>
  <conditionalFormatting sqref="AV8">
    <cfRule type="expression" dxfId="2771" priority="836">
      <formula>AV8="X"</formula>
    </cfRule>
    <cfRule type="expression" dxfId="2770" priority="837">
      <formula>AV8="후보"</formula>
    </cfRule>
  </conditionalFormatting>
  <conditionalFormatting sqref="AC8">
    <cfRule type="cellIs" dxfId="2769" priority="833" operator="greaterThan">
      <formula>0.9</formula>
    </cfRule>
    <cfRule type="cellIs" dxfId="2768" priority="834" operator="greaterThan">
      <formula>0.85</formula>
    </cfRule>
  </conditionalFormatting>
  <conditionalFormatting sqref="N8">
    <cfRule type="cellIs" dxfId="2767" priority="831" operator="greaterThan">
      <formula>0.9</formula>
    </cfRule>
    <cfRule type="cellIs" dxfId="2766" priority="832" operator="greaterThan">
      <formula>0.85</formula>
    </cfRule>
  </conditionalFormatting>
  <conditionalFormatting sqref="E8">
    <cfRule type="expression" dxfId="2765" priority="827">
      <formula>AND(IF(OR($Q8=1,$Q8=2),1,0),IF($X8&lt;=20,1,0))</formula>
    </cfRule>
    <cfRule type="expression" dxfId="2764" priority="828">
      <formula>AND(IF($Q8=2,1,0),IF($X8&lt;30,1,0))</formula>
    </cfRule>
    <cfRule type="expression" dxfId="2763" priority="829">
      <formula>AND(IF($Q8=3,1,0),IF($X8&lt;30,1,0))</formula>
    </cfRule>
    <cfRule type="expression" dxfId="2762" priority="830">
      <formula>AND(IF($Q8=3,1,IF($Q8=4,1,0)),IF($F8&lt;=85,1,0))</formula>
    </cfRule>
  </conditionalFormatting>
  <conditionalFormatting sqref="X8">
    <cfRule type="expression" dxfId="2761" priority="823">
      <formula>AND(IF(OR($Q8=1,$Q8=2),1,0),IF($X8&lt;=20,1,0))</formula>
    </cfRule>
    <cfRule type="expression" dxfId="2760" priority="824">
      <formula>AND(IF($Q8=2,1,0),IF($X8&lt;30,1,0))</formula>
    </cfRule>
    <cfRule type="expression" dxfId="2759" priority="825">
      <formula>AND(IF($Q8=3,1,0),IF($X8&lt;30,1,0))</formula>
    </cfRule>
    <cfRule type="expression" dxfId="2758" priority="826">
      <formula>AND(IF($Q8=3,1,IF($Q8=4,1,0)),IF($F8&lt;=85,1,0))</formula>
    </cfRule>
  </conditionalFormatting>
  <conditionalFormatting sqref="AI8">
    <cfRule type="expression" dxfId="2757" priority="819">
      <formula>AND(IF(OR($Q8=1,$Q8=2),1,0),IF($X8&lt;=20,1,0))</formula>
    </cfRule>
    <cfRule type="expression" dxfId="2756" priority="820">
      <formula>AND(IF($Q8=2,1,0),IF($X8&lt;30,1,0))</formula>
    </cfRule>
    <cfRule type="expression" dxfId="2755" priority="821">
      <formula>AND(IF($Q8=3,1,0),IF($X8&lt;30,1,0))</formula>
    </cfRule>
    <cfRule type="expression" dxfId="2754" priority="822">
      <formula>AND(IF($Q8=3,1,IF($Q8=4,1,0)),IF($F8&lt;=85,1,0))</formula>
    </cfRule>
  </conditionalFormatting>
  <conditionalFormatting sqref="AV9">
    <cfRule type="expression" dxfId="2753" priority="817">
      <formula>AV9="X"</formula>
    </cfRule>
    <cfRule type="expression" dxfId="2752" priority="818">
      <formula>AV9="후보"</formula>
    </cfRule>
  </conditionalFormatting>
  <conditionalFormatting sqref="AC9">
    <cfRule type="cellIs" dxfId="2751" priority="814" operator="greaterThan">
      <formula>0.9</formula>
    </cfRule>
    <cfRule type="cellIs" dxfId="2750" priority="815" operator="greaterThan">
      <formula>0.85</formula>
    </cfRule>
  </conditionalFormatting>
  <conditionalFormatting sqref="N9">
    <cfRule type="cellIs" dxfId="2749" priority="812" operator="greaterThan">
      <formula>0.9</formula>
    </cfRule>
    <cfRule type="cellIs" dxfId="2748" priority="813" operator="greaterThan">
      <formula>0.85</formula>
    </cfRule>
  </conditionalFormatting>
  <conditionalFormatting sqref="E9">
    <cfRule type="expression" dxfId="2747" priority="808">
      <formula>AND(IF(OR($Q9=1,$Q9=2),1,0),IF($X9&lt;=20,1,0))</formula>
    </cfRule>
    <cfRule type="expression" dxfId="2746" priority="809">
      <formula>AND(IF($Q9=2,1,0),IF($X9&lt;30,1,0))</formula>
    </cfRule>
    <cfRule type="expression" dxfId="2745" priority="810">
      <formula>AND(IF($Q9=3,1,0),IF($X9&lt;30,1,0))</formula>
    </cfRule>
    <cfRule type="expression" dxfId="2744" priority="811">
      <formula>AND(IF($Q9=3,1,IF($Q9=4,1,0)),IF($F9&lt;=85,1,0))</formula>
    </cfRule>
  </conditionalFormatting>
  <conditionalFormatting sqref="X9">
    <cfRule type="expression" dxfId="2743" priority="804">
      <formula>AND(IF(OR($Q9=1,$Q9=2),1,0),IF($X9&lt;=20,1,0))</formula>
    </cfRule>
    <cfRule type="expression" dxfId="2742" priority="805">
      <formula>AND(IF($Q9=2,1,0),IF($X9&lt;30,1,0))</formula>
    </cfRule>
    <cfRule type="expression" dxfId="2741" priority="806">
      <formula>AND(IF($Q9=3,1,0),IF($X9&lt;30,1,0))</formula>
    </cfRule>
    <cfRule type="expression" dxfId="2740" priority="807">
      <formula>AND(IF($Q9=3,1,IF($Q9=4,1,0)),IF($F9&lt;=85,1,0))</formula>
    </cfRule>
  </conditionalFormatting>
  <conditionalFormatting sqref="AI9">
    <cfRule type="expression" dxfId="2739" priority="800">
      <formula>AND(IF(OR($Q9=1,$Q9=2),1,0),IF($X9&lt;=20,1,0))</formula>
    </cfRule>
    <cfRule type="expression" dxfId="2738" priority="801">
      <formula>AND(IF($Q9=2,1,0),IF($X9&lt;30,1,0))</formula>
    </cfRule>
    <cfRule type="expression" dxfId="2737" priority="802">
      <formula>AND(IF($Q9=3,1,0),IF($X9&lt;30,1,0))</formula>
    </cfRule>
    <cfRule type="expression" dxfId="2736" priority="803">
      <formula>AND(IF($Q9=3,1,IF($Q9=4,1,0)),IF($F9&lt;=85,1,0))</formula>
    </cfRule>
  </conditionalFormatting>
  <conditionalFormatting sqref="AV10">
    <cfRule type="expression" dxfId="2735" priority="798">
      <formula>AV10="X"</formula>
    </cfRule>
    <cfRule type="expression" dxfId="2734" priority="799">
      <formula>AV10="후보"</formula>
    </cfRule>
  </conditionalFormatting>
  <conditionalFormatting sqref="AC10 N10">
    <cfRule type="cellIs" dxfId="2733" priority="795" operator="greaterThan">
      <formula>0.9</formula>
    </cfRule>
    <cfRule type="cellIs" dxfId="2732" priority="796" operator="greaterThan">
      <formula>0.85</formula>
    </cfRule>
  </conditionalFormatting>
  <conditionalFormatting sqref="AV11">
    <cfRule type="expression" dxfId="2731" priority="793">
      <formula>AV11="X"</formula>
    </cfRule>
    <cfRule type="expression" dxfId="2730" priority="794">
      <formula>AV11="후보"</formula>
    </cfRule>
  </conditionalFormatting>
  <conditionalFormatting sqref="AC11">
    <cfRule type="cellIs" dxfId="2729" priority="790" operator="greaterThan">
      <formula>0.9</formula>
    </cfRule>
    <cfRule type="cellIs" dxfId="2728" priority="791" operator="greaterThan">
      <formula>0.85</formula>
    </cfRule>
  </conditionalFormatting>
  <conditionalFormatting sqref="N11">
    <cfRule type="cellIs" dxfId="2727" priority="788" operator="greaterThan">
      <formula>0.9</formula>
    </cfRule>
    <cfRule type="cellIs" dxfId="2726" priority="789" operator="greaterThan">
      <formula>0.85</formula>
    </cfRule>
  </conditionalFormatting>
  <conditionalFormatting sqref="E11">
    <cfRule type="expression" dxfId="2725" priority="784">
      <formula>AND(IF(OR($Q11=1,$Q11=2),1,0),IF($X11&lt;=20,1,0))</formula>
    </cfRule>
    <cfRule type="expression" dxfId="2724" priority="785">
      <formula>AND(IF($Q11=2,1,0),IF($X11&lt;30,1,0))</formula>
    </cfRule>
    <cfRule type="expression" dxfId="2723" priority="786">
      <formula>AND(IF($Q11=3,1,0),IF($X11&lt;30,1,0))</formula>
    </cfRule>
    <cfRule type="expression" dxfId="2722" priority="787">
      <formula>AND(IF($Q11=3,1,IF($Q11=4,1,0)),IF($F11&lt;=85,1,0))</formula>
    </cfRule>
  </conditionalFormatting>
  <conditionalFormatting sqref="X11">
    <cfRule type="expression" dxfId="2721" priority="780">
      <formula>AND(IF(OR($Q11=1,$Q11=2),1,0),IF($X11&lt;=20,1,0))</formula>
    </cfRule>
    <cfRule type="expression" dxfId="2720" priority="781">
      <formula>AND(IF($Q11=2,1,0),IF($X11&lt;30,1,0))</formula>
    </cfRule>
    <cfRule type="expression" dxfId="2719" priority="782">
      <formula>AND(IF($Q11=3,1,0),IF($X11&lt;30,1,0))</formula>
    </cfRule>
    <cfRule type="expression" dxfId="2718" priority="783">
      <formula>AND(IF($Q11=3,1,IF($Q11=4,1,0)),IF($F11&lt;=85,1,0))</formula>
    </cfRule>
  </conditionalFormatting>
  <conditionalFormatting sqref="AI11">
    <cfRule type="expression" dxfId="2717" priority="776">
      <formula>AND(IF(OR($Q11=1,$Q11=2),1,0),IF($X11&lt;=20,1,0))</formula>
    </cfRule>
    <cfRule type="expression" dxfId="2716" priority="777">
      <formula>AND(IF($Q11=2,1,0),IF($X11&lt;30,1,0))</formula>
    </cfRule>
    <cfRule type="expression" dxfId="2715" priority="778">
      <formula>AND(IF($Q11=3,1,0),IF($X11&lt;30,1,0))</formula>
    </cfRule>
    <cfRule type="expression" dxfId="2714" priority="779">
      <formula>AND(IF($Q11=3,1,IF($Q11=4,1,0)),IF($F11&lt;=85,1,0))</formula>
    </cfRule>
  </conditionalFormatting>
  <conditionalFormatting sqref="AV12">
    <cfRule type="expression" dxfId="2713" priority="774">
      <formula>AV12="X"</formula>
    </cfRule>
    <cfRule type="expression" dxfId="2712" priority="775">
      <formula>AV12="후보"</formula>
    </cfRule>
  </conditionalFormatting>
  <conditionalFormatting sqref="AC12">
    <cfRule type="cellIs" dxfId="2711" priority="771" operator="greaterThan">
      <formula>0.9</formula>
    </cfRule>
    <cfRule type="cellIs" dxfId="2710" priority="772" operator="greaterThan">
      <formula>0.85</formula>
    </cfRule>
  </conditionalFormatting>
  <conditionalFormatting sqref="N12">
    <cfRule type="cellIs" dxfId="2709" priority="769" operator="greaterThan">
      <formula>0.9</formula>
    </cfRule>
    <cfRule type="cellIs" dxfId="2708" priority="770" operator="greaterThan">
      <formula>0.85</formula>
    </cfRule>
  </conditionalFormatting>
  <conditionalFormatting sqref="E12">
    <cfRule type="expression" dxfId="2707" priority="765">
      <formula>AND(IF(OR($Q12=1,$Q12=2),1,0),IF($X12&lt;=20,1,0))</formula>
    </cfRule>
    <cfRule type="expression" dxfId="2706" priority="766">
      <formula>AND(IF($Q12=2,1,0),IF($X12&lt;30,1,0))</formula>
    </cfRule>
    <cfRule type="expression" dxfId="2705" priority="767">
      <formula>AND(IF($Q12=3,1,0),IF($X12&lt;30,1,0))</formula>
    </cfRule>
    <cfRule type="expression" dxfId="2704" priority="768">
      <formula>AND(IF($Q12=3,1,IF($Q12=4,1,0)),IF($F12&lt;=85,1,0))</formula>
    </cfRule>
  </conditionalFormatting>
  <conditionalFormatting sqref="X12">
    <cfRule type="expression" dxfId="2703" priority="761">
      <formula>AND(IF(OR($Q12=1,$Q12=2),1,0),IF($X12&lt;=20,1,0))</formula>
    </cfRule>
    <cfRule type="expression" dxfId="2702" priority="762">
      <formula>AND(IF($Q12=2,1,0),IF($X12&lt;30,1,0))</formula>
    </cfRule>
    <cfRule type="expression" dxfId="2701" priority="763">
      <formula>AND(IF($Q12=3,1,0),IF($X12&lt;30,1,0))</formula>
    </cfRule>
    <cfRule type="expression" dxfId="2700" priority="764">
      <formula>AND(IF($Q12=3,1,IF($Q12=4,1,0)),IF($F12&lt;=85,1,0))</formula>
    </cfRule>
  </conditionalFormatting>
  <conditionalFormatting sqref="AI12">
    <cfRule type="expression" dxfId="2699" priority="757">
      <formula>AND(IF(OR($Q12=1,$Q12=2),1,0),IF($X12&lt;=20,1,0))</formula>
    </cfRule>
    <cfRule type="expression" dxfId="2698" priority="758">
      <formula>AND(IF($Q12=2,1,0),IF($X12&lt;30,1,0))</formula>
    </cfRule>
    <cfRule type="expression" dxfId="2697" priority="759">
      <formula>AND(IF($Q12=3,1,0),IF($X12&lt;30,1,0))</formula>
    </cfRule>
    <cfRule type="expression" dxfId="2696" priority="760">
      <formula>AND(IF($Q12=3,1,IF($Q12=4,1,0)),IF($F12&lt;=85,1,0))</formula>
    </cfRule>
  </conditionalFormatting>
  <conditionalFormatting sqref="AV13">
    <cfRule type="expression" dxfId="2695" priority="755">
      <formula>AV13="X"</formula>
    </cfRule>
    <cfRule type="expression" dxfId="2694" priority="756">
      <formula>AV13="후보"</formula>
    </cfRule>
  </conditionalFormatting>
  <conditionalFormatting sqref="AC13">
    <cfRule type="cellIs" dxfId="2693" priority="752" operator="greaterThan">
      <formula>0.9</formula>
    </cfRule>
    <cfRule type="cellIs" dxfId="2692" priority="753" operator="greaterThan">
      <formula>0.85</formula>
    </cfRule>
  </conditionalFormatting>
  <conditionalFormatting sqref="N13">
    <cfRule type="cellIs" dxfId="2691" priority="750" operator="greaterThan">
      <formula>0.9</formula>
    </cfRule>
    <cfRule type="cellIs" dxfId="2690" priority="751" operator="greaterThan">
      <formula>0.85</formula>
    </cfRule>
  </conditionalFormatting>
  <conditionalFormatting sqref="E13">
    <cfRule type="expression" dxfId="2689" priority="746">
      <formula>AND(IF(OR($Q13=1,$Q13=2),1,0),IF($X13&lt;=20,1,0))</formula>
    </cfRule>
    <cfRule type="expression" dxfId="2688" priority="747">
      <formula>AND(IF($Q13=2,1,0),IF($X13&lt;30,1,0))</formula>
    </cfRule>
    <cfRule type="expression" dxfId="2687" priority="748">
      <formula>AND(IF($Q13=3,1,0),IF($X13&lt;30,1,0))</formula>
    </cfRule>
    <cfRule type="expression" dxfId="2686" priority="749">
      <formula>AND(IF($Q13=3,1,IF($Q13=4,1,0)),IF($F13&lt;=85,1,0))</formula>
    </cfRule>
  </conditionalFormatting>
  <conditionalFormatting sqref="X13">
    <cfRule type="expression" dxfId="2685" priority="742">
      <formula>AND(IF(OR($Q13=1,$Q13=2),1,0),IF($X13&lt;=20,1,0))</formula>
    </cfRule>
    <cfRule type="expression" dxfId="2684" priority="743">
      <formula>AND(IF($Q13=2,1,0),IF($X13&lt;30,1,0))</formula>
    </cfRule>
    <cfRule type="expression" dxfId="2683" priority="744">
      <formula>AND(IF($Q13=3,1,0),IF($X13&lt;30,1,0))</formula>
    </cfRule>
    <cfRule type="expression" dxfId="2682" priority="745">
      <formula>AND(IF($Q13=3,1,IF($Q13=4,1,0)),IF($F13&lt;=85,1,0))</formula>
    </cfRule>
  </conditionalFormatting>
  <conditionalFormatting sqref="AI13">
    <cfRule type="expression" dxfId="2681" priority="738">
      <formula>AND(IF(OR($Q13=1,$Q13=2),1,0),IF($X13&lt;=20,1,0))</formula>
    </cfRule>
    <cfRule type="expression" dxfId="2680" priority="739">
      <formula>AND(IF($Q13=2,1,0),IF($X13&lt;30,1,0))</formula>
    </cfRule>
    <cfRule type="expression" dxfId="2679" priority="740">
      <formula>AND(IF($Q13=3,1,0),IF($X13&lt;30,1,0))</formula>
    </cfRule>
    <cfRule type="expression" dxfId="2678" priority="741">
      <formula>AND(IF($Q13=3,1,IF($Q13=4,1,0)),IF($F13&lt;=85,1,0))</formula>
    </cfRule>
  </conditionalFormatting>
  <conditionalFormatting sqref="AV14">
    <cfRule type="expression" dxfId="2677" priority="736">
      <formula>AV14="X"</formula>
    </cfRule>
    <cfRule type="expression" dxfId="2676" priority="737">
      <formula>AV14="후보"</formula>
    </cfRule>
  </conditionalFormatting>
  <conditionalFormatting sqref="AC14">
    <cfRule type="cellIs" dxfId="2675" priority="733" operator="greaterThan">
      <formula>0.9</formula>
    </cfRule>
    <cfRule type="cellIs" dxfId="2674" priority="734" operator="greaterThan">
      <formula>0.85</formula>
    </cfRule>
  </conditionalFormatting>
  <conditionalFormatting sqref="N14">
    <cfRule type="cellIs" dxfId="2673" priority="731" operator="greaterThan">
      <formula>0.9</formula>
    </cfRule>
    <cfRule type="cellIs" dxfId="2672" priority="732" operator="greaterThan">
      <formula>0.85</formula>
    </cfRule>
  </conditionalFormatting>
  <conditionalFormatting sqref="E14">
    <cfRule type="expression" dxfId="2671" priority="727">
      <formula>AND(IF(OR($Q14=1,$Q14=2),1,0),IF($X14&lt;=20,1,0))</formula>
    </cfRule>
    <cfRule type="expression" dxfId="2670" priority="728">
      <formula>AND(IF($Q14=2,1,0),IF($X14&lt;30,1,0))</formula>
    </cfRule>
    <cfRule type="expression" dxfId="2669" priority="729">
      <formula>AND(IF($Q14=3,1,0),IF($X14&lt;30,1,0))</formula>
    </cfRule>
    <cfRule type="expression" dxfId="2668" priority="730">
      <formula>AND(IF($Q14=3,1,IF($Q14=4,1,0)),IF($F14&lt;=85,1,0))</formula>
    </cfRule>
  </conditionalFormatting>
  <conditionalFormatting sqref="X14">
    <cfRule type="expression" dxfId="2667" priority="723">
      <formula>AND(IF(OR($Q14=1,$Q14=2),1,0),IF($X14&lt;=20,1,0))</formula>
    </cfRule>
    <cfRule type="expression" dxfId="2666" priority="724">
      <formula>AND(IF($Q14=2,1,0),IF($X14&lt;30,1,0))</formula>
    </cfRule>
    <cfRule type="expression" dxfId="2665" priority="725">
      <formula>AND(IF($Q14=3,1,0),IF($X14&lt;30,1,0))</formula>
    </cfRule>
    <cfRule type="expression" dxfId="2664" priority="726">
      <formula>AND(IF($Q14=3,1,IF($Q14=4,1,0)),IF($F14&lt;=85,1,0))</formula>
    </cfRule>
  </conditionalFormatting>
  <conditionalFormatting sqref="AI14">
    <cfRule type="expression" dxfId="2663" priority="719">
      <formula>AND(IF(OR($Q14=1,$Q14=2),1,0),IF($X14&lt;=20,1,0))</formula>
    </cfRule>
    <cfRule type="expression" dxfId="2662" priority="720">
      <formula>AND(IF($Q14=2,1,0),IF($X14&lt;30,1,0))</formula>
    </cfRule>
    <cfRule type="expression" dxfId="2661" priority="721">
      <formula>AND(IF($Q14=3,1,0),IF($X14&lt;30,1,0))</formula>
    </cfRule>
    <cfRule type="expression" dxfId="2660" priority="722">
      <formula>AND(IF($Q14=3,1,IF($Q14=4,1,0)),IF($F14&lt;=85,1,0))</formula>
    </cfRule>
  </conditionalFormatting>
  <conditionalFormatting sqref="AV15">
    <cfRule type="expression" dxfId="2659" priority="717">
      <formula>AV15="X"</formula>
    </cfRule>
    <cfRule type="expression" dxfId="2658" priority="718">
      <formula>AV15="후보"</formula>
    </cfRule>
  </conditionalFormatting>
  <conditionalFormatting sqref="AC15">
    <cfRule type="cellIs" dxfId="2657" priority="714" operator="greaterThan">
      <formula>0.9</formula>
    </cfRule>
    <cfRule type="cellIs" dxfId="2656" priority="715" operator="greaterThan">
      <formula>0.85</formula>
    </cfRule>
  </conditionalFormatting>
  <conditionalFormatting sqref="N15">
    <cfRule type="cellIs" dxfId="2655" priority="712" operator="greaterThan">
      <formula>0.9</formula>
    </cfRule>
    <cfRule type="cellIs" dxfId="2654" priority="713" operator="greaterThan">
      <formula>0.85</formula>
    </cfRule>
  </conditionalFormatting>
  <conditionalFormatting sqref="E15">
    <cfRule type="expression" dxfId="2653" priority="708">
      <formula>AND(IF(OR($Q15=1,$Q15=2),1,0),IF($X15&lt;=20,1,0))</formula>
    </cfRule>
    <cfRule type="expression" dxfId="2652" priority="709">
      <formula>AND(IF($Q15=2,1,0),IF($X15&lt;30,1,0))</formula>
    </cfRule>
    <cfRule type="expression" dxfId="2651" priority="710">
      <formula>AND(IF($Q15=3,1,0),IF($X15&lt;30,1,0))</formula>
    </cfRule>
    <cfRule type="expression" dxfId="2650" priority="711">
      <formula>AND(IF($Q15=3,1,IF($Q15=4,1,0)),IF($F15&lt;=85,1,0))</formula>
    </cfRule>
  </conditionalFormatting>
  <conditionalFormatting sqref="X15">
    <cfRule type="expression" dxfId="2649" priority="704">
      <formula>AND(IF(OR($Q15=1,$Q15=2),1,0),IF($X15&lt;=20,1,0))</formula>
    </cfRule>
    <cfRule type="expression" dxfId="2648" priority="705">
      <formula>AND(IF($Q15=2,1,0),IF($X15&lt;30,1,0))</formula>
    </cfRule>
    <cfRule type="expression" dxfId="2647" priority="706">
      <formula>AND(IF($Q15=3,1,0),IF($X15&lt;30,1,0))</formula>
    </cfRule>
    <cfRule type="expression" dxfId="2646" priority="707">
      <formula>AND(IF($Q15=3,1,IF($Q15=4,1,0)),IF($F15&lt;=85,1,0))</formula>
    </cfRule>
  </conditionalFormatting>
  <conditionalFormatting sqref="AI15">
    <cfRule type="expression" dxfId="2645" priority="700">
      <formula>AND(IF(OR($Q15=1,$Q15=2),1,0),IF($X15&lt;=20,1,0))</formula>
    </cfRule>
    <cfRule type="expression" dxfId="2644" priority="701">
      <formula>AND(IF($Q15=2,1,0),IF($X15&lt;30,1,0))</formula>
    </cfRule>
    <cfRule type="expression" dxfId="2643" priority="702">
      <formula>AND(IF($Q15=3,1,0),IF($X15&lt;30,1,0))</formula>
    </cfRule>
    <cfRule type="expression" dxfId="2642" priority="703">
      <formula>AND(IF($Q15=3,1,IF($Q15=4,1,0)),IF($F15&lt;=85,1,0))</formula>
    </cfRule>
  </conditionalFormatting>
  <conditionalFormatting sqref="AV16">
    <cfRule type="expression" dxfId="2641" priority="698">
      <formula>AV16="X"</formula>
    </cfRule>
    <cfRule type="expression" dxfId="2640" priority="699">
      <formula>AV16="후보"</formula>
    </cfRule>
  </conditionalFormatting>
  <conditionalFormatting sqref="AC16">
    <cfRule type="cellIs" dxfId="2639" priority="695" operator="greaterThan">
      <formula>0.9</formula>
    </cfRule>
    <cfRule type="cellIs" dxfId="2638" priority="696" operator="greaterThan">
      <formula>0.85</formula>
    </cfRule>
  </conditionalFormatting>
  <conditionalFormatting sqref="N16">
    <cfRule type="cellIs" dxfId="2637" priority="693" operator="greaterThan">
      <formula>0.9</formula>
    </cfRule>
    <cfRule type="cellIs" dxfId="2636" priority="694" operator="greaterThan">
      <formula>0.85</formula>
    </cfRule>
  </conditionalFormatting>
  <conditionalFormatting sqref="E16">
    <cfRule type="expression" dxfId="2635" priority="689">
      <formula>AND(IF(OR($Q16=1,$Q16=2),1,0),IF($X16&lt;=20,1,0))</formula>
    </cfRule>
    <cfRule type="expression" dxfId="2634" priority="690">
      <formula>AND(IF($Q16=2,1,0),IF($X16&lt;30,1,0))</formula>
    </cfRule>
    <cfRule type="expression" dxfId="2633" priority="691">
      <formula>AND(IF($Q16=3,1,0),IF($X16&lt;30,1,0))</formula>
    </cfRule>
    <cfRule type="expression" dxfId="2632" priority="692">
      <formula>AND(IF($Q16=3,1,IF($Q16=4,1,0)),IF($F16&lt;=85,1,0))</formula>
    </cfRule>
  </conditionalFormatting>
  <conditionalFormatting sqref="X16">
    <cfRule type="expression" dxfId="2631" priority="685">
      <formula>AND(IF(OR($Q16=1,$Q16=2),1,0),IF($X16&lt;=20,1,0))</formula>
    </cfRule>
    <cfRule type="expression" dxfId="2630" priority="686">
      <formula>AND(IF($Q16=2,1,0),IF($X16&lt;30,1,0))</formula>
    </cfRule>
    <cfRule type="expression" dxfId="2629" priority="687">
      <formula>AND(IF($Q16=3,1,0),IF($X16&lt;30,1,0))</formula>
    </cfRule>
    <cfRule type="expression" dxfId="2628" priority="688">
      <formula>AND(IF($Q16=3,1,IF($Q16=4,1,0)),IF($F16&lt;=85,1,0))</formula>
    </cfRule>
  </conditionalFormatting>
  <conditionalFormatting sqref="AI16">
    <cfRule type="expression" dxfId="2627" priority="681">
      <formula>AND(IF(OR($Q16=1,$Q16=2),1,0),IF($X16&lt;=20,1,0))</formula>
    </cfRule>
    <cfRule type="expression" dxfId="2626" priority="682">
      <formula>AND(IF($Q16=2,1,0),IF($X16&lt;30,1,0))</formula>
    </cfRule>
    <cfRule type="expression" dxfId="2625" priority="683">
      <formula>AND(IF($Q16=3,1,0),IF($X16&lt;30,1,0))</formula>
    </cfRule>
    <cfRule type="expression" dxfId="2624" priority="684">
      <formula>AND(IF($Q16=3,1,IF($Q16=4,1,0)),IF($F16&lt;=85,1,0))</formula>
    </cfRule>
  </conditionalFormatting>
  <conditionalFormatting sqref="AV17">
    <cfRule type="expression" dxfId="2623" priority="679">
      <formula>AV17="X"</formula>
    </cfRule>
    <cfRule type="expression" dxfId="2622" priority="680">
      <formula>AV17="후보"</formula>
    </cfRule>
  </conditionalFormatting>
  <conditionalFormatting sqref="AC17">
    <cfRule type="cellIs" dxfId="2621" priority="676" operator="greaterThan">
      <formula>0.9</formula>
    </cfRule>
    <cfRule type="cellIs" dxfId="2620" priority="677" operator="greaterThan">
      <formula>0.85</formula>
    </cfRule>
  </conditionalFormatting>
  <conditionalFormatting sqref="N17">
    <cfRule type="cellIs" dxfId="2619" priority="674" operator="greaterThan">
      <formula>0.9</formula>
    </cfRule>
    <cfRule type="cellIs" dxfId="2618" priority="675" operator="greaterThan">
      <formula>0.85</formula>
    </cfRule>
  </conditionalFormatting>
  <conditionalFormatting sqref="E17">
    <cfRule type="expression" dxfId="2617" priority="670">
      <formula>AND(IF(OR($Q17=1,$Q17=2),1,0),IF($X17&lt;=20,1,0))</formula>
    </cfRule>
    <cfRule type="expression" dxfId="2616" priority="671">
      <formula>AND(IF($Q17=2,1,0),IF($X17&lt;30,1,0))</formula>
    </cfRule>
    <cfRule type="expression" dxfId="2615" priority="672">
      <formula>AND(IF($Q17=3,1,0),IF($X17&lt;30,1,0))</formula>
    </cfRule>
    <cfRule type="expression" dxfId="2614" priority="673">
      <formula>AND(IF($Q17=3,1,IF($Q17=4,1,0)),IF($F17&lt;=85,1,0))</formula>
    </cfRule>
  </conditionalFormatting>
  <conditionalFormatting sqref="X17">
    <cfRule type="expression" dxfId="2613" priority="666">
      <formula>AND(IF(OR($Q17=1,$Q17=2),1,0),IF($X17&lt;=20,1,0))</formula>
    </cfRule>
    <cfRule type="expression" dxfId="2612" priority="667">
      <formula>AND(IF($Q17=2,1,0),IF($X17&lt;30,1,0))</formula>
    </cfRule>
    <cfRule type="expression" dxfId="2611" priority="668">
      <formula>AND(IF($Q17=3,1,0),IF($X17&lt;30,1,0))</formula>
    </cfRule>
    <cfRule type="expression" dxfId="2610" priority="669">
      <formula>AND(IF($Q17=3,1,IF($Q17=4,1,0)),IF($F17&lt;=85,1,0))</formula>
    </cfRule>
  </conditionalFormatting>
  <conditionalFormatting sqref="AI17">
    <cfRule type="expression" dxfId="2609" priority="662">
      <formula>AND(IF(OR($Q17=1,$Q17=2),1,0),IF($X17&lt;=20,1,0))</formula>
    </cfRule>
    <cfRule type="expression" dxfId="2608" priority="663">
      <formula>AND(IF($Q17=2,1,0),IF($X17&lt;30,1,0))</formula>
    </cfRule>
    <cfRule type="expression" dxfId="2607" priority="664">
      <formula>AND(IF($Q17=3,1,0),IF($X17&lt;30,1,0))</formula>
    </cfRule>
    <cfRule type="expression" dxfId="2606" priority="665">
      <formula>AND(IF($Q17=3,1,IF($Q17=4,1,0)),IF($F17&lt;=85,1,0))</formula>
    </cfRule>
  </conditionalFormatting>
  <conditionalFormatting sqref="AV18">
    <cfRule type="expression" dxfId="2605" priority="660">
      <formula>AV18="X"</formula>
    </cfRule>
    <cfRule type="expression" dxfId="2604" priority="661">
      <formula>AV18="후보"</formula>
    </cfRule>
  </conditionalFormatting>
  <conditionalFormatting sqref="AC18">
    <cfRule type="cellIs" dxfId="2603" priority="657" operator="greaterThan">
      <formula>0.9</formula>
    </cfRule>
    <cfRule type="cellIs" dxfId="2602" priority="658" operator="greaterThan">
      <formula>0.85</formula>
    </cfRule>
  </conditionalFormatting>
  <conditionalFormatting sqref="N18">
    <cfRule type="cellIs" dxfId="2601" priority="655" operator="greaterThan">
      <formula>0.9</formula>
    </cfRule>
    <cfRule type="cellIs" dxfId="2600" priority="656" operator="greaterThan">
      <formula>0.85</formula>
    </cfRule>
  </conditionalFormatting>
  <conditionalFormatting sqref="E18">
    <cfRule type="expression" dxfId="2599" priority="651">
      <formula>AND(IF(OR($Q18=1,$Q18=2),1,0),IF($X18&lt;=20,1,0))</formula>
    </cfRule>
    <cfRule type="expression" dxfId="2598" priority="652">
      <formula>AND(IF($Q18=2,1,0),IF($X18&lt;30,1,0))</formula>
    </cfRule>
    <cfRule type="expression" dxfId="2597" priority="653">
      <formula>AND(IF($Q18=3,1,0),IF($X18&lt;30,1,0))</formula>
    </cfRule>
    <cfRule type="expression" dxfId="2596" priority="654">
      <formula>AND(IF($Q18=3,1,IF($Q18=4,1,0)),IF($F18&lt;=85,1,0))</formula>
    </cfRule>
  </conditionalFormatting>
  <conditionalFormatting sqref="X18">
    <cfRule type="expression" dxfId="2595" priority="647">
      <formula>AND(IF(OR($Q18=1,$Q18=2),1,0),IF($X18&lt;=20,1,0))</formula>
    </cfRule>
    <cfRule type="expression" dxfId="2594" priority="648">
      <formula>AND(IF($Q18=2,1,0),IF($X18&lt;30,1,0))</formula>
    </cfRule>
    <cfRule type="expression" dxfId="2593" priority="649">
      <formula>AND(IF($Q18=3,1,0),IF($X18&lt;30,1,0))</formula>
    </cfRule>
    <cfRule type="expression" dxfId="2592" priority="650">
      <formula>AND(IF($Q18=3,1,IF($Q18=4,1,0)),IF($F18&lt;=85,1,0))</formula>
    </cfRule>
  </conditionalFormatting>
  <conditionalFormatting sqref="AI18">
    <cfRule type="expression" dxfId="2591" priority="643">
      <formula>AND(IF(OR($Q18=1,$Q18=2),1,0),IF($X18&lt;=20,1,0))</formula>
    </cfRule>
    <cfRule type="expression" dxfId="2590" priority="644">
      <formula>AND(IF($Q18=2,1,0),IF($X18&lt;30,1,0))</formula>
    </cfRule>
    <cfRule type="expression" dxfId="2589" priority="645">
      <formula>AND(IF($Q18=3,1,0),IF($X18&lt;30,1,0))</formula>
    </cfRule>
    <cfRule type="expression" dxfId="2588" priority="646">
      <formula>AND(IF($Q18=3,1,IF($Q18=4,1,0)),IF($F18&lt;=85,1,0))</formula>
    </cfRule>
  </conditionalFormatting>
  <conditionalFormatting sqref="AV19">
    <cfRule type="expression" dxfId="2587" priority="641">
      <formula>AV19="X"</formula>
    </cfRule>
    <cfRule type="expression" dxfId="2586" priority="642">
      <formula>AV19="후보"</formula>
    </cfRule>
  </conditionalFormatting>
  <conditionalFormatting sqref="AC19">
    <cfRule type="cellIs" dxfId="2585" priority="638" operator="greaterThan">
      <formula>0.9</formula>
    </cfRule>
    <cfRule type="cellIs" dxfId="2584" priority="639" operator="greaterThan">
      <formula>0.85</formula>
    </cfRule>
  </conditionalFormatting>
  <conditionalFormatting sqref="N19">
    <cfRule type="cellIs" dxfId="2583" priority="636" operator="greaterThan">
      <formula>0.9</formula>
    </cfRule>
    <cfRule type="cellIs" dxfId="2582" priority="637" operator="greaterThan">
      <formula>0.85</formula>
    </cfRule>
  </conditionalFormatting>
  <conditionalFormatting sqref="E19">
    <cfRule type="expression" dxfId="2581" priority="632">
      <formula>AND(IF(OR($Q19=1,$Q19=2),1,0),IF($X19&lt;=20,1,0))</formula>
    </cfRule>
    <cfRule type="expression" dxfId="2580" priority="633">
      <formula>AND(IF($Q19=2,1,0),IF($X19&lt;30,1,0))</formula>
    </cfRule>
    <cfRule type="expression" dxfId="2579" priority="634">
      <formula>AND(IF($Q19=3,1,0),IF($X19&lt;30,1,0))</formula>
    </cfRule>
    <cfRule type="expression" dxfId="2578" priority="635">
      <formula>AND(IF($Q19=3,1,IF($Q19=4,1,0)),IF($F19&lt;=85,1,0))</formula>
    </cfRule>
  </conditionalFormatting>
  <conditionalFormatting sqref="X19">
    <cfRule type="expression" dxfId="2577" priority="628">
      <formula>AND(IF(OR($Q19=1,$Q19=2),1,0),IF($X19&lt;=20,1,0))</formula>
    </cfRule>
    <cfRule type="expression" dxfId="2576" priority="629">
      <formula>AND(IF($Q19=2,1,0),IF($X19&lt;30,1,0))</formula>
    </cfRule>
    <cfRule type="expression" dxfId="2575" priority="630">
      <formula>AND(IF($Q19=3,1,0),IF($X19&lt;30,1,0))</formula>
    </cfRule>
    <cfRule type="expression" dxfId="2574" priority="631">
      <formula>AND(IF($Q19=3,1,IF($Q19=4,1,0)),IF($F19&lt;=85,1,0))</formula>
    </cfRule>
  </conditionalFormatting>
  <conditionalFormatting sqref="AI19">
    <cfRule type="expression" dxfId="2573" priority="624">
      <formula>AND(IF(OR($Q19=1,$Q19=2),1,0),IF($X19&lt;=20,1,0))</formula>
    </cfRule>
    <cfRule type="expression" dxfId="2572" priority="625">
      <formula>AND(IF($Q19=2,1,0),IF($X19&lt;30,1,0))</formula>
    </cfRule>
    <cfRule type="expression" dxfId="2571" priority="626">
      <formula>AND(IF($Q19=3,1,0),IF($X19&lt;30,1,0))</formula>
    </cfRule>
    <cfRule type="expression" dxfId="2570" priority="627">
      <formula>AND(IF($Q19=3,1,IF($Q19=4,1,0)),IF($F19&lt;=85,1,0))</formula>
    </cfRule>
  </conditionalFormatting>
  <conditionalFormatting sqref="AV20">
    <cfRule type="expression" dxfId="2569" priority="622">
      <formula>AV20="X"</formula>
    </cfRule>
    <cfRule type="expression" dxfId="2568" priority="623">
      <formula>AV20="후보"</formula>
    </cfRule>
  </conditionalFormatting>
  <conditionalFormatting sqref="AC20">
    <cfRule type="cellIs" dxfId="2567" priority="619" operator="greaterThan">
      <formula>0.9</formula>
    </cfRule>
    <cfRule type="cellIs" dxfId="2566" priority="620" operator="greaterThan">
      <formula>0.85</formula>
    </cfRule>
  </conditionalFormatting>
  <conditionalFormatting sqref="N20">
    <cfRule type="cellIs" dxfId="2565" priority="617" operator="greaterThan">
      <formula>0.9</formula>
    </cfRule>
    <cfRule type="cellIs" dxfId="2564" priority="618" operator="greaterThan">
      <formula>0.85</formula>
    </cfRule>
  </conditionalFormatting>
  <conditionalFormatting sqref="E20">
    <cfRule type="expression" dxfId="2563" priority="613">
      <formula>AND(IF(OR($Q20=1,$Q20=2),1,0),IF($X20&lt;=20,1,0))</formula>
    </cfRule>
    <cfRule type="expression" dxfId="2562" priority="614">
      <formula>AND(IF($Q20=2,1,0),IF($X20&lt;30,1,0))</formula>
    </cfRule>
    <cfRule type="expression" dxfId="2561" priority="615">
      <formula>AND(IF($Q20=3,1,0),IF($X20&lt;30,1,0))</formula>
    </cfRule>
    <cfRule type="expression" dxfId="2560" priority="616">
      <formula>AND(IF($Q20=3,1,IF($Q20=4,1,0)),IF($F20&lt;=85,1,0))</formula>
    </cfRule>
  </conditionalFormatting>
  <conditionalFormatting sqref="X20">
    <cfRule type="expression" dxfId="2559" priority="609">
      <formula>AND(IF(OR($Q20=1,$Q20=2),1,0),IF($X20&lt;=20,1,0))</formula>
    </cfRule>
    <cfRule type="expression" dxfId="2558" priority="610">
      <formula>AND(IF($Q20=2,1,0),IF($X20&lt;30,1,0))</formula>
    </cfRule>
    <cfRule type="expression" dxfId="2557" priority="611">
      <formula>AND(IF($Q20=3,1,0),IF($X20&lt;30,1,0))</formula>
    </cfRule>
    <cfRule type="expression" dxfId="2556" priority="612">
      <formula>AND(IF($Q20=3,1,IF($Q20=4,1,0)),IF($F20&lt;=85,1,0))</formula>
    </cfRule>
  </conditionalFormatting>
  <conditionalFormatting sqref="AI20">
    <cfRule type="expression" dxfId="2555" priority="605">
      <formula>AND(IF(OR($Q20=1,$Q20=2),1,0),IF($X20&lt;=20,1,0))</formula>
    </cfRule>
    <cfRule type="expression" dxfId="2554" priority="606">
      <formula>AND(IF($Q20=2,1,0),IF($X20&lt;30,1,0))</formula>
    </cfRule>
    <cfRule type="expression" dxfId="2553" priority="607">
      <formula>AND(IF($Q20=3,1,0),IF($X20&lt;30,1,0))</formula>
    </cfRule>
    <cfRule type="expression" dxfId="2552" priority="608">
      <formula>AND(IF($Q20=3,1,IF($Q20=4,1,0)),IF($F20&lt;=85,1,0))</formula>
    </cfRule>
  </conditionalFormatting>
  <conditionalFormatting sqref="AV21">
    <cfRule type="expression" dxfId="2551" priority="603">
      <formula>AV21="X"</formula>
    </cfRule>
    <cfRule type="expression" dxfId="2550" priority="604">
      <formula>AV21="후보"</formula>
    </cfRule>
  </conditionalFormatting>
  <conditionalFormatting sqref="AC21">
    <cfRule type="cellIs" dxfId="2549" priority="600" operator="greaterThan">
      <formula>0.9</formula>
    </cfRule>
    <cfRule type="cellIs" dxfId="2548" priority="601" operator="greaterThan">
      <formula>0.85</formula>
    </cfRule>
  </conditionalFormatting>
  <conditionalFormatting sqref="N21">
    <cfRule type="cellIs" dxfId="2547" priority="598" operator="greaterThan">
      <formula>0.9</formula>
    </cfRule>
    <cfRule type="cellIs" dxfId="2546" priority="599" operator="greaterThan">
      <formula>0.85</formula>
    </cfRule>
  </conditionalFormatting>
  <conditionalFormatting sqref="E21">
    <cfRule type="expression" dxfId="2545" priority="594">
      <formula>AND(IF(OR($Q21=1,$Q21=2),1,0),IF($X21&lt;=20,1,0))</formula>
    </cfRule>
    <cfRule type="expression" dxfId="2544" priority="595">
      <formula>AND(IF($Q21=2,1,0),IF($X21&lt;30,1,0))</formula>
    </cfRule>
    <cfRule type="expression" dxfId="2543" priority="596">
      <formula>AND(IF($Q21=3,1,0),IF($X21&lt;30,1,0))</formula>
    </cfRule>
    <cfRule type="expression" dxfId="2542" priority="597">
      <formula>AND(IF($Q21=3,1,IF($Q21=4,1,0)),IF($F21&lt;=85,1,0))</formula>
    </cfRule>
  </conditionalFormatting>
  <conditionalFormatting sqref="X21">
    <cfRule type="expression" dxfId="2541" priority="590">
      <formula>AND(IF(OR($Q21=1,$Q21=2),1,0),IF($X21&lt;=20,1,0))</formula>
    </cfRule>
    <cfRule type="expression" dxfId="2540" priority="591">
      <formula>AND(IF($Q21=2,1,0),IF($X21&lt;30,1,0))</formula>
    </cfRule>
    <cfRule type="expression" dxfId="2539" priority="592">
      <formula>AND(IF($Q21=3,1,0),IF($X21&lt;30,1,0))</formula>
    </cfRule>
    <cfRule type="expression" dxfId="2538" priority="593">
      <formula>AND(IF($Q21=3,1,IF($Q21=4,1,0)),IF($F21&lt;=85,1,0))</formula>
    </cfRule>
  </conditionalFormatting>
  <conditionalFormatting sqref="AI21">
    <cfRule type="expression" dxfId="2537" priority="586">
      <formula>AND(IF(OR($Q21=1,$Q21=2),1,0),IF($X21&lt;=20,1,0))</formula>
    </cfRule>
    <cfRule type="expression" dxfId="2536" priority="587">
      <formula>AND(IF($Q21=2,1,0),IF($X21&lt;30,1,0))</formula>
    </cfRule>
    <cfRule type="expression" dxfId="2535" priority="588">
      <formula>AND(IF($Q21=3,1,0),IF($X21&lt;30,1,0))</formula>
    </cfRule>
    <cfRule type="expression" dxfId="2534" priority="589">
      <formula>AND(IF($Q21=3,1,IF($Q21=4,1,0)),IF($F21&lt;=85,1,0))</formula>
    </cfRule>
  </conditionalFormatting>
  <conditionalFormatting sqref="AV22">
    <cfRule type="expression" dxfId="2533" priority="584">
      <formula>AV22="X"</formula>
    </cfRule>
    <cfRule type="expression" dxfId="2532" priority="585">
      <formula>AV22="후보"</formula>
    </cfRule>
  </conditionalFormatting>
  <conditionalFormatting sqref="AC22 N22">
    <cfRule type="cellIs" dxfId="2531" priority="581" operator="greaterThan">
      <formula>0.9</formula>
    </cfRule>
    <cfRule type="cellIs" dxfId="2530" priority="582" operator="greaterThan">
      <formula>0.85</formula>
    </cfRule>
  </conditionalFormatting>
  <conditionalFormatting sqref="AV23">
    <cfRule type="expression" dxfId="2529" priority="579">
      <formula>AV23="X"</formula>
    </cfRule>
    <cfRule type="expression" dxfId="2528" priority="580">
      <formula>AV23="후보"</formula>
    </cfRule>
  </conditionalFormatting>
  <conditionalFormatting sqref="AC23">
    <cfRule type="cellIs" dxfId="2527" priority="576" operator="greaterThan">
      <formula>0.9</formula>
    </cfRule>
    <cfRule type="cellIs" dxfId="2526" priority="577" operator="greaterThan">
      <formula>0.85</formula>
    </cfRule>
  </conditionalFormatting>
  <conditionalFormatting sqref="N23">
    <cfRule type="cellIs" dxfId="2525" priority="574" operator="greaterThan">
      <formula>0.9</formula>
    </cfRule>
    <cfRule type="cellIs" dxfId="2524" priority="575" operator="greaterThan">
      <formula>0.85</formula>
    </cfRule>
  </conditionalFormatting>
  <conditionalFormatting sqref="E23">
    <cfRule type="expression" dxfId="2523" priority="570">
      <formula>AND(IF(OR($Q23=1,$Q23=2),1,0),IF($X23&lt;=20,1,0))</formula>
    </cfRule>
    <cfRule type="expression" dxfId="2522" priority="571">
      <formula>AND(IF($Q23=2,1,0),IF($X23&lt;30,1,0))</formula>
    </cfRule>
    <cfRule type="expression" dxfId="2521" priority="572">
      <formula>AND(IF($Q23=3,1,0),IF($X23&lt;30,1,0))</formula>
    </cfRule>
    <cfRule type="expression" dxfId="2520" priority="573">
      <formula>AND(IF($Q23=3,1,IF($Q23=4,1,0)),IF($F23&lt;=85,1,0))</formula>
    </cfRule>
  </conditionalFormatting>
  <conditionalFormatting sqref="X23">
    <cfRule type="expression" dxfId="2519" priority="566">
      <formula>AND(IF(OR($Q23=1,$Q23=2),1,0),IF($X23&lt;=20,1,0))</formula>
    </cfRule>
    <cfRule type="expression" dxfId="2518" priority="567">
      <formula>AND(IF($Q23=2,1,0),IF($X23&lt;30,1,0))</formula>
    </cfRule>
    <cfRule type="expression" dxfId="2517" priority="568">
      <formula>AND(IF($Q23=3,1,0),IF($X23&lt;30,1,0))</formula>
    </cfRule>
    <cfRule type="expression" dxfId="2516" priority="569">
      <formula>AND(IF($Q23=3,1,IF($Q23=4,1,0)),IF($F23&lt;=85,1,0))</formula>
    </cfRule>
  </conditionalFormatting>
  <conditionalFormatting sqref="AI23">
    <cfRule type="expression" dxfId="2515" priority="562">
      <formula>AND(IF(OR($Q23=1,$Q23=2),1,0),IF($X23&lt;=20,1,0))</formula>
    </cfRule>
    <cfRule type="expression" dxfId="2514" priority="563">
      <formula>AND(IF($Q23=2,1,0),IF($X23&lt;30,1,0))</formula>
    </cfRule>
    <cfRule type="expression" dxfId="2513" priority="564">
      <formula>AND(IF($Q23=3,1,0),IF($X23&lt;30,1,0))</formula>
    </cfRule>
    <cfRule type="expression" dxfId="2512" priority="565">
      <formula>AND(IF($Q23=3,1,IF($Q23=4,1,0)),IF($F23&lt;=85,1,0))</formula>
    </cfRule>
  </conditionalFormatting>
  <conditionalFormatting sqref="AV24">
    <cfRule type="expression" dxfId="2511" priority="560">
      <formula>AV24="X"</formula>
    </cfRule>
    <cfRule type="expression" dxfId="2510" priority="561">
      <formula>AV24="후보"</formula>
    </cfRule>
  </conditionalFormatting>
  <conditionalFormatting sqref="AC24">
    <cfRule type="cellIs" dxfId="2509" priority="557" operator="greaterThan">
      <formula>0.9</formula>
    </cfRule>
    <cfRule type="cellIs" dxfId="2508" priority="558" operator="greaterThan">
      <formula>0.85</formula>
    </cfRule>
  </conditionalFormatting>
  <conditionalFormatting sqref="N24">
    <cfRule type="cellIs" dxfId="2507" priority="555" operator="greaterThan">
      <formula>0.9</formula>
    </cfRule>
    <cfRule type="cellIs" dxfId="2506" priority="556" operator="greaterThan">
      <formula>0.85</formula>
    </cfRule>
  </conditionalFormatting>
  <conditionalFormatting sqref="E24">
    <cfRule type="expression" dxfId="2505" priority="551">
      <formula>AND(IF(OR($Q24=1,$Q24=2),1,0),IF($X24&lt;=20,1,0))</formula>
    </cfRule>
    <cfRule type="expression" dxfId="2504" priority="552">
      <formula>AND(IF($Q24=2,1,0),IF($X24&lt;30,1,0))</formula>
    </cfRule>
    <cfRule type="expression" dxfId="2503" priority="553">
      <formula>AND(IF($Q24=3,1,0),IF($X24&lt;30,1,0))</formula>
    </cfRule>
    <cfRule type="expression" dxfId="2502" priority="554">
      <formula>AND(IF($Q24=3,1,IF($Q24=4,1,0)),IF($F24&lt;=85,1,0))</formula>
    </cfRule>
  </conditionalFormatting>
  <conditionalFormatting sqref="X24">
    <cfRule type="expression" dxfId="2501" priority="547">
      <formula>AND(IF(OR($Q24=1,$Q24=2),1,0),IF($X24&lt;=20,1,0))</formula>
    </cfRule>
    <cfRule type="expression" dxfId="2500" priority="548">
      <formula>AND(IF($Q24=2,1,0),IF($X24&lt;30,1,0))</formula>
    </cfRule>
    <cfRule type="expression" dxfId="2499" priority="549">
      <formula>AND(IF($Q24=3,1,0),IF($X24&lt;30,1,0))</formula>
    </cfRule>
    <cfRule type="expression" dxfId="2498" priority="550">
      <formula>AND(IF($Q24=3,1,IF($Q24=4,1,0)),IF($F24&lt;=85,1,0))</formula>
    </cfRule>
  </conditionalFormatting>
  <conditionalFormatting sqref="AI24">
    <cfRule type="expression" dxfId="2497" priority="543">
      <formula>AND(IF(OR($Q24=1,$Q24=2),1,0),IF($X24&lt;=20,1,0))</formula>
    </cfRule>
    <cfRule type="expression" dxfId="2496" priority="544">
      <formula>AND(IF($Q24=2,1,0),IF($X24&lt;30,1,0))</formula>
    </cfRule>
    <cfRule type="expression" dxfId="2495" priority="545">
      <formula>AND(IF($Q24=3,1,0),IF($X24&lt;30,1,0))</formula>
    </cfRule>
    <cfRule type="expression" dxfId="2494" priority="546">
      <formula>AND(IF($Q24=3,1,IF($Q24=4,1,0)),IF($F24&lt;=85,1,0))</formula>
    </cfRule>
  </conditionalFormatting>
  <conditionalFormatting sqref="AV25">
    <cfRule type="expression" dxfId="2493" priority="541">
      <formula>AV25="X"</formula>
    </cfRule>
    <cfRule type="expression" dxfId="2492" priority="542">
      <formula>AV25="후보"</formula>
    </cfRule>
  </conditionalFormatting>
  <conditionalFormatting sqref="AC25">
    <cfRule type="cellIs" dxfId="2491" priority="538" operator="greaterThan">
      <formula>0.9</formula>
    </cfRule>
    <cfRule type="cellIs" dxfId="2490" priority="539" operator="greaterThan">
      <formula>0.85</formula>
    </cfRule>
  </conditionalFormatting>
  <conditionalFormatting sqref="N25">
    <cfRule type="cellIs" dxfId="2489" priority="536" operator="greaterThan">
      <formula>0.9</formula>
    </cfRule>
    <cfRule type="cellIs" dxfId="2488" priority="537" operator="greaterThan">
      <formula>0.85</formula>
    </cfRule>
  </conditionalFormatting>
  <conditionalFormatting sqref="E25">
    <cfRule type="expression" dxfId="2487" priority="532">
      <formula>AND(IF(OR($Q25=1,$Q25=2),1,0),IF($X25&lt;=20,1,0))</formula>
    </cfRule>
    <cfRule type="expression" dxfId="2486" priority="533">
      <formula>AND(IF($Q25=2,1,0),IF($X25&lt;30,1,0))</formula>
    </cfRule>
    <cfRule type="expression" dxfId="2485" priority="534">
      <formula>AND(IF($Q25=3,1,0),IF($X25&lt;30,1,0))</formula>
    </cfRule>
    <cfRule type="expression" dxfId="2484" priority="535">
      <formula>AND(IF($Q25=3,1,IF($Q25=4,1,0)),IF($F25&lt;=85,1,0))</formula>
    </cfRule>
  </conditionalFormatting>
  <conditionalFormatting sqref="X25">
    <cfRule type="expression" dxfId="2483" priority="528">
      <formula>AND(IF(OR($Q25=1,$Q25=2),1,0),IF($X25&lt;=20,1,0))</formula>
    </cfRule>
    <cfRule type="expression" dxfId="2482" priority="529">
      <formula>AND(IF($Q25=2,1,0),IF($X25&lt;30,1,0))</formula>
    </cfRule>
    <cfRule type="expression" dxfId="2481" priority="530">
      <formula>AND(IF($Q25=3,1,0),IF($X25&lt;30,1,0))</formula>
    </cfRule>
    <cfRule type="expression" dxfId="2480" priority="531">
      <formula>AND(IF($Q25=3,1,IF($Q25=4,1,0)),IF($F25&lt;=85,1,0))</formula>
    </cfRule>
  </conditionalFormatting>
  <conditionalFormatting sqref="AI25">
    <cfRule type="expression" dxfId="2479" priority="524">
      <formula>AND(IF(OR($Q25=1,$Q25=2),1,0),IF($X25&lt;=20,1,0))</formula>
    </cfRule>
    <cfRule type="expression" dxfId="2478" priority="525">
      <formula>AND(IF($Q25=2,1,0),IF($X25&lt;30,1,0))</formula>
    </cfRule>
    <cfRule type="expression" dxfId="2477" priority="526">
      <formula>AND(IF($Q25=3,1,0),IF($X25&lt;30,1,0))</formula>
    </cfRule>
    <cfRule type="expression" dxfId="2476" priority="527">
      <formula>AND(IF($Q25=3,1,IF($Q25=4,1,0)),IF($F25&lt;=85,1,0))</formula>
    </cfRule>
  </conditionalFormatting>
  <conditionalFormatting sqref="AV26">
    <cfRule type="expression" dxfId="2475" priority="522">
      <formula>AV26="X"</formula>
    </cfRule>
    <cfRule type="expression" dxfId="2474" priority="523">
      <formula>AV26="후보"</formula>
    </cfRule>
  </conditionalFormatting>
  <conditionalFormatting sqref="AC26">
    <cfRule type="cellIs" dxfId="2473" priority="519" operator="greaterThan">
      <formula>0.9</formula>
    </cfRule>
    <cfRule type="cellIs" dxfId="2472" priority="520" operator="greaterThan">
      <formula>0.85</formula>
    </cfRule>
  </conditionalFormatting>
  <conditionalFormatting sqref="N26">
    <cfRule type="cellIs" dxfId="2471" priority="517" operator="greaterThan">
      <formula>0.9</formula>
    </cfRule>
    <cfRule type="cellIs" dxfId="2470" priority="518" operator="greaterThan">
      <formula>0.85</formula>
    </cfRule>
  </conditionalFormatting>
  <conditionalFormatting sqref="E26">
    <cfRule type="expression" dxfId="2469" priority="513">
      <formula>AND(IF(OR($Q26=1,$Q26=2),1,0),IF($X26&lt;=20,1,0))</formula>
    </cfRule>
    <cfRule type="expression" dxfId="2468" priority="514">
      <formula>AND(IF($Q26=2,1,0),IF($X26&lt;30,1,0))</formula>
    </cfRule>
    <cfRule type="expression" dxfId="2467" priority="515">
      <formula>AND(IF($Q26=3,1,0),IF($X26&lt;30,1,0))</formula>
    </cfRule>
    <cfRule type="expression" dxfId="2466" priority="516">
      <formula>AND(IF($Q26=3,1,IF($Q26=4,1,0)),IF($F26&lt;=85,1,0))</formula>
    </cfRule>
  </conditionalFormatting>
  <conditionalFormatting sqref="X26">
    <cfRule type="expression" dxfId="2465" priority="509">
      <formula>AND(IF(OR($Q26=1,$Q26=2),1,0),IF($X26&lt;=20,1,0))</formula>
    </cfRule>
    <cfRule type="expression" dxfId="2464" priority="510">
      <formula>AND(IF($Q26=2,1,0),IF($X26&lt;30,1,0))</formula>
    </cfRule>
    <cfRule type="expression" dxfId="2463" priority="511">
      <formula>AND(IF($Q26=3,1,0),IF($X26&lt;30,1,0))</formula>
    </cfRule>
    <cfRule type="expression" dxfId="2462" priority="512">
      <formula>AND(IF($Q26=3,1,IF($Q26=4,1,0)),IF($F26&lt;=85,1,0))</formula>
    </cfRule>
  </conditionalFormatting>
  <conditionalFormatting sqref="AI26">
    <cfRule type="expression" dxfId="2461" priority="505">
      <formula>AND(IF(OR($Q26=1,$Q26=2),1,0),IF($X26&lt;=20,1,0))</formula>
    </cfRule>
    <cfRule type="expression" dxfId="2460" priority="506">
      <formula>AND(IF($Q26=2,1,0),IF($X26&lt;30,1,0))</formula>
    </cfRule>
    <cfRule type="expression" dxfId="2459" priority="507">
      <formula>AND(IF($Q26=3,1,0),IF($X26&lt;30,1,0))</formula>
    </cfRule>
    <cfRule type="expression" dxfId="2458" priority="508">
      <formula>AND(IF($Q26=3,1,IF($Q26=4,1,0)),IF($F26&lt;=85,1,0))</formula>
    </cfRule>
  </conditionalFormatting>
  <conditionalFormatting sqref="AV27">
    <cfRule type="expression" dxfId="2457" priority="503">
      <formula>AV27="X"</formula>
    </cfRule>
    <cfRule type="expression" dxfId="2456" priority="504">
      <formula>AV27="후보"</formula>
    </cfRule>
  </conditionalFormatting>
  <conditionalFormatting sqref="AC27">
    <cfRule type="cellIs" dxfId="2455" priority="500" operator="greaterThan">
      <formula>0.9</formula>
    </cfRule>
    <cfRule type="cellIs" dxfId="2454" priority="501" operator="greaterThan">
      <formula>0.85</formula>
    </cfRule>
  </conditionalFormatting>
  <conditionalFormatting sqref="N27">
    <cfRule type="cellIs" dxfId="2453" priority="498" operator="greaterThan">
      <formula>0.9</formula>
    </cfRule>
    <cfRule type="cellIs" dxfId="2452" priority="499" operator="greaterThan">
      <formula>0.85</formula>
    </cfRule>
  </conditionalFormatting>
  <conditionalFormatting sqref="E27">
    <cfRule type="expression" dxfId="2451" priority="494">
      <formula>AND(IF(OR($Q27=1,$Q27=2),1,0),IF($X27&lt;=20,1,0))</formula>
    </cfRule>
    <cfRule type="expression" dxfId="2450" priority="495">
      <formula>AND(IF($Q27=2,1,0),IF($X27&lt;30,1,0))</formula>
    </cfRule>
    <cfRule type="expression" dxfId="2449" priority="496">
      <formula>AND(IF($Q27=3,1,0),IF($X27&lt;30,1,0))</formula>
    </cfRule>
    <cfRule type="expression" dxfId="2448" priority="497">
      <formula>AND(IF($Q27=3,1,IF($Q27=4,1,0)),IF($F27&lt;=85,1,0))</formula>
    </cfRule>
  </conditionalFormatting>
  <conditionalFormatting sqref="X27">
    <cfRule type="expression" dxfId="2447" priority="490">
      <formula>AND(IF(OR($Q27=1,$Q27=2),1,0),IF($X27&lt;=20,1,0))</formula>
    </cfRule>
    <cfRule type="expression" dxfId="2446" priority="491">
      <formula>AND(IF($Q27=2,1,0),IF($X27&lt;30,1,0))</formula>
    </cfRule>
    <cfRule type="expression" dxfId="2445" priority="492">
      <formula>AND(IF($Q27=3,1,0),IF($X27&lt;30,1,0))</formula>
    </cfRule>
    <cfRule type="expression" dxfId="2444" priority="493">
      <formula>AND(IF($Q27=3,1,IF($Q27=4,1,0)),IF($F27&lt;=85,1,0))</formula>
    </cfRule>
  </conditionalFormatting>
  <conditionalFormatting sqref="AI27">
    <cfRule type="expression" dxfId="2443" priority="486">
      <formula>AND(IF(OR($Q27=1,$Q27=2),1,0),IF($X27&lt;=20,1,0))</formula>
    </cfRule>
    <cfRule type="expression" dxfId="2442" priority="487">
      <formula>AND(IF($Q27=2,1,0),IF($X27&lt;30,1,0))</formula>
    </cfRule>
    <cfRule type="expression" dxfId="2441" priority="488">
      <formula>AND(IF($Q27=3,1,0),IF($X27&lt;30,1,0))</formula>
    </cfRule>
    <cfRule type="expression" dxfId="2440" priority="489">
      <formula>AND(IF($Q27=3,1,IF($Q27=4,1,0)),IF($F27&lt;=85,1,0))</formula>
    </cfRule>
  </conditionalFormatting>
  <conditionalFormatting sqref="AV28">
    <cfRule type="expression" dxfId="2439" priority="484">
      <formula>AV28="X"</formula>
    </cfRule>
    <cfRule type="expression" dxfId="2438" priority="485">
      <formula>AV28="후보"</formula>
    </cfRule>
  </conditionalFormatting>
  <conditionalFormatting sqref="AC28">
    <cfRule type="cellIs" dxfId="2437" priority="481" operator="greaterThan">
      <formula>0.9</formula>
    </cfRule>
    <cfRule type="cellIs" dxfId="2436" priority="482" operator="greaterThan">
      <formula>0.85</formula>
    </cfRule>
  </conditionalFormatting>
  <conditionalFormatting sqref="N28">
    <cfRule type="cellIs" dxfId="2435" priority="479" operator="greaterThan">
      <formula>0.9</formula>
    </cfRule>
    <cfRule type="cellIs" dxfId="2434" priority="480" operator="greaterThan">
      <formula>0.85</formula>
    </cfRule>
  </conditionalFormatting>
  <conditionalFormatting sqref="E28">
    <cfRule type="expression" dxfId="2433" priority="475">
      <formula>AND(IF(OR($Q28=1,$Q28=2),1,0),IF($X28&lt;=20,1,0))</formula>
    </cfRule>
    <cfRule type="expression" dxfId="2432" priority="476">
      <formula>AND(IF($Q28=2,1,0),IF($X28&lt;30,1,0))</formula>
    </cfRule>
    <cfRule type="expression" dxfId="2431" priority="477">
      <formula>AND(IF($Q28=3,1,0),IF($X28&lt;30,1,0))</formula>
    </cfRule>
    <cfRule type="expression" dxfId="2430" priority="478">
      <formula>AND(IF($Q28=3,1,IF($Q28=4,1,0)),IF($F28&lt;=85,1,0))</formula>
    </cfRule>
  </conditionalFormatting>
  <conditionalFormatting sqref="X28">
    <cfRule type="expression" dxfId="2429" priority="471">
      <formula>AND(IF(OR($Q28=1,$Q28=2),1,0),IF($X28&lt;=20,1,0))</formula>
    </cfRule>
    <cfRule type="expression" dxfId="2428" priority="472">
      <formula>AND(IF($Q28=2,1,0),IF($X28&lt;30,1,0))</formula>
    </cfRule>
    <cfRule type="expression" dxfId="2427" priority="473">
      <formula>AND(IF($Q28=3,1,0),IF($X28&lt;30,1,0))</formula>
    </cfRule>
    <cfRule type="expression" dxfId="2426" priority="474">
      <formula>AND(IF($Q28=3,1,IF($Q28=4,1,0)),IF($F28&lt;=85,1,0))</formula>
    </cfRule>
  </conditionalFormatting>
  <conditionalFormatting sqref="AI28">
    <cfRule type="expression" dxfId="2425" priority="467">
      <formula>AND(IF(OR($Q28=1,$Q28=2),1,0),IF($X28&lt;=20,1,0))</formula>
    </cfRule>
    <cfRule type="expression" dxfId="2424" priority="468">
      <formula>AND(IF($Q28=2,1,0),IF($X28&lt;30,1,0))</formula>
    </cfRule>
    <cfRule type="expression" dxfId="2423" priority="469">
      <formula>AND(IF($Q28=3,1,0),IF($X28&lt;30,1,0))</formula>
    </cfRule>
    <cfRule type="expression" dxfId="2422" priority="470">
      <formula>AND(IF($Q28=3,1,IF($Q28=4,1,0)),IF($F28&lt;=85,1,0))</formula>
    </cfRule>
  </conditionalFormatting>
  <conditionalFormatting sqref="AV29">
    <cfRule type="expression" dxfId="2421" priority="465">
      <formula>AV29="X"</formula>
    </cfRule>
    <cfRule type="expression" dxfId="2420" priority="466">
      <formula>AV29="후보"</formula>
    </cfRule>
  </conditionalFormatting>
  <conditionalFormatting sqref="AC29">
    <cfRule type="cellIs" dxfId="2419" priority="462" operator="greaterThan">
      <formula>0.9</formula>
    </cfRule>
    <cfRule type="cellIs" dxfId="2418" priority="463" operator="greaterThan">
      <formula>0.85</formula>
    </cfRule>
  </conditionalFormatting>
  <conditionalFormatting sqref="N29">
    <cfRule type="cellIs" dxfId="2417" priority="460" operator="greaterThan">
      <formula>0.9</formula>
    </cfRule>
    <cfRule type="cellIs" dxfId="2416" priority="461" operator="greaterThan">
      <formula>0.85</formula>
    </cfRule>
  </conditionalFormatting>
  <conditionalFormatting sqref="E29">
    <cfRule type="expression" dxfId="2415" priority="456">
      <formula>AND(IF(OR($Q29=1,$Q29=2),1,0),IF($X29&lt;=20,1,0))</formula>
    </cfRule>
    <cfRule type="expression" dxfId="2414" priority="457">
      <formula>AND(IF($Q29=2,1,0),IF($X29&lt;30,1,0))</formula>
    </cfRule>
    <cfRule type="expression" dxfId="2413" priority="458">
      <formula>AND(IF($Q29=3,1,0),IF($X29&lt;30,1,0))</formula>
    </cfRule>
    <cfRule type="expression" dxfId="2412" priority="459">
      <formula>AND(IF($Q29=3,1,IF($Q29=4,1,0)),IF($F29&lt;=85,1,0))</formula>
    </cfRule>
  </conditionalFormatting>
  <conditionalFormatting sqref="X29">
    <cfRule type="expression" dxfId="2411" priority="452">
      <formula>AND(IF(OR($Q29=1,$Q29=2),1,0),IF($X29&lt;=20,1,0))</formula>
    </cfRule>
    <cfRule type="expression" dxfId="2410" priority="453">
      <formula>AND(IF($Q29=2,1,0),IF($X29&lt;30,1,0))</formula>
    </cfRule>
    <cfRule type="expression" dxfId="2409" priority="454">
      <formula>AND(IF($Q29=3,1,0),IF($X29&lt;30,1,0))</formula>
    </cfRule>
    <cfRule type="expression" dxfId="2408" priority="455">
      <formula>AND(IF($Q29=3,1,IF($Q29=4,1,0)),IF($F29&lt;=85,1,0))</formula>
    </cfRule>
  </conditionalFormatting>
  <conditionalFormatting sqref="AI29">
    <cfRule type="expression" dxfId="2407" priority="448">
      <formula>AND(IF(OR($Q29=1,$Q29=2),1,0),IF($X29&lt;=20,1,0))</formula>
    </cfRule>
    <cfRule type="expression" dxfId="2406" priority="449">
      <formula>AND(IF($Q29=2,1,0),IF($X29&lt;30,1,0))</formula>
    </cfRule>
    <cfRule type="expression" dxfId="2405" priority="450">
      <formula>AND(IF($Q29=3,1,0),IF($X29&lt;30,1,0))</formula>
    </cfRule>
    <cfRule type="expression" dxfId="2404" priority="451">
      <formula>AND(IF($Q29=3,1,IF($Q29=4,1,0)),IF($F29&lt;=85,1,0))</formula>
    </cfRule>
  </conditionalFormatting>
  <conditionalFormatting sqref="AV30">
    <cfRule type="expression" dxfId="2403" priority="446">
      <formula>AV30="X"</formula>
    </cfRule>
    <cfRule type="expression" dxfId="2402" priority="447">
      <formula>AV30="후보"</formula>
    </cfRule>
  </conditionalFormatting>
  <conditionalFormatting sqref="AC30">
    <cfRule type="cellIs" dxfId="2401" priority="443" operator="greaterThan">
      <formula>0.9</formula>
    </cfRule>
    <cfRule type="cellIs" dxfId="2400" priority="444" operator="greaterThan">
      <formula>0.85</formula>
    </cfRule>
  </conditionalFormatting>
  <conditionalFormatting sqref="N30">
    <cfRule type="cellIs" dxfId="2399" priority="441" operator="greaterThan">
      <formula>0.9</formula>
    </cfRule>
    <cfRule type="cellIs" dxfId="2398" priority="442" operator="greaterThan">
      <formula>0.85</formula>
    </cfRule>
  </conditionalFormatting>
  <conditionalFormatting sqref="E30">
    <cfRule type="expression" dxfId="2397" priority="437">
      <formula>AND(IF(OR($Q30=1,$Q30=2),1,0),IF($X30&lt;=20,1,0))</formula>
    </cfRule>
    <cfRule type="expression" dxfId="2396" priority="438">
      <formula>AND(IF($Q30=2,1,0),IF($X30&lt;30,1,0))</formula>
    </cfRule>
    <cfRule type="expression" dxfId="2395" priority="439">
      <formula>AND(IF($Q30=3,1,0),IF($X30&lt;30,1,0))</formula>
    </cfRule>
    <cfRule type="expression" dxfId="2394" priority="440">
      <formula>AND(IF($Q30=3,1,IF($Q30=4,1,0)),IF($F30&lt;=85,1,0))</formula>
    </cfRule>
  </conditionalFormatting>
  <conditionalFormatting sqref="X30">
    <cfRule type="expression" dxfId="2393" priority="433">
      <formula>AND(IF(OR($Q30=1,$Q30=2),1,0),IF($X30&lt;=20,1,0))</formula>
    </cfRule>
    <cfRule type="expression" dxfId="2392" priority="434">
      <formula>AND(IF($Q30=2,1,0),IF($X30&lt;30,1,0))</formula>
    </cfRule>
    <cfRule type="expression" dxfId="2391" priority="435">
      <formula>AND(IF($Q30=3,1,0),IF($X30&lt;30,1,0))</formula>
    </cfRule>
    <cfRule type="expression" dxfId="2390" priority="436">
      <formula>AND(IF($Q30=3,1,IF($Q30=4,1,0)),IF($F30&lt;=85,1,0))</formula>
    </cfRule>
  </conditionalFormatting>
  <conditionalFormatting sqref="AI30">
    <cfRule type="expression" dxfId="2389" priority="429">
      <formula>AND(IF(OR($Q30=1,$Q30=2),1,0),IF($X30&lt;=20,1,0))</formula>
    </cfRule>
    <cfRule type="expression" dxfId="2388" priority="430">
      <formula>AND(IF($Q30=2,1,0),IF($X30&lt;30,1,0))</formula>
    </cfRule>
    <cfRule type="expression" dxfId="2387" priority="431">
      <formula>AND(IF($Q30=3,1,0),IF($X30&lt;30,1,0))</formula>
    </cfRule>
    <cfRule type="expression" dxfId="2386" priority="432">
      <formula>AND(IF($Q30=3,1,IF($Q30=4,1,0)),IF($F30&lt;=85,1,0))</formula>
    </cfRule>
  </conditionalFormatting>
  <conditionalFormatting sqref="AV31">
    <cfRule type="expression" dxfId="2385" priority="427">
      <formula>AV31="X"</formula>
    </cfRule>
    <cfRule type="expression" dxfId="2384" priority="428">
      <formula>AV31="후보"</formula>
    </cfRule>
  </conditionalFormatting>
  <conditionalFormatting sqref="AC31">
    <cfRule type="cellIs" dxfId="2383" priority="424" operator="greaterThan">
      <formula>0.9</formula>
    </cfRule>
    <cfRule type="cellIs" dxfId="2382" priority="425" operator="greaterThan">
      <formula>0.85</formula>
    </cfRule>
  </conditionalFormatting>
  <conditionalFormatting sqref="N31">
    <cfRule type="cellIs" dxfId="2381" priority="422" operator="greaterThan">
      <formula>0.9</formula>
    </cfRule>
    <cfRule type="cellIs" dxfId="2380" priority="423" operator="greaterThan">
      <formula>0.85</formula>
    </cfRule>
  </conditionalFormatting>
  <conditionalFormatting sqref="E31">
    <cfRule type="expression" dxfId="2379" priority="418">
      <formula>AND(IF(OR($Q31=1,$Q31=2),1,0),IF($X31&lt;=20,1,0))</formula>
    </cfRule>
    <cfRule type="expression" dxfId="2378" priority="419">
      <formula>AND(IF($Q31=2,1,0),IF($X31&lt;30,1,0))</formula>
    </cfRule>
    <cfRule type="expression" dxfId="2377" priority="420">
      <formula>AND(IF($Q31=3,1,0),IF($X31&lt;30,1,0))</formula>
    </cfRule>
    <cfRule type="expression" dxfId="2376" priority="421">
      <formula>AND(IF($Q31=3,1,IF($Q31=4,1,0)),IF($F31&lt;=85,1,0))</formula>
    </cfRule>
  </conditionalFormatting>
  <conditionalFormatting sqref="X31">
    <cfRule type="expression" dxfId="2375" priority="414">
      <formula>AND(IF(OR($Q31=1,$Q31=2),1,0),IF($X31&lt;=20,1,0))</formula>
    </cfRule>
    <cfRule type="expression" dxfId="2374" priority="415">
      <formula>AND(IF($Q31=2,1,0),IF($X31&lt;30,1,0))</formula>
    </cfRule>
    <cfRule type="expression" dxfId="2373" priority="416">
      <formula>AND(IF($Q31=3,1,0),IF($X31&lt;30,1,0))</formula>
    </cfRule>
    <cfRule type="expression" dxfId="2372" priority="417">
      <formula>AND(IF($Q31=3,1,IF($Q31=4,1,0)),IF($F31&lt;=85,1,0))</formula>
    </cfRule>
  </conditionalFormatting>
  <conditionalFormatting sqref="AI31">
    <cfRule type="expression" dxfId="2371" priority="410">
      <formula>AND(IF(OR($Q31=1,$Q31=2),1,0),IF($X31&lt;=20,1,0))</formula>
    </cfRule>
    <cfRule type="expression" dxfId="2370" priority="411">
      <formula>AND(IF($Q31=2,1,0),IF($X31&lt;30,1,0))</formula>
    </cfRule>
    <cfRule type="expression" dxfId="2369" priority="412">
      <formula>AND(IF($Q31=3,1,0),IF($X31&lt;30,1,0))</formula>
    </cfRule>
    <cfRule type="expression" dxfId="2368" priority="413">
      <formula>AND(IF($Q31=3,1,IF($Q31=4,1,0)),IF($F31&lt;=85,1,0))</formula>
    </cfRule>
  </conditionalFormatting>
  <conditionalFormatting sqref="AV32">
    <cfRule type="expression" dxfId="2367" priority="408">
      <formula>AV32="X"</formula>
    </cfRule>
    <cfRule type="expression" dxfId="2366" priority="409">
      <formula>AV32="후보"</formula>
    </cfRule>
  </conditionalFormatting>
  <conditionalFormatting sqref="AC32">
    <cfRule type="cellIs" dxfId="2365" priority="405" operator="greaterThan">
      <formula>0.9</formula>
    </cfRule>
    <cfRule type="cellIs" dxfId="2364" priority="406" operator="greaterThan">
      <formula>0.85</formula>
    </cfRule>
  </conditionalFormatting>
  <conditionalFormatting sqref="N32">
    <cfRule type="cellIs" dxfId="2363" priority="403" operator="greaterThan">
      <formula>0.9</formula>
    </cfRule>
    <cfRule type="cellIs" dxfId="2362" priority="404" operator="greaterThan">
      <formula>0.85</formula>
    </cfRule>
  </conditionalFormatting>
  <conditionalFormatting sqref="E32">
    <cfRule type="expression" dxfId="2361" priority="399">
      <formula>AND(IF(OR($Q32=1,$Q32=2),1,0),IF($X32&lt;=20,1,0))</formula>
    </cfRule>
    <cfRule type="expression" dxfId="2360" priority="400">
      <formula>AND(IF($Q32=2,1,0),IF($X32&lt;30,1,0))</formula>
    </cfRule>
    <cfRule type="expression" dxfId="2359" priority="401">
      <formula>AND(IF($Q32=3,1,0),IF($X32&lt;30,1,0))</formula>
    </cfRule>
    <cfRule type="expression" dxfId="2358" priority="402">
      <formula>AND(IF($Q32=3,1,IF($Q32=4,1,0)),IF($F32&lt;=85,1,0))</formula>
    </cfRule>
  </conditionalFormatting>
  <conditionalFormatting sqref="X32">
    <cfRule type="expression" dxfId="2357" priority="395">
      <formula>AND(IF(OR($Q32=1,$Q32=2),1,0),IF($X32&lt;=20,1,0))</formula>
    </cfRule>
    <cfRule type="expression" dxfId="2356" priority="396">
      <formula>AND(IF($Q32=2,1,0),IF($X32&lt;30,1,0))</formula>
    </cfRule>
    <cfRule type="expression" dxfId="2355" priority="397">
      <formula>AND(IF($Q32=3,1,0),IF($X32&lt;30,1,0))</formula>
    </cfRule>
    <cfRule type="expression" dxfId="2354" priority="398">
      <formula>AND(IF($Q32=3,1,IF($Q32=4,1,0)),IF($F32&lt;=85,1,0))</formula>
    </cfRule>
  </conditionalFormatting>
  <conditionalFormatting sqref="AI32">
    <cfRule type="expression" dxfId="2353" priority="391">
      <formula>AND(IF(OR($Q32=1,$Q32=2),1,0),IF($X32&lt;=20,1,0))</formula>
    </cfRule>
    <cfRule type="expression" dxfId="2352" priority="392">
      <formula>AND(IF($Q32=2,1,0),IF($X32&lt;30,1,0))</formula>
    </cfRule>
    <cfRule type="expression" dxfId="2351" priority="393">
      <formula>AND(IF($Q32=3,1,0),IF($X32&lt;30,1,0))</formula>
    </cfRule>
    <cfRule type="expression" dxfId="2350" priority="394">
      <formula>AND(IF($Q32=3,1,IF($Q32=4,1,0)),IF($F32&lt;=85,1,0))</formula>
    </cfRule>
  </conditionalFormatting>
  <conditionalFormatting sqref="AV33">
    <cfRule type="expression" dxfId="2349" priority="389">
      <formula>AV33="X"</formula>
    </cfRule>
    <cfRule type="expression" dxfId="2348" priority="390">
      <formula>AV33="후보"</formula>
    </cfRule>
  </conditionalFormatting>
  <conditionalFormatting sqref="AC33">
    <cfRule type="cellIs" dxfId="2347" priority="386" operator="greaterThan">
      <formula>0.9</formula>
    </cfRule>
    <cfRule type="cellIs" dxfId="2346" priority="387" operator="greaterThan">
      <formula>0.85</formula>
    </cfRule>
  </conditionalFormatting>
  <conditionalFormatting sqref="N33">
    <cfRule type="cellIs" dxfId="2345" priority="384" operator="greaterThan">
      <formula>0.9</formula>
    </cfRule>
    <cfRule type="cellIs" dxfId="2344" priority="385" operator="greaterThan">
      <formula>0.85</formula>
    </cfRule>
  </conditionalFormatting>
  <conditionalFormatting sqref="E33">
    <cfRule type="expression" dxfId="2343" priority="380">
      <formula>AND(IF(OR($Q33=1,$Q33=2),1,0),IF($X33&lt;=20,1,0))</formula>
    </cfRule>
    <cfRule type="expression" dxfId="2342" priority="381">
      <formula>AND(IF($Q33=2,1,0),IF($X33&lt;30,1,0))</formula>
    </cfRule>
    <cfRule type="expression" dxfId="2341" priority="382">
      <formula>AND(IF($Q33=3,1,0),IF($X33&lt;30,1,0))</formula>
    </cfRule>
    <cfRule type="expression" dxfId="2340" priority="383">
      <formula>AND(IF($Q33=3,1,IF($Q33=4,1,0)),IF($F33&lt;=85,1,0))</formula>
    </cfRule>
  </conditionalFormatting>
  <conditionalFormatting sqref="X33">
    <cfRule type="expression" dxfId="2339" priority="376">
      <formula>AND(IF(OR($Q33=1,$Q33=2),1,0),IF($X33&lt;=20,1,0))</formula>
    </cfRule>
    <cfRule type="expression" dxfId="2338" priority="377">
      <formula>AND(IF($Q33=2,1,0),IF($X33&lt;30,1,0))</formula>
    </cfRule>
    <cfRule type="expression" dxfId="2337" priority="378">
      <formula>AND(IF($Q33=3,1,0),IF($X33&lt;30,1,0))</formula>
    </cfRule>
    <cfRule type="expression" dxfId="2336" priority="379">
      <formula>AND(IF($Q33=3,1,IF($Q33=4,1,0)),IF($F33&lt;=85,1,0))</formula>
    </cfRule>
  </conditionalFormatting>
  <conditionalFormatting sqref="AI33">
    <cfRule type="expression" dxfId="2335" priority="372">
      <formula>AND(IF(OR($Q33=1,$Q33=2),1,0),IF($X33&lt;=20,1,0))</formula>
    </cfRule>
    <cfRule type="expression" dxfId="2334" priority="373">
      <formula>AND(IF($Q33=2,1,0),IF($X33&lt;30,1,0))</formula>
    </cfRule>
    <cfRule type="expression" dxfId="2333" priority="374">
      <formula>AND(IF($Q33=3,1,0),IF($X33&lt;30,1,0))</formula>
    </cfRule>
    <cfRule type="expression" dxfId="2332" priority="375">
      <formula>AND(IF($Q33=3,1,IF($Q33=4,1,0)),IF($F33&lt;=85,1,0))</formula>
    </cfRule>
  </conditionalFormatting>
  <conditionalFormatting sqref="AV34">
    <cfRule type="expression" dxfId="2331" priority="370">
      <formula>AV34="X"</formula>
    </cfRule>
    <cfRule type="expression" dxfId="2330" priority="371">
      <formula>AV34="후보"</formula>
    </cfRule>
  </conditionalFormatting>
  <conditionalFormatting sqref="AC34">
    <cfRule type="cellIs" dxfId="2329" priority="367" operator="greaterThan">
      <formula>0.9</formula>
    </cfRule>
    <cfRule type="cellIs" dxfId="2328" priority="368" operator="greaterThan">
      <formula>0.85</formula>
    </cfRule>
  </conditionalFormatting>
  <conditionalFormatting sqref="N34">
    <cfRule type="cellIs" dxfId="2327" priority="365" operator="greaterThan">
      <formula>0.9</formula>
    </cfRule>
    <cfRule type="cellIs" dxfId="2326" priority="366" operator="greaterThan">
      <formula>0.85</formula>
    </cfRule>
  </conditionalFormatting>
  <conditionalFormatting sqref="E34">
    <cfRule type="expression" dxfId="2325" priority="361">
      <formula>AND(IF(OR($Q34=1,$Q34=2),1,0),IF($X34&lt;=20,1,0))</formula>
    </cfRule>
    <cfRule type="expression" dxfId="2324" priority="362">
      <formula>AND(IF($Q34=2,1,0),IF($X34&lt;30,1,0))</formula>
    </cfRule>
    <cfRule type="expression" dxfId="2323" priority="363">
      <formula>AND(IF($Q34=3,1,0),IF($X34&lt;30,1,0))</formula>
    </cfRule>
    <cfRule type="expression" dxfId="2322" priority="364">
      <formula>AND(IF($Q34=3,1,IF($Q34=4,1,0)),IF($F34&lt;=85,1,0))</formula>
    </cfRule>
  </conditionalFormatting>
  <conditionalFormatting sqref="X34">
    <cfRule type="expression" dxfId="2321" priority="357">
      <formula>AND(IF(OR($Q34=1,$Q34=2),1,0),IF($X34&lt;=20,1,0))</formula>
    </cfRule>
    <cfRule type="expression" dxfId="2320" priority="358">
      <formula>AND(IF($Q34=2,1,0),IF($X34&lt;30,1,0))</formula>
    </cfRule>
    <cfRule type="expression" dxfId="2319" priority="359">
      <formula>AND(IF($Q34=3,1,0),IF($X34&lt;30,1,0))</formula>
    </cfRule>
    <cfRule type="expression" dxfId="2318" priority="360">
      <formula>AND(IF($Q34=3,1,IF($Q34=4,1,0)),IF($F34&lt;=85,1,0))</formula>
    </cfRule>
  </conditionalFormatting>
  <conditionalFormatting sqref="AI34">
    <cfRule type="expression" dxfId="2317" priority="353">
      <formula>AND(IF(OR($Q34=1,$Q34=2),1,0),IF($X34&lt;=20,1,0))</formula>
    </cfRule>
    <cfRule type="expression" dxfId="2316" priority="354">
      <formula>AND(IF($Q34=2,1,0),IF($X34&lt;30,1,0))</formula>
    </cfRule>
    <cfRule type="expression" dxfId="2315" priority="355">
      <formula>AND(IF($Q34=3,1,0),IF($X34&lt;30,1,0))</formula>
    </cfRule>
    <cfRule type="expression" dxfId="2314" priority="356">
      <formula>AND(IF($Q34=3,1,IF($Q34=4,1,0)),IF($F34&lt;=85,1,0))</formula>
    </cfRule>
  </conditionalFormatting>
  <conditionalFormatting sqref="AV35">
    <cfRule type="expression" dxfId="2313" priority="351">
      <formula>AV35="X"</formula>
    </cfRule>
    <cfRule type="expression" dxfId="2312" priority="352">
      <formula>AV35="후보"</formula>
    </cfRule>
  </conditionalFormatting>
  <conditionalFormatting sqref="AC35">
    <cfRule type="cellIs" dxfId="2311" priority="348" operator="greaterThan">
      <formula>0.9</formula>
    </cfRule>
    <cfRule type="cellIs" dxfId="2310" priority="349" operator="greaterThan">
      <formula>0.85</formula>
    </cfRule>
  </conditionalFormatting>
  <conditionalFormatting sqref="N35">
    <cfRule type="cellIs" dxfId="2309" priority="346" operator="greaterThan">
      <formula>0.9</formula>
    </cfRule>
    <cfRule type="cellIs" dxfId="2308" priority="347" operator="greaterThan">
      <formula>0.85</formula>
    </cfRule>
  </conditionalFormatting>
  <conditionalFormatting sqref="E35">
    <cfRule type="expression" dxfId="2307" priority="342">
      <formula>AND(IF(OR($Q35=1,$Q35=2),1,0),IF($X35&lt;=20,1,0))</formula>
    </cfRule>
    <cfRule type="expression" dxfId="2306" priority="343">
      <formula>AND(IF($Q35=2,1,0),IF($X35&lt;30,1,0))</formula>
    </cfRule>
    <cfRule type="expression" dxfId="2305" priority="344">
      <formula>AND(IF($Q35=3,1,0),IF($X35&lt;30,1,0))</formula>
    </cfRule>
    <cfRule type="expression" dxfId="2304" priority="345">
      <formula>AND(IF($Q35=3,1,IF($Q35=4,1,0)),IF($F35&lt;=85,1,0))</formula>
    </cfRule>
  </conditionalFormatting>
  <conditionalFormatting sqref="X35">
    <cfRule type="expression" dxfId="2303" priority="338">
      <formula>AND(IF(OR($Q35=1,$Q35=2),1,0),IF($X35&lt;=20,1,0))</formula>
    </cfRule>
    <cfRule type="expression" dxfId="2302" priority="339">
      <formula>AND(IF($Q35=2,1,0),IF($X35&lt;30,1,0))</formula>
    </cfRule>
    <cfRule type="expression" dxfId="2301" priority="340">
      <formula>AND(IF($Q35=3,1,0),IF($X35&lt;30,1,0))</formula>
    </cfRule>
    <cfRule type="expression" dxfId="2300" priority="341">
      <formula>AND(IF($Q35=3,1,IF($Q35=4,1,0)),IF($F35&lt;=85,1,0))</formula>
    </cfRule>
  </conditionalFormatting>
  <conditionalFormatting sqref="AI35">
    <cfRule type="expression" dxfId="2299" priority="334">
      <formula>AND(IF(OR($Q35=1,$Q35=2),1,0),IF($X35&lt;=20,1,0))</formula>
    </cfRule>
    <cfRule type="expression" dxfId="2298" priority="335">
      <formula>AND(IF($Q35=2,1,0),IF($X35&lt;30,1,0))</formula>
    </cfRule>
    <cfRule type="expression" dxfId="2297" priority="336">
      <formula>AND(IF($Q35=3,1,0),IF($X35&lt;30,1,0))</formula>
    </cfRule>
    <cfRule type="expression" dxfId="2296" priority="337">
      <formula>AND(IF($Q35=3,1,IF($Q35=4,1,0)),IF($F35&lt;=85,1,0))</formula>
    </cfRule>
  </conditionalFormatting>
  <conditionalFormatting sqref="AV36">
    <cfRule type="expression" dxfId="2295" priority="332">
      <formula>AV36="X"</formula>
    </cfRule>
    <cfRule type="expression" dxfId="2294" priority="333">
      <formula>AV36="후보"</formula>
    </cfRule>
  </conditionalFormatting>
  <conditionalFormatting sqref="AC36">
    <cfRule type="cellIs" dxfId="2293" priority="329" operator="greaterThan">
      <formula>0.9</formula>
    </cfRule>
    <cfRule type="cellIs" dxfId="2292" priority="330" operator="greaterThan">
      <formula>0.85</formula>
    </cfRule>
  </conditionalFormatting>
  <conditionalFormatting sqref="N36">
    <cfRule type="cellIs" dxfId="2291" priority="327" operator="greaterThan">
      <formula>0.9</formula>
    </cfRule>
    <cfRule type="cellIs" dxfId="2290" priority="328" operator="greaterThan">
      <formula>0.85</formula>
    </cfRule>
  </conditionalFormatting>
  <conditionalFormatting sqref="E36">
    <cfRule type="expression" dxfId="2289" priority="323">
      <formula>AND(IF(OR($Q36=1,$Q36=2),1,0),IF($X36&lt;=20,1,0))</formula>
    </cfRule>
    <cfRule type="expression" dxfId="2288" priority="324">
      <formula>AND(IF($Q36=2,1,0),IF($X36&lt;30,1,0))</formula>
    </cfRule>
    <cfRule type="expression" dxfId="2287" priority="325">
      <formula>AND(IF($Q36=3,1,0),IF($X36&lt;30,1,0))</formula>
    </cfRule>
    <cfRule type="expression" dxfId="2286" priority="326">
      <formula>AND(IF($Q36=3,1,IF($Q36=4,1,0)),IF($F36&lt;=85,1,0))</formula>
    </cfRule>
  </conditionalFormatting>
  <conditionalFormatting sqref="X36">
    <cfRule type="expression" dxfId="2285" priority="319">
      <formula>AND(IF(OR($Q36=1,$Q36=2),1,0),IF($X36&lt;=20,1,0))</formula>
    </cfRule>
    <cfRule type="expression" dxfId="2284" priority="320">
      <formula>AND(IF($Q36=2,1,0),IF($X36&lt;30,1,0))</formula>
    </cfRule>
    <cfRule type="expression" dxfId="2283" priority="321">
      <formula>AND(IF($Q36=3,1,0),IF($X36&lt;30,1,0))</formula>
    </cfRule>
    <cfRule type="expression" dxfId="2282" priority="322">
      <formula>AND(IF($Q36=3,1,IF($Q36=4,1,0)),IF($F36&lt;=85,1,0))</formula>
    </cfRule>
  </conditionalFormatting>
  <conditionalFormatting sqref="AI36">
    <cfRule type="expression" dxfId="2281" priority="315">
      <formula>AND(IF(OR($Q36=1,$Q36=2),1,0),IF($X36&lt;=20,1,0))</formula>
    </cfRule>
    <cfRule type="expression" dxfId="2280" priority="316">
      <formula>AND(IF($Q36=2,1,0),IF($X36&lt;30,1,0))</formula>
    </cfRule>
    <cfRule type="expression" dxfId="2279" priority="317">
      <formula>AND(IF($Q36=3,1,0),IF($X36&lt;30,1,0))</formula>
    </cfRule>
    <cfRule type="expression" dxfId="2278" priority="318">
      <formula>AND(IF($Q36=3,1,IF($Q36=4,1,0)),IF($F36&lt;=85,1,0))</formula>
    </cfRule>
  </conditionalFormatting>
  <conditionalFormatting sqref="AV37">
    <cfRule type="expression" dxfId="2277" priority="313">
      <formula>AV37="X"</formula>
    </cfRule>
    <cfRule type="expression" dxfId="2276" priority="314">
      <formula>AV37="후보"</formula>
    </cfRule>
  </conditionalFormatting>
  <conditionalFormatting sqref="AC37">
    <cfRule type="cellIs" dxfId="2275" priority="310" operator="greaterThan">
      <formula>0.9</formula>
    </cfRule>
    <cfRule type="cellIs" dxfId="2274" priority="311" operator="greaterThan">
      <formula>0.85</formula>
    </cfRule>
  </conditionalFormatting>
  <conditionalFormatting sqref="N37">
    <cfRule type="cellIs" dxfId="2273" priority="308" operator="greaterThan">
      <formula>0.9</formula>
    </cfRule>
    <cfRule type="cellIs" dxfId="2272" priority="309" operator="greaterThan">
      <formula>0.85</formula>
    </cfRule>
  </conditionalFormatting>
  <conditionalFormatting sqref="E37">
    <cfRule type="expression" dxfId="2271" priority="304">
      <formula>AND(IF(OR($Q37=1,$Q37=2),1,0),IF($X37&lt;=20,1,0))</formula>
    </cfRule>
    <cfRule type="expression" dxfId="2270" priority="305">
      <formula>AND(IF($Q37=2,1,0),IF($X37&lt;30,1,0))</formula>
    </cfRule>
    <cfRule type="expression" dxfId="2269" priority="306">
      <formula>AND(IF($Q37=3,1,0),IF($X37&lt;30,1,0))</formula>
    </cfRule>
    <cfRule type="expression" dxfId="2268" priority="307">
      <formula>AND(IF($Q37=3,1,IF($Q37=4,1,0)),IF($F37&lt;=85,1,0))</formula>
    </cfRule>
  </conditionalFormatting>
  <conditionalFormatting sqref="X37">
    <cfRule type="expression" dxfId="2267" priority="300">
      <formula>AND(IF(OR($Q37=1,$Q37=2),1,0),IF($X37&lt;=20,1,0))</formula>
    </cfRule>
    <cfRule type="expression" dxfId="2266" priority="301">
      <formula>AND(IF($Q37=2,1,0),IF($X37&lt;30,1,0))</formula>
    </cfRule>
    <cfRule type="expression" dxfId="2265" priority="302">
      <formula>AND(IF($Q37=3,1,0),IF($X37&lt;30,1,0))</formula>
    </cfRule>
    <cfRule type="expression" dxfId="2264" priority="303">
      <formula>AND(IF($Q37=3,1,IF($Q37=4,1,0)),IF($F37&lt;=85,1,0))</formula>
    </cfRule>
  </conditionalFormatting>
  <conditionalFormatting sqref="AI37">
    <cfRule type="expression" dxfId="2263" priority="296">
      <formula>AND(IF(OR($Q37=1,$Q37=2),1,0),IF($X37&lt;=20,1,0))</formula>
    </cfRule>
    <cfRule type="expression" dxfId="2262" priority="297">
      <formula>AND(IF($Q37=2,1,0),IF($X37&lt;30,1,0))</formula>
    </cfRule>
    <cfRule type="expression" dxfId="2261" priority="298">
      <formula>AND(IF($Q37=3,1,0),IF($X37&lt;30,1,0))</formula>
    </cfRule>
    <cfRule type="expression" dxfId="2260" priority="299">
      <formula>AND(IF($Q37=3,1,IF($Q37=4,1,0)),IF($F37&lt;=85,1,0))</formula>
    </cfRule>
  </conditionalFormatting>
  <conditionalFormatting sqref="AV38">
    <cfRule type="expression" dxfId="2259" priority="294">
      <formula>AV38="X"</formula>
    </cfRule>
    <cfRule type="expression" dxfId="2258" priority="295">
      <formula>AV38="후보"</formula>
    </cfRule>
  </conditionalFormatting>
  <conditionalFormatting sqref="AC38">
    <cfRule type="cellIs" dxfId="2257" priority="291" operator="greaterThan">
      <formula>0.9</formula>
    </cfRule>
    <cfRule type="cellIs" dxfId="2256" priority="292" operator="greaterThan">
      <formula>0.85</formula>
    </cfRule>
  </conditionalFormatting>
  <conditionalFormatting sqref="N38">
    <cfRule type="cellIs" dxfId="2255" priority="289" operator="greaterThan">
      <formula>0.9</formula>
    </cfRule>
    <cfRule type="cellIs" dxfId="2254" priority="290" operator="greaterThan">
      <formula>0.85</formula>
    </cfRule>
  </conditionalFormatting>
  <conditionalFormatting sqref="E38">
    <cfRule type="expression" dxfId="2253" priority="285">
      <formula>AND(IF(OR($Q38=1,$Q38=2),1,0),IF($X38&lt;=20,1,0))</formula>
    </cfRule>
    <cfRule type="expression" dxfId="2252" priority="286">
      <formula>AND(IF($Q38=2,1,0),IF($X38&lt;30,1,0))</formula>
    </cfRule>
    <cfRule type="expression" dxfId="2251" priority="287">
      <formula>AND(IF($Q38=3,1,0),IF($X38&lt;30,1,0))</formula>
    </cfRule>
    <cfRule type="expression" dxfId="2250" priority="288">
      <formula>AND(IF($Q38=3,1,IF($Q38=4,1,0)),IF($F38&lt;=85,1,0))</formula>
    </cfRule>
  </conditionalFormatting>
  <conditionalFormatting sqref="X38">
    <cfRule type="expression" dxfId="2249" priority="281">
      <formula>AND(IF(OR($Q38=1,$Q38=2),1,0),IF($X38&lt;=20,1,0))</formula>
    </cfRule>
    <cfRule type="expression" dxfId="2248" priority="282">
      <formula>AND(IF($Q38=2,1,0),IF($X38&lt;30,1,0))</formula>
    </cfRule>
    <cfRule type="expression" dxfId="2247" priority="283">
      <formula>AND(IF($Q38=3,1,0),IF($X38&lt;30,1,0))</formula>
    </cfRule>
    <cfRule type="expression" dxfId="2246" priority="284">
      <formula>AND(IF($Q38=3,1,IF($Q38=4,1,0)),IF($F38&lt;=85,1,0))</formula>
    </cfRule>
  </conditionalFormatting>
  <conditionalFormatting sqref="AI38">
    <cfRule type="expression" dxfId="2245" priority="277">
      <formula>AND(IF(OR($Q38=1,$Q38=2),1,0),IF($X38&lt;=20,1,0))</formula>
    </cfRule>
    <cfRule type="expression" dxfId="2244" priority="278">
      <formula>AND(IF($Q38=2,1,0),IF($X38&lt;30,1,0))</formula>
    </cfRule>
    <cfRule type="expression" dxfId="2243" priority="279">
      <formula>AND(IF($Q38=3,1,0),IF($X38&lt;30,1,0))</formula>
    </cfRule>
    <cfRule type="expression" dxfId="2242" priority="280">
      <formula>AND(IF($Q38=3,1,IF($Q38=4,1,0)),IF($F38&lt;=85,1,0))</formula>
    </cfRule>
  </conditionalFormatting>
  <conditionalFormatting sqref="AV39">
    <cfRule type="expression" dxfId="2241" priority="275">
      <formula>AV39="X"</formula>
    </cfRule>
    <cfRule type="expression" dxfId="2240" priority="276">
      <formula>AV39="후보"</formula>
    </cfRule>
  </conditionalFormatting>
  <conditionalFormatting sqref="AC39">
    <cfRule type="cellIs" dxfId="2239" priority="272" operator="greaterThan">
      <formula>0.9</formula>
    </cfRule>
    <cfRule type="cellIs" dxfId="2238" priority="273" operator="greaterThan">
      <formula>0.85</formula>
    </cfRule>
  </conditionalFormatting>
  <conditionalFormatting sqref="N39">
    <cfRule type="cellIs" dxfId="2237" priority="270" operator="greaterThan">
      <formula>0.9</formula>
    </cfRule>
    <cfRule type="cellIs" dxfId="2236" priority="271" operator="greaterThan">
      <formula>0.85</formula>
    </cfRule>
  </conditionalFormatting>
  <conditionalFormatting sqref="E39">
    <cfRule type="expression" dxfId="2235" priority="266">
      <formula>AND(IF(OR($Q39=1,$Q39=2),1,0),IF($X39&lt;=20,1,0))</formula>
    </cfRule>
    <cfRule type="expression" dxfId="2234" priority="267">
      <formula>AND(IF($Q39=2,1,0),IF($X39&lt;30,1,0))</formula>
    </cfRule>
    <cfRule type="expression" dxfId="2233" priority="268">
      <formula>AND(IF($Q39=3,1,0),IF($X39&lt;30,1,0))</formula>
    </cfRule>
    <cfRule type="expression" dxfId="2232" priority="269">
      <formula>AND(IF($Q39=3,1,IF($Q39=4,1,0)),IF($F39&lt;=85,1,0))</formula>
    </cfRule>
  </conditionalFormatting>
  <conditionalFormatting sqref="X39">
    <cfRule type="expression" dxfId="2231" priority="262">
      <formula>AND(IF(OR($Q39=1,$Q39=2),1,0),IF($X39&lt;=20,1,0))</formula>
    </cfRule>
    <cfRule type="expression" dxfId="2230" priority="263">
      <formula>AND(IF($Q39=2,1,0),IF($X39&lt;30,1,0))</formula>
    </cfRule>
    <cfRule type="expression" dxfId="2229" priority="264">
      <formula>AND(IF($Q39=3,1,0),IF($X39&lt;30,1,0))</formula>
    </cfRule>
    <cfRule type="expression" dxfId="2228" priority="265">
      <formula>AND(IF($Q39=3,1,IF($Q39=4,1,0)),IF($F39&lt;=85,1,0))</formula>
    </cfRule>
  </conditionalFormatting>
  <conditionalFormatting sqref="AI39">
    <cfRule type="expression" dxfId="2227" priority="258">
      <formula>AND(IF(OR($Q39=1,$Q39=2),1,0),IF($X39&lt;=20,1,0))</formula>
    </cfRule>
    <cfRule type="expression" dxfId="2226" priority="259">
      <formula>AND(IF($Q39=2,1,0),IF($X39&lt;30,1,0))</formula>
    </cfRule>
    <cfRule type="expression" dxfId="2225" priority="260">
      <formula>AND(IF($Q39=3,1,0),IF($X39&lt;30,1,0))</formula>
    </cfRule>
    <cfRule type="expression" dxfId="2224" priority="261">
      <formula>AND(IF($Q39=3,1,IF($Q39=4,1,0)),IF($F39&lt;=85,1,0))</formula>
    </cfRule>
  </conditionalFormatting>
  <conditionalFormatting sqref="AV40">
    <cfRule type="expression" dxfId="2223" priority="256">
      <formula>AV40="X"</formula>
    </cfRule>
    <cfRule type="expression" dxfId="2222" priority="257">
      <formula>AV40="후보"</formula>
    </cfRule>
  </conditionalFormatting>
  <conditionalFormatting sqref="AC40">
    <cfRule type="cellIs" dxfId="2221" priority="253" operator="greaterThan">
      <formula>0.9</formula>
    </cfRule>
    <cfRule type="cellIs" dxfId="2220" priority="254" operator="greaterThan">
      <formula>0.85</formula>
    </cfRule>
  </conditionalFormatting>
  <conditionalFormatting sqref="N40">
    <cfRule type="cellIs" dxfId="2219" priority="251" operator="greaterThan">
      <formula>0.9</formula>
    </cfRule>
    <cfRule type="cellIs" dxfId="2218" priority="252" operator="greaterThan">
      <formula>0.85</formula>
    </cfRule>
  </conditionalFormatting>
  <conditionalFormatting sqref="E40">
    <cfRule type="expression" dxfId="2217" priority="247">
      <formula>AND(IF(OR($Q40=1,$Q40=2),1,0),IF($X40&lt;=20,1,0))</formula>
    </cfRule>
    <cfRule type="expression" dxfId="2216" priority="248">
      <formula>AND(IF($Q40=2,1,0),IF($X40&lt;30,1,0))</formula>
    </cfRule>
    <cfRule type="expression" dxfId="2215" priority="249">
      <formula>AND(IF($Q40=3,1,0),IF($X40&lt;30,1,0))</formula>
    </cfRule>
    <cfRule type="expression" dxfId="2214" priority="250">
      <formula>AND(IF($Q40=3,1,IF($Q40=4,1,0)),IF($F40&lt;=85,1,0))</formula>
    </cfRule>
  </conditionalFormatting>
  <conditionalFormatting sqref="X40">
    <cfRule type="expression" dxfId="2213" priority="243">
      <formula>AND(IF(OR($Q40=1,$Q40=2),1,0),IF($X40&lt;=20,1,0))</formula>
    </cfRule>
    <cfRule type="expression" dxfId="2212" priority="244">
      <formula>AND(IF($Q40=2,1,0),IF($X40&lt;30,1,0))</formula>
    </cfRule>
    <cfRule type="expression" dxfId="2211" priority="245">
      <formula>AND(IF($Q40=3,1,0),IF($X40&lt;30,1,0))</formula>
    </cfRule>
    <cfRule type="expression" dxfId="2210" priority="246">
      <formula>AND(IF($Q40=3,1,IF($Q40=4,1,0)),IF($F40&lt;=85,1,0))</formula>
    </cfRule>
  </conditionalFormatting>
  <conditionalFormatting sqref="AI40">
    <cfRule type="expression" dxfId="2209" priority="239">
      <formula>AND(IF(OR($Q40=1,$Q40=2),1,0),IF($X40&lt;=20,1,0))</formula>
    </cfRule>
    <cfRule type="expression" dxfId="2208" priority="240">
      <formula>AND(IF($Q40=2,1,0),IF($X40&lt;30,1,0))</formula>
    </cfRule>
    <cfRule type="expression" dxfId="2207" priority="241">
      <formula>AND(IF($Q40=3,1,0),IF($X40&lt;30,1,0))</formula>
    </cfRule>
    <cfRule type="expression" dxfId="2206" priority="242">
      <formula>AND(IF($Q40=3,1,IF($Q40=4,1,0)),IF($F40&lt;=85,1,0))</formula>
    </cfRule>
  </conditionalFormatting>
  <conditionalFormatting sqref="AV41">
    <cfRule type="expression" dxfId="2205" priority="237">
      <formula>AV41="X"</formula>
    </cfRule>
    <cfRule type="expression" dxfId="2204" priority="238">
      <formula>AV41="후보"</formula>
    </cfRule>
  </conditionalFormatting>
  <conditionalFormatting sqref="AC41">
    <cfRule type="cellIs" dxfId="2203" priority="234" operator="greaterThan">
      <formula>0.9</formula>
    </cfRule>
    <cfRule type="cellIs" dxfId="2202" priority="235" operator="greaterThan">
      <formula>0.85</formula>
    </cfRule>
  </conditionalFormatting>
  <conditionalFormatting sqref="N41">
    <cfRule type="cellIs" dxfId="2201" priority="232" operator="greaterThan">
      <formula>0.9</formula>
    </cfRule>
    <cfRule type="cellIs" dxfId="2200" priority="233" operator="greaterThan">
      <formula>0.85</formula>
    </cfRule>
  </conditionalFormatting>
  <conditionalFormatting sqref="E41">
    <cfRule type="expression" dxfId="2199" priority="228">
      <formula>AND(IF(OR($Q41=1,$Q41=2),1,0),IF($X41&lt;=20,1,0))</formula>
    </cfRule>
    <cfRule type="expression" dxfId="2198" priority="229">
      <formula>AND(IF($Q41=2,1,0),IF($X41&lt;30,1,0))</formula>
    </cfRule>
    <cfRule type="expression" dxfId="2197" priority="230">
      <formula>AND(IF($Q41=3,1,0),IF($X41&lt;30,1,0))</formula>
    </cfRule>
    <cfRule type="expression" dxfId="2196" priority="231">
      <formula>AND(IF($Q41=3,1,IF($Q41=4,1,0)),IF($F41&lt;=85,1,0))</formula>
    </cfRule>
  </conditionalFormatting>
  <conditionalFormatting sqref="X41">
    <cfRule type="expression" dxfId="2195" priority="224">
      <formula>AND(IF(OR($Q41=1,$Q41=2),1,0),IF($X41&lt;=20,1,0))</formula>
    </cfRule>
    <cfRule type="expression" dxfId="2194" priority="225">
      <formula>AND(IF($Q41=2,1,0),IF($X41&lt;30,1,0))</formula>
    </cfRule>
    <cfRule type="expression" dxfId="2193" priority="226">
      <formula>AND(IF($Q41=3,1,0),IF($X41&lt;30,1,0))</formula>
    </cfRule>
    <cfRule type="expression" dxfId="2192" priority="227">
      <formula>AND(IF($Q41=3,1,IF($Q41=4,1,0)),IF($F41&lt;=85,1,0))</formula>
    </cfRule>
  </conditionalFormatting>
  <conditionalFormatting sqref="AI41">
    <cfRule type="expression" dxfId="2191" priority="220">
      <formula>AND(IF(OR($Q41=1,$Q41=2),1,0),IF($X41&lt;=20,1,0))</formula>
    </cfRule>
    <cfRule type="expression" dxfId="2190" priority="221">
      <formula>AND(IF($Q41=2,1,0),IF($X41&lt;30,1,0))</formula>
    </cfRule>
    <cfRule type="expression" dxfId="2189" priority="222">
      <formula>AND(IF($Q41=3,1,0),IF($X41&lt;30,1,0))</formula>
    </cfRule>
    <cfRule type="expression" dxfId="2188" priority="223">
      <formula>AND(IF($Q41=3,1,IF($Q41=4,1,0)),IF($F41&lt;=85,1,0))</formula>
    </cfRule>
  </conditionalFormatting>
  <conditionalFormatting sqref="AV42">
    <cfRule type="expression" dxfId="2187" priority="218">
      <formula>AV42="X"</formula>
    </cfRule>
    <cfRule type="expression" dxfId="2186" priority="219">
      <formula>AV42="후보"</formula>
    </cfRule>
  </conditionalFormatting>
  <conditionalFormatting sqref="AC42 N42">
    <cfRule type="cellIs" dxfId="2185" priority="215" operator="greaterThan">
      <formula>0.9</formula>
    </cfRule>
    <cfRule type="cellIs" dxfId="2184" priority="216" operator="greaterThan">
      <formula>0.85</formula>
    </cfRule>
  </conditionalFormatting>
  <conditionalFormatting sqref="AV43">
    <cfRule type="expression" dxfId="2183" priority="213">
      <formula>AV43="X"</formula>
    </cfRule>
    <cfRule type="expression" dxfId="2182" priority="214">
      <formula>AV43="후보"</formula>
    </cfRule>
  </conditionalFormatting>
  <conditionalFormatting sqref="AC43">
    <cfRule type="cellIs" dxfId="2181" priority="210" operator="greaterThan">
      <formula>0.9</formula>
    </cfRule>
    <cfRule type="cellIs" dxfId="2180" priority="211" operator="greaterThan">
      <formula>0.85</formula>
    </cfRule>
  </conditionalFormatting>
  <conditionalFormatting sqref="N43">
    <cfRule type="cellIs" dxfId="2179" priority="208" operator="greaterThan">
      <formula>0.9</formula>
    </cfRule>
    <cfRule type="cellIs" dxfId="2178" priority="209" operator="greaterThan">
      <formula>0.85</formula>
    </cfRule>
  </conditionalFormatting>
  <conditionalFormatting sqref="E43">
    <cfRule type="expression" dxfId="2177" priority="204">
      <formula>AND(IF(OR($Q43=1,$Q43=2),1,0),IF($X43&lt;=20,1,0))</formula>
    </cfRule>
    <cfRule type="expression" dxfId="2176" priority="205">
      <formula>AND(IF($Q43=2,1,0),IF($X43&lt;30,1,0))</formula>
    </cfRule>
    <cfRule type="expression" dxfId="2175" priority="206">
      <formula>AND(IF($Q43=3,1,0),IF($X43&lt;30,1,0))</formula>
    </cfRule>
    <cfRule type="expression" dxfId="2174" priority="207">
      <formula>AND(IF($Q43=3,1,IF($Q43=4,1,0)),IF($F43&lt;=85,1,0))</formula>
    </cfRule>
  </conditionalFormatting>
  <conditionalFormatting sqref="X43">
    <cfRule type="expression" dxfId="2173" priority="200">
      <formula>AND(IF(OR($Q43=1,$Q43=2),1,0),IF($X43&lt;=20,1,0))</formula>
    </cfRule>
    <cfRule type="expression" dxfId="2172" priority="201">
      <formula>AND(IF($Q43=2,1,0),IF($X43&lt;30,1,0))</formula>
    </cfRule>
    <cfRule type="expression" dxfId="2171" priority="202">
      <formula>AND(IF($Q43=3,1,0),IF($X43&lt;30,1,0))</formula>
    </cfRule>
    <cfRule type="expression" dxfId="2170" priority="203">
      <formula>AND(IF($Q43=3,1,IF($Q43=4,1,0)),IF($F43&lt;=85,1,0))</formula>
    </cfRule>
  </conditionalFormatting>
  <conditionalFormatting sqref="AI43">
    <cfRule type="expression" dxfId="2169" priority="196">
      <formula>AND(IF(OR($Q43=1,$Q43=2),1,0),IF($X43&lt;=20,1,0))</formula>
    </cfRule>
    <cfRule type="expression" dxfId="2168" priority="197">
      <formula>AND(IF($Q43=2,1,0),IF($X43&lt;30,1,0))</formula>
    </cfRule>
    <cfRule type="expression" dxfId="2167" priority="198">
      <formula>AND(IF($Q43=3,1,0),IF($X43&lt;30,1,0))</formula>
    </cfRule>
    <cfRule type="expression" dxfId="2166" priority="199">
      <formula>AND(IF($Q43=3,1,IF($Q43=4,1,0)),IF($F43&lt;=85,1,0))</formula>
    </cfRule>
  </conditionalFormatting>
  <conditionalFormatting sqref="AV44">
    <cfRule type="expression" dxfId="2165" priority="194">
      <formula>AV44="X"</formula>
    </cfRule>
    <cfRule type="expression" dxfId="2164" priority="195">
      <formula>AV44="후보"</formula>
    </cfRule>
  </conditionalFormatting>
  <conditionalFormatting sqref="AC44">
    <cfRule type="cellIs" dxfId="2163" priority="191" operator="greaterThan">
      <formula>0.9</formula>
    </cfRule>
    <cfRule type="cellIs" dxfId="2162" priority="192" operator="greaterThan">
      <formula>0.85</formula>
    </cfRule>
  </conditionalFormatting>
  <conditionalFormatting sqref="N44">
    <cfRule type="cellIs" dxfId="2161" priority="189" operator="greaterThan">
      <formula>0.9</formula>
    </cfRule>
    <cfRule type="cellIs" dxfId="2160" priority="190" operator="greaterThan">
      <formula>0.85</formula>
    </cfRule>
  </conditionalFormatting>
  <conditionalFormatting sqref="E44">
    <cfRule type="expression" dxfId="2159" priority="185">
      <formula>AND(IF(OR($Q44=1,$Q44=2),1,0),IF($X44&lt;=20,1,0))</formula>
    </cfRule>
    <cfRule type="expression" dxfId="2158" priority="186">
      <formula>AND(IF($Q44=2,1,0),IF($X44&lt;30,1,0))</formula>
    </cfRule>
    <cfRule type="expression" dxfId="2157" priority="187">
      <formula>AND(IF($Q44=3,1,0),IF($X44&lt;30,1,0))</formula>
    </cfRule>
    <cfRule type="expression" dxfId="2156" priority="188">
      <formula>AND(IF($Q44=3,1,IF($Q44=4,1,0)),IF($F44&lt;=85,1,0))</formula>
    </cfRule>
  </conditionalFormatting>
  <conditionalFormatting sqref="X44">
    <cfRule type="expression" dxfId="2155" priority="181">
      <formula>AND(IF(OR($Q44=1,$Q44=2),1,0),IF($X44&lt;=20,1,0))</formula>
    </cfRule>
    <cfRule type="expression" dxfId="2154" priority="182">
      <formula>AND(IF($Q44=2,1,0),IF($X44&lt;30,1,0))</formula>
    </cfRule>
    <cfRule type="expression" dxfId="2153" priority="183">
      <formula>AND(IF($Q44=3,1,0),IF($X44&lt;30,1,0))</formula>
    </cfRule>
    <cfRule type="expression" dxfId="2152" priority="184">
      <formula>AND(IF($Q44=3,1,IF($Q44=4,1,0)),IF($F44&lt;=85,1,0))</formula>
    </cfRule>
  </conditionalFormatting>
  <conditionalFormatting sqref="AI44">
    <cfRule type="expression" dxfId="2151" priority="177">
      <formula>AND(IF(OR($Q44=1,$Q44=2),1,0),IF($X44&lt;=20,1,0))</formula>
    </cfRule>
    <cfRule type="expression" dxfId="2150" priority="178">
      <formula>AND(IF($Q44=2,1,0),IF($X44&lt;30,1,0))</formula>
    </cfRule>
    <cfRule type="expression" dxfId="2149" priority="179">
      <formula>AND(IF($Q44=3,1,0),IF($X44&lt;30,1,0))</formula>
    </cfRule>
    <cfRule type="expression" dxfId="2148" priority="180">
      <formula>AND(IF($Q44=3,1,IF($Q44=4,1,0)),IF($F44&lt;=85,1,0))</formula>
    </cfRule>
  </conditionalFormatting>
  <conditionalFormatting sqref="AV45">
    <cfRule type="expression" dxfId="2147" priority="175">
      <formula>AV45="X"</formula>
    </cfRule>
    <cfRule type="expression" dxfId="2146" priority="176">
      <formula>AV45="후보"</formula>
    </cfRule>
  </conditionalFormatting>
  <conditionalFormatting sqref="AC45">
    <cfRule type="cellIs" dxfId="2145" priority="172" operator="greaterThan">
      <formula>0.9</formula>
    </cfRule>
    <cfRule type="cellIs" dxfId="2144" priority="173" operator="greaterThan">
      <formula>0.85</formula>
    </cfRule>
  </conditionalFormatting>
  <conditionalFormatting sqref="N45">
    <cfRule type="cellIs" dxfId="2143" priority="170" operator="greaterThan">
      <formula>0.9</formula>
    </cfRule>
    <cfRule type="cellIs" dxfId="2142" priority="171" operator="greaterThan">
      <formula>0.85</formula>
    </cfRule>
  </conditionalFormatting>
  <conditionalFormatting sqref="E45">
    <cfRule type="expression" dxfId="2141" priority="166">
      <formula>AND(IF(OR($Q45=1,$Q45=2),1,0),IF($X45&lt;=20,1,0))</formula>
    </cfRule>
    <cfRule type="expression" dxfId="2140" priority="167">
      <formula>AND(IF($Q45=2,1,0),IF($X45&lt;30,1,0))</formula>
    </cfRule>
    <cfRule type="expression" dxfId="2139" priority="168">
      <formula>AND(IF($Q45=3,1,0),IF($X45&lt;30,1,0))</formula>
    </cfRule>
    <cfRule type="expression" dxfId="2138" priority="169">
      <formula>AND(IF($Q45=3,1,IF($Q45=4,1,0)),IF($F45&lt;=85,1,0))</formula>
    </cfRule>
  </conditionalFormatting>
  <conditionalFormatting sqref="X45">
    <cfRule type="expression" dxfId="2137" priority="162">
      <formula>AND(IF(OR($Q45=1,$Q45=2),1,0),IF($X45&lt;=20,1,0))</formula>
    </cfRule>
    <cfRule type="expression" dxfId="2136" priority="163">
      <formula>AND(IF($Q45=2,1,0),IF($X45&lt;30,1,0))</formula>
    </cfRule>
    <cfRule type="expression" dxfId="2135" priority="164">
      <formula>AND(IF($Q45=3,1,0),IF($X45&lt;30,1,0))</formula>
    </cfRule>
    <cfRule type="expression" dxfId="2134" priority="165">
      <formula>AND(IF($Q45=3,1,IF($Q45=4,1,0)),IF($F45&lt;=85,1,0))</formula>
    </cfRule>
  </conditionalFormatting>
  <conditionalFormatting sqref="AI45">
    <cfRule type="expression" dxfId="2133" priority="158">
      <formula>AND(IF(OR($Q45=1,$Q45=2),1,0),IF($X45&lt;=20,1,0))</formula>
    </cfRule>
    <cfRule type="expression" dxfId="2132" priority="159">
      <formula>AND(IF($Q45=2,1,0),IF($X45&lt;30,1,0))</formula>
    </cfRule>
    <cfRule type="expression" dxfId="2131" priority="160">
      <formula>AND(IF($Q45=3,1,0),IF($X45&lt;30,1,0))</formula>
    </cfRule>
    <cfRule type="expression" dxfId="2130" priority="161">
      <formula>AND(IF($Q45=3,1,IF($Q45=4,1,0)),IF($F45&lt;=85,1,0))</formula>
    </cfRule>
  </conditionalFormatting>
  <conditionalFormatting sqref="AV46">
    <cfRule type="expression" dxfId="2129" priority="156">
      <formula>AV46="X"</formula>
    </cfRule>
    <cfRule type="expression" dxfId="2128" priority="157">
      <formula>AV46="후보"</formula>
    </cfRule>
  </conditionalFormatting>
  <conditionalFormatting sqref="AC46">
    <cfRule type="cellIs" dxfId="2127" priority="153" operator="greaterThan">
      <formula>0.9</formula>
    </cfRule>
    <cfRule type="cellIs" dxfId="2126" priority="154" operator="greaterThan">
      <formula>0.85</formula>
    </cfRule>
  </conditionalFormatting>
  <conditionalFormatting sqref="N46">
    <cfRule type="cellIs" dxfId="2125" priority="151" operator="greaterThan">
      <formula>0.9</formula>
    </cfRule>
    <cfRule type="cellIs" dxfId="2124" priority="152" operator="greaterThan">
      <formula>0.85</formula>
    </cfRule>
  </conditionalFormatting>
  <conditionalFormatting sqref="E46">
    <cfRule type="expression" dxfId="2123" priority="147">
      <formula>AND(IF(OR($Q46=1,$Q46=2),1,0),IF($X46&lt;=20,1,0))</formula>
    </cfRule>
    <cfRule type="expression" dxfId="2122" priority="148">
      <formula>AND(IF($Q46=2,1,0),IF($X46&lt;30,1,0))</formula>
    </cfRule>
    <cfRule type="expression" dxfId="2121" priority="149">
      <formula>AND(IF($Q46=3,1,0),IF($X46&lt;30,1,0))</formula>
    </cfRule>
    <cfRule type="expression" dxfId="2120" priority="150">
      <formula>AND(IF($Q46=3,1,IF($Q46=4,1,0)),IF($F46&lt;=85,1,0))</formula>
    </cfRule>
  </conditionalFormatting>
  <conditionalFormatting sqref="X46">
    <cfRule type="expression" dxfId="2119" priority="143">
      <formula>AND(IF(OR($Q46=1,$Q46=2),1,0),IF($X46&lt;=20,1,0))</formula>
    </cfRule>
    <cfRule type="expression" dxfId="2118" priority="144">
      <formula>AND(IF($Q46=2,1,0),IF($X46&lt;30,1,0))</formula>
    </cfRule>
    <cfRule type="expression" dxfId="2117" priority="145">
      <formula>AND(IF($Q46=3,1,0),IF($X46&lt;30,1,0))</formula>
    </cfRule>
    <cfRule type="expression" dxfId="2116" priority="146">
      <formula>AND(IF($Q46=3,1,IF($Q46=4,1,0)),IF($F46&lt;=85,1,0))</formula>
    </cfRule>
  </conditionalFormatting>
  <conditionalFormatting sqref="AI46">
    <cfRule type="expression" dxfId="2115" priority="139">
      <formula>AND(IF(OR($Q46=1,$Q46=2),1,0),IF($X46&lt;=20,1,0))</formula>
    </cfRule>
    <cfRule type="expression" dxfId="2114" priority="140">
      <formula>AND(IF($Q46=2,1,0),IF($X46&lt;30,1,0))</formula>
    </cfRule>
    <cfRule type="expression" dxfId="2113" priority="141">
      <formula>AND(IF($Q46=3,1,0),IF($X46&lt;30,1,0))</formula>
    </cfRule>
    <cfRule type="expression" dxfId="2112" priority="142">
      <formula>AND(IF($Q46=3,1,IF($Q46=4,1,0)),IF($F46&lt;=85,1,0))</formula>
    </cfRule>
  </conditionalFormatting>
  <conditionalFormatting sqref="AV47">
    <cfRule type="expression" dxfId="2111" priority="137">
      <formula>AV47="X"</formula>
    </cfRule>
    <cfRule type="expression" dxfId="2110" priority="138">
      <formula>AV47="후보"</formula>
    </cfRule>
  </conditionalFormatting>
  <conditionalFormatting sqref="AC47 N47">
    <cfRule type="cellIs" dxfId="2109" priority="134" operator="greaterThan">
      <formula>0.9</formula>
    </cfRule>
    <cfRule type="cellIs" dxfId="2108" priority="135" operator="greaterThan">
      <formula>0.85</formula>
    </cfRule>
  </conditionalFormatting>
  <conditionalFormatting sqref="AV48">
    <cfRule type="expression" dxfId="2107" priority="132">
      <formula>AV48="X"</formula>
    </cfRule>
    <cfRule type="expression" dxfId="2106" priority="133">
      <formula>AV48="후보"</formula>
    </cfRule>
  </conditionalFormatting>
  <conditionalFormatting sqref="AC48">
    <cfRule type="cellIs" dxfId="2105" priority="129" operator="greaterThan">
      <formula>0.9</formula>
    </cfRule>
    <cfRule type="cellIs" dxfId="2104" priority="130" operator="greaterThan">
      <formula>0.85</formula>
    </cfRule>
  </conditionalFormatting>
  <conditionalFormatting sqref="N48">
    <cfRule type="cellIs" dxfId="2103" priority="127" operator="greaterThan">
      <formula>0.9</formula>
    </cfRule>
    <cfRule type="cellIs" dxfId="2102" priority="128" operator="greaterThan">
      <formula>0.85</formula>
    </cfRule>
  </conditionalFormatting>
  <conditionalFormatting sqref="E48">
    <cfRule type="expression" dxfId="2101" priority="123">
      <formula>AND(IF(OR($Q48=1,$Q48=2),1,0),IF($X48&lt;=20,1,0))</formula>
    </cfRule>
    <cfRule type="expression" dxfId="2100" priority="124">
      <formula>AND(IF($Q48=2,1,0),IF($X48&lt;30,1,0))</formula>
    </cfRule>
    <cfRule type="expression" dxfId="2099" priority="125">
      <formula>AND(IF($Q48=3,1,0),IF($X48&lt;30,1,0))</formula>
    </cfRule>
    <cfRule type="expression" dxfId="2098" priority="126">
      <formula>AND(IF($Q48=3,1,IF($Q48=4,1,0)),IF($F48&lt;=85,1,0))</formula>
    </cfRule>
  </conditionalFormatting>
  <conditionalFormatting sqref="X48">
    <cfRule type="expression" dxfId="2097" priority="119">
      <formula>AND(IF(OR($Q48=1,$Q48=2),1,0),IF($X48&lt;=20,1,0))</formula>
    </cfRule>
    <cfRule type="expression" dxfId="2096" priority="120">
      <formula>AND(IF($Q48=2,1,0),IF($X48&lt;30,1,0))</formula>
    </cfRule>
    <cfRule type="expression" dxfId="2095" priority="121">
      <formula>AND(IF($Q48=3,1,0),IF($X48&lt;30,1,0))</formula>
    </cfRule>
    <cfRule type="expression" dxfId="2094" priority="122">
      <formula>AND(IF($Q48=3,1,IF($Q48=4,1,0)),IF($F48&lt;=85,1,0))</formula>
    </cfRule>
  </conditionalFormatting>
  <conditionalFormatting sqref="AI48">
    <cfRule type="expression" dxfId="2093" priority="115">
      <formula>AND(IF(OR($Q48=1,$Q48=2),1,0),IF($X48&lt;=20,1,0))</formula>
    </cfRule>
    <cfRule type="expression" dxfId="2092" priority="116">
      <formula>AND(IF($Q48=2,1,0),IF($X48&lt;30,1,0))</formula>
    </cfRule>
    <cfRule type="expression" dxfId="2091" priority="117">
      <formula>AND(IF($Q48=3,1,0),IF($X48&lt;30,1,0))</formula>
    </cfRule>
    <cfRule type="expression" dxfId="2090" priority="118">
      <formula>AND(IF($Q48=3,1,IF($Q48=4,1,0)),IF($F48&lt;=85,1,0))</formula>
    </cfRule>
  </conditionalFormatting>
  <conditionalFormatting sqref="AV49">
    <cfRule type="expression" dxfId="2089" priority="113">
      <formula>AV49="X"</formula>
    </cfRule>
    <cfRule type="expression" dxfId="2088" priority="114">
      <formula>AV49="후보"</formula>
    </cfRule>
  </conditionalFormatting>
  <conditionalFormatting sqref="AC49">
    <cfRule type="cellIs" dxfId="2087" priority="110" operator="greaterThan">
      <formula>0.9</formula>
    </cfRule>
    <cfRule type="cellIs" dxfId="2086" priority="111" operator="greaterThan">
      <formula>0.85</formula>
    </cfRule>
  </conditionalFormatting>
  <conditionalFormatting sqref="N49">
    <cfRule type="cellIs" dxfId="2085" priority="108" operator="greaterThan">
      <formula>0.9</formula>
    </cfRule>
    <cfRule type="cellIs" dxfId="2084" priority="109" operator="greaterThan">
      <formula>0.85</formula>
    </cfRule>
  </conditionalFormatting>
  <conditionalFormatting sqref="E49">
    <cfRule type="expression" dxfId="2083" priority="104">
      <formula>AND(IF(OR($Q49=1,$Q49=2),1,0),IF($X49&lt;=20,1,0))</formula>
    </cfRule>
    <cfRule type="expression" dxfId="2082" priority="105">
      <formula>AND(IF($Q49=2,1,0),IF($X49&lt;30,1,0))</formula>
    </cfRule>
    <cfRule type="expression" dxfId="2081" priority="106">
      <formula>AND(IF($Q49=3,1,0),IF($X49&lt;30,1,0))</formula>
    </cfRule>
    <cfRule type="expression" dxfId="2080" priority="107">
      <formula>AND(IF($Q49=3,1,IF($Q49=4,1,0)),IF($F49&lt;=85,1,0))</formula>
    </cfRule>
  </conditionalFormatting>
  <conditionalFormatting sqref="X49">
    <cfRule type="expression" dxfId="2079" priority="100">
      <formula>AND(IF(OR($Q49=1,$Q49=2),1,0),IF($X49&lt;=20,1,0))</formula>
    </cfRule>
    <cfRule type="expression" dxfId="2078" priority="101">
      <formula>AND(IF($Q49=2,1,0),IF($X49&lt;30,1,0))</formula>
    </cfRule>
    <cfRule type="expression" dxfId="2077" priority="102">
      <formula>AND(IF($Q49=3,1,0),IF($X49&lt;30,1,0))</formula>
    </cfRule>
    <cfRule type="expression" dxfId="2076" priority="103">
      <formula>AND(IF($Q49=3,1,IF($Q49=4,1,0)),IF($F49&lt;=85,1,0))</formula>
    </cfRule>
  </conditionalFormatting>
  <conditionalFormatting sqref="AI49">
    <cfRule type="expression" dxfId="2075" priority="96">
      <formula>AND(IF(OR($Q49=1,$Q49=2),1,0),IF($X49&lt;=20,1,0))</formula>
    </cfRule>
    <cfRule type="expression" dxfId="2074" priority="97">
      <formula>AND(IF($Q49=2,1,0),IF($X49&lt;30,1,0))</formula>
    </cfRule>
    <cfRule type="expression" dxfId="2073" priority="98">
      <formula>AND(IF($Q49=3,1,0),IF($X49&lt;30,1,0))</formula>
    </cfRule>
    <cfRule type="expression" dxfId="2072" priority="99">
      <formula>AND(IF($Q49=3,1,IF($Q49=4,1,0)),IF($F49&lt;=85,1,0))</formula>
    </cfRule>
  </conditionalFormatting>
  <conditionalFormatting sqref="AV50">
    <cfRule type="expression" dxfId="2071" priority="94">
      <formula>AV50="X"</formula>
    </cfRule>
    <cfRule type="expression" dxfId="2070" priority="95">
      <formula>AV50="후보"</formula>
    </cfRule>
  </conditionalFormatting>
  <conditionalFormatting sqref="AC50">
    <cfRule type="cellIs" dxfId="2069" priority="91" operator="greaterThan">
      <formula>0.9</formula>
    </cfRule>
    <cfRule type="cellIs" dxfId="2068" priority="92" operator="greaterThan">
      <formula>0.85</formula>
    </cfRule>
  </conditionalFormatting>
  <conditionalFormatting sqref="N50">
    <cfRule type="cellIs" dxfId="2067" priority="89" operator="greaterThan">
      <formula>0.9</formula>
    </cfRule>
    <cfRule type="cellIs" dxfId="2066" priority="90" operator="greaterThan">
      <formula>0.85</formula>
    </cfRule>
  </conditionalFormatting>
  <conditionalFormatting sqref="E50">
    <cfRule type="expression" dxfId="2065" priority="85">
      <formula>AND(IF(OR($Q50=1,$Q50=2),1,0),IF($X50&lt;=20,1,0))</formula>
    </cfRule>
    <cfRule type="expression" dxfId="2064" priority="86">
      <formula>AND(IF($Q50=2,1,0),IF($X50&lt;30,1,0))</formula>
    </cfRule>
    <cfRule type="expression" dxfId="2063" priority="87">
      <formula>AND(IF($Q50=3,1,0),IF($X50&lt;30,1,0))</formula>
    </cfRule>
    <cfRule type="expression" dxfId="2062" priority="88">
      <formula>AND(IF($Q50=3,1,IF($Q50=4,1,0)),IF($F50&lt;=85,1,0))</formula>
    </cfRule>
  </conditionalFormatting>
  <conditionalFormatting sqref="X50">
    <cfRule type="expression" dxfId="2061" priority="81">
      <formula>AND(IF(OR($Q50=1,$Q50=2),1,0),IF($X50&lt;=20,1,0))</formula>
    </cfRule>
    <cfRule type="expression" dxfId="2060" priority="82">
      <formula>AND(IF($Q50=2,1,0),IF($X50&lt;30,1,0))</formula>
    </cfRule>
    <cfRule type="expression" dxfId="2059" priority="83">
      <formula>AND(IF($Q50=3,1,0),IF($X50&lt;30,1,0))</formula>
    </cfRule>
    <cfRule type="expression" dxfId="2058" priority="84">
      <formula>AND(IF($Q50=3,1,IF($Q50=4,1,0)),IF($F50&lt;=85,1,0))</formula>
    </cfRule>
  </conditionalFormatting>
  <conditionalFormatting sqref="AI50">
    <cfRule type="expression" dxfId="2057" priority="77">
      <formula>AND(IF(OR($Q50=1,$Q50=2),1,0),IF($X50&lt;=20,1,0))</formula>
    </cfRule>
    <cfRule type="expression" dxfId="2056" priority="78">
      <formula>AND(IF($Q50=2,1,0),IF($X50&lt;30,1,0))</formula>
    </cfRule>
    <cfRule type="expression" dxfId="2055" priority="79">
      <formula>AND(IF($Q50=3,1,0),IF($X50&lt;30,1,0))</formula>
    </cfRule>
    <cfRule type="expression" dxfId="2054" priority="80">
      <formula>AND(IF($Q50=3,1,IF($Q50=4,1,0)),IF($F50&lt;=85,1,0))</formula>
    </cfRule>
  </conditionalFormatting>
  <conditionalFormatting sqref="AV51">
    <cfRule type="expression" dxfId="2053" priority="75">
      <formula>AV51="X"</formula>
    </cfRule>
    <cfRule type="expression" dxfId="2052" priority="76">
      <formula>AV51="후보"</formula>
    </cfRule>
  </conditionalFormatting>
  <conditionalFormatting sqref="AC51">
    <cfRule type="cellIs" dxfId="2051" priority="72" operator="greaterThan">
      <formula>0.9</formula>
    </cfRule>
    <cfRule type="cellIs" dxfId="2050" priority="73" operator="greaterThan">
      <formula>0.85</formula>
    </cfRule>
  </conditionalFormatting>
  <conditionalFormatting sqref="N51">
    <cfRule type="cellIs" dxfId="2049" priority="70" operator="greaterThan">
      <formula>0.9</formula>
    </cfRule>
    <cfRule type="cellIs" dxfId="2048" priority="71" operator="greaterThan">
      <formula>0.85</formula>
    </cfRule>
  </conditionalFormatting>
  <conditionalFormatting sqref="E51">
    <cfRule type="expression" dxfId="2047" priority="66">
      <formula>AND(IF(OR($Q51=1,$Q51=2),1,0),IF($X51&lt;=20,1,0))</formula>
    </cfRule>
    <cfRule type="expression" dxfId="2046" priority="67">
      <formula>AND(IF($Q51=2,1,0),IF($X51&lt;30,1,0))</formula>
    </cfRule>
    <cfRule type="expression" dxfId="2045" priority="68">
      <formula>AND(IF($Q51=3,1,0),IF($X51&lt;30,1,0))</formula>
    </cfRule>
    <cfRule type="expression" dxfId="2044" priority="69">
      <formula>AND(IF($Q51=3,1,IF($Q51=4,1,0)),IF($F51&lt;=85,1,0))</formula>
    </cfRule>
  </conditionalFormatting>
  <conditionalFormatting sqref="X51">
    <cfRule type="expression" dxfId="2043" priority="62">
      <formula>AND(IF(OR($Q51=1,$Q51=2),1,0),IF($X51&lt;=20,1,0))</formula>
    </cfRule>
    <cfRule type="expression" dxfId="2042" priority="63">
      <formula>AND(IF($Q51=2,1,0),IF($X51&lt;30,1,0))</formula>
    </cfRule>
    <cfRule type="expression" dxfId="2041" priority="64">
      <formula>AND(IF($Q51=3,1,0),IF($X51&lt;30,1,0))</formula>
    </cfRule>
    <cfRule type="expression" dxfId="2040" priority="65">
      <formula>AND(IF($Q51=3,1,IF($Q51=4,1,0)),IF($F51&lt;=85,1,0))</formula>
    </cfRule>
  </conditionalFormatting>
  <conditionalFormatting sqref="AI51">
    <cfRule type="expression" dxfId="2039" priority="58">
      <formula>AND(IF(OR($Q51=1,$Q51=2),1,0),IF($X51&lt;=20,1,0))</formula>
    </cfRule>
    <cfRule type="expression" dxfId="2038" priority="59">
      <formula>AND(IF($Q51=2,1,0),IF($X51&lt;30,1,0))</formula>
    </cfRule>
    <cfRule type="expression" dxfId="2037" priority="60">
      <formula>AND(IF($Q51=3,1,0),IF($X51&lt;30,1,0))</formula>
    </cfRule>
    <cfRule type="expression" dxfId="2036" priority="61">
      <formula>AND(IF($Q51=3,1,IF($Q51=4,1,0)),IF($F51&lt;=85,1,0))</formula>
    </cfRule>
  </conditionalFormatting>
  <conditionalFormatting sqref="AV52">
    <cfRule type="expression" dxfId="2035" priority="56">
      <formula>AV52="X"</formula>
    </cfRule>
    <cfRule type="expression" dxfId="2034" priority="57">
      <formula>AV52="후보"</formula>
    </cfRule>
  </conditionalFormatting>
  <conditionalFormatting sqref="AC52">
    <cfRule type="cellIs" dxfId="2033" priority="53" operator="greaterThan">
      <formula>0.9</formula>
    </cfRule>
    <cfRule type="cellIs" dxfId="2032" priority="54" operator="greaterThan">
      <formula>0.85</formula>
    </cfRule>
  </conditionalFormatting>
  <conditionalFormatting sqref="N52">
    <cfRule type="cellIs" dxfId="2031" priority="51" operator="greaterThan">
      <formula>0.9</formula>
    </cfRule>
    <cfRule type="cellIs" dxfId="2030" priority="52" operator="greaterThan">
      <formula>0.85</formula>
    </cfRule>
  </conditionalFormatting>
  <conditionalFormatting sqref="E52">
    <cfRule type="expression" dxfId="2029" priority="47">
      <formula>AND(IF(OR($Q52=1,$Q52=2),1,0),IF($X52&lt;=20,1,0))</formula>
    </cfRule>
    <cfRule type="expression" dxfId="2028" priority="48">
      <formula>AND(IF($Q52=2,1,0),IF($X52&lt;30,1,0))</formula>
    </cfRule>
    <cfRule type="expression" dxfId="2027" priority="49">
      <formula>AND(IF($Q52=3,1,0),IF($X52&lt;30,1,0))</formula>
    </cfRule>
    <cfRule type="expression" dxfId="2026" priority="50">
      <formula>AND(IF($Q52=3,1,IF($Q52=4,1,0)),IF($F52&lt;=85,1,0))</formula>
    </cfRule>
  </conditionalFormatting>
  <conditionalFormatting sqref="X52">
    <cfRule type="expression" dxfId="2025" priority="43">
      <formula>AND(IF(OR($Q52=1,$Q52=2),1,0),IF($X52&lt;=20,1,0))</formula>
    </cfRule>
    <cfRule type="expression" dxfId="2024" priority="44">
      <formula>AND(IF($Q52=2,1,0),IF($X52&lt;30,1,0))</formula>
    </cfRule>
    <cfRule type="expression" dxfId="2023" priority="45">
      <formula>AND(IF($Q52=3,1,0),IF($X52&lt;30,1,0))</formula>
    </cfRule>
    <cfRule type="expression" dxfId="2022" priority="46">
      <formula>AND(IF($Q52=3,1,IF($Q52=4,1,0)),IF($F52&lt;=85,1,0))</formula>
    </cfRule>
  </conditionalFormatting>
  <conditionalFormatting sqref="AI52">
    <cfRule type="expression" dxfId="2021" priority="39">
      <formula>AND(IF(OR($Q52=1,$Q52=2),1,0),IF($X52&lt;=20,1,0))</formula>
    </cfRule>
    <cfRule type="expression" dxfId="2020" priority="40">
      <formula>AND(IF($Q52=2,1,0),IF($X52&lt;30,1,0))</formula>
    </cfRule>
    <cfRule type="expression" dxfId="2019" priority="41">
      <formula>AND(IF($Q52=3,1,0),IF($X52&lt;30,1,0))</formula>
    </cfRule>
    <cfRule type="expression" dxfId="2018" priority="42">
      <formula>AND(IF($Q52=3,1,IF($Q52=4,1,0)),IF($F52&lt;=85,1,0))</formula>
    </cfRule>
  </conditionalFormatting>
  <conditionalFormatting sqref="AV53">
    <cfRule type="expression" dxfId="2017" priority="37">
      <formula>AV53="X"</formula>
    </cfRule>
    <cfRule type="expression" dxfId="2016" priority="38">
      <formula>AV53="후보"</formula>
    </cfRule>
  </conditionalFormatting>
  <conditionalFormatting sqref="AC53">
    <cfRule type="cellIs" dxfId="2015" priority="34" operator="greaterThan">
      <formula>0.9</formula>
    </cfRule>
    <cfRule type="cellIs" dxfId="2014" priority="35" operator="greaterThan">
      <formula>0.85</formula>
    </cfRule>
  </conditionalFormatting>
  <conditionalFormatting sqref="N53">
    <cfRule type="cellIs" dxfId="2013" priority="32" operator="greaterThan">
      <formula>0.9</formula>
    </cfRule>
    <cfRule type="cellIs" dxfId="2012" priority="33" operator="greaterThan">
      <formula>0.85</formula>
    </cfRule>
  </conditionalFormatting>
  <conditionalFormatting sqref="E53">
    <cfRule type="expression" dxfId="2011" priority="28">
      <formula>AND(IF(OR($Q53=1,$Q53=2),1,0),IF($X53&lt;=20,1,0))</formula>
    </cfRule>
    <cfRule type="expression" dxfId="2010" priority="29">
      <formula>AND(IF($Q53=2,1,0),IF($X53&lt;30,1,0))</formula>
    </cfRule>
    <cfRule type="expression" dxfId="2009" priority="30">
      <formula>AND(IF($Q53=3,1,0),IF($X53&lt;30,1,0))</formula>
    </cfRule>
    <cfRule type="expression" dxfId="2008" priority="31">
      <formula>AND(IF($Q53=3,1,IF($Q53=4,1,0)),IF($F53&lt;=85,1,0))</formula>
    </cfRule>
  </conditionalFormatting>
  <conditionalFormatting sqref="X53">
    <cfRule type="expression" dxfId="2007" priority="24">
      <formula>AND(IF(OR($Q53=1,$Q53=2),1,0),IF($X53&lt;=20,1,0))</formula>
    </cfRule>
    <cfRule type="expression" dxfId="2006" priority="25">
      <formula>AND(IF($Q53=2,1,0),IF($X53&lt;30,1,0))</formula>
    </cfRule>
    <cfRule type="expression" dxfId="2005" priority="26">
      <formula>AND(IF($Q53=3,1,0),IF($X53&lt;30,1,0))</formula>
    </cfRule>
    <cfRule type="expression" dxfId="2004" priority="27">
      <formula>AND(IF($Q53=3,1,IF($Q53=4,1,0)),IF($F53&lt;=85,1,0))</formula>
    </cfRule>
  </conditionalFormatting>
  <conditionalFormatting sqref="AI53">
    <cfRule type="expression" dxfId="2003" priority="20">
      <formula>AND(IF(OR($Q53=1,$Q53=2),1,0),IF($X53&lt;=20,1,0))</formula>
    </cfRule>
    <cfRule type="expression" dxfId="2002" priority="21">
      <formula>AND(IF($Q53=2,1,0),IF($X53&lt;30,1,0))</formula>
    </cfRule>
    <cfRule type="expression" dxfId="2001" priority="22">
      <formula>AND(IF($Q53=3,1,0),IF($X53&lt;30,1,0))</formula>
    </cfRule>
    <cfRule type="expression" dxfId="2000" priority="23">
      <formula>AND(IF($Q53=3,1,IF($Q53=4,1,0)),IF($F53&lt;=85,1,0))</formula>
    </cfRule>
  </conditionalFormatting>
  <conditionalFormatting sqref="AV54">
    <cfRule type="expression" dxfId="1999" priority="18">
      <formula>AV54="X"</formula>
    </cfRule>
    <cfRule type="expression" dxfId="1998" priority="19">
      <formula>AV54="후보"</formula>
    </cfRule>
  </conditionalFormatting>
  <conditionalFormatting sqref="AC54">
    <cfRule type="cellIs" dxfId="1997" priority="15" operator="greaterThan">
      <formula>0.9</formula>
    </cfRule>
    <cfRule type="cellIs" dxfId="1996" priority="16" operator="greaterThan">
      <formula>0.85</formula>
    </cfRule>
  </conditionalFormatting>
  <conditionalFormatting sqref="N54">
    <cfRule type="cellIs" dxfId="1995" priority="13" operator="greaterThan">
      <formula>0.9</formula>
    </cfRule>
    <cfRule type="cellIs" dxfId="1994" priority="14" operator="greaterThan">
      <formula>0.85</formula>
    </cfRule>
  </conditionalFormatting>
  <conditionalFormatting sqref="E54">
    <cfRule type="expression" dxfId="1993" priority="9">
      <formula>AND(IF(OR($Q54=1,$Q54=2),1,0),IF($X54&lt;=20,1,0))</formula>
    </cfRule>
    <cfRule type="expression" dxfId="1992" priority="10">
      <formula>AND(IF($Q54=2,1,0),IF($X54&lt;30,1,0))</formula>
    </cfRule>
    <cfRule type="expression" dxfId="1991" priority="11">
      <formula>AND(IF($Q54=3,1,0),IF($X54&lt;30,1,0))</formula>
    </cfRule>
    <cfRule type="expression" dxfId="1990" priority="12">
      <formula>AND(IF($Q54=3,1,IF($Q54=4,1,0)),IF($F54&lt;=85,1,0))</formula>
    </cfRule>
  </conditionalFormatting>
  <conditionalFormatting sqref="X54">
    <cfRule type="expression" dxfId="1989" priority="5">
      <formula>AND(IF(OR($Q54=1,$Q54=2),1,0),IF($X54&lt;=20,1,0))</formula>
    </cfRule>
    <cfRule type="expression" dxfId="1988" priority="6">
      <formula>AND(IF($Q54=2,1,0),IF($X54&lt;30,1,0))</formula>
    </cfRule>
    <cfRule type="expression" dxfId="1987" priority="7">
      <formula>AND(IF($Q54=3,1,0),IF($X54&lt;30,1,0))</formula>
    </cfRule>
    <cfRule type="expression" dxfId="1986" priority="8">
      <formula>AND(IF($Q54=3,1,IF($Q54=4,1,0)),IF($F54&lt;=85,1,0))</formula>
    </cfRule>
  </conditionalFormatting>
  <conditionalFormatting sqref="AI54">
    <cfRule type="expression" dxfId="1985" priority="1">
      <formula>AND(IF(OR($Q54=1,$Q54=2),1,0),IF($X54&lt;=20,1,0))</formula>
    </cfRule>
    <cfRule type="expression" dxfId="1984" priority="2">
      <formula>AND(IF($Q54=2,1,0),IF($X54&lt;30,1,0))</formula>
    </cfRule>
    <cfRule type="expression" dxfId="1983" priority="3">
      <formula>AND(IF($Q54=3,1,0),IF($X54&lt;30,1,0))</formula>
    </cfRule>
    <cfRule type="expression" dxfId="1982" priority="4">
      <formula>AND(IF($Q54=3,1,IF($Q54=4,1,0)),IF($F54&lt;=85,1,0))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용강동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1989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용강동 래미안마포리버웰('15.02.,563^)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9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1986</v>
      </c>
      <c r="B6" s="10" t="s">
        <v>2358</v>
      </c>
      <c r="C6" s="88">
        <v>563</v>
      </c>
      <c r="D6" s="86">
        <v>84.6</v>
      </c>
      <c r="E6" s="87">
        <v>26</v>
      </c>
      <c r="F6" s="86">
        <v>60</v>
      </c>
      <c r="G6" s="17">
        <v>18</v>
      </c>
      <c r="H6" s="88">
        <v>16</v>
      </c>
      <c r="I6" s="89"/>
      <c r="J6" s="89"/>
      <c r="K6" s="89"/>
      <c r="L6" s="89"/>
      <c r="M6" s="90">
        <f t="shared" ref="M6:M14" si="2">I6-K6</f>
        <v>0</v>
      </c>
      <c r="N6" s="4" t="str">
        <f t="shared" ref="N6:N14" si="3">IF(ISERROR(K6/I6),"",K6/I6)</f>
        <v/>
      </c>
      <c r="O6" s="91">
        <f t="shared" ref="O6:O14" si="4">I6/E6</f>
        <v>0</v>
      </c>
      <c r="P6" s="91">
        <f t="shared" ref="P6:P14" si="5">K6/E6</f>
        <v>0</v>
      </c>
      <c r="Q6" s="77">
        <v>3</v>
      </c>
      <c r="R6" s="77">
        <v>2</v>
      </c>
      <c r="S6" s="77" t="s">
        <v>61</v>
      </c>
      <c r="T6" s="5" t="s">
        <v>255</v>
      </c>
      <c r="U6" s="9"/>
      <c r="W6" s="86">
        <f t="shared" ref="W6:W14" si="6">D6</f>
        <v>84.6</v>
      </c>
      <c r="X6" s="87">
        <f t="shared" ref="X6:X14" si="7">E6</f>
        <v>26</v>
      </c>
      <c r="Y6" s="92">
        <f t="shared" ref="Y6:Y14" si="8">H6</f>
        <v>16</v>
      </c>
      <c r="Z6" s="90">
        <f t="shared" ref="Z6:Z14" si="9">I6</f>
        <v>0</v>
      </c>
      <c r="AA6" s="90">
        <f t="shared" ref="AA6:AA14" si="10">K6</f>
        <v>0</v>
      </c>
      <c r="AB6" s="90">
        <f t="shared" ref="AB6:AB14" si="11">M6</f>
        <v>0</v>
      </c>
      <c r="AC6" s="4" t="str">
        <f t="shared" ref="AC6:AC14" si="12">N6</f>
        <v/>
      </c>
      <c r="AD6" s="91">
        <f t="shared" ref="AD6:AD14" si="13">O6</f>
        <v>0</v>
      </c>
      <c r="AE6" s="77" t="str">
        <f t="shared" ref="AE6:AE14" si="14">S6</f>
        <v>계</v>
      </c>
      <c r="AF6" s="77" t="str">
        <f t="shared" ref="AF6:AF14" si="15">Q6&amp;"/"&amp;R6</f>
        <v>3/2</v>
      </c>
      <c r="AH6" s="20" t="str">
        <f t="shared" si="1"/>
        <v>래미안마포리버웰</v>
      </c>
      <c r="AI6" s="87">
        <f t="shared" si="0"/>
        <v>26</v>
      </c>
      <c r="AJ6" s="77" t="str">
        <f t="shared" ref="AJ6:AJ14" si="16">IF(AI6="","",$AJ$2)</f>
        <v>A-</v>
      </c>
      <c r="AK6" s="77" t="s">
        <v>13</v>
      </c>
      <c r="AL6" s="77" t="s">
        <v>62</v>
      </c>
      <c r="AM6" s="77" t="s">
        <v>63</v>
      </c>
      <c r="AN6" s="77" t="str">
        <f t="shared" ref="AN6:AN14" si="17">IF(AI6="","",$AN$2)</f>
        <v>C</v>
      </c>
      <c r="AO6" s="77" t="str">
        <f t="shared" ref="AO6:AO14" si="18">IF(N6="","",IF(N6&gt;=$AO$1/100,"O","X"))</f>
        <v/>
      </c>
      <c r="AP6" s="77" t="str">
        <f t="shared" ref="AP6:AP14" si="19">IF(I6="","",IF(I6&lt;=$AP$1,"O","X"))</f>
        <v/>
      </c>
      <c r="AQ6" s="77" t="str">
        <f t="shared" ref="AQ6:AQ14" si="20">IF(O6="","",IF(O6&lt;=$AQ$1,"O","X"))</f>
        <v>O</v>
      </c>
      <c r="AR6" s="77" t="str">
        <f t="shared" ref="AR6:AR14" si="21">IF(M6="","",IF(M6&lt;=$AR$1,"O","X"))</f>
        <v>O</v>
      </c>
      <c r="AS6" s="77" t="s">
        <v>2</v>
      </c>
      <c r="AT6" s="77" t="str">
        <f t="shared" ref="AT6:AT14" si="22">IF(OR(F6="",AI6=""),"",IF(AND((F6&lt;=85),(AI6&gt;=15)),"O","X"))</f>
        <v>O</v>
      </c>
      <c r="AU6" s="77" t="str">
        <f t="shared" ref="AU6:AU14" si="23">IF(C6="","",IF(C6&gt;=$AU$1,"O","X"))</f>
        <v>O</v>
      </c>
      <c r="AV6" s="77" t="str">
        <f t="shared" ref="AV6:AV14" si="24">IF(AO6="","",IF(AND(AO6="O",AP6="O",AR6="O",AT6="O",AU6="O"),"후보","X"))</f>
        <v/>
      </c>
    </row>
    <row r="7" spans="1:48" x14ac:dyDescent="0.3">
      <c r="A7" s="9" t="s">
        <v>1986</v>
      </c>
      <c r="B7" s="10" t="s">
        <v>2358</v>
      </c>
      <c r="C7" s="88">
        <v>563</v>
      </c>
      <c r="D7" s="86">
        <v>84.9</v>
      </c>
      <c r="E7" s="87">
        <v>26</v>
      </c>
      <c r="F7" s="86">
        <v>60</v>
      </c>
      <c r="G7" s="17">
        <v>18</v>
      </c>
      <c r="H7" s="88">
        <v>15</v>
      </c>
      <c r="I7" s="89">
        <v>185000</v>
      </c>
      <c r="J7" s="89" t="s">
        <v>74</v>
      </c>
      <c r="K7" s="89"/>
      <c r="L7" s="89"/>
      <c r="M7" s="90">
        <f t="shared" si="2"/>
        <v>185000</v>
      </c>
      <c r="N7" s="4">
        <f t="shared" si="3"/>
        <v>0</v>
      </c>
      <c r="O7" s="91">
        <f t="shared" si="4"/>
        <v>7115.3846153846152</v>
      </c>
      <c r="P7" s="91">
        <f t="shared" si="5"/>
        <v>0</v>
      </c>
      <c r="Q7" s="77">
        <v>3</v>
      </c>
      <c r="R7" s="77">
        <v>2</v>
      </c>
      <c r="S7" s="77" t="s">
        <v>61</v>
      </c>
      <c r="T7" s="5" t="s">
        <v>237</v>
      </c>
      <c r="U7" s="9"/>
      <c r="W7" s="86">
        <f t="shared" si="6"/>
        <v>84.9</v>
      </c>
      <c r="X7" s="87">
        <f t="shared" si="7"/>
        <v>26</v>
      </c>
      <c r="Y7" s="92">
        <f t="shared" si="8"/>
        <v>15</v>
      </c>
      <c r="Z7" s="90">
        <f t="shared" si="9"/>
        <v>185000</v>
      </c>
      <c r="AA7" s="90">
        <f t="shared" si="10"/>
        <v>0</v>
      </c>
      <c r="AB7" s="90">
        <f t="shared" si="11"/>
        <v>185000</v>
      </c>
      <c r="AC7" s="4">
        <f t="shared" si="12"/>
        <v>0</v>
      </c>
      <c r="AD7" s="91">
        <f t="shared" si="13"/>
        <v>7115.3846153846152</v>
      </c>
      <c r="AE7" s="77" t="str">
        <f t="shared" si="14"/>
        <v>계</v>
      </c>
      <c r="AF7" s="77" t="str">
        <f t="shared" si="15"/>
        <v>3/2</v>
      </c>
      <c r="AH7" s="20" t="str">
        <f t="shared" si="1"/>
        <v>래미안마포리버웰</v>
      </c>
      <c r="AI7" s="87">
        <f t="shared" si="0"/>
        <v>26</v>
      </c>
      <c r="AJ7" s="77" t="str">
        <f t="shared" si="16"/>
        <v>A-</v>
      </c>
      <c r="AK7" s="77" t="s">
        <v>13</v>
      </c>
      <c r="AL7" s="77" t="s">
        <v>62</v>
      </c>
      <c r="AM7" s="77" t="s">
        <v>63</v>
      </c>
      <c r="AN7" s="77" t="str">
        <f t="shared" si="17"/>
        <v>C</v>
      </c>
      <c r="AO7" s="77" t="str">
        <f t="shared" si="18"/>
        <v>X</v>
      </c>
      <c r="AP7" s="77" t="str">
        <f t="shared" si="19"/>
        <v>X</v>
      </c>
      <c r="AQ7" s="77" t="str">
        <f t="shared" si="20"/>
        <v>X</v>
      </c>
      <c r="AR7" s="77" t="str">
        <f t="shared" si="21"/>
        <v>X</v>
      </c>
      <c r="AS7" s="77" t="s">
        <v>2</v>
      </c>
      <c r="AT7" s="77" t="str">
        <f t="shared" si="22"/>
        <v>O</v>
      </c>
      <c r="AU7" s="77" t="str">
        <f t="shared" si="23"/>
        <v>O</v>
      </c>
      <c r="AV7" s="77" t="str">
        <f t="shared" si="24"/>
        <v>X</v>
      </c>
    </row>
    <row r="8" spans="1:48" x14ac:dyDescent="0.3">
      <c r="A8" s="9" t="s">
        <v>1986</v>
      </c>
      <c r="B8" s="10" t="s">
        <v>2358</v>
      </c>
      <c r="C8" s="88">
        <v>563</v>
      </c>
      <c r="D8" s="86">
        <v>84.9</v>
      </c>
      <c r="E8" s="87">
        <v>26</v>
      </c>
      <c r="F8" s="86">
        <v>60</v>
      </c>
      <c r="G8" s="17">
        <v>18</v>
      </c>
      <c r="H8" s="88">
        <v>10</v>
      </c>
      <c r="I8" s="89">
        <v>185000</v>
      </c>
      <c r="J8" s="89" t="s">
        <v>74</v>
      </c>
      <c r="K8" s="89"/>
      <c r="L8" s="89"/>
      <c r="M8" s="90">
        <f t="shared" si="2"/>
        <v>185000</v>
      </c>
      <c r="N8" s="4">
        <f t="shared" si="3"/>
        <v>0</v>
      </c>
      <c r="O8" s="91">
        <f t="shared" si="4"/>
        <v>7115.3846153846152</v>
      </c>
      <c r="P8" s="91">
        <f t="shared" si="5"/>
        <v>0</v>
      </c>
      <c r="Q8" s="77">
        <v>3</v>
      </c>
      <c r="R8" s="77">
        <v>2</v>
      </c>
      <c r="S8" s="77" t="s">
        <v>61</v>
      </c>
      <c r="T8" s="5" t="s">
        <v>156</v>
      </c>
      <c r="U8" s="9"/>
      <c r="W8" s="86">
        <f t="shared" si="6"/>
        <v>84.9</v>
      </c>
      <c r="X8" s="87">
        <f t="shared" si="7"/>
        <v>26</v>
      </c>
      <c r="Y8" s="92">
        <f t="shared" si="8"/>
        <v>10</v>
      </c>
      <c r="Z8" s="90">
        <f t="shared" si="9"/>
        <v>185000</v>
      </c>
      <c r="AA8" s="90">
        <f t="shared" si="10"/>
        <v>0</v>
      </c>
      <c r="AB8" s="90">
        <f t="shared" si="11"/>
        <v>185000</v>
      </c>
      <c r="AC8" s="4">
        <f t="shared" si="12"/>
        <v>0</v>
      </c>
      <c r="AD8" s="91">
        <f t="shared" si="13"/>
        <v>7115.3846153846152</v>
      </c>
      <c r="AE8" s="77" t="str">
        <f t="shared" si="14"/>
        <v>계</v>
      </c>
      <c r="AF8" s="77" t="str">
        <f t="shared" si="15"/>
        <v>3/2</v>
      </c>
      <c r="AH8" s="20" t="str">
        <f t="shared" si="1"/>
        <v>래미안마포리버웰</v>
      </c>
      <c r="AI8" s="87">
        <f t="shared" si="0"/>
        <v>26</v>
      </c>
      <c r="AJ8" s="77" t="str">
        <f t="shared" si="16"/>
        <v>A-</v>
      </c>
      <c r="AK8" s="77" t="s">
        <v>13</v>
      </c>
      <c r="AL8" s="77" t="s">
        <v>62</v>
      </c>
      <c r="AM8" s="77" t="s">
        <v>63</v>
      </c>
      <c r="AN8" s="77" t="str">
        <f t="shared" si="17"/>
        <v>C</v>
      </c>
      <c r="AO8" s="77" t="str">
        <f t="shared" si="18"/>
        <v>X</v>
      </c>
      <c r="AP8" s="77" t="str">
        <f t="shared" si="19"/>
        <v>X</v>
      </c>
      <c r="AQ8" s="77" t="str">
        <f t="shared" si="20"/>
        <v>X</v>
      </c>
      <c r="AR8" s="77" t="str">
        <f t="shared" si="21"/>
        <v>X</v>
      </c>
      <c r="AS8" s="77" t="s">
        <v>2</v>
      </c>
      <c r="AT8" s="77" t="str">
        <f t="shared" si="22"/>
        <v>O</v>
      </c>
      <c r="AU8" s="77" t="str">
        <f t="shared" si="23"/>
        <v>O</v>
      </c>
      <c r="AV8" s="77" t="str">
        <f t="shared" si="24"/>
        <v>X</v>
      </c>
    </row>
    <row r="9" spans="1:48" x14ac:dyDescent="0.3">
      <c r="A9" s="9" t="s">
        <v>1986</v>
      </c>
      <c r="B9" s="10" t="s">
        <v>2358</v>
      </c>
      <c r="C9" s="88">
        <v>563</v>
      </c>
      <c r="D9" s="86">
        <v>109.6</v>
      </c>
      <c r="E9" s="87">
        <v>33</v>
      </c>
      <c r="F9" s="86">
        <v>85</v>
      </c>
      <c r="G9" s="17">
        <v>26</v>
      </c>
      <c r="H9" s="88">
        <v>119</v>
      </c>
      <c r="I9" s="89">
        <v>210000</v>
      </c>
      <c r="J9" s="89" t="s">
        <v>116</v>
      </c>
      <c r="K9" s="89"/>
      <c r="L9" s="89"/>
      <c r="M9" s="90">
        <f t="shared" si="2"/>
        <v>210000</v>
      </c>
      <c r="N9" s="4">
        <f t="shared" si="3"/>
        <v>0</v>
      </c>
      <c r="O9" s="91">
        <f t="shared" si="4"/>
        <v>6363.636363636364</v>
      </c>
      <c r="P9" s="91">
        <f t="shared" si="5"/>
        <v>0</v>
      </c>
      <c r="Q9" s="77">
        <v>3</v>
      </c>
      <c r="R9" s="77">
        <v>2</v>
      </c>
      <c r="S9" s="77" t="s">
        <v>61</v>
      </c>
      <c r="T9" s="5" t="s">
        <v>256</v>
      </c>
      <c r="U9" s="9"/>
      <c r="W9" s="86">
        <f t="shared" si="6"/>
        <v>109.6</v>
      </c>
      <c r="X9" s="87">
        <f t="shared" si="7"/>
        <v>33</v>
      </c>
      <c r="Y9" s="92">
        <f t="shared" si="8"/>
        <v>119</v>
      </c>
      <c r="Z9" s="90">
        <f t="shared" si="9"/>
        <v>210000</v>
      </c>
      <c r="AA9" s="90">
        <f t="shared" si="10"/>
        <v>0</v>
      </c>
      <c r="AB9" s="90">
        <f t="shared" si="11"/>
        <v>210000</v>
      </c>
      <c r="AC9" s="4">
        <f t="shared" si="12"/>
        <v>0</v>
      </c>
      <c r="AD9" s="91">
        <f t="shared" si="13"/>
        <v>6363.636363636364</v>
      </c>
      <c r="AE9" s="77" t="str">
        <f t="shared" si="14"/>
        <v>계</v>
      </c>
      <c r="AF9" s="77" t="str">
        <f t="shared" si="15"/>
        <v>3/2</v>
      </c>
      <c r="AH9" s="20" t="str">
        <f t="shared" si="1"/>
        <v>래미안마포리버웰</v>
      </c>
      <c r="AI9" s="87">
        <f t="shared" si="0"/>
        <v>33</v>
      </c>
      <c r="AJ9" s="77" t="str">
        <f t="shared" si="16"/>
        <v>A-</v>
      </c>
      <c r="AK9" s="77" t="s">
        <v>13</v>
      </c>
      <c r="AL9" s="77" t="s">
        <v>62</v>
      </c>
      <c r="AM9" s="77" t="s">
        <v>63</v>
      </c>
      <c r="AN9" s="77" t="str">
        <f t="shared" si="17"/>
        <v>C</v>
      </c>
      <c r="AO9" s="77" t="str">
        <f t="shared" si="18"/>
        <v>X</v>
      </c>
      <c r="AP9" s="77" t="str">
        <f t="shared" si="19"/>
        <v>X</v>
      </c>
      <c r="AQ9" s="77" t="str">
        <f t="shared" si="20"/>
        <v>X</v>
      </c>
      <c r="AR9" s="77" t="str">
        <f t="shared" si="21"/>
        <v>X</v>
      </c>
      <c r="AS9" s="77" t="s">
        <v>2</v>
      </c>
      <c r="AT9" s="77" t="str">
        <f t="shared" si="22"/>
        <v>O</v>
      </c>
      <c r="AU9" s="77" t="str">
        <f t="shared" si="23"/>
        <v>O</v>
      </c>
      <c r="AV9" s="77" t="str">
        <f t="shared" si="24"/>
        <v>X</v>
      </c>
    </row>
    <row r="10" spans="1:48" x14ac:dyDescent="0.3">
      <c r="A10" s="9" t="s">
        <v>1986</v>
      </c>
      <c r="B10" s="10" t="s">
        <v>2358</v>
      </c>
      <c r="C10" s="88">
        <v>563</v>
      </c>
      <c r="D10" s="86">
        <v>112.8</v>
      </c>
      <c r="E10" s="87">
        <v>34</v>
      </c>
      <c r="F10" s="86">
        <v>85</v>
      </c>
      <c r="G10" s="17">
        <v>26</v>
      </c>
      <c r="H10" s="88">
        <v>74</v>
      </c>
      <c r="I10" s="89">
        <v>210000</v>
      </c>
      <c r="J10" s="89" t="s">
        <v>98</v>
      </c>
      <c r="K10" s="89">
        <v>130000</v>
      </c>
      <c r="L10" s="89" t="s">
        <v>74</v>
      </c>
      <c r="M10" s="90">
        <f t="shared" si="2"/>
        <v>80000</v>
      </c>
      <c r="N10" s="4">
        <f t="shared" si="3"/>
        <v>0.61904761904761907</v>
      </c>
      <c r="O10" s="91">
        <f t="shared" si="4"/>
        <v>6176.4705882352937</v>
      </c>
      <c r="P10" s="91">
        <f t="shared" si="5"/>
        <v>3823.5294117647059</v>
      </c>
      <c r="Q10" s="77">
        <v>3</v>
      </c>
      <c r="R10" s="77">
        <v>2</v>
      </c>
      <c r="S10" s="77" t="s">
        <v>61</v>
      </c>
      <c r="T10" s="5" t="s">
        <v>101</v>
      </c>
      <c r="U10" s="9"/>
      <c r="W10" s="86">
        <f t="shared" si="6"/>
        <v>112.8</v>
      </c>
      <c r="X10" s="87">
        <f t="shared" si="7"/>
        <v>34</v>
      </c>
      <c r="Y10" s="92">
        <f t="shared" si="8"/>
        <v>74</v>
      </c>
      <c r="Z10" s="90">
        <f t="shared" si="9"/>
        <v>210000</v>
      </c>
      <c r="AA10" s="90">
        <f t="shared" si="10"/>
        <v>130000</v>
      </c>
      <c r="AB10" s="90">
        <f t="shared" si="11"/>
        <v>80000</v>
      </c>
      <c r="AC10" s="4">
        <f t="shared" si="12"/>
        <v>0.61904761904761907</v>
      </c>
      <c r="AD10" s="91">
        <f t="shared" si="13"/>
        <v>6176.4705882352937</v>
      </c>
      <c r="AE10" s="77" t="str">
        <f t="shared" si="14"/>
        <v>계</v>
      </c>
      <c r="AF10" s="77" t="str">
        <f t="shared" si="15"/>
        <v>3/2</v>
      </c>
      <c r="AH10" s="20" t="str">
        <f t="shared" si="1"/>
        <v>래미안마포리버웰</v>
      </c>
      <c r="AI10" s="87">
        <f t="shared" si="0"/>
        <v>34</v>
      </c>
      <c r="AJ10" s="77" t="str">
        <f t="shared" si="16"/>
        <v>A-</v>
      </c>
      <c r="AK10" s="77" t="s">
        <v>13</v>
      </c>
      <c r="AL10" s="77" t="s">
        <v>62</v>
      </c>
      <c r="AM10" s="77" t="s">
        <v>63</v>
      </c>
      <c r="AN10" s="77" t="str">
        <f t="shared" si="17"/>
        <v>C</v>
      </c>
      <c r="AO10" s="77" t="str">
        <f t="shared" si="18"/>
        <v>X</v>
      </c>
      <c r="AP10" s="77" t="str">
        <f t="shared" si="19"/>
        <v>X</v>
      </c>
      <c r="AQ10" s="77" t="str">
        <f t="shared" si="20"/>
        <v>X</v>
      </c>
      <c r="AR10" s="77" t="str">
        <f t="shared" si="21"/>
        <v>X</v>
      </c>
      <c r="AS10" s="77" t="s">
        <v>2</v>
      </c>
      <c r="AT10" s="77" t="str">
        <f t="shared" si="22"/>
        <v>O</v>
      </c>
      <c r="AU10" s="77" t="str">
        <f t="shared" si="23"/>
        <v>O</v>
      </c>
      <c r="AV10" s="77" t="str">
        <f t="shared" si="24"/>
        <v>X</v>
      </c>
    </row>
    <row r="11" spans="1:48" x14ac:dyDescent="0.3">
      <c r="A11" s="9" t="s">
        <v>1986</v>
      </c>
      <c r="B11" s="10" t="s">
        <v>2358</v>
      </c>
      <c r="C11" s="88">
        <v>563</v>
      </c>
      <c r="D11" s="86">
        <v>113.1</v>
      </c>
      <c r="E11" s="87">
        <v>34</v>
      </c>
      <c r="F11" s="86">
        <v>85</v>
      </c>
      <c r="G11" s="17">
        <v>26</v>
      </c>
      <c r="H11" s="88">
        <v>131</v>
      </c>
      <c r="I11" s="89">
        <v>240000</v>
      </c>
      <c r="J11" s="89" t="s">
        <v>76</v>
      </c>
      <c r="K11" s="89">
        <v>125000</v>
      </c>
      <c r="L11" s="89" t="s">
        <v>74</v>
      </c>
      <c r="M11" s="90">
        <f t="shared" si="2"/>
        <v>115000</v>
      </c>
      <c r="N11" s="4">
        <f t="shared" si="3"/>
        <v>0.52083333333333337</v>
      </c>
      <c r="O11" s="91">
        <f t="shared" si="4"/>
        <v>7058.8235294117649</v>
      </c>
      <c r="P11" s="91">
        <f t="shared" si="5"/>
        <v>3676.4705882352941</v>
      </c>
      <c r="Q11" s="77">
        <v>3</v>
      </c>
      <c r="R11" s="77">
        <v>2</v>
      </c>
      <c r="S11" s="77" t="s">
        <v>61</v>
      </c>
      <c r="T11" s="5" t="s">
        <v>176</v>
      </c>
      <c r="U11" s="9"/>
      <c r="W11" s="86">
        <f t="shared" si="6"/>
        <v>113.1</v>
      </c>
      <c r="X11" s="87">
        <f t="shared" si="7"/>
        <v>34</v>
      </c>
      <c r="Y11" s="92">
        <f t="shared" si="8"/>
        <v>131</v>
      </c>
      <c r="Z11" s="90">
        <f t="shared" si="9"/>
        <v>240000</v>
      </c>
      <c r="AA11" s="90">
        <f t="shared" si="10"/>
        <v>125000</v>
      </c>
      <c r="AB11" s="90">
        <f t="shared" si="11"/>
        <v>115000</v>
      </c>
      <c r="AC11" s="4">
        <f t="shared" si="12"/>
        <v>0.52083333333333337</v>
      </c>
      <c r="AD11" s="91">
        <f t="shared" si="13"/>
        <v>7058.8235294117649</v>
      </c>
      <c r="AE11" s="77" t="str">
        <f t="shared" si="14"/>
        <v>계</v>
      </c>
      <c r="AF11" s="77" t="str">
        <f t="shared" si="15"/>
        <v>3/2</v>
      </c>
      <c r="AH11" s="20" t="str">
        <f t="shared" si="1"/>
        <v>래미안마포리버웰</v>
      </c>
      <c r="AI11" s="87">
        <f t="shared" si="0"/>
        <v>34</v>
      </c>
      <c r="AJ11" s="77" t="str">
        <f t="shared" si="16"/>
        <v>A-</v>
      </c>
      <c r="AK11" s="77" t="s">
        <v>13</v>
      </c>
      <c r="AL11" s="77" t="s">
        <v>62</v>
      </c>
      <c r="AM11" s="77" t="s">
        <v>63</v>
      </c>
      <c r="AN11" s="77" t="str">
        <f t="shared" si="17"/>
        <v>C</v>
      </c>
      <c r="AO11" s="77" t="str">
        <f t="shared" si="18"/>
        <v>X</v>
      </c>
      <c r="AP11" s="77" t="str">
        <f t="shared" si="19"/>
        <v>X</v>
      </c>
      <c r="AQ11" s="77" t="str">
        <f t="shared" si="20"/>
        <v>X</v>
      </c>
      <c r="AR11" s="77" t="str">
        <f t="shared" si="21"/>
        <v>X</v>
      </c>
      <c r="AS11" s="77" t="s">
        <v>2</v>
      </c>
      <c r="AT11" s="77" t="str">
        <f t="shared" si="22"/>
        <v>O</v>
      </c>
      <c r="AU11" s="77" t="str">
        <f t="shared" si="23"/>
        <v>O</v>
      </c>
      <c r="AV11" s="77" t="str">
        <f t="shared" si="24"/>
        <v>X</v>
      </c>
    </row>
    <row r="12" spans="1:48" x14ac:dyDescent="0.3">
      <c r="A12" s="9" t="s">
        <v>1986</v>
      </c>
      <c r="B12" s="10" t="s">
        <v>2358</v>
      </c>
      <c r="C12" s="88">
        <v>563</v>
      </c>
      <c r="D12" s="86">
        <v>113.8</v>
      </c>
      <c r="E12" s="87">
        <v>34</v>
      </c>
      <c r="F12" s="86">
        <v>85</v>
      </c>
      <c r="G12" s="17">
        <v>26</v>
      </c>
      <c r="H12" s="88">
        <v>20</v>
      </c>
      <c r="I12" s="89"/>
      <c r="J12" s="89"/>
      <c r="K12" s="89"/>
      <c r="L12" s="89"/>
      <c r="M12" s="90">
        <f t="shared" si="2"/>
        <v>0</v>
      </c>
      <c r="N12" s="4" t="str">
        <f t="shared" si="3"/>
        <v/>
      </c>
      <c r="O12" s="91">
        <f t="shared" si="4"/>
        <v>0</v>
      </c>
      <c r="P12" s="91">
        <f t="shared" si="5"/>
        <v>0</v>
      </c>
      <c r="Q12" s="77">
        <v>3</v>
      </c>
      <c r="R12" s="77">
        <v>2</v>
      </c>
      <c r="S12" s="77" t="s">
        <v>61</v>
      </c>
      <c r="T12" s="5" t="s">
        <v>86</v>
      </c>
      <c r="U12" s="9"/>
      <c r="W12" s="86">
        <f t="shared" si="6"/>
        <v>113.8</v>
      </c>
      <c r="X12" s="87">
        <f t="shared" si="7"/>
        <v>34</v>
      </c>
      <c r="Y12" s="92">
        <f t="shared" si="8"/>
        <v>20</v>
      </c>
      <c r="Z12" s="90">
        <f t="shared" si="9"/>
        <v>0</v>
      </c>
      <c r="AA12" s="90">
        <f t="shared" si="10"/>
        <v>0</v>
      </c>
      <c r="AB12" s="90">
        <f t="shared" si="11"/>
        <v>0</v>
      </c>
      <c r="AC12" s="4" t="str">
        <f t="shared" si="12"/>
        <v/>
      </c>
      <c r="AD12" s="91">
        <f t="shared" si="13"/>
        <v>0</v>
      </c>
      <c r="AE12" s="77" t="str">
        <f t="shared" si="14"/>
        <v>계</v>
      </c>
      <c r="AF12" s="77" t="str">
        <f t="shared" si="15"/>
        <v>3/2</v>
      </c>
      <c r="AH12" s="20" t="str">
        <f t="shared" si="1"/>
        <v>래미안마포리버웰</v>
      </c>
      <c r="AI12" s="87">
        <f t="shared" si="0"/>
        <v>34</v>
      </c>
      <c r="AJ12" s="77" t="str">
        <f t="shared" si="16"/>
        <v>A-</v>
      </c>
      <c r="AK12" s="77" t="s">
        <v>13</v>
      </c>
      <c r="AL12" s="77" t="s">
        <v>62</v>
      </c>
      <c r="AM12" s="77" t="s">
        <v>63</v>
      </c>
      <c r="AN12" s="77" t="str">
        <f t="shared" si="17"/>
        <v>C</v>
      </c>
      <c r="AO12" s="77" t="str">
        <f t="shared" si="18"/>
        <v/>
      </c>
      <c r="AP12" s="77" t="str">
        <f t="shared" si="19"/>
        <v/>
      </c>
      <c r="AQ12" s="77" t="str">
        <f t="shared" si="20"/>
        <v>O</v>
      </c>
      <c r="AR12" s="77" t="str">
        <f t="shared" si="21"/>
        <v>O</v>
      </c>
      <c r="AS12" s="77" t="s">
        <v>2</v>
      </c>
      <c r="AT12" s="77" t="str">
        <f t="shared" si="22"/>
        <v>O</v>
      </c>
      <c r="AU12" s="77" t="str">
        <f t="shared" si="23"/>
        <v>O</v>
      </c>
      <c r="AV12" s="77" t="str">
        <f t="shared" si="24"/>
        <v/>
      </c>
    </row>
    <row r="13" spans="1:48" x14ac:dyDescent="0.3">
      <c r="A13" s="9" t="s">
        <v>1986</v>
      </c>
      <c r="B13" s="10" t="s">
        <v>2358</v>
      </c>
      <c r="C13" s="88">
        <v>563</v>
      </c>
      <c r="D13" s="86">
        <v>144.6</v>
      </c>
      <c r="E13" s="87">
        <v>44</v>
      </c>
      <c r="F13" s="86">
        <v>114.7</v>
      </c>
      <c r="G13" s="17">
        <v>35</v>
      </c>
      <c r="H13" s="88">
        <v>35</v>
      </c>
      <c r="I13" s="89">
        <v>270000</v>
      </c>
      <c r="J13" s="89" t="s">
        <v>116</v>
      </c>
      <c r="K13" s="89">
        <v>143000</v>
      </c>
      <c r="L13" s="89" t="s">
        <v>68</v>
      </c>
      <c r="M13" s="90">
        <f t="shared" si="2"/>
        <v>127000</v>
      </c>
      <c r="N13" s="4">
        <f t="shared" si="3"/>
        <v>0.52962962962962967</v>
      </c>
      <c r="O13" s="91">
        <f t="shared" si="4"/>
        <v>6136.363636363636</v>
      </c>
      <c r="P13" s="91">
        <f t="shared" si="5"/>
        <v>3250</v>
      </c>
      <c r="Q13" s="77">
        <v>4</v>
      </c>
      <c r="R13" s="77">
        <v>2</v>
      </c>
      <c r="S13" s="77" t="s">
        <v>61</v>
      </c>
      <c r="T13" s="5" t="s">
        <v>118</v>
      </c>
      <c r="U13" s="9"/>
      <c r="W13" s="86">
        <f t="shared" si="6"/>
        <v>144.6</v>
      </c>
      <c r="X13" s="87">
        <f t="shared" si="7"/>
        <v>44</v>
      </c>
      <c r="Y13" s="92">
        <f t="shared" si="8"/>
        <v>35</v>
      </c>
      <c r="Z13" s="90">
        <f t="shared" si="9"/>
        <v>270000</v>
      </c>
      <c r="AA13" s="90">
        <f t="shared" si="10"/>
        <v>143000</v>
      </c>
      <c r="AB13" s="90">
        <f t="shared" si="11"/>
        <v>127000</v>
      </c>
      <c r="AC13" s="4">
        <f t="shared" si="12"/>
        <v>0.52962962962962967</v>
      </c>
      <c r="AD13" s="91">
        <f t="shared" si="13"/>
        <v>6136.363636363636</v>
      </c>
      <c r="AE13" s="77" t="str">
        <f t="shared" si="14"/>
        <v>계</v>
      </c>
      <c r="AF13" s="77" t="str">
        <f t="shared" si="15"/>
        <v>4/2</v>
      </c>
      <c r="AH13" s="20" t="str">
        <f t="shared" si="1"/>
        <v>래미안마포리버웰</v>
      </c>
      <c r="AI13" s="87">
        <f t="shared" si="0"/>
        <v>44</v>
      </c>
      <c r="AJ13" s="77" t="str">
        <f t="shared" si="16"/>
        <v>A-</v>
      </c>
      <c r="AK13" s="77" t="s">
        <v>13</v>
      </c>
      <c r="AL13" s="77" t="s">
        <v>62</v>
      </c>
      <c r="AM13" s="77" t="s">
        <v>63</v>
      </c>
      <c r="AN13" s="77" t="str">
        <f t="shared" si="17"/>
        <v>C</v>
      </c>
      <c r="AO13" s="77" t="str">
        <f t="shared" si="18"/>
        <v>X</v>
      </c>
      <c r="AP13" s="77" t="str">
        <f t="shared" si="19"/>
        <v>X</v>
      </c>
      <c r="AQ13" s="77" t="str">
        <f t="shared" si="20"/>
        <v>X</v>
      </c>
      <c r="AR13" s="77" t="str">
        <f t="shared" si="21"/>
        <v>X</v>
      </c>
      <c r="AS13" s="77" t="s">
        <v>2</v>
      </c>
      <c r="AT13" s="77" t="str">
        <f t="shared" si="22"/>
        <v>X</v>
      </c>
      <c r="AU13" s="77" t="str">
        <f t="shared" si="23"/>
        <v>O</v>
      </c>
      <c r="AV13" s="77" t="str">
        <f t="shared" si="24"/>
        <v>X</v>
      </c>
    </row>
    <row r="14" spans="1:48" x14ac:dyDescent="0.3">
      <c r="A14" s="9" t="s">
        <v>1986</v>
      </c>
      <c r="B14" s="10" t="s">
        <v>2358</v>
      </c>
      <c r="C14" s="88">
        <v>563</v>
      </c>
      <c r="D14" s="86">
        <v>146.19999999999999</v>
      </c>
      <c r="E14" s="87">
        <v>44</v>
      </c>
      <c r="F14" s="86">
        <v>115</v>
      </c>
      <c r="G14" s="17">
        <v>35</v>
      </c>
      <c r="H14" s="88">
        <v>46</v>
      </c>
      <c r="I14" s="89"/>
      <c r="J14" s="89"/>
      <c r="K14" s="89"/>
      <c r="L14" s="89"/>
      <c r="M14" s="90">
        <f t="shared" si="2"/>
        <v>0</v>
      </c>
      <c r="N14" s="4" t="str">
        <f t="shared" si="3"/>
        <v/>
      </c>
      <c r="O14" s="91">
        <f t="shared" si="4"/>
        <v>0</v>
      </c>
      <c r="P14" s="91">
        <f t="shared" si="5"/>
        <v>0</v>
      </c>
      <c r="Q14" s="77">
        <v>4</v>
      </c>
      <c r="R14" s="77">
        <v>2</v>
      </c>
      <c r="S14" s="77" t="s">
        <v>61</v>
      </c>
      <c r="T14" s="5" t="s">
        <v>257</v>
      </c>
      <c r="U14" s="9"/>
      <c r="W14" s="86">
        <f t="shared" si="6"/>
        <v>146.19999999999999</v>
      </c>
      <c r="X14" s="87">
        <f t="shared" si="7"/>
        <v>44</v>
      </c>
      <c r="Y14" s="92">
        <f t="shared" si="8"/>
        <v>46</v>
      </c>
      <c r="Z14" s="90">
        <f t="shared" si="9"/>
        <v>0</v>
      </c>
      <c r="AA14" s="90">
        <f t="shared" si="10"/>
        <v>0</v>
      </c>
      <c r="AB14" s="90">
        <f t="shared" si="11"/>
        <v>0</v>
      </c>
      <c r="AC14" s="4" t="str">
        <f t="shared" si="12"/>
        <v/>
      </c>
      <c r="AD14" s="91">
        <f t="shared" si="13"/>
        <v>0</v>
      </c>
      <c r="AE14" s="77" t="str">
        <f t="shared" si="14"/>
        <v>계</v>
      </c>
      <c r="AF14" s="77" t="str">
        <f t="shared" si="15"/>
        <v>4/2</v>
      </c>
      <c r="AH14" s="20" t="str">
        <f t="shared" si="1"/>
        <v>래미안마포리버웰</v>
      </c>
      <c r="AI14" s="87">
        <f t="shared" si="0"/>
        <v>44</v>
      </c>
      <c r="AJ14" s="77" t="str">
        <f t="shared" si="16"/>
        <v>A-</v>
      </c>
      <c r="AK14" s="77" t="s">
        <v>13</v>
      </c>
      <c r="AL14" s="77" t="s">
        <v>62</v>
      </c>
      <c r="AM14" s="77" t="s">
        <v>63</v>
      </c>
      <c r="AN14" s="77" t="str">
        <f t="shared" si="17"/>
        <v>C</v>
      </c>
      <c r="AO14" s="77" t="str">
        <f t="shared" si="18"/>
        <v/>
      </c>
      <c r="AP14" s="77" t="str">
        <f t="shared" si="19"/>
        <v/>
      </c>
      <c r="AQ14" s="77" t="str">
        <f t="shared" si="20"/>
        <v>O</v>
      </c>
      <c r="AR14" s="77" t="str">
        <f t="shared" si="21"/>
        <v>O</v>
      </c>
      <c r="AS14" s="77" t="s">
        <v>2</v>
      </c>
      <c r="AT14" s="77" t="str">
        <f t="shared" si="22"/>
        <v>X</v>
      </c>
      <c r="AU14" s="77" t="str">
        <f t="shared" si="23"/>
        <v>O</v>
      </c>
      <c r="AV14" s="77" t="str">
        <f t="shared" si="24"/>
        <v/>
      </c>
    </row>
    <row r="15" spans="1:48" x14ac:dyDescent="0.3">
      <c r="A15" s="9"/>
      <c r="B15" s="77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7"/>
      <c r="U15" s="9"/>
      <c r="W15" s="67" t="str">
        <f>$A$4&amp;" "&amp;A16&amp;"("&amp;B16&amp;","&amp;C16&amp;"^)"</f>
        <v>용강동 래미안('03.03.,430^)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9" t="str">
        <f t="shared" si="0"/>
        <v/>
      </c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</row>
    <row r="16" spans="1:48" x14ac:dyDescent="0.3">
      <c r="A16" s="9" t="s">
        <v>1991</v>
      </c>
      <c r="B16" s="10" t="s">
        <v>2359</v>
      </c>
      <c r="C16" s="88">
        <v>430</v>
      </c>
      <c r="D16" s="86">
        <v>79.5</v>
      </c>
      <c r="E16" s="87">
        <v>24</v>
      </c>
      <c r="F16" s="86">
        <v>60</v>
      </c>
      <c r="G16" s="17">
        <v>18</v>
      </c>
      <c r="H16" s="88">
        <v>102</v>
      </c>
      <c r="I16" s="89"/>
      <c r="J16" s="89"/>
      <c r="K16" s="89">
        <v>75000</v>
      </c>
      <c r="L16" s="89" t="s">
        <v>100</v>
      </c>
      <c r="M16" s="90">
        <f>I16-K16</f>
        <v>-75000</v>
      </c>
      <c r="N16" s="4" t="str">
        <f>IF(ISERROR(K16/I16),"",K16/I16)</f>
        <v/>
      </c>
      <c r="O16" s="91">
        <f>I16/E16</f>
        <v>0</v>
      </c>
      <c r="P16" s="91">
        <f>K16/E16</f>
        <v>3125</v>
      </c>
      <c r="Q16" s="77">
        <v>3</v>
      </c>
      <c r="R16" s="77">
        <v>2</v>
      </c>
      <c r="S16" s="77" t="s">
        <v>61</v>
      </c>
      <c r="T16" s="5" t="s">
        <v>219</v>
      </c>
      <c r="U16" s="9"/>
      <c r="W16" s="86">
        <f t="shared" ref="W16:X20" si="25">D16</f>
        <v>79.5</v>
      </c>
      <c r="X16" s="87">
        <f t="shared" si="25"/>
        <v>24</v>
      </c>
      <c r="Y16" s="92">
        <f t="shared" ref="Y16:Z20" si="26">H16</f>
        <v>102</v>
      </c>
      <c r="Z16" s="90">
        <f t="shared" si="26"/>
        <v>0</v>
      </c>
      <c r="AA16" s="90">
        <f>K16</f>
        <v>75000</v>
      </c>
      <c r="AB16" s="90">
        <f t="shared" ref="AB16:AD20" si="27">M16</f>
        <v>-75000</v>
      </c>
      <c r="AC16" s="4" t="str">
        <f t="shared" si="27"/>
        <v/>
      </c>
      <c r="AD16" s="91">
        <f t="shared" si="27"/>
        <v>0</v>
      </c>
      <c r="AE16" s="77" t="str">
        <f>S16</f>
        <v>계</v>
      </c>
      <c r="AF16" s="77" t="str">
        <f>Q16&amp;"/"&amp;R16</f>
        <v>3/2</v>
      </c>
      <c r="AH16" s="20" t="str">
        <f t="shared" si="1"/>
        <v>래미안</v>
      </c>
      <c r="AI16" s="87">
        <f t="shared" si="0"/>
        <v>24</v>
      </c>
      <c r="AJ16" s="77" t="str">
        <f>IF(AI16="","",$AJ$2)</f>
        <v>A-</v>
      </c>
      <c r="AK16" s="77" t="s">
        <v>13</v>
      </c>
      <c r="AL16" s="77" t="s">
        <v>62</v>
      </c>
      <c r="AM16" s="77" t="s">
        <v>63</v>
      </c>
      <c r="AN16" s="77" t="str">
        <f>IF(AI16="","",$AN$2)</f>
        <v>C</v>
      </c>
      <c r="AO16" s="77" t="str">
        <f>IF(N16="","",IF(N16&gt;=$AO$1/100,"O","X"))</f>
        <v/>
      </c>
      <c r="AP16" s="77" t="str">
        <f>IF(I16="","",IF(I16&lt;=$AP$1,"O","X"))</f>
        <v/>
      </c>
      <c r="AQ16" s="77" t="str">
        <f>IF(O16="","",IF(O16&lt;=$AQ$1,"O","X"))</f>
        <v>O</v>
      </c>
      <c r="AR16" s="77" t="str">
        <f>IF(M16="","",IF(M16&lt;=$AR$1,"O","X"))</f>
        <v>O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/>
      </c>
    </row>
    <row r="17" spans="1:48" x14ac:dyDescent="0.3">
      <c r="A17" s="9" t="s">
        <v>1991</v>
      </c>
      <c r="B17" s="10" t="s">
        <v>2359</v>
      </c>
      <c r="C17" s="88">
        <v>430</v>
      </c>
      <c r="D17" s="86">
        <v>79.400000000000006</v>
      </c>
      <c r="E17" s="87">
        <v>24</v>
      </c>
      <c r="F17" s="86">
        <v>60</v>
      </c>
      <c r="G17" s="17">
        <v>18</v>
      </c>
      <c r="H17" s="88">
        <v>72</v>
      </c>
      <c r="I17" s="89">
        <v>120000</v>
      </c>
      <c r="J17" s="89" t="s">
        <v>59</v>
      </c>
      <c r="K17" s="89">
        <v>68000</v>
      </c>
      <c r="L17" s="89" t="s">
        <v>121</v>
      </c>
      <c r="M17" s="90">
        <f>I17-K17</f>
        <v>52000</v>
      </c>
      <c r="N17" s="4">
        <f>IF(ISERROR(K17/I17),"",K17/I17)</f>
        <v>0.56666666666666665</v>
      </c>
      <c r="O17" s="91">
        <f>I17/E17</f>
        <v>5000</v>
      </c>
      <c r="P17" s="91">
        <f>K17/E17</f>
        <v>2833.3333333333335</v>
      </c>
      <c r="Q17" s="77">
        <v>2</v>
      </c>
      <c r="R17" s="77">
        <v>1</v>
      </c>
      <c r="S17" s="77" t="s">
        <v>61</v>
      </c>
      <c r="T17" s="5" t="s">
        <v>242</v>
      </c>
      <c r="U17" s="9"/>
      <c r="W17" s="86">
        <f t="shared" si="25"/>
        <v>79.400000000000006</v>
      </c>
      <c r="X17" s="87">
        <f t="shared" si="25"/>
        <v>24</v>
      </c>
      <c r="Y17" s="92">
        <f t="shared" si="26"/>
        <v>72</v>
      </c>
      <c r="Z17" s="90">
        <f t="shared" si="26"/>
        <v>120000</v>
      </c>
      <c r="AA17" s="90">
        <f>K17</f>
        <v>68000</v>
      </c>
      <c r="AB17" s="90">
        <f t="shared" si="27"/>
        <v>52000</v>
      </c>
      <c r="AC17" s="4">
        <f t="shared" si="27"/>
        <v>0.56666666666666665</v>
      </c>
      <c r="AD17" s="91">
        <f t="shared" si="27"/>
        <v>5000</v>
      </c>
      <c r="AE17" s="77" t="str">
        <f>S17</f>
        <v>계</v>
      </c>
      <c r="AF17" s="77" t="str">
        <f>Q17&amp;"/"&amp;R17</f>
        <v>2/1</v>
      </c>
      <c r="AH17" s="20" t="str">
        <f t="shared" si="1"/>
        <v>래미안</v>
      </c>
      <c r="AI17" s="87">
        <f t="shared" si="0"/>
        <v>24</v>
      </c>
      <c r="AJ17" s="77" t="str">
        <f>IF(AI17="","",$AJ$2)</f>
        <v>A-</v>
      </c>
      <c r="AK17" s="77" t="s">
        <v>13</v>
      </c>
      <c r="AL17" s="77" t="s">
        <v>62</v>
      </c>
      <c r="AM17" s="77" t="s">
        <v>63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X</v>
      </c>
      <c r="AQ17" s="77" t="str">
        <f>IF(O17="","",IF(O17&lt;=$AQ$1,"O","X"))</f>
        <v>X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x14ac:dyDescent="0.3">
      <c r="A18" s="9" t="s">
        <v>1991</v>
      </c>
      <c r="B18" s="10" t="s">
        <v>2359</v>
      </c>
      <c r="C18" s="88">
        <v>430</v>
      </c>
      <c r="D18" s="86">
        <v>104.6</v>
      </c>
      <c r="E18" s="87">
        <v>32</v>
      </c>
      <c r="F18" s="86">
        <v>84.2</v>
      </c>
      <c r="G18" s="17">
        <v>25</v>
      </c>
      <c r="H18" s="88">
        <v>174</v>
      </c>
      <c r="I18" s="89">
        <v>179500</v>
      </c>
      <c r="J18" s="89" t="s">
        <v>74</v>
      </c>
      <c r="K18" s="89">
        <v>105000</v>
      </c>
      <c r="L18" s="89" t="s">
        <v>116</v>
      </c>
      <c r="M18" s="90">
        <f>I18-K18</f>
        <v>74500</v>
      </c>
      <c r="N18" s="4">
        <f>IF(ISERROR(K18/I18),"",K18/I18)</f>
        <v>0.58495821727019504</v>
      </c>
      <c r="O18" s="91">
        <f>I18/E18</f>
        <v>5609.375</v>
      </c>
      <c r="P18" s="91">
        <f>K18/E18</f>
        <v>3281.25</v>
      </c>
      <c r="Q18" s="77">
        <v>3</v>
      </c>
      <c r="R18" s="77">
        <v>2</v>
      </c>
      <c r="S18" s="77" t="s">
        <v>61</v>
      </c>
      <c r="T18" s="5">
        <v>104</v>
      </c>
      <c r="U18" s="9"/>
      <c r="W18" s="86">
        <f t="shared" si="25"/>
        <v>104.6</v>
      </c>
      <c r="X18" s="87">
        <f t="shared" si="25"/>
        <v>32</v>
      </c>
      <c r="Y18" s="92">
        <f t="shared" si="26"/>
        <v>174</v>
      </c>
      <c r="Z18" s="90">
        <f t="shared" si="26"/>
        <v>179500</v>
      </c>
      <c r="AA18" s="90">
        <f>K18</f>
        <v>105000</v>
      </c>
      <c r="AB18" s="90">
        <f t="shared" si="27"/>
        <v>74500</v>
      </c>
      <c r="AC18" s="4">
        <f t="shared" si="27"/>
        <v>0.58495821727019504</v>
      </c>
      <c r="AD18" s="91">
        <f t="shared" si="27"/>
        <v>5609.375</v>
      </c>
      <c r="AE18" s="77" t="str">
        <f>S18</f>
        <v>계</v>
      </c>
      <c r="AF18" s="77" t="str">
        <f>Q18&amp;"/"&amp;R18</f>
        <v>3/2</v>
      </c>
      <c r="AH18" s="20" t="str">
        <f t="shared" si="1"/>
        <v>래미안</v>
      </c>
      <c r="AI18" s="87">
        <f t="shared" si="0"/>
        <v>32</v>
      </c>
      <c r="AJ18" s="77" t="str">
        <f>IF(AI18="","",$AJ$2)</f>
        <v>A-</v>
      </c>
      <c r="AK18" s="77" t="s">
        <v>13</v>
      </c>
      <c r="AL18" s="77" t="s">
        <v>62</v>
      </c>
      <c r="AM18" s="77" t="s">
        <v>63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X</v>
      </c>
      <c r="AQ18" s="77" t="str">
        <f>IF(O18="","",IF(O18&lt;=$AQ$1,"O","X"))</f>
        <v>X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 t="s">
        <v>1991</v>
      </c>
      <c r="B19" s="10" t="s">
        <v>2359</v>
      </c>
      <c r="C19" s="88">
        <v>430</v>
      </c>
      <c r="D19" s="86">
        <v>135.1</v>
      </c>
      <c r="E19" s="87">
        <v>41</v>
      </c>
      <c r="F19" s="86">
        <v>114</v>
      </c>
      <c r="G19" s="17">
        <v>34</v>
      </c>
      <c r="H19" s="88">
        <v>66</v>
      </c>
      <c r="I19" s="89">
        <v>205000</v>
      </c>
      <c r="J19" s="89" t="s">
        <v>98</v>
      </c>
      <c r="K19" s="89">
        <v>130000</v>
      </c>
      <c r="L19" s="89" t="s">
        <v>98</v>
      </c>
      <c r="M19" s="90">
        <f>I19-K19</f>
        <v>75000</v>
      </c>
      <c r="N19" s="4">
        <f>IF(ISERROR(K19/I19),"",K19/I19)</f>
        <v>0.63414634146341464</v>
      </c>
      <c r="O19" s="91">
        <f>I19/E19</f>
        <v>5000</v>
      </c>
      <c r="P19" s="91">
        <f>K19/E19</f>
        <v>3170.731707317073</v>
      </c>
      <c r="Q19" s="77">
        <v>4</v>
      </c>
      <c r="R19" s="77">
        <v>2</v>
      </c>
      <c r="S19" s="77" t="s">
        <v>61</v>
      </c>
      <c r="T19" s="5">
        <v>135</v>
      </c>
      <c r="U19" s="9"/>
      <c r="W19" s="86">
        <f t="shared" si="25"/>
        <v>135.1</v>
      </c>
      <c r="X19" s="87">
        <f t="shared" si="25"/>
        <v>41</v>
      </c>
      <c r="Y19" s="92">
        <f t="shared" si="26"/>
        <v>66</v>
      </c>
      <c r="Z19" s="90">
        <f t="shared" si="26"/>
        <v>205000</v>
      </c>
      <c r="AA19" s="90">
        <f>K19</f>
        <v>130000</v>
      </c>
      <c r="AB19" s="90">
        <f t="shared" si="27"/>
        <v>75000</v>
      </c>
      <c r="AC19" s="4">
        <f t="shared" si="27"/>
        <v>0.63414634146341464</v>
      </c>
      <c r="AD19" s="91">
        <f t="shared" si="27"/>
        <v>5000</v>
      </c>
      <c r="AE19" s="77" t="str">
        <f>S19</f>
        <v>계</v>
      </c>
      <c r="AF19" s="77" t="str">
        <f>Q19&amp;"/"&amp;R19</f>
        <v>4/2</v>
      </c>
      <c r="AH19" s="20" t="str">
        <f t="shared" si="1"/>
        <v>래미안</v>
      </c>
      <c r="AI19" s="87">
        <f t="shared" si="0"/>
        <v>41</v>
      </c>
      <c r="AJ19" s="77" t="str">
        <f>IF(AI19="","",$AJ$2)</f>
        <v>A-</v>
      </c>
      <c r="AK19" s="77" t="s">
        <v>13</v>
      </c>
      <c r="AL19" s="77" t="s">
        <v>62</v>
      </c>
      <c r="AM19" s="77" t="s">
        <v>63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X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 t="s">
        <v>1991</v>
      </c>
      <c r="B20" s="10" t="s">
        <v>2359</v>
      </c>
      <c r="C20" s="88">
        <v>430</v>
      </c>
      <c r="D20" s="86">
        <v>166.2</v>
      </c>
      <c r="E20" s="87">
        <v>50</v>
      </c>
      <c r="F20" s="86">
        <v>131.80000000000001</v>
      </c>
      <c r="G20" s="17">
        <v>40</v>
      </c>
      <c r="H20" s="88">
        <v>16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4</v>
      </c>
      <c r="R20" s="77">
        <v>2</v>
      </c>
      <c r="S20" s="77" t="s">
        <v>61</v>
      </c>
      <c r="T20" s="5">
        <v>166</v>
      </c>
      <c r="U20" s="9"/>
      <c r="W20" s="86">
        <f t="shared" si="25"/>
        <v>166.2</v>
      </c>
      <c r="X20" s="87">
        <f t="shared" si="25"/>
        <v>50</v>
      </c>
      <c r="Y20" s="92">
        <f t="shared" si="26"/>
        <v>16</v>
      </c>
      <c r="Z20" s="90">
        <f t="shared" si="26"/>
        <v>0</v>
      </c>
      <c r="AA20" s="90">
        <f>K20</f>
        <v>0</v>
      </c>
      <c r="AB20" s="90">
        <f t="shared" si="27"/>
        <v>0</v>
      </c>
      <c r="AC20" s="4" t="str">
        <f t="shared" si="27"/>
        <v/>
      </c>
      <c r="AD20" s="91">
        <f t="shared" si="27"/>
        <v>0</v>
      </c>
      <c r="AE20" s="77" t="str">
        <f>S20</f>
        <v>계</v>
      </c>
      <c r="AF20" s="77" t="str">
        <f>Q20&amp;"/"&amp;R20</f>
        <v>4/2</v>
      </c>
      <c r="AH20" s="20" t="str">
        <f t="shared" si="1"/>
        <v>래미안</v>
      </c>
      <c r="AI20" s="87">
        <f t="shared" si="0"/>
        <v>50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용강동 e편한세상마포리버파크('16.10.,547^)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9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1995</v>
      </c>
      <c r="B22" s="10" t="s">
        <v>2360</v>
      </c>
      <c r="C22" s="88">
        <v>547</v>
      </c>
      <c r="D22" s="86">
        <v>84.5</v>
      </c>
      <c r="E22" s="87">
        <v>26</v>
      </c>
      <c r="F22" s="86">
        <v>60</v>
      </c>
      <c r="G22" s="17">
        <v>18</v>
      </c>
      <c r="H22" s="88">
        <v>174</v>
      </c>
      <c r="I22" s="89">
        <v>175000</v>
      </c>
      <c r="J22" s="89" t="s">
        <v>98</v>
      </c>
      <c r="K22" s="89">
        <v>103000</v>
      </c>
      <c r="L22" s="89" t="s">
        <v>74</v>
      </c>
      <c r="M22" s="90">
        <f t="shared" ref="M22:M29" si="28">I22-K22</f>
        <v>72000</v>
      </c>
      <c r="N22" s="4">
        <f t="shared" ref="N22:N29" si="29">IF(ISERROR(K22/I22),"",K22/I22)</f>
        <v>0.58857142857142852</v>
      </c>
      <c r="O22" s="91">
        <f t="shared" ref="O22:O29" si="30">I22/E22</f>
        <v>6730.7692307692305</v>
      </c>
      <c r="P22" s="91">
        <f t="shared" ref="P22:P29" si="31">K22/E22</f>
        <v>3961.5384615384614</v>
      </c>
      <c r="Q22" s="77">
        <v>3</v>
      </c>
      <c r="R22" s="77">
        <v>2</v>
      </c>
      <c r="S22" s="77" t="s">
        <v>61</v>
      </c>
      <c r="T22" s="5" t="s">
        <v>156</v>
      </c>
      <c r="U22" s="9"/>
      <c r="W22" s="86">
        <f t="shared" ref="W22:X29" si="32">D22</f>
        <v>84.5</v>
      </c>
      <c r="X22" s="87">
        <f t="shared" si="32"/>
        <v>26</v>
      </c>
      <c r="Y22" s="92">
        <f t="shared" ref="Y22:Z29" si="33">H22</f>
        <v>174</v>
      </c>
      <c r="Z22" s="90">
        <f t="shared" si="33"/>
        <v>175000</v>
      </c>
      <c r="AA22" s="90">
        <f t="shared" ref="AA22:AA29" si="34">K22</f>
        <v>103000</v>
      </c>
      <c r="AB22" s="90">
        <f t="shared" ref="AB22:AD29" si="35">M22</f>
        <v>72000</v>
      </c>
      <c r="AC22" s="4">
        <f t="shared" si="35"/>
        <v>0.58857142857142852</v>
      </c>
      <c r="AD22" s="91">
        <f t="shared" si="35"/>
        <v>6730.7692307692305</v>
      </c>
      <c r="AE22" s="77" t="str">
        <f t="shared" ref="AE22:AE29" si="36">S22</f>
        <v>계</v>
      </c>
      <c r="AF22" s="77" t="str">
        <f t="shared" ref="AF22:AF29" si="37">Q22&amp;"/"&amp;R22</f>
        <v>3/2</v>
      </c>
      <c r="AH22" s="20" t="str">
        <f t="shared" si="1"/>
        <v>e편한세상마포리버파크</v>
      </c>
      <c r="AI22" s="87">
        <f t="shared" si="0"/>
        <v>26</v>
      </c>
      <c r="AJ22" s="77" t="str">
        <f t="shared" ref="AJ22:AJ29" si="38">IF(AI22="","",$AJ$2)</f>
        <v>A-</v>
      </c>
      <c r="AK22" s="77" t="s">
        <v>13</v>
      </c>
      <c r="AL22" s="77" t="s">
        <v>62</v>
      </c>
      <c r="AM22" s="77" t="s">
        <v>63</v>
      </c>
      <c r="AN22" s="77" t="str">
        <f t="shared" ref="AN22:AN29" si="39">IF(AI22="","",$AN$2)</f>
        <v>C</v>
      </c>
      <c r="AO22" s="77" t="str">
        <f t="shared" ref="AO22:AO29" si="40">IF(N22="","",IF(N22&gt;=$AO$1/100,"O","X"))</f>
        <v>X</v>
      </c>
      <c r="AP22" s="77" t="str">
        <f t="shared" ref="AP22:AP29" si="41">IF(I22="","",IF(I22&lt;=$AP$1,"O","X"))</f>
        <v>X</v>
      </c>
      <c r="AQ22" s="77" t="str">
        <f t="shared" ref="AQ22:AQ29" si="42">IF(O22="","",IF(O22&lt;=$AQ$1,"O","X"))</f>
        <v>X</v>
      </c>
      <c r="AR22" s="77" t="str">
        <f t="shared" ref="AR22:AR29" si="43">IF(M22="","",IF(M22&lt;=$AR$1,"O","X"))</f>
        <v>X</v>
      </c>
      <c r="AS22" s="77" t="s">
        <v>2</v>
      </c>
      <c r="AT22" s="77" t="str">
        <f t="shared" ref="AT22:AT29" si="44">IF(OR(F22="",AI22=""),"",IF(AND((F22&lt;=85),(AI22&gt;=15)),"O","X"))</f>
        <v>O</v>
      </c>
      <c r="AU22" s="77" t="str">
        <f t="shared" ref="AU22:AU29" si="45">IF(C22="","",IF(C22&gt;=$AU$1,"O","X"))</f>
        <v>O</v>
      </c>
      <c r="AV22" s="77" t="str">
        <f t="shared" ref="AV22:AV29" si="46">IF(AO22="","",IF(AND(AO22="O",AP22="O",AR22="O",AT22="O",AU22="O"),"후보","X"))</f>
        <v>X</v>
      </c>
    </row>
    <row r="23" spans="1:48" x14ac:dyDescent="0.3">
      <c r="A23" s="9" t="s">
        <v>1995</v>
      </c>
      <c r="B23" s="10" t="s">
        <v>2360</v>
      </c>
      <c r="C23" s="88">
        <v>547</v>
      </c>
      <c r="D23" s="86">
        <v>108.1</v>
      </c>
      <c r="E23" s="87">
        <v>33</v>
      </c>
      <c r="F23" s="86">
        <v>85</v>
      </c>
      <c r="G23" s="17">
        <v>26</v>
      </c>
      <c r="H23" s="88">
        <v>2</v>
      </c>
      <c r="I23" s="89"/>
      <c r="J23" s="89"/>
      <c r="K23" s="89"/>
      <c r="L23" s="89"/>
      <c r="M23" s="90">
        <f t="shared" si="28"/>
        <v>0</v>
      </c>
      <c r="N23" s="4" t="str">
        <f t="shared" si="29"/>
        <v/>
      </c>
      <c r="O23" s="91">
        <f t="shared" si="30"/>
        <v>0</v>
      </c>
      <c r="P23" s="91">
        <f t="shared" si="31"/>
        <v>0</v>
      </c>
      <c r="Q23" s="77">
        <v>4</v>
      </c>
      <c r="R23" s="77">
        <v>2</v>
      </c>
      <c r="S23" s="77" t="s">
        <v>61</v>
      </c>
      <c r="T23" s="5" t="s">
        <v>258</v>
      </c>
      <c r="U23" s="9"/>
      <c r="W23" s="86">
        <f t="shared" si="32"/>
        <v>108.1</v>
      </c>
      <c r="X23" s="87">
        <f t="shared" si="32"/>
        <v>33</v>
      </c>
      <c r="Y23" s="92">
        <f t="shared" si="33"/>
        <v>2</v>
      </c>
      <c r="Z23" s="90">
        <f t="shared" si="33"/>
        <v>0</v>
      </c>
      <c r="AA23" s="90">
        <f t="shared" si="34"/>
        <v>0</v>
      </c>
      <c r="AB23" s="90">
        <f t="shared" si="35"/>
        <v>0</v>
      </c>
      <c r="AC23" s="4" t="str">
        <f t="shared" si="35"/>
        <v/>
      </c>
      <c r="AD23" s="91">
        <f t="shared" si="35"/>
        <v>0</v>
      </c>
      <c r="AE23" s="77" t="str">
        <f t="shared" si="36"/>
        <v>계</v>
      </c>
      <c r="AF23" s="77" t="str">
        <f t="shared" si="37"/>
        <v>4/2</v>
      </c>
      <c r="AH23" s="20" t="str">
        <f t="shared" si="1"/>
        <v>e편한세상마포리버파크</v>
      </c>
      <c r="AI23" s="87">
        <f t="shared" si="0"/>
        <v>33</v>
      </c>
      <c r="AJ23" s="77" t="str">
        <f t="shared" si="38"/>
        <v>A-</v>
      </c>
      <c r="AK23" s="77" t="s">
        <v>13</v>
      </c>
      <c r="AL23" s="77" t="s">
        <v>62</v>
      </c>
      <c r="AM23" s="77" t="s">
        <v>63</v>
      </c>
      <c r="AN23" s="77" t="str">
        <f t="shared" si="39"/>
        <v>C</v>
      </c>
      <c r="AO23" s="77" t="str">
        <f t="shared" si="40"/>
        <v/>
      </c>
      <c r="AP23" s="77" t="str">
        <f t="shared" si="41"/>
        <v/>
      </c>
      <c r="AQ23" s="77" t="str">
        <f t="shared" si="42"/>
        <v>O</v>
      </c>
      <c r="AR23" s="77" t="str">
        <f t="shared" si="43"/>
        <v>O</v>
      </c>
      <c r="AS23" s="77" t="s">
        <v>2</v>
      </c>
      <c r="AT23" s="77" t="str">
        <f t="shared" si="44"/>
        <v>O</v>
      </c>
      <c r="AU23" s="77" t="str">
        <f t="shared" si="45"/>
        <v>O</v>
      </c>
      <c r="AV23" s="77" t="str">
        <f t="shared" si="46"/>
        <v/>
      </c>
    </row>
    <row r="24" spans="1:48" x14ac:dyDescent="0.3">
      <c r="A24" s="9" t="s">
        <v>1995</v>
      </c>
      <c r="B24" s="10" t="s">
        <v>2360</v>
      </c>
      <c r="C24" s="88">
        <v>547</v>
      </c>
      <c r="D24" s="86">
        <v>110.5</v>
      </c>
      <c r="E24" s="87">
        <v>33</v>
      </c>
      <c r="F24" s="86">
        <v>85</v>
      </c>
      <c r="G24" s="17">
        <v>26</v>
      </c>
      <c r="H24" s="88">
        <v>80</v>
      </c>
      <c r="I24" s="89">
        <v>230000</v>
      </c>
      <c r="J24" s="89" t="s">
        <v>77</v>
      </c>
      <c r="K24" s="89">
        <v>125000</v>
      </c>
      <c r="L24" s="89" t="s">
        <v>116</v>
      </c>
      <c r="M24" s="90">
        <f t="shared" si="28"/>
        <v>105000</v>
      </c>
      <c r="N24" s="4">
        <f t="shared" si="29"/>
        <v>0.54347826086956519</v>
      </c>
      <c r="O24" s="91">
        <f t="shared" si="30"/>
        <v>6969.69696969697</v>
      </c>
      <c r="P24" s="91">
        <f t="shared" si="31"/>
        <v>3787.878787878788</v>
      </c>
      <c r="Q24" s="77">
        <v>3</v>
      </c>
      <c r="R24" s="77">
        <v>2</v>
      </c>
      <c r="S24" s="77" t="s">
        <v>61</v>
      </c>
      <c r="T24" s="5" t="s">
        <v>115</v>
      </c>
      <c r="U24" s="9"/>
      <c r="W24" s="86">
        <f t="shared" si="32"/>
        <v>110.5</v>
      </c>
      <c r="X24" s="87">
        <f t="shared" si="32"/>
        <v>33</v>
      </c>
      <c r="Y24" s="92">
        <f t="shared" si="33"/>
        <v>80</v>
      </c>
      <c r="Z24" s="90">
        <f t="shared" si="33"/>
        <v>230000</v>
      </c>
      <c r="AA24" s="90">
        <f t="shared" si="34"/>
        <v>125000</v>
      </c>
      <c r="AB24" s="90">
        <f t="shared" si="35"/>
        <v>105000</v>
      </c>
      <c r="AC24" s="4">
        <f t="shared" si="35"/>
        <v>0.54347826086956519</v>
      </c>
      <c r="AD24" s="91">
        <f t="shared" si="35"/>
        <v>6969.69696969697</v>
      </c>
      <c r="AE24" s="77" t="str">
        <f t="shared" si="36"/>
        <v>계</v>
      </c>
      <c r="AF24" s="77" t="str">
        <f t="shared" si="37"/>
        <v>3/2</v>
      </c>
      <c r="AH24" s="20" t="str">
        <f t="shared" si="1"/>
        <v>e편한세상마포리버파크</v>
      </c>
      <c r="AI24" s="87">
        <f t="shared" si="0"/>
        <v>33</v>
      </c>
      <c r="AJ24" s="77" t="str">
        <f t="shared" si="38"/>
        <v>A-</v>
      </c>
      <c r="AK24" s="77" t="s">
        <v>13</v>
      </c>
      <c r="AL24" s="77" t="s">
        <v>62</v>
      </c>
      <c r="AM24" s="77" t="s">
        <v>63</v>
      </c>
      <c r="AN24" s="77" t="str">
        <f t="shared" si="39"/>
        <v>C</v>
      </c>
      <c r="AO24" s="77" t="str">
        <f t="shared" si="40"/>
        <v>X</v>
      </c>
      <c r="AP24" s="77" t="str">
        <f t="shared" si="41"/>
        <v>X</v>
      </c>
      <c r="AQ24" s="77" t="str">
        <f t="shared" si="42"/>
        <v>X</v>
      </c>
      <c r="AR24" s="77" t="str">
        <f t="shared" si="43"/>
        <v>X</v>
      </c>
      <c r="AS24" s="77" t="s">
        <v>2</v>
      </c>
      <c r="AT24" s="77" t="str">
        <f t="shared" si="44"/>
        <v>O</v>
      </c>
      <c r="AU24" s="77" t="str">
        <f t="shared" si="45"/>
        <v>O</v>
      </c>
      <c r="AV24" s="77" t="str">
        <f t="shared" si="46"/>
        <v>X</v>
      </c>
    </row>
    <row r="25" spans="1:48" x14ac:dyDescent="0.3">
      <c r="A25" s="9" t="s">
        <v>1995</v>
      </c>
      <c r="B25" s="10" t="s">
        <v>2360</v>
      </c>
      <c r="C25" s="88">
        <v>547</v>
      </c>
      <c r="D25" s="86">
        <v>111.6</v>
      </c>
      <c r="E25" s="87">
        <v>34</v>
      </c>
      <c r="F25" s="86">
        <v>85</v>
      </c>
      <c r="G25" s="17">
        <v>26</v>
      </c>
      <c r="H25" s="88">
        <v>34</v>
      </c>
      <c r="I25" s="89"/>
      <c r="J25" s="89"/>
      <c r="K25" s="89">
        <v>120000</v>
      </c>
      <c r="L25" s="89" t="s">
        <v>64</v>
      </c>
      <c r="M25" s="90">
        <f t="shared" si="28"/>
        <v>-120000</v>
      </c>
      <c r="N25" s="4" t="str">
        <f t="shared" si="29"/>
        <v/>
      </c>
      <c r="O25" s="91">
        <f t="shared" si="30"/>
        <v>0</v>
      </c>
      <c r="P25" s="91">
        <f t="shared" si="31"/>
        <v>3529.4117647058824</v>
      </c>
      <c r="Q25" s="77">
        <v>3</v>
      </c>
      <c r="R25" s="77">
        <v>2</v>
      </c>
      <c r="S25" s="77" t="s">
        <v>61</v>
      </c>
      <c r="T25" s="5" t="s">
        <v>259</v>
      </c>
      <c r="U25" s="9"/>
      <c r="W25" s="86">
        <f t="shared" si="32"/>
        <v>111.6</v>
      </c>
      <c r="X25" s="87">
        <f t="shared" si="32"/>
        <v>34</v>
      </c>
      <c r="Y25" s="92">
        <f t="shared" si="33"/>
        <v>34</v>
      </c>
      <c r="Z25" s="90">
        <f t="shared" si="33"/>
        <v>0</v>
      </c>
      <c r="AA25" s="90">
        <f t="shared" si="34"/>
        <v>120000</v>
      </c>
      <c r="AB25" s="90">
        <f t="shared" si="35"/>
        <v>-120000</v>
      </c>
      <c r="AC25" s="4" t="str">
        <f t="shared" si="35"/>
        <v/>
      </c>
      <c r="AD25" s="91">
        <f t="shared" si="35"/>
        <v>0</v>
      </c>
      <c r="AE25" s="77" t="str">
        <f t="shared" si="36"/>
        <v>계</v>
      </c>
      <c r="AF25" s="77" t="str">
        <f t="shared" si="37"/>
        <v>3/2</v>
      </c>
      <c r="AH25" s="20" t="str">
        <f t="shared" si="1"/>
        <v>e편한세상마포리버파크</v>
      </c>
      <c r="AI25" s="87">
        <f t="shared" si="0"/>
        <v>34</v>
      </c>
      <c r="AJ25" s="77" t="str">
        <f t="shared" si="38"/>
        <v>A-</v>
      </c>
      <c r="AK25" s="77" t="s">
        <v>13</v>
      </c>
      <c r="AL25" s="77" t="s">
        <v>62</v>
      </c>
      <c r="AM25" s="77" t="s">
        <v>63</v>
      </c>
      <c r="AN25" s="77" t="str">
        <f t="shared" si="39"/>
        <v>C</v>
      </c>
      <c r="AO25" s="77" t="str">
        <f t="shared" si="40"/>
        <v/>
      </c>
      <c r="AP25" s="77" t="str">
        <f t="shared" si="41"/>
        <v/>
      </c>
      <c r="AQ25" s="77" t="str">
        <f t="shared" si="42"/>
        <v>O</v>
      </c>
      <c r="AR25" s="77" t="str">
        <f t="shared" si="43"/>
        <v>O</v>
      </c>
      <c r="AS25" s="77" t="s">
        <v>2</v>
      </c>
      <c r="AT25" s="77" t="str">
        <f t="shared" si="44"/>
        <v>O</v>
      </c>
      <c r="AU25" s="77" t="str">
        <f t="shared" si="45"/>
        <v>O</v>
      </c>
      <c r="AV25" s="77" t="str">
        <f t="shared" si="46"/>
        <v/>
      </c>
    </row>
    <row r="26" spans="1:48" x14ac:dyDescent="0.3">
      <c r="A26" s="9" t="s">
        <v>1995</v>
      </c>
      <c r="B26" s="10" t="s">
        <v>2360</v>
      </c>
      <c r="C26" s="88">
        <v>547</v>
      </c>
      <c r="D26" s="86">
        <v>112.3</v>
      </c>
      <c r="E26" s="87">
        <v>34</v>
      </c>
      <c r="F26" s="86">
        <v>85</v>
      </c>
      <c r="G26" s="17">
        <v>26</v>
      </c>
      <c r="H26" s="88">
        <v>84</v>
      </c>
      <c r="I26" s="89">
        <v>220000</v>
      </c>
      <c r="J26" s="89" t="s">
        <v>60</v>
      </c>
      <c r="K26" s="89">
        <v>130000</v>
      </c>
      <c r="L26" s="89" t="s">
        <v>100</v>
      </c>
      <c r="M26" s="90">
        <f t="shared" si="28"/>
        <v>90000</v>
      </c>
      <c r="N26" s="4">
        <f t="shared" si="29"/>
        <v>0.59090909090909094</v>
      </c>
      <c r="O26" s="91">
        <f t="shared" si="30"/>
        <v>6470.588235294118</v>
      </c>
      <c r="P26" s="91">
        <f t="shared" si="31"/>
        <v>3823.5294117647059</v>
      </c>
      <c r="Q26" s="77">
        <v>3</v>
      </c>
      <c r="R26" s="77">
        <v>2</v>
      </c>
      <c r="S26" s="77" t="s">
        <v>61</v>
      </c>
      <c r="T26" s="5" t="s">
        <v>101</v>
      </c>
      <c r="U26" s="9"/>
      <c r="W26" s="86">
        <f t="shared" si="32"/>
        <v>112.3</v>
      </c>
      <c r="X26" s="87">
        <f t="shared" si="32"/>
        <v>34</v>
      </c>
      <c r="Y26" s="92">
        <f t="shared" si="33"/>
        <v>84</v>
      </c>
      <c r="Z26" s="90">
        <f t="shared" si="33"/>
        <v>220000</v>
      </c>
      <c r="AA26" s="90">
        <f t="shared" si="34"/>
        <v>130000</v>
      </c>
      <c r="AB26" s="90">
        <f t="shared" si="35"/>
        <v>90000</v>
      </c>
      <c r="AC26" s="4">
        <f t="shared" si="35"/>
        <v>0.59090909090909094</v>
      </c>
      <c r="AD26" s="91">
        <f t="shared" si="35"/>
        <v>6470.588235294118</v>
      </c>
      <c r="AE26" s="77" t="str">
        <f t="shared" si="36"/>
        <v>계</v>
      </c>
      <c r="AF26" s="77" t="str">
        <f t="shared" si="37"/>
        <v>3/2</v>
      </c>
      <c r="AH26" s="20" t="str">
        <f t="shared" si="1"/>
        <v>e편한세상마포리버파크</v>
      </c>
      <c r="AI26" s="87">
        <f t="shared" si="0"/>
        <v>34</v>
      </c>
      <c r="AJ26" s="77" t="str">
        <f t="shared" si="38"/>
        <v>A-</v>
      </c>
      <c r="AK26" s="77" t="s">
        <v>13</v>
      </c>
      <c r="AL26" s="77" t="s">
        <v>62</v>
      </c>
      <c r="AM26" s="77" t="s">
        <v>63</v>
      </c>
      <c r="AN26" s="77" t="str">
        <f t="shared" si="39"/>
        <v>C</v>
      </c>
      <c r="AO26" s="77" t="str">
        <f t="shared" si="40"/>
        <v>X</v>
      </c>
      <c r="AP26" s="77" t="str">
        <f t="shared" si="41"/>
        <v>X</v>
      </c>
      <c r="AQ26" s="77" t="str">
        <f t="shared" si="42"/>
        <v>X</v>
      </c>
      <c r="AR26" s="77" t="str">
        <f t="shared" si="43"/>
        <v>X</v>
      </c>
      <c r="AS26" s="77" t="s">
        <v>2</v>
      </c>
      <c r="AT26" s="77" t="str">
        <f t="shared" si="44"/>
        <v>O</v>
      </c>
      <c r="AU26" s="77" t="str">
        <f t="shared" si="45"/>
        <v>O</v>
      </c>
      <c r="AV26" s="77" t="str">
        <f t="shared" si="46"/>
        <v>X</v>
      </c>
    </row>
    <row r="27" spans="1:48" x14ac:dyDescent="0.3">
      <c r="A27" s="9" t="s">
        <v>1995</v>
      </c>
      <c r="B27" s="10" t="s">
        <v>2360</v>
      </c>
      <c r="C27" s="88">
        <v>547</v>
      </c>
      <c r="D27" s="86">
        <v>112.5</v>
      </c>
      <c r="E27" s="87">
        <v>34</v>
      </c>
      <c r="F27" s="86">
        <v>85</v>
      </c>
      <c r="G27" s="17">
        <v>26</v>
      </c>
      <c r="H27" s="88">
        <v>30</v>
      </c>
      <c r="I27" s="89"/>
      <c r="J27" s="89"/>
      <c r="K27" s="89"/>
      <c r="L27" s="89"/>
      <c r="M27" s="90">
        <f t="shared" si="28"/>
        <v>0</v>
      </c>
      <c r="N27" s="4" t="str">
        <f t="shared" si="29"/>
        <v/>
      </c>
      <c r="O27" s="91">
        <f t="shared" si="30"/>
        <v>0</v>
      </c>
      <c r="P27" s="91">
        <f t="shared" si="31"/>
        <v>0</v>
      </c>
      <c r="Q27" s="77">
        <v>3</v>
      </c>
      <c r="R27" s="77">
        <v>2</v>
      </c>
      <c r="S27" s="77" t="s">
        <v>61</v>
      </c>
      <c r="T27" s="5" t="s">
        <v>103</v>
      </c>
      <c r="U27" s="9"/>
      <c r="W27" s="86">
        <f t="shared" si="32"/>
        <v>112.5</v>
      </c>
      <c r="X27" s="87">
        <f t="shared" si="32"/>
        <v>34</v>
      </c>
      <c r="Y27" s="92">
        <f t="shared" si="33"/>
        <v>30</v>
      </c>
      <c r="Z27" s="90">
        <f t="shared" si="33"/>
        <v>0</v>
      </c>
      <c r="AA27" s="90">
        <f t="shared" si="34"/>
        <v>0</v>
      </c>
      <c r="AB27" s="90">
        <f t="shared" si="35"/>
        <v>0</v>
      </c>
      <c r="AC27" s="4" t="str">
        <f t="shared" si="35"/>
        <v/>
      </c>
      <c r="AD27" s="91">
        <f t="shared" si="35"/>
        <v>0</v>
      </c>
      <c r="AE27" s="77" t="str">
        <f t="shared" si="36"/>
        <v>계</v>
      </c>
      <c r="AF27" s="77" t="str">
        <f t="shared" si="37"/>
        <v>3/2</v>
      </c>
      <c r="AH27" s="20" t="str">
        <f t="shared" si="1"/>
        <v>e편한세상마포리버파크</v>
      </c>
      <c r="AI27" s="87">
        <f t="shared" si="0"/>
        <v>34</v>
      </c>
      <c r="AJ27" s="77" t="str">
        <f t="shared" si="38"/>
        <v>A-</v>
      </c>
      <c r="AK27" s="77" t="s">
        <v>13</v>
      </c>
      <c r="AL27" s="77" t="s">
        <v>62</v>
      </c>
      <c r="AM27" s="77" t="s">
        <v>63</v>
      </c>
      <c r="AN27" s="77" t="str">
        <f t="shared" si="39"/>
        <v>C</v>
      </c>
      <c r="AO27" s="77" t="str">
        <f t="shared" si="40"/>
        <v/>
      </c>
      <c r="AP27" s="77" t="str">
        <f t="shared" si="41"/>
        <v/>
      </c>
      <c r="AQ27" s="77" t="str">
        <f t="shared" si="42"/>
        <v>O</v>
      </c>
      <c r="AR27" s="77" t="str">
        <f t="shared" si="43"/>
        <v>O</v>
      </c>
      <c r="AS27" s="77" t="s">
        <v>2</v>
      </c>
      <c r="AT27" s="77" t="str">
        <f t="shared" si="44"/>
        <v>O</v>
      </c>
      <c r="AU27" s="77" t="str">
        <f t="shared" si="45"/>
        <v>O</v>
      </c>
      <c r="AV27" s="77" t="str">
        <f t="shared" si="46"/>
        <v/>
      </c>
    </row>
    <row r="28" spans="1:48" x14ac:dyDescent="0.3">
      <c r="A28" s="9" t="s">
        <v>1995</v>
      </c>
      <c r="B28" s="10" t="s">
        <v>2360</v>
      </c>
      <c r="C28" s="88">
        <v>547</v>
      </c>
      <c r="D28" s="86">
        <v>112.6</v>
      </c>
      <c r="E28" s="87">
        <v>34</v>
      </c>
      <c r="F28" s="86">
        <v>85</v>
      </c>
      <c r="G28" s="17">
        <v>26</v>
      </c>
      <c r="H28" s="88">
        <v>15</v>
      </c>
      <c r="I28" s="89"/>
      <c r="J28" s="89"/>
      <c r="K28" s="89">
        <v>125000</v>
      </c>
      <c r="L28" s="89" t="s">
        <v>77</v>
      </c>
      <c r="M28" s="90">
        <f t="shared" si="28"/>
        <v>-125000</v>
      </c>
      <c r="N28" s="4" t="str">
        <f t="shared" si="29"/>
        <v/>
      </c>
      <c r="O28" s="91">
        <f t="shared" si="30"/>
        <v>0</v>
      </c>
      <c r="P28" s="91">
        <f t="shared" si="31"/>
        <v>3676.4705882352941</v>
      </c>
      <c r="Q28" s="77">
        <v>3</v>
      </c>
      <c r="R28" s="77">
        <v>2</v>
      </c>
      <c r="S28" s="77" t="s">
        <v>61</v>
      </c>
      <c r="T28" s="5" t="s">
        <v>225</v>
      </c>
      <c r="U28" s="9"/>
      <c r="W28" s="86">
        <f t="shared" si="32"/>
        <v>112.6</v>
      </c>
      <c r="X28" s="87">
        <f t="shared" si="32"/>
        <v>34</v>
      </c>
      <c r="Y28" s="92">
        <f t="shared" si="33"/>
        <v>15</v>
      </c>
      <c r="Z28" s="90">
        <f t="shared" si="33"/>
        <v>0</v>
      </c>
      <c r="AA28" s="90">
        <f t="shared" si="34"/>
        <v>125000</v>
      </c>
      <c r="AB28" s="90">
        <f t="shared" si="35"/>
        <v>-125000</v>
      </c>
      <c r="AC28" s="4" t="str">
        <f t="shared" si="35"/>
        <v/>
      </c>
      <c r="AD28" s="91">
        <f t="shared" si="35"/>
        <v>0</v>
      </c>
      <c r="AE28" s="77" t="str">
        <f t="shared" si="36"/>
        <v>계</v>
      </c>
      <c r="AF28" s="77" t="str">
        <f t="shared" si="37"/>
        <v>3/2</v>
      </c>
      <c r="AH28" s="20" t="str">
        <f t="shared" si="1"/>
        <v>e편한세상마포리버파크</v>
      </c>
      <c r="AI28" s="87">
        <f t="shared" si="0"/>
        <v>34</v>
      </c>
      <c r="AJ28" s="77" t="str">
        <f t="shared" si="38"/>
        <v>A-</v>
      </c>
      <c r="AK28" s="77" t="s">
        <v>13</v>
      </c>
      <c r="AL28" s="77" t="s">
        <v>62</v>
      </c>
      <c r="AM28" s="77" t="s">
        <v>63</v>
      </c>
      <c r="AN28" s="77" t="str">
        <f t="shared" si="39"/>
        <v>C</v>
      </c>
      <c r="AO28" s="77" t="str">
        <f t="shared" si="40"/>
        <v/>
      </c>
      <c r="AP28" s="77" t="str">
        <f t="shared" si="41"/>
        <v/>
      </c>
      <c r="AQ28" s="77" t="str">
        <f t="shared" si="42"/>
        <v>O</v>
      </c>
      <c r="AR28" s="77" t="str">
        <f t="shared" si="43"/>
        <v>O</v>
      </c>
      <c r="AS28" s="77" t="s">
        <v>2</v>
      </c>
      <c r="AT28" s="77" t="str">
        <f t="shared" si="44"/>
        <v>O</v>
      </c>
      <c r="AU28" s="77" t="str">
        <f t="shared" si="45"/>
        <v>O</v>
      </c>
      <c r="AV28" s="77" t="str">
        <f t="shared" si="46"/>
        <v/>
      </c>
    </row>
    <row r="29" spans="1:48" x14ac:dyDescent="0.3">
      <c r="A29" s="9" t="s">
        <v>1995</v>
      </c>
      <c r="B29" s="10" t="s">
        <v>2360</v>
      </c>
      <c r="C29" s="88">
        <v>547</v>
      </c>
      <c r="D29" s="86">
        <v>152.69999999999999</v>
      </c>
      <c r="E29" s="87">
        <v>46</v>
      </c>
      <c r="F29" s="86">
        <v>123.4</v>
      </c>
      <c r="G29" s="17">
        <v>37</v>
      </c>
      <c r="H29" s="88">
        <v>35</v>
      </c>
      <c r="I29" s="89"/>
      <c r="J29" s="89"/>
      <c r="K29" s="89"/>
      <c r="L29" s="89"/>
      <c r="M29" s="90">
        <f t="shared" si="28"/>
        <v>0</v>
      </c>
      <c r="N29" s="4" t="str">
        <f t="shared" si="29"/>
        <v/>
      </c>
      <c r="O29" s="91">
        <f t="shared" si="30"/>
        <v>0</v>
      </c>
      <c r="P29" s="91">
        <f t="shared" si="31"/>
        <v>0</v>
      </c>
      <c r="Q29" s="77">
        <v>4</v>
      </c>
      <c r="R29" s="77">
        <v>2</v>
      </c>
      <c r="S29" s="77" t="s">
        <v>61</v>
      </c>
      <c r="T29" s="5" t="s">
        <v>260</v>
      </c>
      <c r="U29" s="9"/>
      <c r="W29" s="86">
        <f t="shared" si="32"/>
        <v>152.69999999999999</v>
      </c>
      <c r="X29" s="87">
        <f t="shared" si="32"/>
        <v>46</v>
      </c>
      <c r="Y29" s="92">
        <f t="shared" si="33"/>
        <v>35</v>
      </c>
      <c r="Z29" s="90">
        <f t="shared" si="33"/>
        <v>0</v>
      </c>
      <c r="AA29" s="90">
        <f t="shared" si="34"/>
        <v>0</v>
      </c>
      <c r="AB29" s="90">
        <f t="shared" si="35"/>
        <v>0</v>
      </c>
      <c r="AC29" s="4" t="str">
        <f t="shared" si="35"/>
        <v/>
      </c>
      <c r="AD29" s="91">
        <f t="shared" si="35"/>
        <v>0</v>
      </c>
      <c r="AE29" s="77" t="str">
        <f t="shared" si="36"/>
        <v>계</v>
      </c>
      <c r="AF29" s="77" t="str">
        <f t="shared" si="37"/>
        <v>4/2</v>
      </c>
      <c r="AH29" s="20" t="str">
        <f t="shared" si="1"/>
        <v>e편한세상마포리버파크</v>
      </c>
      <c r="AI29" s="87">
        <f t="shared" si="0"/>
        <v>46</v>
      </c>
      <c r="AJ29" s="77" t="str">
        <f t="shared" si="38"/>
        <v>A-</v>
      </c>
      <c r="AK29" s="77" t="s">
        <v>13</v>
      </c>
      <c r="AL29" s="77" t="s">
        <v>62</v>
      </c>
      <c r="AM29" s="77" t="s">
        <v>63</v>
      </c>
      <c r="AN29" s="77" t="str">
        <f t="shared" si="39"/>
        <v>C</v>
      </c>
      <c r="AO29" s="77" t="str">
        <f t="shared" si="40"/>
        <v/>
      </c>
      <c r="AP29" s="77" t="str">
        <f t="shared" si="41"/>
        <v/>
      </c>
      <c r="AQ29" s="77" t="str">
        <f t="shared" si="42"/>
        <v>O</v>
      </c>
      <c r="AR29" s="77" t="str">
        <f t="shared" si="43"/>
        <v>O</v>
      </c>
      <c r="AS29" s="77" t="s">
        <v>2</v>
      </c>
      <c r="AT29" s="77" t="str">
        <f t="shared" si="44"/>
        <v>X</v>
      </c>
      <c r="AU29" s="77" t="str">
        <f t="shared" si="45"/>
        <v>O</v>
      </c>
      <c r="AV29" s="77" t="str">
        <f t="shared" si="46"/>
        <v/>
      </c>
    </row>
  </sheetData>
  <mergeCells count="1">
    <mergeCell ref="AJ1:AN1"/>
  </mergeCells>
  <phoneticPr fontId="2" type="noConversion"/>
  <conditionalFormatting sqref="AV4:AV6">
    <cfRule type="expression" dxfId="1981" priority="429">
      <formula>AV4="X"</formula>
    </cfRule>
    <cfRule type="expression" dxfId="1980" priority="430">
      <formula>AV4="후보"</formula>
    </cfRule>
  </conditionalFormatting>
  <conditionalFormatting sqref="AC1:AC2 AC4:AC6 N4:N5">
    <cfRule type="cellIs" dxfId="1979" priority="426" operator="greaterThan">
      <formula>0.9</formula>
    </cfRule>
    <cfRule type="cellIs" dxfId="1978" priority="427" operator="greaterThan">
      <formula>0.85</formula>
    </cfRule>
  </conditionalFormatting>
  <conditionalFormatting sqref="N1:N2">
    <cfRule type="cellIs" dxfId="1977" priority="424" operator="greaterThan">
      <formula>0.9</formula>
    </cfRule>
    <cfRule type="cellIs" dxfId="1976" priority="425" operator="greaterThan">
      <formula>0.85</formula>
    </cfRule>
  </conditionalFormatting>
  <conditionalFormatting sqref="N6">
    <cfRule type="cellIs" dxfId="1975" priority="422" operator="greaterThan">
      <formula>0.9</formula>
    </cfRule>
    <cfRule type="cellIs" dxfId="1974" priority="423" operator="greaterThan">
      <formula>0.85</formula>
    </cfRule>
  </conditionalFormatting>
  <conditionalFormatting sqref="E6">
    <cfRule type="expression" dxfId="1973" priority="418">
      <formula>AND(IF(OR($Q6=1,$Q6=2),1,0),IF($X6&lt;=20,1,0))</formula>
    </cfRule>
    <cfRule type="expression" dxfId="1972" priority="419">
      <formula>AND(IF($Q6=2,1,0),IF($X6&lt;30,1,0))</formula>
    </cfRule>
    <cfRule type="expression" dxfId="1971" priority="420">
      <formula>AND(IF($Q6=3,1,0),IF($X6&lt;30,1,0))</formula>
    </cfRule>
    <cfRule type="expression" dxfId="1970" priority="421">
      <formula>AND(IF($Q6=3,1,IF($Q6=4,1,0)),IF($F6&lt;=85,1,0))</formula>
    </cfRule>
  </conditionalFormatting>
  <conditionalFormatting sqref="X6">
    <cfRule type="expression" dxfId="1969" priority="414">
      <formula>AND(IF(OR($Q6=1,$Q6=2),1,0),IF($X6&lt;=20,1,0))</formula>
    </cfRule>
    <cfRule type="expression" dxfId="1968" priority="415">
      <formula>AND(IF($Q6=2,1,0),IF($X6&lt;30,1,0))</formula>
    </cfRule>
    <cfRule type="expression" dxfId="1967" priority="416">
      <formula>AND(IF($Q6=3,1,0),IF($X6&lt;30,1,0))</formula>
    </cfRule>
    <cfRule type="expression" dxfId="1966" priority="417">
      <formula>AND(IF($Q6=3,1,IF($Q6=4,1,0)),IF($F6&lt;=85,1,0))</formula>
    </cfRule>
  </conditionalFormatting>
  <conditionalFormatting sqref="AI6">
    <cfRule type="expression" dxfId="1965" priority="410">
      <formula>AND(IF(OR($Q6=1,$Q6=2),1,0),IF($X6&lt;=20,1,0))</formula>
    </cfRule>
    <cfRule type="expression" dxfId="1964" priority="411">
      <formula>AND(IF($Q6=2,1,0),IF($X6&lt;30,1,0))</formula>
    </cfRule>
    <cfRule type="expression" dxfId="1963" priority="412">
      <formula>AND(IF($Q6=3,1,0),IF($X6&lt;30,1,0))</formula>
    </cfRule>
    <cfRule type="expression" dxfId="1962" priority="413">
      <formula>AND(IF($Q6=3,1,IF($Q6=4,1,0)),IF($F6&lt;=85,1,0))</formula>
    </cfRule>
  </conditionalFormatting>
  <conditionalFormatting sqref="AV7">
    <cfRule type="expression" dxfId="1961" priority="408">
      <formula>AV7="X"</formula>
    </cfRule>
    <cfRule type="expression" dxfId="1960" priority="409">
      <formula>AV7="후보"</formula>
    </cfRule>
  </conditionalFormatting>
  <conditionalFormatting sqref="AC7">
    <cfRule type="cellIs" dxfId="1959" priority="405" operator="greaterThan">
      <formula>0.9</formula>
    </cfRule>
    <cfRule type="cellIs" dxfId="1958" priority="406" operator="greaterThan">
      <formula>0.85</formula>
    </cfRule>
  </conditionalFormatting>
  <conditionalFormatting sqref="N7">
    <cfRule type="cellIs" dxfId="1957" priority="403" operator="greaterThan">
      <formula>0.9</formula>
    </cfRule>
    <cfRule type="cellIs" dxfId="1956" priority="404" operator="greaterThan">
      <formula>0.85</formula>
    </cfRule>
  </conditionalFormatting>
  <conditionalFormatting sqref="E7">
    <cfRule type="expression" dxfId="1955" priority="399">
      <formula>AND(IF(OR($Q7=1,$Q7=2),1,0),IF($X7&lt;=20,1,0))</formula>
    </cfRule>
    <cfRule type="expression" dxfId="1954" priority="400">
      <formula>AND(IF($Q7=2,1,0),IF($X7&lt;30,1,0))</formula>
    </cfRule>
    <cfRule type="expression" dxfId="1953" priority="401">
      <formula>AND(IF($Q7=3,1,0),IF($X7&lt;30,1,0))</formula>
    </cfRule>
    <cfRule type="expression" dxfId="1952" priority="402">
      <formula>AND(IF($Q7=3,1,IF($Q7=4,1,0)),IF($F7&lt;=85,1,0))</formula>
    </cfRule>
  </conditionalFormatting>
  <conditionalFormatting sqref="X7">
    <cfRule type="expression" dxfId="1951" priority="395">
      <formula>AND(IF(OR($Q7=1,$Q7=2),1,0),IF($X7&lt;=20,1,0))</formula>
    </cfRule>
    <cfRule type="expression" dxfId="1950" priority="396">
      <formula>AND(IF($Q7=2,1,0),IF($X7&lt;30,1,0))</formula>
    </cfRule>
    <cfRule type="expression" dxfId="1949" priority="397">
      <formula>AND(IF($Q7=3,1,0),IF($X7&lt;30,1,0))</formula>
    </cfRule>
    <cfRule type="expression" dxfId="1948" priority="398">
      <formula>AND(IF($Q7=3,1,IF($Q7=4,1,0)),IF($F7&lt;=85,1,0))</formula>
    </cfRule>
  </conditionalFormatting>
  <conditionalFormatting sqref="AI7">
    <cfRule type="expression" dxfId="1947" priority="391">
      <formula>AND(IF(OR($Q7=1,$Q7=2),1,0),IF($X7&lt;=20,1,0))</formula>
    </cfRule>
    <cfRule type="expression" dxfId="1946" priority="392">
      <formula>AND(IF($Q7=2,1,0),IF($X7&lt;30,1,0))</formula>
    </cfRule>
    <cfRule type="expression" dxfId="1945" priority="393">
      <formula>AND(IF($Q7=3,1,0),IF($X7&lt;30,1,0))</formula>
    </cfRule>
    <cfRule type="expression" dxfId="1944" priority="394">
      <formula>AND(IF($Q7=3,1,IF($Q7=4,1,0)),IF($F7&lt;=85,1,0))</formula>
    </cfRule>
  </conditionalFormatting>
  <conditionalFormatting sqref="AV8">
    <cfRule type="expression" dxfId="1943" priority="389">
      <formula>AV8="X"</formula>
    </cfRule>
    <cfRule type="expression" dxfId="1942" priority="390">
      <formula>AV8="후보"</formula>
    </cfRule>
  </conditionalFormatting>
  <conditionalFormatting sqref="AC8">
    <cfRule type="cellIs" dxfId="1941" priority="386" operator="greaterThan">
      <formula>0.9</formula>
    </cfRule>
    <cfRule type="cellIs" dxfId="1940" priority="387" operator="greaterThan">
      <formula>0.85</formula>
    </cfRule>
  </conditionalFormatting>
  <conditionalFormatting sqref="N8">
    <cfRule type="cellIs" dxfId="1939" priority="384" operator="greaterThan">
      <formula>0.9</formula>
    </cfRule>
    <cfRule type="cellIs" dxfId="1938" priority="385" operator="greaterThan">
      <formula>0.85</formula>
    </cfRule>
  </conditionalFormatting>
  <conditionalFormatting sqref="E8">
    <cfRule type="expression" dxfId="1937" priority="380">
      <formula>AND(IF(OR($Q8=1,$Q8=2),1,0),IF($X8&lt;=20,1,0))</formula>
    </cfRule>
    <cfRule type="expression" dxfId="1936" priority="381">
      <formula>AND(IF($Q8=2,1,0),IF($X8&lt;30,1,0))</formula>
    </cfRule>
    <cfRule type="expression" dxfId="1935" priority="382">
      <formula>AND(IF($Q8=3,1,0),IF($X8&lt;30,1,0))</formula>
    </cfRule>
    <cfRule type="expression" dxfId="1934" priority="383">
      <formula>AND(IF($Q8=3,1,IF($Q8=4,1,0)),IF($F8&lt;=85,1,0))</formula>
    </cfRule>
  </conditionalFormatting>
  <conditionalFormatting sqref="X8">
    <cfRule type="expression" dxfId="1933" priority="376">
      <formula>AND(IF(OR($Q8=1,$Q8=2),1,0),IF($X8&lt;=20,1,0))</formula>
    </cfRule>
    <cfRule type="expression" dxfId="1932" priority="377">
      <formula>AND(IF($Q8=2,1,0),IF($X8&lt;30,1,0))</formula>
    </cfRule>
    <cfRule type="expression" dxfId="1931" priority="378">
      <formula>AND(IF($Q8=3,1,0),IF($X8&lt;30,1,0))</formula>
    </cfRule>
    <cfRule type="expression" dxfId="1930" priority="379">
      <formula>AND(IF($Q8=3,1,IF($Q8=4,1,0)),IF($F8&lt;=85,1,0))</formula>
    </cfRule>
  </conditionalFormatting>
  <conditionalFormatting sqref="AI8">
    <cfRule type="expression" dxfId="1929" priority="372">
      <formula>AND(IF(OR($Q8=1,$Q8=2),1,0),IF($X8&lt;=20,1,0))</formula>
    </cfRule>
    <cfRule type="expression" dxfId="1928" priority="373">
      <formula>AND(IF($Q8=2,1,0),IF($X8&lt;30,1,0))</formula>
    </cfRule>
    <cfRule type="expression" dxfId="1927" priority="374">
      <formula>AND(IF($Q8=3,1,0),IF($X8&lt;30,1,0))</formula>
    </cfRule>
    <cfRule type="expression" dxfId="1926" priority="375">
      <formula>AND(IF($Q8=3,1,IF($Q8=4,1,0)),IF($F8&lt;=85,1,0))</formula>
    </cfRule>
  </conditionalFormatting>
  <conditionalFormatting sqref="AV9">
    <cfRule type="expression" dxfId="1925" priority="370">
      <formula>AV9="X"</formula>
    </cfRule>
    <cfRule type="expression" dxfId="1924" priority="371">
      <formula>AV9="후보"</formula>
    </cfRule>
  </conditionalFormatting>
  <conditionalFormatting sqref="AC9">
    <cfRule type="cellIs" dxfId="1923" priority="367" operator="greaterThan">
      <formula>0.9</formula>
    </cfRule>
    <cfRule type="cellIs" dxfId="1922" priority="368" operator="greaterThan">
      <formula>0.85</formula>
    </cfRule>
  </conditionalFormatting>
  <conditionalFormatting sqref="N9">
    <cfRule type="cellIs" dxfId="1921" priority="365" operator="greaterThan">
      <formula>0.9</formula>
    </cfRule>
    <cfRule type="cellIs" dxfId="1920" priority="366" operator="greaterThan">
      <formula>0.85</formula>
    </cfRule>
  </conditionalFormatting>
  <conditionalFormatting sqref="E9">
    <cfRule type="expression" dxfId="1919" priority="361">
      <formula>AND(IF(OR($Q9=1,$Q9=2),1,0),IF($X9&lt;=20,1,0))</formula>
    </cfRule>
    <cfRule type="expression" dxfId="1918" priority="362">
      <formula>AND(IF($Q9=2,1,0),IF($X9&lt;30,1,0))</formula>
    </cfRule>
    <cfRule type="expression" dxfId="1917" priority="363">
      <formula>AND(IF($Q9=3,1,0),IF($X9&lt;30,1,0))</formula>
    </cfRule>
    <cfRule type="expression" dxfId="1916" priority="364">
      <formula>AND(IF($Q9=3,1,IF($Q9=4,1,0)),IF($F9&lt;=85,1,0))</formula>
    </cfRule>
  </conditionalFormatting>
  <conditionalFormatting sqref="X9">
    <cfRule type="expression" dxfId="1915" priority="357">
      <formula>AND(IF(OR($Q9=1,$Q9=2),1,0),IF($X9&lt;=20,1,0))</formula>
    </cfRule>
    <cfRule type="expression" dxfId="1914" priority="358">
      <formula>AND(IF($Q9=2,1,0),IF($X9&lt;30,1,0))</formula>
    </cfRule>
    <cfRule type="expression" dxfId="1913" priority="359">
      <formula>AND(IF($Q9=3,1,0),IF($X9&lt;30,1,0))</formula>
    </cfRule>
    <cfRule type="expression" dxfId="1912" priority="360">
      <formula>AND(IF($Q9=3,1,IF($Q9=4,1,0)),IF($F9&lt;=85,1,0))</formula>
    </cfRule>
  </conditionalFormatting>
  <conditionalFormatting sqref="AI9">
    <cfRule type="expression" dxfId="1911" priority="353">
      <formula>AND(IF(OR($Q9=1,$Q9=2),1,0),IF($X9&lt;=20,1,0))</formula>
    </cfRule>
    <cfRule type="expression" dxfId="1910" priority="354">
      <formula>AND(IF($Q9=2,1,0),IF($X9&lt;30,1,0))</formula>
    </cfRule>
    <cfRule type="expression" dxfId="1909" priority="355">
      <formula>AND(IF($Q9=3,1,0),IF($X9&lt;30,1,0))</formula>
    </cfRule>
    <cfRule type="expression" dxfId="1908" priority="356">
      <formula>AND(IF($Q9=3,1,IF($Q9=4,1,0)),IF($F9&lt;=85,1,0))</formula>
    </cfRule>
  </conditionalFormatting>
  <conditionalFormatting sqref="AV10">
    <cfRule type="expression" dxfId="1907" priority="351">
      <formula>AV10="X"</formula>
    </cfRule>
    <cfRule type="expression" dxfId="1906" priority="352">
      <formula>AV10="후보"</formula>
    </cfRule>
  </conditionalFormatting>
  <conditionalFormatting sqref="AC10">
    <cfRule type="cellIs" dxfId="1905" priority="348" operator="greaterThan">
      <formula>0.9</formula>
    </cfRule>
    <cfRule type="cellIs" dxfId="1904" priority="349" operator="greaterThan">
      <formula>0.85</formula>
    </cfRule>
  </conditionalFormatting>
  <conditionalFormatting sqref="N10">
    <cfRule type="cellIs" dxfId="1903" priority="346" operator="greaterThan">
      <formula>0.9</formula>
    </cfRule>
    <cfRule type="cellIs" dxfId="1902" priority="347" operator="greaterThan">
      <formula>0.85</formula>
    </cfRule>
  </conditionalFormatting>
  <conditionalFormatting sqref="E10">
    <cfRule type="expression" dxfId="1901" priority="342">
      <formula>AND(IF(OR($Q10=1,$Q10=2),1,0),IF($X10&lt;=20,1,0))</formula>
    </cfRule>
    <cfRule type="expression" dxfId="1900" priority="343">
      <formula>AND(IF($Q10=2,1,0),IF($X10&lt;30,1,0))</formula>
    </cfRule>
    <cfRule type="expression" dxfId="1899" priority="344">
      <formula>AND(IF($Q10=3,1,0),IF($X10&lt;30,1,0))</formula>
    </cfRule>
    <cfRule type="expression" dxfId="1898" priority="345">
      <formula>AND(IF($Q10=3,1,IF($Q10=4,1,0)),IF($F10&lt;=85,1,0))</formula>
    </cfRule>
  </conditionalFormatting>
  <conditionalFormatting sqref="X10">
    <cfRule type="expression" dxfId="1897" priority="338">
      <formula>AND(IF(OR($Q10=1,$Q10=2),1,0),IF($X10&lt;=20,1,0))</formula>
    </cfRule>
    <cfRule type="expression" dxfId="1896" priority="339">
      <formula>AND(IF($Q10=2,1,0),IF($X10&lt;30,1,0))</formula>
    </cfRule>
    <cfRule type="expression" dxfId="1895" priority="340">
      <formula>AND(IF($Q10=3,1,0),IF($X10&lt;30,1,0))</formula>
    </cfRule>
    <cfRule type="expression" dxfId="1894" priority="341">
      <formula>AND(IF($Q10=3,1,IF($Q10=4,1,0)),IF($F10&lt;=85,1,0))</formula>
    </cfRule>
  </conditionalFormatting>
  <conditionalFormatting sqref="AI10">
    <cfRule type="expression" dxfId="1893" priority="334">
      <formula>AND(IF(OR($Q10=1,$Q10=2),1,0),IF($X10&lt;=20,1,0))</formula>
    </cfRule>
    <cfRule type="expression" dxfId="1892" priority="335">
      <formula>AND(IF($Q10=2,1,0),IF($X10&lt;30,1,0))</formula>
    </cfRule>
    <cfRule type="expression" dxfId="1891" priority="336">
      <formula>AND(IF($Q10=3,1,0),IF($X10&lt;30,1,0))</formula>
    </cfRule>
    <cfRule type="expression" dxfId="1890" priority="337">
      <formula>AND(IF($Q10=3,1,IF($Q10=4,1,0)),IF($F10&lt;=85,1,0))</formula>
    </cfRule>
  </conditionalFormatting>
  <conditionalFormatting sqref="AV11">
    <cfRule type="expression" dxfId="1889" priority="332">
      <formula>AV11="X"</formula>
    </cfRule>
    <cfRule type="expression" dxfId="1888" priority="333">
      <formula>AV11="후보"</formula>
    </cfRule>
  </conditionalFormatting>
  <conditionalFormatting sqref="AC11">
    <cfRule type="cellIs" dxfId="1887" priority="329" operator="greaterThan">
      <formula>0.9</formula>
    </cfRule>
    <cfRule type="cellIs" dxfId="1886" priority="330" operator="greaterThan">
      <formula>0.85</formula>
    </cfRule>
  </conditionalFormatting>
  <conditionalFormatting sqref="N11">
    <cfRule type="cellIs" dxfId="1885" priority="327" operator="greaterThan">
      <formula>0.9</formula>
    </cfRule>
    <cfRule type="cellIs" dxfId="1884" priority="328" operator="greaterThan">
      <formula>0.85</formula>
    </cfRule>
  </conditionalFormatting>
  <conditionalFormatting sqref="E11">
    <cfRule type="expression" dxfId="1883" priority="323">
      <formula>AND(IF(OR($Q11=1,$Q11=2),1,0),IF($X11&lt;=20,1,0))</formula>
    </cfRule>
    <cfRule type="expression" dxfId="1882" priority="324">
      <formula>AND(IF($Q11=2,1,0),IF($X11&lt;30,1,0))</formula>
    </cfRule>
    <cfRule type="expression" dxfId="1881" priority="325">
      <formula>AND(IF($Q11=3,1,0),IF($X11&lt;30,1,0))</formula>
    </cfRule>
    <cfRule type="expression" dxfId="1880" priority="326">
      <formula>AND(IF($Q11=3,1,IF($Q11=4,1,0)),IF($F11&lt;=85,1,0))</formula>
    </cfRule>
  </conditionalFormatting>
  <conditionalFormatting sqref="X11">
    <cfRule type="expression" dxfId="1879" priority="319">
      <formula>AND(IF(OR($Q11=1,$Q11=2),1,0),IF($X11&lt;=20,1,0))</formula>
    </cfRule>
    <cfRule type="expression" dxfId="1878" priority="320">
      <formula>AND(IF($Q11=2,1,0),IF($X11&lt;30,1,0))</formula>
    </cfRule>
    <cfRule type="expression" dxfId="1877" priority="321">
      <formula>AND(IF($Q11=3,1,0),IF($X11&lt;30,1,0))</formula>
    </cfRule>
    <cfRule type="expression" dxfId="1876" priority="322">
      <formula>AND(IF($Q11=3,1,IF($Q11=4,1,0)),IF($F11&lt;=85,1,0))</formula>
    </cfRule>
  </conditionalFormatting>
  <conditionalFormatting sqref="AI11">
    <cfRule type="expression" dxfId="1875" priority="315">
      <formula>AND(IF(OR($Q11=1,$Q11=2),1,0),IF($X11&lt;=20,1,0))</formula>
    </cfRule>
    <cfRule type="expression" dxfId="1874" priority="316">
      <formula>AND(IF($Q11=2,1,0),IF($X11&lt;30,1,0))</formula>
    </cfRule>
    <cfRule type="expression" dxfId="1873" priority="317">
      <formula>AND(IF($Q11=3,1,0),IF($X11&lt;30,1,0))</formula>
    </cfRule>
    <cfRule type="expression" dxfId="1872" priority="318">
      <formula>AND(IF($Q11=3,1,IF($Q11=4,1,0)),IF($F11&lt;=85,1,0))</formula>
    </cfRule>
  </conditionalFormatting>
  <conditionalFormatting sqref="AV12">
    <cfRule type="expression" dxfId="1871" priority="313">
      <formula>AV12="X"</formula>
    </cfRule>
    <cfRule type="expression" dxfId="1870" priority="314">
      <formula>AV12="후보"</formula>
    </cfRule>
  </conditionalFormatting>
  <conditionalFormatting sqref="AC12">
    <cfRule type="cellIs" dxfId="1869" priority="310" operator="greaterThan">
      <formula>0.9</formula>
    </cfRule>
    <cfRule type="cellIs" dxfId="1868" priority="311" operator="greaterThan">
      <formula>0.85</formula>
    </cfRule>
  </conditionalFormatting>
  <conditionalFormatting sqref="N12">
    <cfRule type="cellIs" dxfId="1867" priority="308" operator="greaterThan">
      <formula>0.9</formula>
    </cfRule>
    <cfRule type="cellIs" dxfId="1866" priority="309" operator="greaterThan">
      <formula>0.85</formula>
    </cfRule>
  </conditionalFormatting>
  <conditionalFormatting sqref="E12">
    <cfRule type="expression" dxfId="1865" priority="304">
      <formula>AND(IF(OR($Q12=1,$Q12=2),1,0),IF($X12&lt;=20,1,0))</formula>
    </cfRule>
    <cfRule type="expression" dxfId="1864" priority="305">
      <formula>AND(IF($Q12=2,1,0),IF($X12&lt;30,1,0))</formula>
    </cfRule>
    <cfRule type="expression" dxfId="1863" priority="306">
      <formula>AND(IF($Q12=3,1,0),IF($X12&lt;30,1,0))</formula>
    </cfRule>
    <cfRule type="expression" dxfId="1862" priority="307">
      <formula>AND(IF($Q12=3,1,IF($Q12=4,1,0)),IF($F12&lt;=85,1,0))</formula>
    </cfRule>
  </conditionalFormatting>
  <conditionalFormatting sqref="X12">
    <cfRule type="expression" dxfId="1861" priority="300">
      <formula>AND(IF(OR($Q12=1,$Q12=2),1,0),IF($X12&lt;=20,1,0))</formula>
    </cfRule>
    <cfRule type="expression" dxfId="1860" priority="301">
      <formula>AND(IF($Q12=2,1,0),IF($X12&lt;30,1,0))</formula>
    </cfRule>
    <cfRule type="expression" dxfId="1859" priority="302">
      <formula>AND(IF($Q12=3,1,0),IF($X12&lt;30,1,0))</formula>
    </cfRule>
    <cfRule type="expression" dxfId="1858" priority="303">
      <formula>AND(IF($Q12=3,1,IF($Q12=4,1,0)),IF($F12&lt;=85,1,0))</formula>
    </cfRule>
  </conditionalFormatting>
  <conditionalFormatting sqref="AI12">
    <cfRule type="expression" dxfId="1857" priority="296">
      <formula>AND(IF(OR($Q12=1,$Q12=2),1,0),IF($X12&lt;=20,1,0))</formula>
    </cfRule>
    <cfRule type="expression" dxfId="1856" priority="297">
      <formula>AND(IF($Q12=2,1,0),IF($X12&lt;30,1,0))</formula>
    </cfRule>
    <cfRule type="expression" dxfId="1855" priority="298">
      <formula>AND(IF($Q12=3,1,0),IF($X12&lt;30,1,0))</formula>
    </cfRule>
    <cfRule type="expression" dxfId="1854" priority="299">
      <formula>AND(IF($Q12=3,1,IF($Q12=4,1,0)),IF($F12&lt;=85,1,0))</formula>
    </cfRule>
  </conditionalFormatting>
  <conditionalFormatting sqref="AV13">
    <cfRule type="expression" dxfId="1853" priority="294">
      <formula>AV13="X"</formula>
    </cfRule>
    <cfRule type="expression" dxfId="1852" priority="295">
      <formula>AV13="후보"</formula>
    </cfRule>
  </conditionalFormatting>
  <conditionalFormatting sqref="AC13">
    <cfRule type="cellIs" dxfId="1851" priority="291" operator="greaterThan">
      <formula>0.9</formula>
    </cfRule>
    <cfRule type="cellIs" dxfId="1850" priority="292" operator="greaterThan">
      <formula>0.85</formula>
    </cfRule>
  </conditionalFormatting>
  <conditionalFormatting sqref="N13">
    <cfRule type="cellIs" dxfId="1849" priority="289" operator="greaterThan">
      <formula>0.9</formula>
    </cfRule>
    <cfRule type="cellIs" dxfId="1848" priority="290" operator="greaterThan">
      <formula>0.85</formula>
    </cfRule>
  </conditionalFormatting>
  <conditionalFormatting sqref="E13">
    <cfRule type="expression" dxfId="1847" priority="285">
      <formula>AND(IF(OR($Q13=1,$Q13=2),1,0),IF($X13&lt;=20,1,0))</formula>
    </cfRule>
    <cfRule type="expression" dxfId="1846" priority="286">
      <formula>AND(IF($Q13=2,1,0),IF($X13&lt;30,1,0))</formula>
    </cfRule>
    <cfRule type="expression" dxfId="1845" priority="287">
      <formula>AND(IF($Q13=3,1,0),IF($X13&lt;30,1,0))</formula>
    </cfRule>
    <cfRule type="expression" dxfId="1844" priority="288">
      <formula>AND(IF($Q13=3,1,IF($Q13=4,1,0)),IF($F13&lt;=85,1,0))</formula>
    </cfRule>
  </conditionalFormatting>
  <conditionalFormatting sqref="X13">
    <cfRule type="expression" dxfId="1843" priority="281">
      <formula>AND(IF(OR($Q13=1,$Q13=2),1,0),IF($X13&lt;=20,1,0))</formula>
    </cfRule>
    <cfRule type="expression" dxfId="1842" priority="282">
      <formula>AND(IF($Q13=2,1,0),IF($X13&lt;30,1,0))</formula>
    </cfRule>
    <cfRule type="expression" dxfId="1841" priority="283">
      <formula>AND(IF($Q13=3,1,0),IF($X13&lt;30,1,0))</formula>
    </cfRule>
    <cfRule type="expression" dxfId="1840" priority="284">
      <formula>AND(IF($Q13=3,1,IF($Q13=4,1,0)),IF($F13&lt;=85,1,0))</formula>
    </cfRule>
  </conditionalFormatting>
  <conditionalFormatting sqref="AI13">
    <cfRule type="expression" dxfId="1839" priority="277">
      <formula>AND(IF(OR($Q13=1,$Q13=2),1,0),IF($X13&lt;=20,1,0))</formula>
    </cfRule>
    <cfRule type="expression" dxfId="1838" priority="278">
      <formula>AND(IF($Q13=2,1,0),IF($X13&lt;30,1,0))</formula>
    </cfRule>
    <cfRule type="expression" dxfId="1837" priority="279">
      <formula>AND(IF($Q13=3,1,0),IF($X13&lt;30,1,0))</formula>
    </cfRule>
    <cfRule type="expression" dxfId="1836" priority="280">
      <formula>AND(IF($Q13=3,1,IF($Q13=4,1,0)),IF($F13&lt;=85,1,0))</formula>
    </cfRule>
  </conditionalFormatting>
  <conditionalFormatting sqref="AV14">
    <cfRule type="expression" dxfId="1835" priority="275">
      <formula>AV14="X"</formula>
    </cfRule>
    <cfRule type="expression" dxfId="1834" priority="276">
      <formula>AV14="후보"</formula>
    </cfRule>
  </conditionalFormatting>
  <conditionalFormatting sqref="AC14">
    <cfRule type="cellIs" dxfId="1833" priority="272" operator="greaterThan">
      <formula>0.9</formula>
    </cfRule>
    <cfRule type="cellIs" dxfId="1832" priority="273" operator="greaterThan">
      <formula>0.85</formula>
    </cfRule>
  </conditionalFormatting>
  <conditionalFormatting sqref="N14">
    <cfRule type="cellIs" dxfId="1831" priority="270" operator="greaterThan">
      <formula>0.9</formula>
    </cfRule>
    <cfRule type="cellIs" dxfId="1830" priority="271" operator="greaterThan">
      <formula>0.85</formula>
    </cfRule>
  </conditionalFormatting>
  <conditionalFormatting sqref="E14">
    <cfRule type="expression" dxfId="1829" priority="266">
      <formula>AND(IF(OR($Q14=1,$Q14=2),1,0),IF($X14&lt;=20,1,0))</formula>
    </cfRule>
    <cfRule type="expression" dxfId="1828" priority="267">
      <formula>AND(IF($Q14=2,1,0),IF($X14&lt;30,1,0))</formula>
    </cfRule>
    <cfRule type="expression" dxfId="1827" priority="268">
      <formula>AND(IF($Q14=3,1,0),IF($X14&lt;30,1,0))</formula>
    </cfRule>
    <cfRule type="expression" dxfId="1826" priority="269">
      <formula>AND(IF($Q14=3,1,IF($Q14=4,1,0)),IF($F14&lt;=85,1,0))</formula>
    </cfRule>
  </conditionalFormatting>
  <conditionalFormatting sqref="X14">
    <cfRule type="expression" dxfId="1825" priority="262">
      <formula>AND(IF(OR($Q14=1,$Q14=2),1,0),IF($X14&lt;=20,1,0))</formula>
    </cfRule>
    <cfRule type="expression" dxfId="1824" priority="263">
      <formula>AND(IF($Q14=2,1,0),IF($X14&lt;30,1,0))</formula>
    </cfRule>
    <cfRule type="expression" dxfId="1823" priority="264">
      <formula>AND(IF($Q14=3,1,0),IF($X14&lt;30,1,0))</formula>
    </cfRule>
    <cfRule type="expression" dxfId="1822" priority="265">
      <formula>AND(IF($Q14=3,1,IF($Q14=4,1,0)),IF($F14&lt;=85,1,0))</formula>
    </cfRule>
  </conditionalFormatting>
  <conditionalFormatting sqref="AI14">
    <cfRule type="expression" dxfId="1821" priority="258">
      <formula>AND(IF(OR($Q14=1,$Q14=2),1,0),IF($X14&lt;=20,1,0))</formula>
    </cfRule>
    <cfRule type="expression" dxfId="1820" priority="259">
      <formula>AND(IF($Q14=2,1,0),IF($X14&lt;30,1,0))</formula>
    </cfRule>
    <cfRule type="expression" dxfId="1819" priority="260">
      <formula>AND(IF($Q14=3,1,0),IF($X14&lt;30,1,0))</formula>
    </cfRule>
    <cfRule type="expression" dxfId="1818" priority="261">
      <formula>AND(IF($Q14=3,1,IF($Q14=4,1,0)),IF($F14&lt;=85,1,0))</formula>
    </cfRule>
  </conditionalFormatting>
  <conditionalFormatting sqref="AV15">
    <cfRule type="expression" dxfId="1817" priority="256">
      <formula>AV15="X"</formula>
    </cfRule>
    <cfRule type="expression" dxfId="1816" priority="257">
      <formula>AV15="후보"</formula>
    </cfRule>
  </conditionalFormatting>
  <conditionalFormatting sqref="AC15 N15">
    <cfRule type="cellIs" dxfId="1815" priority="253" operator="greaterThan">
      <formula>0.9</formula>
    </cfRule>
    <cfRule type="cellIs" dxfId="1814" priority="254" operator="greaterThan">
      <formula>0.85</formula>
    </cfRule>
  </conditionalFormatting>
  <conditionalFormatting sqref="AV16">
    <cfRule type="expression" dxfId="1813" priority="251">
      <formula>AV16="X"</formula>
    </cfRule>
    <cfRule type="expression" dxfId="1812" priority="252">
      <formula>AV16="후보"</formula>
    </cfRule>
  </conditionalFormatting>
  <conditionalFormatting sqref="AC16">
    <cfRule type="cellIs" dxfId="1811" priority="248" operator="greaterThan">
      <formula>0.9</formula>
    </cfRule>
    <cfRule type="cellIs" dxfId="1810" priority="249" operator="greaterThan">
      <formula>0.85</formula>
    </cfRule>
  </conditionalFormatting>
  <conditionalFormatting sqref="N16">
    <cfRule type="cellIs" dxfId="1809" priority="246" operator="greaterThan">
      <formula>0.9</formula>
    </cfRule>
    <cfRule type="cellIs" dxfId="1808" priority="247" operator="greaterThan">
      <formula>0.85</formula>
    </cfRule>
  </conditionalFormatting>
  <conditionalFormatting sqref="E16">
    <cfRule type="expression" dxfId="1807" priority="242">
      <formula>AND(IF(OR($Q16=1,$Q16=2),1,0),IF($X16&lt;=20,1,0))</formula>
    </cfRule>
    <cfRule type="expression" dxfId="1806" priority="243">
      <formula>AND(IF($Q16=2,1,0),IF($X16&lt;30,1,0))</formula>
    </cfRule>
    <cfRule type="expression" dxfId="1805" priority="244">
      <formula>AND(IF($Q16=3,1,0),IF($X16&lt;30,1,0))</formula>
    </cfRule>
    <cfRule type="expression" dxfId="1804" priority="245">
      <formula>AND(IF($Q16=3,1,IF($Q16=4,1,0)),IF($F16&lt;=85,1,0))</formula>
    </cfRule>
  </conditionalFormatting>
  <conditionalFormatting sqref="X16">
    <cfRule type="expression" dxfId="1803" priority="238">
      <formula>AND(IF(OR($Q16=1,$Q16=2),1,0),IF($X16&lt;=20,1,0))</formula>
    </cfRule>
    <cfRule type="expression" dxfId="1802" priority="239">
      <formula>AND(IF($Q16=2,1,0),IF($X16&lt;30,1,0))</formula>
    </cfRule>
    <cfRule type="expression" dxfId="1801" priority="240">
      <formula>AND(IF($Q16=3,1,0),IF($X16&lt;30,1,0))</formula>
    </cfRule>
    <cfRule type="expression" dxfId="1800" priority="241">
      <formula>AND(IF($Q16=3,1,IF($Q16=4,1,0)),IF($F16&lt;=85,1,0))</formula>
    </cfRule>
  </conditionalFormatting>
  <conditionalFormatting sqref="AI16">
    <cfRule type="expression" dxfId="1799" priority="234">
      <formula>AND(IF(OR($Q16=1,$Q16=2),1,0),IF($X16&lt;=20,1,0))</formula>
    </cfRule>
    <cfRule type="expression" dxfId="1798" priority="235">
      <formula>AND(IF($Q16=2,1,0),IF($X16&lt;30,1,0))</formula>
    </cfRule>
    <cfRule type="expression" dxfId="1797" priority="236">
      <formula>AND(IF($Q16=3,1,0),IF($X16&lt;30,1,0))</formula>
    </cfRule>
    <cfRule type="expression" dxfId="1796" priority="237">
      <formula>AND(IF($Q16=3,1,IF($Q16=4,1,0)),IF($F16&lt;=85,1,0))</formula>
    </cfRule>
  </conditionalFormatting>
  <conditionalFormatting sqref="AV17">
    <cfRule type="expression" dxfId="1795" priority="232">
      <formula>AV17="X"</formula>
    </cfRule>
    <cfRule type="expression" dxfId="1794" priority="233">
      <formula>AV17="후보"</formula>
    </cfRule>
  </conditionalFormatting>
  <conditionalFormatting sqref="AC17">
    <cfRule type="cellIs" dxfId="1793" priority="229" operator="greaterThan">
      <formula>0.9</formula>
    </cfRule>
    <cfRule type="cellIs" dxfId="1792" priority="230" operator="greaterThan">
      <formula>0.85</formula>
    </cfRule>
  </conditionalFormatting>
  <conditionalFormatting sqref="N17">
    <cfRule type="cellIs" dxfId="1791" priority="227" operator="greaterThan">
      <formula>0.9</formula>
    </cfRule>
    <cfRule type="cellIs" dxfId="1790" priority="228" operator="greaterThan">
      <formula>0.85</formula>
    </cfRule>
  </conditionalFormatting>
  <conditionalFormatting sqref="E17">
    <cfRule type="expression" dxfId="1789" priority="223">
      <formula>AND(IF(OR($Q17=1,$Q17=2),1,0),IF($X17&lt;=20,1,0))</formula>
    </cfRule>
    <cfRule type="expression" dxfId="1788" priority="224">
      <formula>AND(IF($Q17=2,1,0),IF($X17&lt;30,1,0))</formula>
    </cfRule>
    <cfRule type="expression" dxfId="1787" priority="225">
      <formula>AND(IF($Q17=3,1,0),IF($X17&lt;30,1,0))</formula>
    </cfRule>
    <cfRule type="expression" dxfId="1786" priority="226">
      <formula>AND(IF($Q17=3,1,IF($Q17=4,1,0)),IF($F17&lt;=85,1,0))</formula>
    </cfRule>
  </conditionalFormatting>
  <conditionalFormatting sqref="X17">
    <cfRule type="expression" dxfId="1785" priority="219">
      <formula>AND(IF(OR($Q17=1,$Q17=2),1,0),IF($X17&lt;=20,1,0))</formula>
    </cfRule>
    <cfRule type="expression" dxfId="1784" priority="220">
      <formula>AND(IF($Q17=2,1,0),IF($X17&lt;30,1,0))</formula>
    </cfRule>
    <cfRule type="expression" dxfId="1783" priority="221">
      <formula>AND(IF($Q17=3,1,0),IF($X17&lt;30,1,0))</formula>
    </cfRule>
    <cfRule type="expression" dxfId="1782" priority="222">
      <formula>AND(IF($Q17=3,1,IF($Q17=4,1,0)),IF($F17&lt;=85,1,0))</formula>
    </cfRule>
  </conditionalFormatting>
  <conditionalFormatting sqref="AI17">
    <cfRule type="expression" dxfId="1781" priority="215">
      <formula>AND(IF(OR($Q17=1,$Q17=2),1,0),IF($X17&lt;=20,1,0))</formula>
    </cfRule>
    <cfRule type="expression" dxfId="1780" priority="216">
      <formula>AND(IF($Q17=2,1,0),IF($X17&lt;30,1,0))</formula>
    </cfRule>
    <cfRule type="expression" dxfId="1779" priority="217">
      <formula>AND(IF($Q17=3,1,0),IF($X17&lt;30,1,0))</formula>
    </cfRule>
    <cfRule type="expression" dxfId="1778" priority="218">
      <formula>AND(IF($Q17=3,1,IF($Q17=4,1,0)),IF($F17&lt;=85,1,0))</formula>
    </cfRule>
  </conditionalFormatting>
  <conditionalFormatting sqref="AV18">
    <cfRule type="expression" dxfId="1777" priority="213">
      <formula>AV18="X"</formula>
    </cfRule>
    <cfRule type="expression" dxfId="1776" priority="214">
      <formula>AV18="후보"</formula>
    </cfRule>
  </conditionalFormatting>
  <conditionalFormatting sqref="AC18">
    <cfRule type="cellIs" dxfId="1775" priority="210" operator="greaterThan">
      <formula>0.9</formula>
    </cfRule>
    <cfRule type="cellIs" dxfId="1774" priority="211" operator="greaterThan">
      <formula>0.85</formula>
    </cfRule>
  </conditionalFormatting>
  <conditionalFormatting sqref="N18">
    <cfRule type="cellIs" dxfId="1773" priority="208" operator="greaterThan">
      <formula>0.9</formula>
    </cfRule>
    <cfRule type="cellIs" dxfId="1772" priority="209" operator="greaterThan">
      <formula>0.85</formula>
    </cfRule>
  </conditionalFormatting>
  <conditionalFormatting sqref="E18">
    <cfRule type="expression" dxfId="1771" priority="204">
      <formula>AND(IF(OR($Q18=1,$Q18=2),1,0),IF($X18&lt;=20,1,0))</formula>
    </cfRule>
    <cfRule type="expression" dxfId="1770" priority="205">
      <formula>AND(IF($Q18=2,1,0),IF($X18&lt;30,1,0))</formula>
    </cfRule>
    <cfRule type="expression" dxfId="1769" priority="206">
      <formula>AND(IF($Q18=3,1,0),IF($X18&lt;30,1,0))</formula>
    </cfRule>
    <cfRule type="expression" dxfId="1768" priority="207">
      <formula>AND(IF($Q18=3,1,IF($Q18=4,1,0)),IF($F18&lt;=85,1,0))</formula>
    </cfRule>
  </conditionalFormatting>
  <conditionalFormatting sqref="X18">
    <cfRule type="expression" dxfId="1767" priority="200">
      <formula>AND(IF(OR($Q18=1,$Q18=2),1,0),IF($X18&lt;=20,1,0))</formula>
    </cfRule>
    <cfRule type="expression" dxfId="1766" priority="201">
      <formula>AND(IF($Q18=2,1,0),IF($X18&lt;30,1,0))</formula>
    </cfRule>
    <cfRule type="expression" dxfId="1765" priority="202">
      <formula>AND(IF($Q18=3,1,0),IF($X18&lt;30,1,0))</formula>
    </cfRule>
    <cfRule type="expression" dxfId="1764" priority="203">
      <formula>AND(IF($Q18=3,1,IF($Q18=4,1,0)),IF($F18&lt;=85,1,0))</formula>
    </cfRule>
  </conditionalFormatting>
  <conditionalFormatting sqref="AI18">
    <cfRule type="expression" dxfId="1763" priority="196">
      <formula>AND(IF(OR($Q18=1,$Q18=2),1,0),IF($X18&lt;=20,1,0))</formula>
    </cfRule>
    <cfRule type="expression" dxfId="1762" priority="197">
      <formula>AND(IF($Q18=2,1,0),IF($X18&lt;30,1,0))</formula>
    </cfRule>
    <cfRule type="expression" dxfId="1761" priority="198">
      <formula>AND(IF($Q18=3,1,0),IF($X18&lt;30,1,0))</formula>
    </cfRule>
    <cfRule type="expression" dxfId="1760" priority="199">
      <formula>AND(IF($Q18=3,1,IF($Q18=4,1,0)),IF($F18&lt;=85,1,0))</formula>
    </cfRule>
  </conditionalFormatting>
  <conditionalFormatting sqref="AV19">
    <cfRule type="expression" dxfId="1759" priority="194">
      <formula>AV19="X"</formula>
    </cfRule>
    <cfRule type="expression" dxfId="1758" priority="195">
      <formula>AV19="후보"</formula>
    </cfRule>
  </conditionalFormatting>
  <conditionalFormatting sqref="AC19">
    <cfRule type="cellIs" dxfId="1757" priority="191" operator="greaterThan">
      <formula>0.9</formula>
    </cfRule>
    <cfRule type="cellIs" dxfId="1756" priority="192" operator="greaterThan">
      <formula>0.85</formula>
    </cfRule>
  </conditionalFormatting>
  <conditionalFormatting sqref="N19">
    <cfRule type="cellIs" dxfId="1755" priority="189" operator="greaterThan">
      <formula>0.9</formula>
    </cfRule>
    <cfRule type="cellIs" dxfId="1754" priority="190" operator="greaterThan">
      <formula>0.85</formula>
    </cfRule>
  </conditionalFormatting>
  <conditionalFormatting sqref="E19">
    <cfRule type="expression" dxfId="1753" priority="185">
      <formula>AND(IF(OR($Q19=1,$Q19=2),1,0),IF($X19&lt;=20,1,0))</formula>
    </cfRule>
    <cfRule type="expression" dxfId="1752" priority="186">
      <formula>AND(IF($Q19=2,1,0),IF($X19&lt;30,1,0))</formula>
    </cfRule>
    <cfRule type="expression" dxfId="1751" priority="187">
      <formula>AND(IF($Q19=3,1,0),IF($X19&lt;30,1,0))</formula>
    </cfRule>
    <cfRule type="expression" dxfId="1750" priority="188">
      <formula>AND(IF($Q19=3,1,IF($Q19=4,1,0)),IF($F19&lt;=85,1,0))</formula>
    </cfRule>
  </conditionalFormatting>
  <conditionalFormatting sqref="X19">
    <cfRule type="expression" dxfId="1749" priority="181">
      <formula>AND(IF(OR($Q19=1,$Q19=2),1,0),IF($X19&lt;=20,1,0))</formula>
    </cfRule>
    <cfRule type="expression" dxfId="1748" priority="182">
      <formula>AND(IF($Q19=2,1,0),IF($X19&lt;30,1,0))</formula>
    </cfRule>
    <cfRule type="expression" dxfId="1747" priority="183">
      <formula>AND(IF($Q19=3,1,0),IF($X19&lt;30,1,0))</formula>
    </cfRule>
    <cfRule type="expression" dxfId="1746" priority="184">
      <formula>AND(IF($Q19=3,1,IF($Q19=4,1,0)),IF($F19&lt;=85,1,0))</formula>
    </cfRule>
  </conditionalFormatting>
  <conditionalFormatting sqref="AI19">
    <cfRule type="expression" dxfId="1745" priority="177">
      <formula>AND(IF(OR($Q19=1,$Q19=2),1,0),IF($X19&lt;=20,1,0))</formula>
    </cfRule>
    <cfRule type="expression" dxfId="1744" priority="178">
      <formula>AND(IF($Q19=2,1,0),IF($X19&lt;30,1,0))</formula>
    </cfRule>
    <cfRule type="expression" dxfId="1743" priority="179">
      <formula>AND(IF($Q19=3,1,0),IF($X19&lt;30,1,0))</formula>
    </cfRule>
    <cfRule type="expression" dxfId="1742" priority="180">
      <formula>AND(IF($Q19=3,1,IF($Q19=4,1,0)),IF($F19&lt;=85,1,0))</formula>
    </cfRule>
  </conditionalFormatting>
  <conditionalFormatting sqref="AV20">
    <cfRule type="expression" dxfId="1741" priority="175">
      <formula>AV20="X"</formula>
    </cfRule>
    <cfRule type="expression" dxfId="1740" priority="176">
      <formula>AV20="후보"</formula>
    </cfRule>
  </conditionalFormatting>
  <conditionalFormatting sqref="AC20">
    <cfRule type="cellIs" dxfId="1739" priority="172" operator="greaterThan">
      <formula>0.9</formula>
    </cfRule>
    <cfRule type="cellIs" dxfId="1738" priority="173" operator="greaterThan">
      <formula>0.85</formula>
    </cfRule>
  </conditionalFormatting>
  <conditionalFormatting sqref="N20">
    <cfRule type="cellIs" dxfId="1737" priority="170" operator="greaterThan">
      <formula>0.9</formula>
    </cfRule>
    <cfRule type="cellIs" dxfId="1736" priority="171" operator="greaterThan">
      <formula>0.85</formula>
    </cfRule>
  </conditionalFormatting>
  <conditionalFormatting sqref="E20">
    <cfRule type="expression" dxfId="1735" priority="166">
      <formula>AND(IF(OR($Q20=1,$Q20=2),1,0),IF($X20&lt;=20,1,0))</formula>
    </cfRule>
    <cfRule type="expression" dxfId="1734" priority="167">
      <formula>AND(IF($Q20=2,1,0),IF($X20&lt;30,1,0))</formula>
    </cfRule>
    <cfRule type="expression" dxfId="1733" priority="168">
      <formula>AND(IF($Q20=3,1,0),IF($X20&lt;30,1,0))</formula>
    </cfRule>
    <cfRule type="expression" dxfId="1732" priority="169">
      <formula>AND(IF($Q20=3,1,IF($Q20=4,1,0)),IF($F20&lt;=85,1,0))</formula>
    </cfRule>
  </conditionalFormatting>
  <conditionalFormatting sqref="X20">
    <cfRule type="expression" dxfId="1731" priority="162">
      <formula>AND(IF(OR($Q20=1,$Q20=2),1,0),IF($X20&lt;=20,1,0))</formula>
    </cfRule>
    <cfRule type="expression" dxfId="1730" priority="163">
      <formula>AND(IF($Q20=2,1,0),IF($X20&lt;30,1,0))</formula>
    </cfRule>
    <cfRule type="expression" dxfId="1729" priority="164">
      <formula>AND(IF($Q20=3,1,0),IF($X20&lt;30,1,0))</formula>
    </cfRule>
    <cfRule type="expression" dxfId="1728" priority="165">
      <formula>AND(IF($Q20=3,1,IF($Q20=4,1,0)),IF($F20&lt;=85,1,0))</formula>
    </cfRule>
  </conditionalFormatting>
  <conditionalFormatting sqref="AI20">
    <cfRule type="expression" dxfId="1727" priority="158">
      <formula>AND(IF(OR($Q20=1,$Q20=2),1,0),IF($X20&lt;=20,1,0))</formula>
    </cfRule>
    <cfRule type="expression" dxfId="1726" priority="159">
      <formula>AND(IF($Q20=2,1,0),IF($X20&lt;30,1,0))</formula>
    </cfRule>
    <cfRule type="expression" dxfId="1725" priority="160">
      <formula>AND(IF($Q20=3,1,0),IF($X20&lt;30,1,0))</formula>
    </cfRule>
    <cfRule type="expression" dxfId="1724" priority="161">
      <formula>AND(IF($Q20=3,1,IF($Q20=4,1,0)),IF($F20&lt;=85,1,0))</formula>
    </cfRule>
  </conditionalFormatting>
  <conditionalFormatting sqref="AV21">
    <cfRule type="expression" dxfId="1723" priority="156">
      <formula>AV21="X"</formula>
    </cfRule>
    <cfRule type="expression" dxfId="1722" priority="157">
      <formula>AV21="후보"</formula>
    </cfRule>
  </conditionalFormatting>
  <conditionalFormatting sqref="AC21 N21">
    <cfRule type="cellIs" dxfId="1721" priority="153" operator="greaterThan">
      <formula>0.9</formula>
    </cfRule>
    <cfRule type="cellIs" dxfId="1720" priority="154" operator="greaterThan">
      <formula>0.85</formula>
    </cfRule>
  </conditionalFormatting>
  <conditionalFormatting sqref="AV22">
    <cfRule type="expression" dxfId="1719" priority="151">
      <formula>AV22="X"</formula>
    </cfRule>
    <cfRule type="expression" dxfId="1718" priority="152">
      <formula>AV22="후보"</formula>
    </cfRule>
  </conditionalFormatting>
  <conditionalFormatting sqref="AC22">
    <cfRule type="cellIs" dxfId="1717" priority="148" operator="greaterThan">
      <formula>0.9</formula>
    </cfRule>
    <cfRule type="cellIs" dxfId="1716" priority="149" operator="greaterThan">
      <formula>0.85</formula>
    </cfRule>
  </conditionalFormatting>
  <conditionalFormatting sqref="N22">
    <cfRule type="cellIs" dxfId="1715" priority="146" operator="greaterThan">
      <formula>0.9</formula>
    </cfRule>
    <cfRule type="cellIs" dxfId="1714" priority="147" operator="greaterThan">
      <formula>0.85</formula>
    </cfRule>
  </conditionalFormatting>
  <conditionalFormatting sqref="E22">
    <cfRule type="expression" dxfId="1713" priority="142">
      <formula>AND(IF(OR($Q22=1,$Q22=2),1,0),IF($X22&lt;=20,1,0))</formula>
    </cfRule>
    <cfRule type="expression" dxfId="1712" priority="143">
      <formula>AND(IF($Q22=2,1,0),IF($X22&lt;30,1,0))</formula>
    </cfRule>
    <cfRule type="expression" dxfId="1711" priority="144">
      <formula>AND(IF($Q22=3,1,0),IF($X22&lt;30,1,0))</formula>
    </cfRule>
    <cfRule type="expression" dxfId="1710" priority="145">
      <formula>AND(IF($Q22=3,1,IF($Q22=4,1,0)),IF($F22&lt;=85,1,0))</formula>
    </cfRule>
  </conditionalFormatting>
  <conditionalFormatting sqref="X22">
    <cfRule type="expression" dxfId="1709" priority="138">
      <formula>AND(IF(OR($Q22=1,$Q22=2),1,0),IF($X22&lt;=20,1,0))</formula>
    </cfRule>
    <cfRule type="expression" dxfId="1708" priority="139">
      <formula>AND(IF($Q22=2,1,0),IF($X22&lt;30,1,0))</formula>
    </cfRule>
    <cfRule type="expression" dxfId="1707" priority="140">
      <formula>AND(IF($Q22=3,1,0),IF($X22&lt;30,1,0))</formula>
    </cfRule>
    <cfRule type="expression" dxfId="1706" priority="141">
      <formula>AND(IF($Q22=3,1,IF($Q22=4,1,0)),IF($F22&lt;=85,1,0))</formula>
    </cfRule>
  </conditionalFormatting>
  <conditionalFormatting sqref="AI22">
    <cfRule type="expression" dxfId="1705" priority="134">
      <formula>AND(IF(OR($Q22=1,$Q22=2),1,0),IF($X22&lt;=20,1,0))</formula>
    </cfRule>
    <cfRule type="expression" dxfId="1704" priority="135">
      <formula>AND(IF($Q22=2,1,0),IF($X22&lt;30,1,0))</formula>
    </cfRule>
    <cfRule type="expression" dxfId="1703" priority="136">
      <formula>AND(IF($Q22=3,1,0),IF($X22&lt;30,1,0))</formula>
    </cfRule>
    <cfRule type="expression" dxfId="1702" priority="137">
      <formula>AND(IF($Q22=3,1,IF($Q22=4,1,0)),IF($F22&lt;=85,1,0))</formula>
    </cfRule>
  </conditionalFormatting>
  <conditionalFormatting sqref="AV23">
    <cfRule type="expression" dxfId="1701" priority="132">
      <formula>AV23="X"</formula>
    </cfRule>
    <cfRule type="expression" dxfId="1700" priority="133">
      <formula>AV23="후보"</formula>
    </cfRule>
  </conditionalFormatting>
  <conditionalFormatting sqref="AC23">
    <cfRule type="cellIs" dxfId="1699" priority="129" operator="greaterThan">
      <formula>0.9</formula>
    </cfRule>
    <cfRule type="cellIs" dxfId="1698" priority="130" operator="greaterThan">
      <formula>0.85</formula>
    </cfRule>
  </conditionalFormatting>
  <conditionalFormatting sqref="N23">
    <cfRule type="cellIs" dxfId="1697" priority="127" operator="greaterThan">
      <formula>0.9</formula>
    </cfRule>
    <cfRule type="cellIs" dxfId="1696" priority="128" operator="greaterThan">
      <formula>0.85</formula>
    </cfRule>
  </conditionalFormatting>
  <conditionalFormatting sqref="E23">
    <cfRule type="expression" dxfId="1695" priority="123">
      <formula>AND(IF(OR($Q23=1,$Q23=2),1,0),IF($X23&lt;=20,1,0))</formula>
    </cfRule>
    <cfRule type="expression" dxfId="1694" priority="124">
      <formula>AND(IF($Q23=2,1,0),IF($X23&lt;30,1,0))</formula>
    </cfRule>
    <cfRule type="expression" dxfId="1693" priority="125">
      <formula>AND(IF($Q23=3,1,0),IF($X23&lt;30,1,0))</formula>
    </cfRule>
    <cfRule type="expression" dxfId="1692" priority="126">
      <formula>AND(IF($Q23=3,1,IF($Q23=4,1,0)),IF($F23&lt;=85,1,0))</formula>
    </cfRule>
  </conditionalFormatting>
  <conditionalFormatting sqref="X23">
    <cfRule type="expression" dxfId="1691" priority="119">
      <formula>AND(IF(OR($Q23=1,$Q23=2),1,0),IF($X23&lt;=20,1,0))</formula>
    </cfRule>
    <cfRule type="expression" dxfId="1690" priority="120">
      <formula>AND(IF($Q23=2,1,0),IF($X23&lt;30,1,0))</formula>
    </cfRule>
    <cfRule type="expression" dxfId="1689" priority="121">
      <formula>AND(IF($Q23=3,1,0),IF($X23&lt;30,1,0))</formula>
    </cfRule>
    <cfRule type="expression" dxfId="1688" priority="122">
      <formula>AND(IF($Q23=3,1,IF($Q23=4,1,0)),IF($F23&lt;=85,1,0))</formula>
    </cfRule>
  </conditionalFormatting>
  <conditionalFormatting sqref="AI23">
    <cfRule type="expression" dxfId="1687" priority="115">
      <formula>AND(IF(OR($Q23=1,$Q23=2),1,0),IF($X23&lt;=20,1,0))</formula>
    </cfRule>
    <cfRule type="expression" dxfId="1686" priority="116">
      <formula>AND(IF($Q23=2,1,0),IF($X23&lt;30,1,0))</formula>
    </cfRule>
    <cfRule type="expression" dxfId="1685" priority="117">
      <formula>AND(IF($Q23=3,1,0),IF($X23&lt;30,1,0))</formula>
    </cfRule>
    <cfRule type="expression" dxfId="1684" priority="118">
      <formula>AND(IF($Q23=3,1,IF($Q23=4,1,0)),IF($F23&lt;=85,1,0))</formula>
    </cfRule>
  </conditionalFormatting>
  <conditionalFormatting sqref="AV24">
    <cfRule type="expression" dxfId="1683" priority="113">
      <formula>AV24="X"</formula>
    </cfRule>
    <cfRule type="expression" dxfId="1682" priority="114">
      <formula>AV24="후보"</formula>
    </cfRule>
  </conditionalFormatting>
  <conditionalFormatting sqref="AC24">
    <cfRule type="cellIs" dxfId="1681" priority="110" operator="greaterThan">
      <formula>0.9</formula>
    </cfRule>
    <cfRule type="cellIs" dxfId="1680" priority="111" operator="greaterThan">
      <formula>0.85</formula>
    </cfRule>
  </conditionalFormatting>
  <conditionalFormatting sqref="N24">
    <cfRule type="cellIs" dxfId="1679" priority="108" operator="greaterThan">
      <formula>0.9</formula>
    </cfRule>
    <cfRule type="cellIs" dxfId="1678" priority="109" operator="greaterThan">
      <formula>0.85</formula>
    </cfRule>
  </conditionalFormatting>
  <conditionalFormatting sqref="E24">
    <cfRule type="expression" dxfId="1677" priority="104">
      <formula>AND(IF(OR($Q24=1,$Q24=2),1,0),IF($X24&lt;=20,1,0))</formula>
    </cfRule>
    <cfRule type="expression" dxfId="1676" priority="105">
      <formula>AND(IF($Q24=2,1,0),IF($X24&lt;30,1,0))</formula>
    </cfRule>
    <cfRule type="expression" dxfId="1675" priority="106">
      <formula>AND(IF($Q24=3,1,0),IF($X24&lt;30,1,0))</formula>
    </cfRule>
    <cfRule type="expression" dxfId="1674" priority="107">
      <formula>AND(IF($Q24=3,1,IF($Q24=4,1,0)),IF($F24&lt;=85,1,0))</formula>
    </cfRule>
  </conditionalFormatting>
  <conditionalFormatting sqref="X24">
    <cfRule type="expression" dxfId="1673" priority="100">
      <formula>AND(IF(OR($Q24=1,$Q24=2),1,0),IF($X24&lt;=20,1,0))</formula>
    </cfRule>
    <cfRule type="expression" dxfId="1672" priority="101">
      <formula>AND(IF($Q24=2,1,0),IF($X24&lt;30,1,0))</formula>
    </cfRule>
    <cfRule type="expression" dxfId="1671" priority="102">
      <formula>AND(IF($Q24=3,1,0),IF($X24&lt;30,1,0))</formula>
    </cfRule>
    <cfRule type="expression" dxfId="1670" priority="103">
      <formula>AND(IF($Q24=3,1,IF($Q24=4,1,0)),IF($F24&lt;=85,1,0))</formula>
    </cfRule>
  </conditionalFormatting>
  <conditionalFormatting sqref="AI24">
    <cfRule type="expression" dxfId="1669" priority="96">
      <formula>AND(IF(OR($Q24=1,$Q24=2),1,0),IF($X24&lt;=20,1,0))</formula>
    </cfRule>
    <cfRule type="expression" dxfId="1668" priority="97">
      <formula>AND(IF($Q24=2,1,0),IF($X24&lt;30,1,0))</formula>
    </cfRule>
    <cfRule type="expression" dxfId="1667" priority="98">
      <formula>AND(IF($Q24=3,1,0),IF($X24&lt;30,1,0))</formula>
    </cfRule>
    <cfRule type="expression" dxfId="1666" priority="99">
      <formula>AND(IF($Q24=3,1,IF($Q24=4,1,0)),IF($F24&lt;=85,1,0))</formula>
    </cfRule>
  </conditionalFormatting>
  <conditionalFormatting sqref="AV25">
    <cfRule type="expression" dxfId="1665" priority="94">
      <formula>AV25="X"</formula>
    </cfRule>
    <cfRule type="expression" dxfId="1664" priority="95">
      <formula>AV25="후보"</formula>
    </cfRule>
  </conditionalFormatting>
  <conditionalFormatting sqref="AC25">
    <cfRule type="cellIs" dxfId="1663" priority="91" operator="greaterThan">
      <formula>0.9</formula>
    </cfRule>
    <cfRule type="cellIs" dxfId="1662" priority="92" operator="greaterThan">
      <formula>0.85</formula>
    </cfRule>
  </conditionalFormatting>
  <conditionalFormatting sqref="N25">
    <cfRule type="cellIs" dxfId="1661" priority="89" operator="greaterThan">
      <formula>0.9</formula>
    </cfRule>
    <cfRule type="cellIs" dxfId="1660" priority="90" operator="greaterThan">
      <formula>0.85</formula>
    </cfRule>
  </conditionalFormatting>
  <conditionalFormatting sqref="E25">
    <cfRule type="expression" dxfId="1659" priority="85">
      <formula>AND(IF(OR($Q25=1,$Q25=2),1,0),IF($X25&lt;=20,1,0))</formula>
    </cfRule>
    <cfRule type="expression" dxfId="1658" priority="86">
      <formula>AND(IF($Q25=2,1,0),IF($X25&lt;30,1,0))</formula>
    </cfRule>
    <cfRule type="expression" dxfId="1657" priority="87">
      <formula>AND(IF($Q25=3,1,0),IF($X25&lt;30,1,0))</formula>
    </cfRule>
    <cfRule type="expression" dxfId="1656" priority="88">
      <formula>AND(IF($Q25=3,1,IF($Q25=4,1,0)),IF($F25&lt;=85,1,0))</formula>
    </cfRule>
  </conditionalFormatting>
  <conditionalFormatting sqref="X25">
    <cfRule type="expression" dxfId="1655" priority="81">
      <formula>AND(IF(OR($Q25=1,$Q25=2),1,0),IF($X25&lt;=20,1,0))</formula>
    </cfRule>
    <cfRule type="expression" dxfId="1654" priority="82">
      <formula>AND(IF($Q25=2,1,0),IF($X25&lt;30,1,0))</formula>
    </cfRule>
    <cfRule type="expression" dxfId="1653" priority="83">
      <formula>AND(IF($Q25=3,1,0),IF($X25&lt;30,1,0))</formula>
    </cfRule>
    <cfRule type="expression" dxfId="1652" priority="84">
      <formula>AND(IF($Q25=3,1,IF($Q25=4,1,0)),IF($F25&lt;=85,1,0))</formula>
    </cfRule>
  </conditionalFormatting>
  <conditionalFormatting sqref="AI25">
    <cfRule type="expression" dxfId="1651" priority="77">
      <formula>AND(IF(OR($Q25=1,$Q25=2),1,0),IF($X25&lt;=20,1,0))</formula>
    </cfRule>
    <cfRule type="expression" dxfId="1650" priority="78">
      <formula>AND(IF($Q25=2,1,0),IF($X25&lt;30,1,0))</formula>
    </cfRule>
    <cfRule type="expression" dxfId="1649" priority="79">
      <formula>AND(IF($Q25=3,1,0),IF($X25&lt;30,1,0))</formula>
    </cfRule>
    <cfRule type="expression" dxfId="1648" priority="80">
      <formula>AND(IF($Q25=3,1,IF($Q25=4,1,0)),IF($F25&lt;=85,1,0))</formula>
    </cfRule>
  </conditionalFormatting>
  <conditionalFormatting sqref="AV26">
    <cfRule type="expression" dxfId="1647" priority="75">
      <formula>AV26="X"</formula>
    </cfRule>
    <cfRule type="expression" dxfId="1646" priority="76">
      <formula>AV26="후보"</formula>
    </cfRule>
  </conditionalFormatting>
  <conditionalFormatting sqref="AC26">
    <cfRule type="cellIs" dxfId="1645" priority="72" operator="greaterThan">
      <formula>0.9</formula>
    </cfRule>
    <cfRule type="cellIs" dxfId="1644" priority="73" operator="greaterThan">
      <formula>0.85</formula>
    </cfRule>
  </conditionalFormatting>
  <conditionalFormatting sqref="N26">
    <cfRule type="cellIs" dxfId="1643" priority="70" operator="greaterThan">
      <formula>0.9</formula>
    </cfRule>
    <cfRule type="cellIs" dxfId="1642" priority="71" operator="greaterThan">
      <formula>0.85</formula>
    </cfRule>
  </conditionalFormatting>
  <conditionalFormatting sqref="E26">
    <cfRule type="expression" dxfId="1641" priority="66">
      <formula>AND(IF(OR($Q26=1,$Q26=2),1,0),IF($X26&lt;=20,1,0))</formula>
    </cfRule>
    <cfRule type="expression" dxfId="1640" priority="67">
      <formula>AND(IF($Q26=2,1,0),IF($X26&lt;30,1,0))</formula>
    </cfRule>
    <cfRule type="expression" dxfId="1639" priority="68">
      <formula>AND(IF($Q26=3,1,0),IF($X26&lt;30,1,0))</formula>
    </cfRule>
    <cfRule type="expression" dxfId="1638" priority="69">
      <formula>AND(IF($Q26=3,1,IF($Q26=4,1,0)),IF($F26&lt;=85,1,0))</formula>
    </cfRule>
  </conditionalFormatting>
  <conditionalFormatting sqref="X26">
    <cfRule type="expression" dxfId="1637" priority="62">
      <formula>AND(IF(OR($Q26=1,$Q26=2),1,0),IF($X26&lt;=20,1,0))</formula>
    </cfRule>
    <cfRule type="expression" dxfId="1636" priority="63">
      <formula>AND(IF($Q26=2,1,0),IF($X26&lt;30,1,0))</formula>
    </cfRule>
    <cfRule type="expression" dxfId="1635" priority="64">
      <formula>AND(IF($Q26=3,1,0),IF($X26&lt;30,1,0))</formula>
    </cfRule>
    <cfRule type="expression" dxfId="1634" priority="65">
      <formula>AND(IF($Q26=3,1,IF($Q26=4,1,0)),IF($F26&lt;=85,1,0))</formula>
    </cfRule>
  </conditionalFormatting>
  <conditionalFormatting sqref="AI26">
    <cfRule type="expression" dxfId="1633" priority="58">
      <formula>AND(IF(OR($Q26=1,$Q26=2),1,0),IF($X26&lt;=20,1,0))</formula>
    </cfRule>
    <cfRule type="expression" dxfId="1632" priority="59">
      <formula>AND(IF($Q26=2,1,0),IF($X26&lt;30,1,0))</formula>
    </cfRule>
    <cfRule type="expression" dxfId="1631" priority="60">
      <formula>AND(IF($Q26=3,1,0),IF($X26&lt;30,1,0))</formula>
    </cfRule>
    <cfRule type="expression" dxfId="1630" priority="61">
      <formula>AND(IF($Q26=3,1,IF($Q26=4,1,0)),IF($F26&lt;=85,1,0))</formula>
    </cfRule>
  </conditionalFormatting>
  <conditionalFormatting sqref="AV27">
    <cfRule type="expression" dxfId="1629" priority="56">
      <formula>AV27="X"</formula>
    </cfRule>
    <cfRule type="expression" dxfId="1628" priority="57">
      <formula>AV27="후보"</formula>
    </cfRule>
  </conditionalFormatting>
  <conditionalFormatting sqref="AC27">
    <cfRule type="cellIs" dxfId="1627" priority="53" operator="greaterThan">
      <formula>0.9</formula>
    </cfRule>
    <cfRule type="cellIs" dxfId="1626" priority="54" operator="greaterThan">
      <formula>0.85</formula>
    </cfRule>
  </conditionalFormatting>
  <conditionalFormatting sqref="N27">
    <cfRule type="cellIs" dxfId="1625" priority="51" operator="greaterThan">
      <formula>0.9</formula>
    </cfRule>
    <cfRule type="cellIs" dxfId="1624" priority="52" operator="greaterThan">
      <formula>0.85</formula>
    </cfRule>
  </conditionalFormatting>
  <conditionalFormatting sqref="E27">
    <cfRule type="expression" dxfId="1623" priority="47">
      <formula>AND(IF(OR($Q27=1,$Q27=2),1,0),IF($X27&lt;=20,1,0))</formula>
    </cfRule>
    <cfRule type="expression" dxfId="1622" priority="48">
      <formula>AND(IF($Q27=2,1,0),IF($X27&lt;30,1,0))</formula>
    </cfRule>
    <cfRule type="expression" dxfId="1621" priority="49">
      <formula>AND(IF($Q27=3,1,0),IF($X27&lt;30,1,0))</formula>
    </cfRule>
    <cfRule type="expression" dxfId="1620" priority="50">
      <formula>AND(IF($Q27=3,1,IF($Q27=4,1,0)),IF($F27&lt;=85,1,0))</formula>
    </cfRule>
  </conditionalFormatting>
  <conditionalFormatting sqref="X27">
    <cfRule type="expression" dxfId="1619" priority="43">
      <formula>AND(IF(OR($Q27=1,$Q27=2),1,0),IF($X27&lt;=20,1,0))</formula>
    </cfRule>
    <cfRule type="expression" dxfId="1618" priority="44">
      <formula>AND(IF($Q27=2,1,0),IF($X27&lt;30,1,0))</formula>
    </cfRule>
    <cfRule type="expression" dxfId="1617" priority="45">
      <formula>AND(IF($Q27=3,1,0),IF($X27&lt;30,1,0))</formula>
    </cfRule>
    <cfRule type="expression" dxfId="1616" priority="46">
      <formula>AND(IF($Q27=3,1,IF($Q27=4,1,0)),IF($F27&lt;=85,1,0))</formula>
    </cfRule>
  </conditionalFormatting>
  <conditionalFormatting sqref="AI27">
    <cfRule type="expression" dxfId="1615" priority="39">
      <formula>AND(IF(OR($Q27=1,$Q27=2),1,0),IF($X27&lt;=20,1,0))</formula>
    </cfRule>
    <cfRule type="expression" dxfId="1614" priority="40">
      <formula>AND(IF($Q27=2,1,0),IF($X27&lt;30,1,0))</formula>
    </cfRule>
    <cfRule type="expression" dxfId="1613" priority="41">
      <formula>AND(IF($Q27=3,1,0),IF($X27&lt;30,1,0))</formula>
    </cfRule>
    <cfRule type="expression" dxfId="1612" priority="42">
      <formula>AND(IF($Q27=3,1,IF($Q27=4,1,0)),IF($F27&lt;=85,1,0))</formula>
    </cfRule>
  </conditionalFormatting>
  <conditionalFormatting sqref="AV28">
    <cfRule type="expression" dxfId="1611" priority="37">
      <formula>AV28="X"</formula>
    </cfRule>
    <cfRule type="expression" dxfId="1610" priority="38">
      <formula>AV28="후보"</formula>
    </cfRule>
  </conditionalFormatting>
  <conditionalFormatting sqref="AC28">
    <cfRule type="cellIs" dxfId="1609" priority="34" operator="greaterThan">
      <formula>0.9</formula>
    </cfRule>
    <cfRule type="cellIs" dxfId="1608" priority="35" operator="greaterThan">
      <formula>0.85</formula>
    </cfRule>
  </conditionalFormatting>
  <conditionalFormatting sqref="N28">
    <cfRule type="cellIs" dxfId="1607" priority="32" operator="greaterThan">
      <formula>0.9</formula>
    </cfRule>
    <cfRule type="cellIs" dxfId="1606" priority="33" operator="greaterThan">
      <formula>0.85</formula>
    </cfRule>
  </conditionalFormatting>
  <conditionalFormatting sqref="E28">
    <cfRule type="expression" dxfId="1605" priority="28">
      <formula>AND(IF(OR($Q28=1,$Q28=2),1,0),IF($X28&lt;=20,1,0))</formula>
    </cfRule>
    <cfRule type="expression" dxfId="1604" priority="29">
      <formula>AND(IF($Q28=2,1,0),IF($X28&lt;30,1,0))</formula>
    </cfRule>
    <cfRule type="expression" dxfId="1603" priority="30">
      <formula>AND(IF($Q28=3,1,0),IF($X28&lt;30,1,0))</formula>
    </cfRule>
    <cfRule type="expression" dxfId="1602" priority="31">
      <formula>AND(IF($Q28=3,1,IF($Q28=4,1,0)),IF($F28&lt;=85,1,0))</formula>
    </cfRule>
  </conditionalFormatting>
  <conditionalFormatting sqref="X28">
    <cfRule type="expression" dxfId="1601" priority="24">
      <formula>AND(IF(OR($Q28=1,$Q28=2),1,0),IF($X28&lt;=20,1,0))</formula>
    </cfRule>
    <cfRule type="expression" dxfId="1600" priority="25">
      <formula>AND(IF($Q28=2,1,0),IF($X28&lt;30,1,0))</formula>
    </cfRule>
    <cfRule type="expression" dxfId="1599" priority="26">
      <formula>AND(IF($Q28=3,1,0),IF($X28&lt;30,1,0))</formula>
    </cfRule>
    <cfRule type="expression" dxfId="1598" priority="27">
      <formula>AND(IF($Q28=3,1,IF($Q28=4,1,0)),IF($F28&lt;=85,1,0))</formula>
    </cfRule>
  </conditionalFormatting>
  <conditionalFormatting sqref="AI28">
    <cfRule type="expression" dxfId="1597" priority="20">
      <formula>AND(IF(OR($Q28=1,$Q28=2),1,0),IF($X28&lt;=20,1,0))</formula>
    </cfRule>
    <cfRule type="expression" dxfId="1596" priority="21">
      <formula>AND(IF($Q28=2,1,0),IF($X28&lt;30,1,0))</formula>
    </cfRule>
    <cfRule type="expression" dxfId="1595" priority="22">
      <formula>AND(IF($Q28=3,1,0),IF($X28&lt;30,1,0))</formula>
    </cfRule>
    <cfRule type="expression" dxfId="1594" priority="23">
      <formula>AND(IF($Q28=3,1,IF($Q28=4,1,0)),IF($F28&lt;=85,1,0))</formula>
    </cfRule>
  </conditionalFormatting>
  <conditionalFormatting sqref="AV29">
    <cfRule type="expression" dxfId="1593" priority="18">
      <formula>AV29="X"</formula>
    </cfRule>
    <cfRule type="expression" dxfId="1592" priority="19">
      <formula>AV29="후보"</formula>
    </cfRule>
  </conditionalFormatting>
  <conditionalFormatting sqref="AC29">
    <cfRule type="cellIs" dxfId="1591" priority="15" operator="greaterThan">
      <formula>0.9</formula>
    </cfRule>
    <cfRule type="cellIs" dxfId="1590" priority="16" operator="greaterThan">
      <formula>0.85</formula>
    </cfRule>
  </conditionalFormatting>
  <conditionalFormatting sqref="N29">
    <cfRule type="cellIs" dxfId="1589" priority="13" operator="greaterThan">
      <formula>0.9</formula>
    </cfRule>
    <cfRule type="cellIs" dxfId="1588" priority="14" operator="greaterThan">
      <formula>0.85</formula>
    </cfRule>
  </conditionalFormatting>
  <conditionalFormatting sqref="E29">
    <cfRule type="expression" dxfId="1587" priority="9">
      <formula>AND(IF(OR($Q29=1,$Q29=2),1,0),IF($X29&lt;=20,1,0))</formula>
    </cfRule>
    <cfRule type="expression" dxfId="1586" priority="10">
      <formula>AND(IF($Q29=2,1,0),IF($X29&lt;30,1,0))</formula>
    </cfRule>
    <cfRule type="expression" dxfId="1585" priority="11">
      <formula>AND(IF($Q29=3,1,0),IF($X29&lt;30,1,0))</formula>
    </cfRule>
    <cfRule type="expression" dxfId="1584" priority="12">
      <formula>AND(IF($Q29=3,1,IF($Q29=4,1,0)),IF($F29&lt;=85,1,0))</formula>
    </cfRule>
  </conditionalFormatting>
  <conditionalFormatting sqref="X29">
    <cfRule type="expression" dxfId="1583" priority="5">
      <formula>AND(IF(OR($Q29=1,$Q29=2),1,0),IF($X29&lt;=20,1,0))</formula>
    </cfRule>
    <cfRule type="expression" dxfId="1582" priority="6">
      <formula>AND(IF($Q29=2,1,0),IF($X29&lt;30,1,0))</formula>
    </cfRule>
    <cfRule type="expression" dxfId="1581" priority="7">
      <formula>AND(IF($Q29=3,1,0),IF($X29&lt;30,1,0))</formula>
    </cfRule>
    <cfRule type="expression" dxfId="1580" priority="8">
      <formula>AND(IF($Q29=3,1,IF($Q29=4,1,0)),IF($F29&lt;=85,1,0))</formula>
    </cfRule>
  </conditionalFormatting>
  <conditionalFormatting sqref="AI29">
    <cfRule type="expression" dxfId="1579" priority="1">
      <formula>AND(IF(OR($Q29=1,$Q29=2),1,0),IF($X29&lt;=20,1,0))</formula>
    </cfRule>
    <cfRule type="expression" dxfId="1578" priority="2">
      <formula>AND(IF($Q29=2,1,0),IF($X29&lt;30,1,0))</formula>
    </cfRule>
    <cfRule type="expression" dxfId="1577" priority="3">
      <formula>AND(IF($Q29=3,1,0),IF($X29&lt;30,1,0))</formula>
    </cfRule>
    <cfRule type="expression" dxfId="1576" priority="4">
      <formula>AND(IF($Q29=3,1,IF($Q29=4,1,0)),IF($F29&lt;=85,1,0))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2025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중동 성산현대2차('00.12.,282^)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9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2027</v>
      </c>
      <c r="B6" s="10" t="s">
        <v>2361</v>
      </c>
      <c r="C6" s="88">
        <v>282</v>
      </c>
      <c r="D6" s="86">
        <v>81.599999999999994</v>
      </c>
      <c r="E6" s="87">
        <v>25</v>
      </c>
      <c r="F6" s="86">
        <v>59.6</v>
      </c>
      <c r="G6" s="17">
        <v>18</v>
      </c>
      <c r="H6" s="88">
        <v>38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1</v>
      </c>
      <c r="S6" s="77" t="s">
        <v>78</v>
      </c>
      <c r="T6" s="5" t="s">
        <v>245</v>
      </c>
      <c r="U6" s="9"/>
      <c r="W6" s="86">
        <f t="shared" ref="W6:X9" si="2">D6</f>
        <v>81.599999999999994</v>
      </c>
      <c r="X6" s="87">
        <f t="shared" si="2"/>
        <v>25</v>
      </c>
      <c r="Y6" s="92">
        <f t="shared" ref="Y6:Z9" si="3">H6</f>
        <v>38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7" t="str">
        <f>S6</f>
        <v>복</v>
      </c>
      <c r="AF6" s="77" t="str">
        <f>Q6&amp;"/"&amp;R6</f>
        <v>3/1</v>
      </c>
      <c r="AH6" s="20" t="str">
        <f t="shared" si="1"/>
        <v>성산현대2차</v>
      </c>
      <c r="AI6" s="87">
        <f t="shared" si="0"/>
        <v>25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2027</v>
      </c>
      <c r="B7" s="10" t="s">
        <v>2361</v>
      </c>
      <c r="C7" s="88">
        <v>282</v>
      </c>
      <c r="D7" s="86">
        <v>81.599999999999994</v>
      </c>
      <c r="E7" s="87">
        <v>25</v>
      </c>
      <c r="F7" s="86">
        <v>59.5</v>
      </c>
      <c r="G7" s="17">
        <v>18</v>
      </c>
      <c r="H7" s="88">
        <v>19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1</v>
      </c>
      <c r="S7" s="77" t="s">
        <v>78</v>
      </c>
      <c r="T7" s="5" t="s">
        <v>175</v>
      </c>
      <c r="U7" s="9"/>
      <c r="W7" s="86">
        <f t="shared" si="2"/>
        <v>81.599999999999994</v>
      </c>
      <c r="X7" s="87">
        <f t="shared" si="2"/>
        <v>25</v>
      </c>
      <c r="Y7" s="92">
        <f t="shared" si="3"/>
        <v>19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복</v>
      </c>
      <c r="AF7" s="77" t="str">
        <f>Q7&amp;"/"&amp;R7</f>
        <v>3/1</v>
      </c>
      <c r="AH7" s="20" t="str">
        <f t="shared" si="1"/>
        <v>성산현대2차</v>
      </c>
      <c r="AI7" s="87">
        <f t="shared" si="0"/>
        <v>25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 t="s">
        <v>2027</v>
      </c>
      <c r="B8" s="10" t="s">
        <v>2361</v>
      </c>
      <c r="C8" s="88">
        <v>282</v>
      </c>
      <c r="D8" s="86">
        <v>109.2</v>
      </c>
      <c r="E8" s="87">
        <v>33</v>
      </c>
      <c r="F8" s="86">
        <v>84.9</v>
      </c>
      <c r="G8" s="17">
        <v>26</v>
      </c>
      <c r="H8" s="88">
        <v>149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61</v>
      </c>
      <c r="T8" s="5">
        <v>109</v>
      </c>
      <c r="U8" s="9"/>
      <c r="W8" s="86">
        <f t="shared" si="2"/>
        <v>109.2</v>
      </c>
      <c r="X8" s="87">
        <f t="shared" si="2"/>
        <v>33</v>
      </c>
      <c r="Y8" s="92">
        <f t="shared" si="3"/>
        <v>149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성산현대2차</v>
      </c>
      <c r="AI8" s="87">
        <f t="shared" si="0"/>
        <v>33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48" x14ac:dyDescent="0.3">
      <c r="A9" s="9" t="s">
        <v>2027</v>
      </c>
      <c r="B9" s="10" t="s">
        <v>2361</v>
      </c>
      <c r="C9" s="88">
        <v>282</v>
      </c>
      <c r="D9" s="86">
        <v>142.19999999999999</v>
      </c>
      <c r="E9" s="87">
        <v>43</v>
      </c>
      <c r="F9" s="86">
        <v>115</v>
      </c>
      <c r="G9" s="17">
        <v>35</v>
      </c>
      <c r="H9" s="88">
        <v>76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4</v>
      </c>
      <c r="R9" s="77">
        <v>2</v>
      </c>
      <c r="S9" s="77" t="s">
        <v>61</v>
      </c>
      <c r="T9" s="5">
        <v>142</v>
      </c>
      <c r="U9" s="9"/>
      <c r="W9" s="86">
        <f t="shared" si="2"/>
        <v>142.19999999999999</v>
      </c>
      <c r="X9" s="87">
        <f t="shared" si="2"/>
        <v>43</v>
      </c>
      <c r="Y9" s="92">
        <f t="shared" si="3"/>
        <v>76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4/2</v>
      </c>
      <c r="AH9" s="20" t="str">
        <f t="shared" si="1"/>
        <v>성산현대2차</v>
      </c>
      <c r="AI9" s="87">
        <f t="shared" si="0"/>
        <v>43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중동 건영월드컵('02.11.,206^)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9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2036</v>
      </c>
      <c r="B11" s="10" t="s">
        <v>2362</v>
      </c>
      <c r="C11" s="88">
        <v>206</v>
      </c>
      <c r="D11" s="86">
        <v>88.5</v>
      </c>
      <c r="E11" s="87">
        <v>27</v>
      </c>
      <c r="F11" s="86">
        <v>58.8</v>
      </c>
      <c r="G11" s="17">
        <v>18</v>
      </c>
      <c r="H11" s="88">
        <v>38</v>
      </c>
      <c r="I11" s="89"/>
      <c r="J11" s="89"/>
      <c r="K11" s="89"/>
      <c r="L11" s="89"/>
      <c r="M11" s="90">
        <f t="shared" ref="M11:M17" si="5">I11-K11</f>
        <v>0</v>
      </c>
      <c r="N11" s="4" t="str">
        <f t="shared" ref="N11:N17" si="6">IF(ISERROR(K11/I11),"",K11/I11)</f>
        <v/>
      </c>
      <c r="O11" s="91">
        <f t="shared" ref="O11:O17" si="7">I11/E11</f>
        <v>0</v>
      </c>
      <c r="P11" s="91">
        <f t="shared" ref="P11:P17" si="8">K11/E11</f>
        <v>0</v>
      </c>
      <c r="Q11" s="77">
        <v>3</v>
      </c>
      <c r="R11" s="77">
        <v>1</v>
      </c>
      <c r="S11" s="77" t="s">
        <v>78</v>
      </c>
      <c r="T11" s="5" t="s">
        <v>261</v>
      </c>
      <c r="U11" s="9"/>
      <c r="W11" s="86">
        <f t="shared" ref="W11:X17" si="9">D11</f>
        <v>88.5</v>
      </c>
      <c r="X11" s="87">
        <f t="shared" si="9"/>
        <v>27</v>
      </c>
      <c r="Y11" s="92">
        <f t="shared" ref="Y11:Z17" si="10">H11</f>
        <v>38</v>
      </c>
      <c r="Z11" s="90">
        <f t="shared" si="10"/>
        <v>0</v>
      </c>
      <c r="AA11" s="90">
        <f t="shared" ref="AA11:AA17" si="11">K11</f>
        <v>0</v>
      </c>
      <c r="AB11" s="90">
        <f t="shared" ref="AB11:AD17" si="12">M11</f>
        <v>0</v>
      </c>
      <c r="AC11" s="4" t="str">
        <f t="shared" si="12"/>
        <v/>
      </c>
      <c r="AD11" s="91">
        <f t="shared" si="12"/>
        <v>0</v>
      </c>
      <c r="AE11" s="77" t="str">
        <f t="shared" ref="AE11:AE17" si="13">S11</f>
        <v>복</v>
      </c>
      <c r="AF11" s="77" t="str">
        <f t="shared" ref="AF11:AF17" si="14">Q11&amp;"/"&amp;R11</f>
        <v>3/1</v>
      </c>
      <c r="AH11" s="20" t="str">
        <f t="shared" si="1"/>
        <v>건영월드컵</v>
      </c>
      <c r="AI11" s="87">
        <f t="shared" si="0"/>
        <v>27</v>
      </c>
      <c r="AJ11" s="77" t="str">
        <f t="shared" ref="AJ11:AJ17" si="15">IF(AI11="","",$AJ$2)</f>
        <v>A-</v>
      </c>
      <c r="AK11" s="77" t="s">
        <v>13</v>
      </c>
      <c r="AL11" s="77" t="s">
        <v>62</v>
      </c>
      <c r="AM11" s="77" t="s">
        <v>63</v>
      </c>
      <c r="AN11" s="77" t="str">
        <f t="shared" ref="AN11:AN17" si="16">IF(AI11="","",$AN$2)</f>
        <v>C</v>
      </c>
      <c r="AO11" s="77" t="str">
        <f t="shared" ref="AO11:AO17" si="17">IF(N11="","",IF(N11&gt;=$AO$1/100,"O","X"))</f>
        <v/>
      </c>
      <c r="AP11" s="77" t="str">
        <f t="shared" ref="AP11:AP17" si="18">IF(I11="","",IF(I11&lt;=$AP$1,"O","X"))</f>
        <v/>
      </c>
      <c r="AQ11" s="77" t="str">
        <f t="shared" ref="AQ11:AQ17" si="19">IF(O11="","",IF(O11&lt;=$AQ$1,"O","X"))</f>
        <v>O</v>
      </c>
      <c r="AR11" s="77" t="str">
        <f t="shared" ref="AR11:AR17" si="20">IF(M11="","",IF(M11&lt;=$AR$1,"O","X"))</f>
        <v>O</v>
      </c>
      <c r="AS11" s="77" t="s">
        <v>2</v>
      </c>
      <c r="AT11" s="77" t="str">
        <f t="shared" ref="AT11:AT17" si="21">IF(OR(F11="",AI11=""),"",IF(AND((F11&lt;=85),(AI11&gt;=15)),"O","X"))</f>
        <v>O</v>
      </c>
      <c r="AU11" s="77" t="str">
        <f t="shared" ref="AU11:AU17" si="22">IF(C11="","",IF(C11&gt;=$AU$1,"O","X"))</f>
        <v>X</v>
      </c>
      <c r="AV11" s="77" t="str">
        <f t="shared" ref="AV11:AV17" si="23">IF(AO11="","",IF(AND(AO11="O",AP11="O",AR11="O",AT11="O",AU11="O"),"후보","X"))</f>
        <v/>
      </c>
    </row>
    <row r="12" spans="1:48" x14ac:dyDescent="0.3">
      <c r="A12" s="9" t="s">
        <v>2036</v>
      </c>
      <c r="B12" s="10" t="s">
        <v>2362</v>
      </c>
      <c r="C12" s="88">
        <v>206</v>
      </c>
      <c r="D12" s="86">
        <v>88.5</v>
      </c>
      <c r="E12" s="87">
        <v>27</v>
      </c>
      <c r="F12" s="86">
        <v>58.8</v>
      </c>
      <c r="G12" s="17">
        <v>18</v>
      </c>
      <c r="H12" s="88">
        <v>19</v>
      </c>
      <c r="I12" s="89"/>
      <c r="J12" s="89"/>
      <c r="K12" s="89"/>
      <c r="L12" s="89"/>
      <c r="M12" s="90">
        <f t="shared" si="5"/>
        <v>0</v>
      </c>
      <c r="N12" s="4" t="str">
        <f t="shared" si="6"/>
        <v/>
      </c>
      <c r="O12" s="91">
        <f t="shared" si="7"/>
        <v>0</v>
      </c>
      <c r="P12" s="91">
        <f t="shared" si="8"/>
        <v>0</v>
      </c>
      <c r="Q12" s="77">
        <v>3</v>
      </c>
      <c r="R12" s="77">
        <v>1</v>
      </c>
      <c r="S12" s="77" t="s">
        <v>78</v>
      </c>
      <c r="T12" s="5" t="s">
        <v>262</v>
      </c>
      <c r="U12" s="9"/>
      <c r="W12" s="86">
        <f t="shared" si="9"/>
        <v>88.5</v>
      </c>
      <c r="X12" s="87">
        <f t="shared" si="9"/>
        <v>27</v>
      </c>
      <c r="Y12" s="92">
        <f t="shared" si="10"/>
        <v>19</v>
      </c>
      <c r="Z12" s="90">
        <f t="shared" si="10"/>
        <v>0</v>
      </c>
      <c r="AA12" s="90">
        <f t="shared" si="11"/>
        <v>0</v>
      </c>
      <c r="AB12" s="90">
        <f t="shared" si="12"/>
        <v>0</v>
      </c>
      <c r="AC12" s="4" t="str">
        <f t="shared" si="12"/>
        <v/>
      </c>
      <c r="AD12" s="91">
        <f t="shared" si="12"/>
        <v>0</v>
      </c>
      <c r="AE12" s="77" t="str">
        <f t="shared" si="13"/>
        <v>복</v>
      </c>
      <c r="AF12" s="77" t="str">
        <f t="shared" si="14"/>
        <v>3/1</v>
      </c>
      <c r="AH12" s="20" t="str">
        <f t="shared" si="1"/>
        <v>건영월드컵</v>
      </c>
      <c r="AI12" s="87">
        <f t="shared" si="0"/>
        <v>27</v>
      </c>
      <c r="AJ12" s="77" t="str">
        <f t="shared" si="15"/>
        <v>A-</v>
      </c>
      <c r="AK12" s="77" t="s">
        <v>13</v>
      </c>
      <c r="AL12" s="77" t="s">
        <v>62</v>
      </c>
      <c r="AM12" s="77" t="s">
        <v>63</v>
      </c>
      <c r="AN12" s="77" t="str">
        <f t="shared" si="16"/>
        <v>C</v>
      </c>
      <c r="AO12" s="77" t="str">
        <f t="shared" si="17"/>
        <v/>
      </c>
      <c r="AP12" s="77" t="str">
        <f t="shared" si="18"/>
        <v/>
      </c>
      <c r="AQ12" s="77" t="str">
        <f t="shared" si="19"/>
        <v>O</v>
      </c>
      <c r="AR12" s="77" t="str">
        <f t="shared" si="20"/>
        <v>O</v>
      </c>
      <c r="AS12" s="77" t="s">
        <v>2</v>
      </c>
      <c r="AT12" s="77" t="str">
        <f t="shared" si="21"/>
        <v>O</v>
      </c>
      <c r="AU12" s="77" t="str">
        <f t="shared" si="22"/>
        <v>X</v>
      </c>
      <c r="AV12" s="77" t="str">
        <f t="shared" si="23"/>
        <v/>
      </c>
    </row>
    <row r="13" spans="1:48" x14ac:dyDescent="0.3">
      <c r="A13" s="9" t="s">
        <v>2036</v>
      </c>
      <c r="B13" s="10" t="s">
        <v>2362</v>
      </c>
      <c r="C13" s="88">
        <v>206</v>
      </c>
      <c r="D13" s="86">
        <v>104</v>
      </c>
      <c r="E13" s="87">
        <v>31</v>
      </c>
      <c r="F13" s="86">
        <v>78.400000000000006</v>
      </c>
      <c r="G13" s="17">
        <v>24</v>
      </c>
      <c r="H13" s="88">
        <v>51</v>
      </c>
      <c r="I13" s="89"/>
      <c r="J13" s="89"/>
      <c r="K13" s="89"/>
      <c r="L13" s="89"/>
      <c r="M13" s="90">
        <f t="shared" si="5"/>
        <v>0</v>
      </c>
      <c r="N13" s="4" t="str">
        <f t="shared" si="6"/>
        <v/>
      </c>
      <c r="O13" s="91">
        <f t="shared" si="7"/>
        <v>0</v>
      </c>
      <c r="P13" s="91">
        <f t="shared" si="8"/>
        <v>0</v>
      </c>
      <c r="Q13" s="77">
        <v>3</v>
      </c>
      <c r="R13" s="77">
        <v>2</v>
      </c>
      <c r="S13" s="77" t="s">
        <v>61</v>
      </c>
      <c r="T13" s="5">
        <v>103</v>
      </c>
      <c r="U13" s="9"/>
      <c r="W13" s="86">
        <f t="shared" si="9"/>
        <v>104</v>
      </c>
      <c r="X13" s="87">
        <f t="shared" si="9"/>
        <v>31</v>
      </c>
      <c r="Y13" s="92">
        <f t="shared" si="10"/>
        <v>51</v>
      </c>
      <c r="Z13" s="90">
        <f t="shared" si="10"/>
        <v>0</v>
      </c>
      <c r="AA13" s="90">
        <f t="shared" si="11"/>
        <v>0</v>
      </c>
      <c r="AB13" s="90">
        <f t="shared" si="12"/>
        <v>0</v>
      </c>
      <c r="AC13" s="4" t="str">
        <f t="shared" si="12"/>
        <v/>
      </c>
      <c r="AD13" s="91">
        <f t="shared" si="12"/>
        <v>0</v>
      </c>
      <c r="AE13" s="77" t="str">
        <f t="shared" si="13"/>
        <v>계</v>
      </c>
      <c r="AF13" s="77" t="str">
        <f t="shared" si="14"/>
        <v>3/2</v>
      </c>
      <c r="AH13" s="20" t="str">
        <f t="shared" si="1"/>
        <v>건영월드컵</v>
      </c>
      <c r="AI13" s="87">
        <f t="shared" si="0"/>
        <v>31</v>
      </c>
      <c r="AJ13" s="77" t="str">
        <f t="shared" si="15"/>
        <v>A-</v>
      </c>
      <c r="AK13" s="77" t="s">
        <v>13</v>
      </c>
      <c r="AL13" s="77" t="s">
        <v>62</v>
      </c>
      <c r="AM13" s="77" t="s">
        <v>63</v>
      </c>
      <c r="AN13" s="77" t="str">
        <f t="shared" si="16"/>
        <v>C</v>
      </c>
      <c r="AO13" s="77" t="str">
        <f t="shared" si="17"/>
        <v/>
      </c>
      <c r="AP13" s="77" t="str">
        <f t="shared" si="18"/>
        <v/>
      </c>
      <c r="AQ13" s="77" t="str">
        <f t="shared" si="19"/>
        <v>O</v>
      </c>
      <c r="AR13" s="77" t="str">
        <f t="shared" si="20"/>
        <v>O</v>
      </c>
      <c r="AS13" s="77" t="s">
        <v>2</v>
      </c>
      <c r="AT13" s="77" t="str">
        <f t="shared" si="21"/>
        <v>O</v>
      </c>
      <c r="AU13" s="77" t="str">
        <f t="shared" si="22"/>
        <v>X</v>
      </c>
      <c r="AV13" s="77" t="str">
        <f t="shared" si="23"/>
        <v/>
      </c>
    </row>
    <row r="14" spans="1:48" x14ac:dyDescent="0.3">
      <c r="A14" s="9" t="s">
        <v>2036</v>
      </c>
      <c r="B14" s="10" t="s">
        <v>2362</v>
      </c>
      <c r="C14" s="88">
        <v>206</v>
      </c>
      <c r="D14" s="86">
        <v>106.4</v>
      </c>
      <c r="E14" s="87">
        <v>32</v>
      </c>
      <c r="F14" s="86">
        <v>79.599999999999994</v>
      </c>
      <c r="G14" s="17">
        <v>24</v>
      </c>
      <c r="H14" s="88">
        <v>32</v>
      </c>
      <c r="I14" s="89"/>
      <c r="J14" s="89"/>
      <c r="K14" s="89"/>
      <c r="L14" s="89"/>
      <c r="M14" s="90">
        <f t="shared" si="5"/>
        <v>0</v>
      </c>
      <c r="N14" s="4" t="str">
        <f t="shared" si="6"/>
        <v/>
      </c>
      <c r="O14" s="91">
        <f t="shared" si="7"/>
        <v>0</v>
      </c>
      <c r="P14" s="91">
        <f t="shared" si="8"/>
        <v>0</v>
      </c>
      <c r="Q14" s="77">
        <v>3</v>
      </c>
      <c r="R14" s="77">
        <v>2</v>
      </c>
      <c r="S14" s="77" t="s">
        <v>61</v>
      </c>
      <c r="T14" s="5" t="s">
        <v>65</v>
      </c>
      <c r="U14" s="9"/>
      <c r="W14" s="86">
        <f t="shared" si="9"/>
        <v>106.4</v>
      </c>
      <c r="X14" s="87">
        <f t="shared" si="9"/>
        <v>32</v>
      </c>
      <c r="Y14" s="92">
        <f t="shared" si="10"/>
        <v>32</v>
      </c>
      <c r="Z14" s="90">
        <f t="shared" si="10"/>
        <v>0</v>
      </c>
      <c r="AA14" s="90">
        <f t="shared" si="11"/>
        <v>0</v>
      </c>
      <c r="AB14" s="90">
        <f t="shared" si="12"/>
        <v>0</v>
      </c>
      <c r="AC14" s="4" t="str">
        <f t="shared" si="12"/>
        <v/>
      </c>
      <c r="AD14" s="91">
        <f t="shared" si="12"/>
        <v>0</v>
      </c>
      <c r="AE14" s="77" t="str">
        <f t="shared" si="13"/>
        <v>계</v>
      </c>
      <c r="AF14" s="77" t="str">
        <f t="shared" si="14"/>
        <v>3/2</v>
      </c>
      <c r="AH14" s="20" t="str">
        <f t="shared" si="1"/>
        <v>건영월드컵</v>
      </c>
      <c r="AI14" s="87">
        <f t="shared" si="0"/>
        <v>32</v>
      </c>
      <c r="AJ14" s="77" t="str">
        <f t="shared" si="15"/>
        <v>A-</v>
      </c>
      <c r="AK14" s="77" t="s">
        <v>13</v>
      </c>
      <c r="AL14" s="77" t="s">
        <v>62</v>
      </c>
      <c r="AM14" s="77" t="s">
        <v>63</v>
      </c>
      <c r="AN14" s="77" t="str">
        <f t="shared" si="16"/>
        <v>C</v>
      </c>
      <c r="AO14" s="77" t="str">
        <f t="shared" si="17"/>
        <v/>
      </c>
      <c r="AP14" s="77" t="str">
        <f t="shared" si="18"/>
        <v/>
      </c>
      <c r="AQ14" s="77" t="str">
        <f t="shared" si="19"/>
        <v>O</v>
      </c>
      <c r="AR14" s="77" t="str">
        <f t="shared" si="20"/>
        <v>O</v>
      </c>
      <c r="AS14" s="77" t="s">
        <v>2</v>
      </c>
      <c r="AT14" s="77" t="str">
        <f t="shared" si="21"/>
        <v>O</v>
      </c>
      <c r="AU14" s="77" t="str">
        <f t="shared" si="22"/>
        <v>X</v>
      </c>
      <c r="AV14" s="77" t="str">
        <f t="shared" si="23"/>
        <v/>
      </c>
    </row>
    <row r="15" spans="1:48" x14ac:dyDescent="0.3">
      <c r="A15" s="9" t="s">
        <v>2036</v>
      </c>
      <c r="B15" s="10" t="s">
        <v>2362</v>
      </c>
      <c r="C15" s="88">
        <v>206</v>
      </c>
      <c r="D15" s="86">
        <v>107.2</v>
      </c>
      <c r="E15" s="87">
        <v>32</v>
      </c>
      <c r="F15" s="86">
        <v>80.3</v>
      </c>
      <c r="G15" s="17">
        <v>24</v>
      </c>
      <c r="H15" s="88">
        <v>15</v>
      </c>
      <c r="I15" s="89"/>
      <c r="J15" s="89"/>
      <c r="K15" s="89"/>
      <c r="L15" s="89"/>
      <c r="M15" s="90">
        <f t="shared" si="5"/>
        <v>0</v>
      </c>
      <c r="N15" s="4" t="str">
        <f t="shared" si="6"/>
        <v/>
      </c>
      <c r="O15" s="91">
        <f t="shared" si="7"/>
        <v>0</v>
      </c>
      <c r="P15" s="91">
        <f t="shared" si="8"/>
        <v>0</v>
      </c>
      <c r="Q15" s="77">
        <v>3</v>
      </c>
      <c r="R15" s="77">
        <v>2</v>
      </c>
      <c r="S15" s="77" t="s">
        <v>61</v>
      </c>
      <c r="T15" s="5" t="s">
        <v>160</v>
      </c>
      <c r="U15" s="9"/>
      <c r="W15" s="86">
        <f t="shared" si="9"/>
        <v>107.2</v>
      </c>
      <c r="X15" s="87">
        <f t="shared" si="9"/>
        <v>32</v>
      </c>
      <c r="Y15" s="92">
        <f t="shared" si="10"/>
        <v>15</v>
      </c>
      <c r="Z15" s="90">
        <f t="shared" si="10"/>
        <v>0</v>
      </c>
      <c r="AA15" s="90">
        <f t="shared" si="11"/>
        <v>0</v>
      </c>
      <c r="AB15" s="90">
        <f t="shared" si="12"/>
        <v>0</v>
      </c>
      <c r="AC15" s="4" t="str">
        <f t="shared" si="12"/>
        <v/>
      </c>
      <c r="AD15" s="91">
        <f t="shared" si="12"/>
        <v>0</v>
      </c>
      <c r="AE15" s="77" t="str">
        <f t="shared" si="13"/>
        <v>계</v>
      </c>
      <c r="AF15" s="77" t="str">
        <f t="shared" si="14"/>
        <v>3/2</v>
      </c>
      <c r="AH15" s="20" t="str">
        <f t="shared" si="1"/>
        <v>건영월드컵</v>
      </c>
      <c r="AI15" s="87">
        <f t="shared" si="0"/>
        <v>32</v>
      </c>
      <c r="AJ15" s="77" t="str">
        <f t="shared" si="15"/>
        <v>A-</v>
      </c>
      <c r="AK15" s="77" t="s">
        <v>13</v>
      </c>
      <c r="AL15" s="77" t="s">
        <v>62</v>
      </c>
      <c r="AM15" s="77" t="s">
        <v>63</v>
      </c>
      <c r="AN15" s="77" t="str">
        <f t="shared" si="16"/>
        <v>C</v>
      </c>
      <c r="AO15" s="77" t="str">
        <f t="shared" si="17"/>
        <v/>
      </c>
      <c r="AP15" s="77" t="str">
        <f t="shared" si="18"/>
        <v/>
      </c>
      <c r="AQ15" s="77" t="str">
        <f t="shared" si="19"/>
        <v>O</v>
      </c>
      <c r="AR15" s="77" t="str">
        <f t="shared" si="20"/>
        <v>O</v>
      </c>
      <c r="AS15" s="77" t="s">
        <v>2</v>
      </c>
      <c r="AT15" s="77" t="str">
        <f t="shared" si="21"/>
        <v>O</v>
      </c>
      <c r="AU15" s="77" t="str">
        <f t="shared" si="22"/>
        <v>X</v>
      </c>
      <c r="AV15" s="77" t="str">
        <f t="shared" si="23"/>
        <v/>
      </c>
    </row>
    <row r="16" spans="1:48" x14ac:dyDescent="0.3">
      <c r="A16" s="9" t="s">
        <v>2036</v>
      </c>
      <c r="B16" s="10" t="s">
        <v>2362</v>
      </c>
      <c r="C16" s="88">
        <v>206</v>
      </c>
      <c r="D16" s="86">
        <v>142</v>
      </c>
      <c r="E16" s="87">
        <v>43</v>
      </c>
      <c r="F16" s="86">
        <v>109.4</v>
      </c>
      <c r="G16" s="17">
        <v>33</v>
      </c>
      <c r="H16" s="88">
        <v>33</v>
      </c>
      <c r="I16" s="89"/>
      <c r="J16" s="89"/>
      <c r="K16" s="89"/>
      <c r="L16" s="89"/>
      <c r="M16" s="90">
        <f t="shared" si="5"/>
        <v>0</v>
      </c>
      <c r="N16" s="4" t="str">
        <f t="shared" si="6"/>
        <v/>
      </c>
      <c r="O16" s="91">
        <f t="shared" si="7"/>
        <v>0</v>
      </c>
      <c r="P16" s="91">
        <f t="shared" si="8"/>
        <v>0</v>
      </c>
      <c r="Q16" s="77">
        <v>4</v>
      </c>
      <c r="R16" s="77">
        <v>2</v>
      </c>
      <c r="S16" s="77" t="s">
        <v>61</v>
      </c>
      <c r="T16" s="5">
        <v>141</v>
      </c>
      <c r="U16" s="9"/>
      <c r="W16" s="86">
        <f t="shared" si="9"/>
        <v>142</v>
      </c>
      <c r="X16" s="87">
        <f t="shared" si="9"/>
        <v>43</v>
      </c>
      <c r="Y16" s="92">
        <f t="shared" si="10"/>
        <v>33</v>
      </c>
      <c r="Z16" s="90">
        <f t="shared" si="10"/>
        <v>0</v>
      </c>
      <c r="AA16" s="90">
        <f t="shared" si="11"/>
        <v>0</v>
      </c>
      <c r="AB16" s="90">
        <f t="shared" si="12"/>
        <v>0</v>
      </c>
      <c r="AC16" s="4" t="str">
        <f t="shared" si="12"/>
        <v/>
      </c>
      <c r="AD16" s="91">
        <f t="shared" si="12"/>
        <v>0</v>
      </c>
      <c r="AE16" s="77" t="str">
        <f t="shared" si="13"/>
        <v>계</v>
      </c>
      <c r="AF16" s="77" t="str">
        <f t="shared" si="14"/>
        <v>4/2</v>
      </c>
      <c r="AH16" s="20" t="str">
        <f t="shared" si="1"/>
        <v>건영월드컵</v>
      </c>
      <c r="AI16" s="87">
        <f t="shared" si="0"/>
        <v>43</v>
      </c>
      <c r="AJ16" s="77" t="str">
        <f t="shared" si="15"/>
        <v>A-</v>
      </c>
      <c r="AK16" s="77" t="s">
        <v>13</v>
      </c>
      <c r="AL16" s="77" t="s">
        <v>62</v>
      </c>
      <c r="AM16" s="77" t="s">
        <v>63</v>
      </c>
      <c r="AN16" s="77" t="str">
        <f t="shared" si="16"/>
        <v>C</v>
      </c>
      <c r="AO16" s="77" t="str">
        <f t="shared" si="17"/>
        <v/>
      </c>
      <c r="AP16" s="77" t="str">
        <f t="shared" si="18"/>
        <v/>
      </c>
      <c r="AQ16" s="77" t="str">
        <f t="shared" si="19"/>
        <v>O</v>
      </c>
      <c r="AR16" s="77" t="str">
        <f t="shared" si="20"/>
        <v>O</v>
      </c>
      <c r="AS16" s="77" t="s">
        <v>2</v>
      </c>
      <c r="AT16" s="77" t="str">
        <f t="shared" si="21"/>
        <v>X</v>
      </c>
      <c r="AU16" s="77" t="str">
        <f t="shared" si="22"/>
        <v>X</v>
      </c>
      <c r="AV16" s="77" t="str">
        <f t="shared" si="23"/>
        <v/>
      </c>
    </row>
    <row r="17" spans="1:48" x14ac:dyDescent="0.3">
      <c r="A17" s="9" t="s">
        <v>2036</v>
      </c>
      <c r="B17" s="10" t="s">
        <v>2362</v>
      </c>
      <c r="C17" s="88">
        <v>206</v>
      </c>
      <c r="D17" s="86">
        <v>164.2</v>
      </c>
      <c r="E17" s="87">
        <v>50</v>
      </c>
      <c r="F17" s="86">
        <v>125.2</v>
      </c>
      <c r="G17" s="17">
        <v>38</v>
      </c>
      <c r="H17" s="88">
        <v>18</v>
      </c>
      <c r="I17" s="89"/>
      <c r="J17" s="89"/>
      <c r="K17" s="89"/>
      <c r="L17" s="89"/>
      <c r="M17" s="90">
        <f t="shared" si="5"/>
        <v>0</v>
      </c>
      <c r="N17" s="4" t="str">
        <f t="shared" si="6"/>
        <v/>
      </c>
      <c r="O17" s="91">
        <f t="shared" si="7"/>
        <v>0</v>
      </c>
      <c r="P17" s="91">
        <f t="shared" si="8"/>
        <v>0</v>
      </c>
      <c r="Q17" s="77">
        <v>4</v>
      </c>
      <c r="R17" s="77">
        <v>2</v>
      </c>
      <c r="S17" s="77" t="s">
        <v>61</v>
      </c>
      <c r="T17" s="5">
        <v>164</v>
      </c>
      <c r="U17" s="9"/>
      <c r="W17" s="86">
        <f t="shared" si="9"/>
        <v>164.2</v>
      </c>
      <c r="X17" s="87">
        <f t="shared" si="9"/>
        <v>50</v>
      </c>
      <c r="Y17" s="92">
        <f t="shared" si="10"/>
        <v>18</v>
      </c>
      <c r="Z17" s="90">
        <f t="shared" si="10"/>
        <v>0</v>
      </c>
      <c r="AA17" s="90">
        <f t="shared" si="11"/>
        <v>0</v>
      </c>
      <c r="AB17" s="90">
        <f t="shared" si="12"/>
        <v>0</v>
      </c>
      <c r="AC17" s="4" t="str">
        <f t="shared" si="12"/>
        <v/>
      </c>
      <c r="AD17" s="91">
        <f t="shared" si="12"/>
        <v>0</v>
      </c>
      <c r="AE17" s="77" t="str">
        <f t="shared" si="13"/>
        <v>계</v>
      </c>
      <c r="AF17" s="77" t="str">
        <f t="shared" si="14"/>
        <v>4/2</v>
      </c>
      <c r="AH17" s="20" t="str">
        <f t="shared" si="1"/>
        <v>건영월드컵</v>
      </c>
      <c r="AI17" s="87">
        <f t="shared" si="0"/>
        <v>50</v>
      </c>
      <c r="AJ17" s="77" t="str">
        <f t="shared" si="15"/>
        <v>A-</v>
      </c>
      <c r="AK17" s="77" t="s">
        <v>13</v>
      </c>
      <c r="AL17" s="77" t="s">
        <v>62</v>
      </c>
      <c r="AM17" s="77" t="s">
        <v>63</v>
      </c>
      <c r="AN17" s="77" t="str">
        <f t="shared" si="16"/>
        <v>C</v>
      </c>
      <c r="AO17" s="77" t="str">
        <f t="shared" si="17"/>
        <v/>
      </c>
      <c r="AP17" s="77" t="str">
        <f t="shared" si="18"/>
        <v/>
      </c>
      <c r="AQ17" s="77" t="str">
        <f t="shared" si="19"/>
        <v>O</v>
      </c>
      <c r="AR17" s="77" t="str">
        <f t="shared" si="20"/>
        <v>O</v>
      </c>
      <c r="AS17" s="77" t="s">
        <v>2</v>
      </c>
      <c r="AT17" s="77" t="str">
        <f t="shared" si="21"/>
        <v>X</v>
      </c>
      <c r="AU17" s="77" t="str">
        <f t="shared" si="22"/>
        <v>X</v>
      </c>
      <c r="AV17" s="77" t="str">
        <f t="shared" si="23"/>
        <v/>
      </c>
    </row>
    <row r="18" spans="1:48" x14ac:dyDescent="0.3">
      <c r="A18" s="9"/>
      <c r="B18" s="77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중동 현대1차('01.07.,477^)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9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x14ac:dyDescent="0.3">
      <c r="A19" s="9" t="s">
        <v>2048</v>
      </c>
      <c r="B19" s="10" t="s">
        <v>2363</v>
      </c>
      <c r="C19" s="88">
        <v>477</v>
      </c>
      <c r="D19" s="86">
        <v>83.9</v>
      </c>
      <c r="E19" s="87">
        <v>25</v>
      </c>
      <c r="F19" s="86">
        <v>59.9</v>
      </c>
      <c r="G19" s="17">
        <v>18</v>
      </c>
      <c r="H19" s="88">
        <v>206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7">
        <v>3</v>
      </c>
      <c r="R19" s="77">
        <v>1</v>
      </c>
      <c r="S19" s="77" t="s">
        <v>78</v>
      </c>
      <c r="T19" s="5">
        <v>83</v>
      </c>
      <c r="U19" s="9"/>
      <c r="W19" s="86">
        <f t="shared" ref="W19:X21" si="24">D19</f>
        <v>83.9</v>
      </c>
      <c r="X19" s="87">
        <f t="shared" si="24"/>
        <v>25</v>
      </c>
      <c r="Y19" s="92">
        <f t="shared" ref="Y19:Z21" si="25">H19</f>
        <v>206</v>
      </c>
      <c r="Z19" s="90">
        <f t="shared" si="25"/>
        <v>0</v>
      </c>
      <c r="AA19" s="90">
        <f>K19</f>
        <v>0</v>
      </c>
      <c r="AB19" s="90">
        <f t="shared" ref="AB19:AD21" si="26">M19</f>
        <v>0</v>
      </c>
      <c r="AC19" s="4" t="str">
        <f t="shared" si="26"/>
        <v/>
      </c>
      <c r="AD19" s="91">
        <f t="shared" si="26"/>
        <v>0</v>
      </c>
      <c r="AE19" s="77" t="str">
        <f>S19</f>
        <v>복</v>
      </c>
      <c r="AF19" s="77" t="str">
        <f>Q19&amp;"/"&amp;R19</f>
        <v>3/1</v>
      </c>
      <c r="AH19" s="20" t="str">
        <f t="shared" si="1"/>
        <v>현대1차</v>
      </c>
      <c r="AI19" s="87">
        <f t="shared" si="0"/>
        <v>25</v>
      </c>
      <c r="AJ19" s="77" t="str">
        <f>IF(AI19="","",$AJ$2)</f>
        <v>A-</v>
      </c>
      <c r="AK19" s="77" t="s">
        <v>13</v>
      </c>
      <c r="AL19" s="77" t="s">
        <v>62</v>
      </c>
      <c r="AM19" s="77" t="s">
        <v>63</v>
      </c>
      <c r="AN19" s="77" t="str">
        <f>IF(AI19="","",$AN$2)</f>
        <v>C</v>
      </c>
      <c r="AO19" s="77" t="str">
        <f>IF(N19="","",IF(N19&gt;=$AO$1/100,"O","X"))</f>
        <v/>
      </c>
      <c r="AP19" s="77" t="str">
        <f>IF(I19="","",IF(I19&lt;=$AP$1,"O","X"))</f>
        <v/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/>
      </c>
    </row>
    <row r="20" spans="1:48" x14ac:dyDescent="0.3">
      <c r="A20" s="9" t="s">
        <v>2048</v>
      </c>
      <c r="B20" s="10" t="s">
        <v>2363</v>
      </c>
      <c r="C20" s="88">
        <v>477</v>
      </c>
      <c r="D20" s="86">
        <v>108.9</v>
      </c>
      <c r="E20" s="87">
        <v>33</v>
      </c>
      <c r="F20" s="86">
        <v>84.9</v>
      </c>
      <c r="G20" s="17">
        <v>26</v>
      </c>
      <c r="H20" s="88">
        <v>152</v>
      </c>
      <c r="I20" s="89"/>
      <c r="J20" s="89"/>
      <c r="K20" s="89">
        <v>65000</v>
      </c>
      <c r="L20" s="89" t="s">
        <v>69</v>
      </c>
      <c r="M20" s="90">
        <f>I20-K20</f>
        <v>-65000</v>
      </c>
      <c r="N20" s="4" t="str">
        <f>IF(ISERROR(K20/I20),"",K20/I20)</f>
        <v/>
      </c>
      <c r="O20" s="91">
        <f>I20/E20</f>
        <v>0</v>
      </c>
      <c r="P20" s="91">
        <f>K20/E20</f>
        <v>1969.6969696969697</v>
      </c>
      <c r="Q20" s="77">
        <v>3</v>
      </c>
      <c r="R20" s="77">
        <v>2</v>
      </c>
      <c r="S20" s="77" t="s">
        <v>61</v>
      </c>
      <c r="T20" s="5">
        <v>108</v>
      </c>
      <c r="U20" s="9"/>
      <c r="W20" s="86">
        <f t="shared" si="24"/>
        <v>108.9</v>
      </c>
      <c r="X20" s="87">
        <f t="shared" si="24"/>
        <v>33</v>
      </c>
      <c r="Y20" s="92">
        <f t="shared" si="25"/>
        <v>152</v>
      </c>
      <c r="Z20" s="90">
        <f t="shared" si="25"/>
        <v>0</v>
      </c>
      <c r="AA20" s="90">
        <f>K20</f>
        <v>65000</v>
      </c>
      <c r="AB20" s="90">
        <f t="shared" si="26"/>
        <v>-65000</v>
      </c>
      <c r="AC20" s="4" t="str">
        <f t="shared" si="26"/>
        <v/>
      </c>
      <c r="AD20" s="91">
        <f t="shared" si="26"/>
        <v>0</v>
      </c>
      <c r="AE20" s="77" t="str">
        <f>S20</f>
        <v>계</v>
      </c>
      <c r="AF20" s="77" t="str">
        <f>Q20&amp;"/"&amp;R20</f>
        <v>3/2</v>
      </c>
      <c r="AH20" s="20" t="str">
        <f t="shared" si="1"/>
        <v>현대1차</v>
      </c>
      <c r="AI20" s="87">
        <f t="shared" si="0"/>
        <v>33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x14ac:dyDescent="0.3">
      <c r="A21" s="9" t="s">
        <v>2048</v>
      </c>
      <c r="B21" s="10" t="s">
        <v>2363</v>
      </c>
      <c r="C21" s="88">
        <v>477</v>
      </c>
      <c r="D21" s="86">
        <v>142.69999999999999</v>
      </c>
      <c r="E21" s="87">
        <v>43</v>
      </c>
      <c r="F21" s="86">
        <v>114.9</v>
      </c>
      <c r="G21" s="17">
        <v>35</v>
      </c>
      <c r="H21" s="88">
        <v>119</v>
      </c>
      <c r="I21" s="89">
        <v>120000</v>
      </c>
      <c r="J21" s="89" t="s">
        <v>212</v>
      </c>
      <c r="K21" s="89"/>
      <c r="L21" s="89"/>
      <c r="M21" s="90">
        <f>I21-K21</f>
        <v>120000</v>
      </c>
      <c r="N21" s="4">
        <f>IF(ISERROR(K21/I21),"",K21/I21)</f>
        <v>0</v>
      </c>
      <c r="O21" s="91">
        <f>I21/E21</f>
        <v>2790.6976744186045</v>
      </c>
      <c r="P21" s="91">
        <f>K21/E21</f>
        <v>0</v>
      </c>
      <c r="Q21" s="77">
        <v>4</v>
      </c>
      <c r="R21" s="77">
        <v>2</v>
      </c>
      <c r="S21" s="77" t="s">
        <v>61</v>
      </c>
      <c r="T21" s="5">
        <v>142</v>
      </c>
      <c r="U21" s="9"/>
      <c r="W21" s="86">
        <f t="shared" si="24"/>
        <v>142.69999999999999</v>
      </c>
      <c r="X21" s="87">
        <f t="shared" si="24"/>
        <v>43</v>
      </c>
      <c r="Y21" s="92">
        <f t="shared" si="25"/>
        <v>119</v>
      </c>
      <c r="Z21" s="90">
        <f t="shared" si="25"/>
        <v>120000</v>
      </c>
      <c r="AA21" s="90">
        <f>K21</f>
        <v>0</v>
      </c>
      <c r="AB21" s="90">
        <f t="shared" si="26"/>
        <v>120000</v>
      </c>
      <c r="AC21" s="4">
        <f t="shared" si="26"/>
        <v>0</v>
      </c>
      <c r="AD21" s="91">
        <f t="shared" si="26"/>
        <v>2790.6976744186045</v>
      </c>
      <c r="AE21" s="77" t="str">
        <f>S21</f>
        <v>계</v>
      </c>
      <c r="AF21" s="77" t="str">
        <f>Q21&amp;"/"&amp;R21</f>
        <v>4/2</v>
      </c>
      <c r="AH21" s="20" t="str">
        <f t="shared" si="1"/>
        <v>현대1차</v>
      </c>
      <c r="AI21" s="87">
        <f t="shared" si="0"/>
        <v>43</v>
      </c>
      <c r="AJ21" s="77" t="str">
        <f>IF(AI21="","",$AJ$2)</f>
        <v>A-</v>
      </c>
      <c r="AK21" s="77" t="s">
        <v>13</v>
      </c>
      <c r="AL21" s="77" t="s">
        <v>62</v>
      </c>
      <c r="AM21" s="77" t="s">
        <v>63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X</v>
      </c>
      <c r="AQ21" s="77" t="str">
        <f>IF(O21="","",IF(O21&lt;=$AQ$1,"O","X"))</f>
        <v>X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X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/>
      <c r="B22" s="77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중동 DMC마포청구('94.09.,420^)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9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2052</v>
      </c>
      <c r="B23" s="10" t="s">
        <v>2364</v>
      </c>
      <c r="C23" s="88">
        <v>420</v>
      </c>
      <c r="D23" s="86">
        <v>106.5</v>
      </c>
      <c r="E23" s="87">
        <v>32</v>
      </c>
      <c r="F23" s="86">
        <v>84.9</v>
      </c>
      <c r="G23" s="17">
        <v>26</v>
      </c>
      <c r="H23" s="88">
        <v>352</v>
      </c>
      <c r="I23" s="89">
        <v>115000</v>
      </c>
      <c r="J23" s="89" t="s">
        <v>64</v>
      </c>
      <c r="K23" s="89">
        <v>65000</v>
      </c>
      <c r="L23" s="89" t="s">
        <v>74</v>
      </c>
      <c r="M23" s="90">
        <f>I23-K23</f>
        <v>50000</v>
      </c>
      <c r="N23" s="4">
        <f>IF(ISERROR(K23/I23),"",K23/I23)</f>
        <v>0.56521739130434778</v>
      </c>
      <c r="O23" s="91">
        <f>I23/E23</f>
        <v>3593.75</v>
      </c>
      <c r="P23" s="91">
        <f>K23/E23</f>
        <v>2031.25</v>
      </c>
      <c r="Q23" s="77">
        <v>3</v>
      </c>
      <c r="R23" s="77">
        <v>2</v>
      </c>
      <c r="S23" s="77" t="s">
        <v>61</v>
      </c>
      <c r="T23" s="5" t="s">
        <v>66</v>
      </c>
      <c r="U23" s="9"/>
      <c r="W23" s="86">
        <f>D23</f>
        <v>106.5</v>
      </c>
      <c r="X23" s="87">
        <f>E23</f>
        <v>32</v>
      </c>
      <c r="Y23" s="92">
        <f>H23</f>
        <v>352</v>
      </c>
      <c r="Z23" s="90">
        <f>I23</f>
        <v>115000</v>
      </c>
      <c r="AA23" s="90">
        <f>K23</f>
        <v>65000</v>
      </c>
      <c r="AB23" s="90">
        <f t="shared" ref="AB23:AD24" si="27">M23</f>
        <v>50000</v>
      </c>
      <c r="AC23" s="4">
        <f t="shared" si="27"/>
        <v>0.56521739130434778</v>
      </c>
      <c r="AD23" s="91">
        <f t="shared" si="27"/>
        <v>3593.75</v>
      </c>
      <c r="AE23" s="77" t="str">
        <f>S23</f>
        <v>계</v>
      </c>
      <c r="AF23" s="77" t="str">
        <f>Q23&amp;"/"&amp;R23</f>
        <v>3/2</v>
      </c>
      <c r="AH23" s="20" t="str">
        <f t="shared" si="1"/>
        <v>DMC마포청구</v>
      </c>
      <c r="AI23" s="87">
        <f t="shared" si="0"/>
        <v>32</v>
      </c>
      <c r="AJ23" s="77" t="str">
        <f>IF(AI23="","",$AJ$2)</f>
        <v>A-</v>
      </c>
      <c r="AK23" s="77" t="s">
        <v>13</v>
      </c>
      <c r="AL23" s="77" t="s">
        <v>62</v>
      </c>
      <c r="AM23" s="77" t="s">
        <v>63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X</v>
      </c>
      <c r="AQ23" s="77" t="str">
        <f>IF(O23="","",IF(O23&lt;=$AQ$1,"O","X"))</f>
        <v>X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 t="s">
        <v>2052</v>
      </c>
      <c r="B24" s="10" t="s">
        <v>2364</v>
      </c>
      <c r="C24" s="88">
        <v>420</v>
      </c>
      <c r="D24" s="86">
        <v>106.1</v>
      </c>
      <c r="E24" s="87">
        <v>32</v>
      </c>
      <c r="F24" s="86">
        <v>84.6</v>
      </c>
      <c r="G24" s="17">
        <v>26</v>
      </c>
      <c r="H24" s="88">
        <v>68</v>
      </c>
      <c r="I24" s="89">
        <v>112000</v>
      </c>
      <c r="J24" s="89" t="s">
        <v>75</v>
      </c>
      <c r="K24" s="89"/>
      <c r="L24" s="89"/>
      <c r="M24" s="90">
        <f>I24-K24</f>
        <v>112000</v>
      </c>
      <c r="N24" s="4">
        <f>IF(ISERROR(K24/I24),"",K24/I24)</f>
        <v>0</v>
      </c>
      <c r="O24" s="91">
        <f>I24/E24</f>
        <v>3500</v>
      </c>
      <c r="P24" s="91">
        <f>K24/E24</f>
        <v>0</v>
      </c>
      <c r="Q24" s="77">
        <v>3</v>
      </c>
      <c r="R24" s="77">
        <v>2</v>
      </c>
      <c r="S24" s="77" t="s">
        <v>61</v>
      </c>
      <c r="T24" s="5" t="s">
        <v>65</v>
      </c>
      <c r="U24" s="9"/>
      <c r="W24" s="86">
        <f>D24</f>
        <v>106.1</v>
      </c>
      <c r="X24" s="87">
        <f>E24</f>
        <v>32</v>
      </c>
      <c r="Y24" s="92">
        <f>H24</f>
        <v>68</v>
      </c>
      <c r="Z24" s="90">
        <f>I24</f>
        <v>112000</v>
      </c>
      <c r="AA24" s="90">
        <f>K24</f>
        <v>0</v>
      </c>
      <c r="AB24" s="90">
        <f t="shared" si="27"/>
        <v>112000</v>
      </c>
      <c r="AC24" s="4">
        <f t="shared" si="27"/>
        <v>0</v>
      </c>
      <c r="AD24" s="91">
        <f t="shared" si="27"/>
        <v>3500</v>
      </c>
      <c r="AE24" s="77" t="str">
        <f>S24</f>
        <v>계</v>
      </c>
      <c r="AF24" s="77" t="str">
        <f>Q24&amp;"/"&amp;R24</f>
        <v>3/2</v>
      </c>
      <c r="AH24" s="20" t="str">
        <f t="shared" si="1"/>
        <v>DMC마포청구</v>
      </c>
      <c r="AI24" s="87">
        <f t="shared" si="0"/>
        <v>32</v>
      </c>
      <c r="AJ24" s="77" t="str">
        <f>IF(AI24="","",$AJ$2)</f>
        <v>A-</v>
      </c>
      <c r="AK24" s="77" t="s">
        <v>13</v>
      </c>
      <c r="AL24" s="77" t="s">
        <v>62</v>
      </c>
      <c r="AM24" s="77" t="s">
        <v>63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X</v>
      </c>
      <c r="AQ24" s="77" t="str">
        <f>IF(O24="","",IF(O24&lt;=$AQ$1,"O","X"))</f>
        <v>X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/>
      <c r="B25" s="77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중동 월드컵참누리('06.05.,499^)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9" t="str">
        <f t="shared" si="0"/>
        <v/>
      </c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</row>
    <row r="26" spans="1:48" x14ac:dyDescent="0.3">
      <c r="A26" s="9" t="s">
        <v>2056</v>
      </c>
      <c r="B26" s="10" t="s">
        <v>2365</v>
      </c>
      <c r="C26" s="88">
        <v>499</v>
      </c>
      <c r="D26" s="86">
        <v>82.2</v>
      </c>
      <c r="E26" s="87">
        <v>25</v>
      </c>
      <c r="F26" s="86">
        <v>60</v>
      </c>
      <c r="G26" s="17">
        <v>18</v>
      </c>
      <c r="H26" s="88">
        <v>42</v>
      </c>
      <c r="I26" s="89">
        <v>110000</v>
      </c>
      <c r="J26" s="89" t="s">
        <v>75</v>
      </c>
      <c r="K26" s="89"/>
      <c r="L26" s="89"/>
      <c r="M26" s="90">
        <f>I26-K26</f>
        <v>110000</v>
      </c>
      <c r="N26" s="4">
        <f>IF(ISERROR(K26/I26),"",K26/I26)</f>
        <v>0</v>
      </c>
      <c r="O26" s="91">
        <f>I26/E26</f>
        <v>4400</v>
      </c>
      <c r="P26" s="91">
        <f>K26/E26</f>
        <v>0</v>
      </c>
      <c r="Q26" s="77">
        <v>3</v>
      </c>
      <c r="R26" s="77">
        <v>2</v>
      </c>
      <c r="S26" s="77" t="s">
        <v>61</v>
      </c>
      <c r="T26" s="5">
        <v>82</v>
      </c>
      <c r="U26" s="9"/>
      <c r="W26" s="86">
        <f t="shared" ref="W26:X29" si="28">D26</f>
        <v>82.2</v>
      </c>
      <c r="X26" s="87">
        <f t="shared" si="28"/>
        <v>25</v>
      </c>
      <c r="Y26" s="92">
        <f t="shared" ref="Y26:Z29" si="29">H26</f>
        <v>42</v>
      </c>
      <c r="Z26" s="90">
        <f t="shared" si="29"/>
        <v>110000</v>
      </c>
      <c r="AA26" s="90">
        <f>K26</f>
        <v>0</v>
      </c>
      <c r="AB26" s="90">
        <f t="shared" ref="AB26:AD29" si="30">M26</f>
        <v>110000</v>
      </c>
      <c r="AC26" s="4">
        <f t="shared" si="30"/>
        <v>0</v>
      </c>
      <c r="AD26" s="91">
        <f t="shared" si="30"/>
        <v>4400</v>
      </c>
      <c r="AE26" s="77" t="str">
        <f>S26</f>
        <v>계</v>
      </c>
      <c r="AF26" s="77" t="str">
        <f>Q26&amp;"/"&amp;R26</f>
        <v>3/2</v>
      </c>
      <c r="AH26" s="20" t="str">
        <f t="shared" si="1"/>
        <v>월드컵참누리</v>
      </c>
      <c r="AI26" s="87">
        <f t="shared" si="0"/>
        <v>25</v>
      </c>
      <c r="AJ26" s="77" t="str">
        <f>IF(AI26="","",$AJ$2)</f>
        <v>A-</v>
      </c>
      <c r="AK26" s="77" t="s">
        <v>13</v>
      </c>
      <c r="AL26" s="77" t="s">
        <v>62</v>
      </c>
      <c r="AM26" s="77" t="s">
        <v>63</v>
      </c>
      <c r="AN26" s="77" t="str">
        <f>IF(AI26="","",$AN$2)</f>
        <v>C</v>
      </c>
      <c r="AO26" s="77" t="str">
        <f>IF(N26="","",IF(N26&gt;=$AO$1/100,"O","X"))</f>
        <v>X</v>
      </c>
      <c r="AP26" s="77" t="str">
        <f>IF(I26="","",IF(I26&lt;=$AP$1,"O","X"))</f>
        <v>X</v>
      </c>
      <c r="AQ26" s="77" t="str">
        <f>IF(O26="","",IF(O26&lt;=$AQ$1,"O","X"))</f>
        <v>X</v>
      </c>
      <c r="AR26" s="77" t="str">
        <f>IF(M26="","",IF(M26&lt;=$AR$1,"O","X"))</f>
        <v>X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>X</v>
      </c>
    </row>
    <row r="27" spans="1:48" x14ac:dyDescent="0.3">
      <c r="A27" s="9" t="s">
        <v>2056</v>
      </c>
      <c r="B27" s="10" t="s">
        <v>2365</v>
      </c>
      <c r="C27" s="88">
        <v>499</v>
      </c>
      <c r="D27" s="86">
        <v>107.5</v>
      </c>
      <c r="E27" s="87">
        <v>33</v>
      </c>
      <c r="F27" s="86">
        <v>84.9</v>
      </c>
      <c r="G27" s="17">
        <v>26</v>
      </c>
      <c r="H27" s="88">
        <v>188</v>
      </c>
      <c r="I27" s="89">
        <v>119000</v>
      </c>
      <c r="J27" s="89" t="s">
        <v>75</v>
      </c>
      <c r="K27" s="89">
        <v>73000</v>
      </c>
      <c r="L27" s="89" t="s">
        <v>2348</v>
      </c>
      <c r="M27" s="90">
        <f>I27-K27</f>
        <v>46000</v>
      </c>
      <c r="N27" s="4">
        <f>IF(ISERROR(K27/I27),"",K27/I27)</f>
        <v>0.61344537815126055</v>
      </c>
      <c r="O27" s="91">
        <f>I27/E27</f>
        <v>3606.060606060606</v>
      </c>
      <c r="P27" s="91">
        <f>K27/E27</f>
        <v>2212.121212121212</v>
      </c>
      <c r="Q27" s="77">
        <v>3</v>
      </c>
      <c r="R27" s="77">
        <v>2</v>
      </c>
      <c r="S27" s="77" t="s">
        <v>61</v>
      </c>
      <c r="T27" s="5" t="s">
        <v>263</v>
      </c>
      <c r="U27" s="9"/>
      <c r="W27" s="86">
        <f t="shared" si="28"/>
        <v>107.5</v>
      </c>
      <c r="X27" s="87">
        <f t="shared" si="28"/>
        <v>33</v>
      </c>
      <c r="Y27" s="92">
        <f t="shared" si="29"/>
        <v>188</v>
      </c>
      <c r="Z27" s="90">
        <f t="shared" si="29"/>
        <v>119000</v>
      </c>
      <c r="AA27" s="90">
        <f>K27</f>
        <v>73000</v>
      </c>
      <c r="AB27" s="90">
        <f t="shared" si="30"/>
        <v>46000</v>
      </c>
      <c r="AC27" s="4">
        <f t="shared" si="30"/>
        <v>0.61344537815126055</v>
      </c>
      <c r="AD27" s="91">
        <f t="shared" si="30"/>
        <v>3606.060606060606</v>
      </c>
      <c r="AE27" s="77" t="str">
        <f>S27</f>
        <v>계</v>
      </c>
      <c r="AF27" s="77" t="str">
        <f>Q27&amp;"/"&amp;R27</f>
        <v>3/2</v>
      </c>
      <c r="AH27" s="20" t="str">
        <f t="shared" si="1"/>
        <v>월드컵참누리</v>
      </c>
      <c r="AI27" s="87">
        <f t="shared" si="0"/>
        <v>33</v>
      </c>
      <c r="AJ27" s="77" t="str">
        <f>IF(AI27="","",$AJ$2)</f>
        <v>A-</v>
      </c>
      <c r="AK27" s="77" t="s">
        <v>13</v>
      </c>
      <c r="AL27" s="77" t="s">
        <v>62</v>
      </c>
      <c r="AM27" s="77" t="s">
        <v>63</v>
      </c>
      <c r="AN27" s="77" t="str">
        <f>IF(AI27="","",$AN$2)</f>
        <v>C</v>
      </c>
      <c r="AO27" s="77" t="str">
        <f>IF(N27="","",IF(N27&gt;=$AO$1/100,"O","X"))</f>
        <v>X</v>
      </c>
      <c r="AP27" s="77" t="str">
        <f>IF(I27="","",IF(I27&lt;=$AP$1,"O","X"))</f>
        <v>X</v>
      </c>
      <c r="AQ27" s="77" t="str">
        <f>IF(O27="","",IF(O27&lt;=$AQ$1,"O","X"))</f>
        <v>X</v>
      </c>
      <c r="AR27" s="77" t="str">
        <f>IF(M27="","",IF(M27&lt;=$AR$1,"O","X"))</f>
        <v>X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O</v>
      </c>
      <c r="AV27" s="77" t="str">
        <f>IF(AO27="","",IF(AND(AO27="O",AP27="O",AR27="O",AT27="O",AU27="O"),"후보","X"))</f>
        <v>X</v>
      </c>
    </row>
    <row r="28" spans="1:48" x14ac:dyDescent="0.3">
      <c r="A28" s="9" t="s">
        <v>2056</v>
      </c>
      <c r="B28" s="10" t="s">
        <v>2365</v>
      </c>
      <c r="C28" s="88">
        <v>499</v>
      </c>
      <c r="D28" s="86">
        <v>107.4</v>
      </c>
      <c r="E28" s="87">
        <v>32</v>
      </c>
      <c r="F28" s="86">
        <v>85</v>
      </c>
      <c r="G28" s="17">
        <v>26</v>
      </c>
      <c r="H28" s="88">
        <v>185</v>
      </c>
      <c r="I28" s="89">
        <v>124000</v>
      </c>
      <c r="J28" s="89" t="s">
        <v>70</v>
      </c>
      <c r="K28" s="89">
        <v>75000</v>
      </c>
      <c r="L28" s="89" t="s">
        <v>121</v>
      </c>
      <c r="M28" s="90">
        <f>I28-K28</f>
        <v>49000</v>
      </c>
      <c r="N28" s="4">
        <f>IF(ISERROR(K28/I28),"",K28/I28)</f>
        <v>0.60483870967741937</v>
      </c>
      <c r="O28" s="91">
        <f>I28/E28</f>
        <v>3875</v>
      </c>
      <c r="P28" s="91">
        <f>K28/E28</f>
        <v>2343.75</v>
      </c>
      <c r="Q28" s="77">
        <v>3</v>
      </c>
      <c r="R28" s="77">
        <v>2</v>
      </c>
      <c r="S28" s="77" t="s">
        <v>61</v>
      </c>
      <c r="T28" s="5" t="s">
        <v>160</v>
      </c>
      <c r="U28" s="9"/>
      <c r="W28" s="86">
        <f t="shared" si="28"/>
        <v>107.4</v>
      </c>
      <c r="X28" s="87">
        <f t="shared" si="28"/>
        <v>32</v>
      </c>
      <c r="Y28" s="92">
        <f t="shared" si="29"/>
        <v>185</v>
      </c>
      <c r="Z28" s="90">
        <f t="shared" si="29"/>
        <v>124000</v>
      </c>
      <c r="AA28" s="90">
        <f>K28</f>
        <v>75000</v>
      </c>
      <c r="AB28" s="90">
        <f t="shared" si="30"/>
        <v>49000</v>
      </c>
      <c r="AC28" s="4">
        <f t="shared" si="30"/>
        <v>0.60483870967741937</v>
      </c>
      <c r="AD28" s="91">
        <f t="shared" si="30"/>
        <v>3875</v>
      </c>
      <c r="AE28" s="77" t="str">
        <f>S28</f>
        <v>계</v>
      </c>
      <c r="AF28" s="77" t="str">
        <f>Q28&amp;"/"&amp;R28</f>
        <v>3/2</v>
      </c>
      <c r="AH28" s="20" t="str">
        <f t="shared" si="1"/>
        <v>월드컵참누리</v>
      </c>
      <c r="AI28" s="87">
        <f t="shared" si="0"/>
        <v>32</v>
      </c>
      <c r="AJ28" s="77" t="str">
        <f>IF(AI28="","",$AJ$2)</f>
        <v>A-</v>
      </c>
      <c r="AK28" s="77" t="s">
        <v>13</v>
      </c>
      <c r="AL28" s="77" t="s">
        <v>62</v>
      </c>
      <c r="AM28" s="77" t="s">
        <v>63</v>
      </c>
      <c r="AN28" s="77" t="str">
        <f>IF(AI28="","",$AN$2)</f>
        <v>C</v>
      </c>
      <c r="AO28" s="77" t="str">
        <f>IF(N28="","",IF(N28&gt;=$AO$1/100,"O","X"))</f>
        <v>X</v>
      </c>
      <c r="AP28" s="77" t="str">
        <f>IF(I28="","",IF(I28&lt;=$AP$1,"O","X"))</f>
        <v>X</v>
      </c>
      <c r="AQ28" s="77" t="str">
        <f>IF(O28="","",IF(O28&lt;=$AQ$1,"O","X"))</f>
        <v>X</v>
      </c>
      <c r="AR28" s="77" t="str">
        <f>IF(M28="","",IF(M28&lt;=$AR$1,"O","X"))</f>
        <v>X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O</v>
      </c>
      <c r="AV28" s="77" t="str">
        <f>IF(AO28="","",IF(AND(AO28="O",AP28="O",AR28="O",AT28="O",AU28="O"),"후보","X"))</f>
        <v>X</v>
      </c>
    </row>
    <row r="29" spans="1:48" x14ac:dyDescent="0.3">
      <c r="A29" s="9" t="s">
        <v>2056</v>
      </c>
      <c r="B29" s="10" t="s">
        <v>2365</v>
      </c>
      <c r="C29" s="88">
        <v>499</v>
      </c>
      <c r="D29" s="86">
        <v>111.7</v>
      </c>
      <c r="E29" s="87">
        <v>34</v>
      </c>
      <c r="F29" s="86">
        <v>85</v>
      </c>
      <c r="G29" s="17">
        <v>26</v>
      </c>
      <c r="H29" s="88">
        <v>84</v>
      </c>
      <c r="I29" s="89">
        <v>130000</v>
      </c>
      <c r="J29" s="89" t="s">
        <v>69</v>
      </c>
      <c r="K29" s="89"/>
      <c r="L29" s="89"/>
      <c r="M29" s="90">
        <f>I29-K29</f>
        <v>130000</v>
      </c>
      <c r="N29" s="4">
        <f>IF(ISERROR(K29/I29),"",K29/I29)</f>
        <v>0</v>
      </c>
      <c r="O29" s="91">
        <f>I29/E29</f>
        <v>3823.5294117647059</v>
      </c>
      <c r="P29" s="91">
        <f>K29/E29</f>
        <v>0</v>
      </c>
      <c r="Q29" s="77">
        <v>3</v>
      </c>
      <c r="R29" s="77">
        <v>2</v>
      </c>
      <c r="S29" s="77" t="s">
        <v>61</v>
      </c>
      <c r="T29" s="5" t="s">
        <v>248</v>
      </c>
      <c r="U29" s="9"/>
      <c r="W29" s="86">
        <f t="shared" si="28"/>
        <v>111.7</v>
      </c>
      <c r="X29" s="87">
        <f t="shared" si="28"/>
        <v>34</v>
      </c>
      <c r="Y29" s="92">
        <f t="shared" si="29"/>
        <v>84</v>
      </c>
      <c r="Z29" s="90">
        <f t="shared" si="29"/>
        <v>130000</v>
      </c>
      <c r="AA29" s="90">
        <f>K29</f>
        <v>0</v>
      </c>
      <c r="AB29" s="90">
        <f t="shared" si="30"/>
        <v>130000</v>
      </c>
      <c r="AC29" s="4">
        <f t="shared" si="30"/>
        <v>0</v>
      </c>
      <c r="AD29" s="91">
        <f t="shared" si="30"/>
        <v>3823.5294117647059</v>
      </c>
      <c r="AE29" s="77" t="str">
        <f>S29</f>
        <v>계</v>
      </c>
      <c r="AF29" s="77" t="str">
        <f>Q29&amp;"/"&amp;R29</f>
        <v>3/2</v>
      </c>
      <c r="AH29" s="20" t="str">
        <f t="shared" si="1"/>
        <v>월드컵참누리</v>
      </c>
      <c r="AI29" s="87">
        <f t="shared" si="0"/>
        <v>34</v>
      </c>
      <c r="AJ29" s="77" t="str">
        <f>IF(AI29="","",$AJ$2)</f>
        <v>A-</v>
      </c>
      <c r="AK29" s="77" t="s">
        <v>13</v>
      </c>
      <c r="AL29" s="77" t="s">
        <v>62</v>
      </c>
      <c r="AM29" s="77" t="s">
        <v>63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X</v>
      </c>
      <c r="AQ29" s="77" t="str">
        <f>IF(O29="","",IF(O29&lt;=$AQ$1,"O","X"))</f>
        <v>X</v>
      </c>
      <c r="AR29" s="77" t="str">
        <f>IF(M29="","",IF(M29&lt;=$AR$1,"O","X"))</f>
        <v>X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</sheetData>
  <mergeCells count="1">
    <mergeCell ref="AJ1:AN1"/>
  </mergeCells>
  <phoneticPr fontId="2" type="noConversion"/>
  <conditionalFormatting sqref="AV4:AV6">
    <cfRule type="expression" dxfId="1575" priority="401">
      <formula>AV4="X"</formula>
    </cfRule>
    <cfRule type="expression" dxfId="1574" priority="402">
      <formula>AV4="후보"</formula>
    </cfRule>
  </conditionalFormatting>
  <conditionalFormatting sqref="AC1:AC2 AC4:AC6 N4:N5">
    <cfRule type="cellIs" dxfId="1573" priority="398" operator="greaterThan">
      <formula>0.9</formula>
    </cfRule>
    <cfRule type="cellIs" dxfId="1572" priority="399" operator="greaterThan">
      <formula>0.85</formula>
    </cfRule>
  </conditionalFormatting>
  <conditionalFormatting sqref="N1:N2">
    <cfRule type="cellIs" dxfId="1571" priority="396" operator="greaterThan">
      <formula>0.9</formula>
    </cfRule>
    <cfRule type="cellIs" dxfId="1570" priority="397" operator="greaterThan">
      <formula>0.85</formula>
    </cfRule>
  </conditionalFormatting>
  <conditionalFormatting sqref="N6">
    <cfRule type="cellIs" dxfId="1569" priority="394" operator="greaterThan">
      <formula>0.9</formula>
    </cfRule>
    <cfRule type="cellIs" dxfId="1568" priority="395" operator="greaterThan">
      <formula>0.85</formula>
    </cfRule>
  </conditionalFormatting>
  <conditionalFormatting sqref="E6">
    <cfRule type="expression" dxfId="1567" priority="390">
      <formula>AND(IF(OR($Q6=1,$Q6=2),1,0),IF($X6&lt;=20,1,0))</formula>
    </cfRule>
    <cfRule type="expression" dxfId="1566" priority="391">
      <formula>AND(IF($Q6=2,1,0),IF($X6&lt;30,1,0))</formula>
    </cfRule>
    <cfRule type="expression" dxfId="1565" priority="392">
      <formula>AND(IF($Q6=3,1,0),IF($X6&lt;30,1,0))</formula>
    </cfRule>
    <cfRule type="expression" dxfId="1564" priority="393">
      <formula>AND(IF($Q6=3,1,IF($Q6=4,1,0)),IF($F6&lt;=85,1,0))</formula>
    </cfRule>
  </conditionalFormatting>
  <conditionalFormatting sqref="X6">
    <cfRule type="expression" dxfId="1563" priority="386">
      <formula>AND(IF(OR($Q6=1,$Q6=2),1,0),IF($X6&lt;=20,1,0))</formula>
    </cfRule>
    <cfRule type="expression" dxfId="1562" priority="387">
      <formula>AND(IF($Q6=2,1,0),IF($X6&lt;30,1,0))</formula>
    </cfRule>
    <cfRule type="expression" dxfId="1561" priority="388">
      <formula>AND(IF($Q6=3,1,0),IF($X6&lt;30,1,0))</formula>
    </cfRule>
    <cfRule type="expression" dxfId="1560" priority="389">
      <formula>AND(IF($Q6=3,1,IF($Q6=4,1,0)),IF($F6&lt;=85,1,0))</formula>
    </cfRule>
  </conditionalFormatting>
  <conditionalFormatting sqref="AI6">
    <cfRule type="expression" dxfId="1559" priority="382">
      <formula>AND(IF(OR($Q6=1,$Q6=2),1,0),IF($X6&lt;=20,1,0))</formula>
    </cfRule>
    <cfRule type="expression" dxfId="1558" priority="383">
      <formula>AND(IF($Q6=2,1,0),IF($X6&lt;30,1,0))</formula>
    </cfRule>
    <cfRule type="expression" dxfId="1557" priority="384">
      <formula>AND(IF($Q6=3,1,0),IF($X6&lt;30,1,0))</formula>
    </cfRule>
    <cfRule type="expression" dxfId="1556" priority="385">
      <formula>AND(IF($Q6=3,1,IF($Q6=4,1,0)),IF($F6&lt;=85,1,0))</formula>
    </cfRule>
  </conditionalFormatting>
  <conditionalFormatting sqref="AV7">
    <cfRule type="expression" dxfId="1555" priority="380">
      <formula>AV7="X"</formula>
    </cfRule>
    <cfRule type="expression" dxfId="1554" priority="381">
      <formula>AV7="후보"</formula>
    </cfRule>
  </conditionalFormatting>
  <conditionalFormatting sqref="AC7">
    <cfRule type="cellIs" dxfId="1553" priority="377" operator="greaterThan">
      <formula>0.9</formula>
    </cfRule>
    <cfRule type="cellIs" dxfId="1552" priority="378" operator="greaterThan">
      <formula>0.85</formula>
    </cfRule>
  </conditionalFormatting>
  <conditionalFormatting sqref="N7">
    <cfRule type="cellIs" dxfId="1551" priority="375" operator="greaterThan">
      <formula>0.9</formula>
    </cfRule>
    <cfRule type="cellIs" dxfId="1550" priority="376" operator="greaterThan">
      <formula>0.85</formula>
    </cfRule>
  </conditionalFormatting>
  <conditionalFormatting sqref="E7">
    <cfRule type="expression" dxfId="1549" priority="371">
      <formula>AND(IF(OR($Q7=1,$Q7=2),1,0),IF($X7&lt;=20,1,0))</formula>
    </cfRule>
    <cfRule type="expression" dxfId="1548" priority="372">
      <formula>AND(IF($Q7=2,1,0),IF($X7&lt;30,1,0))</formula>
    </cfRule>
    <cfRule type="expression" dxfId="1547" priority="373">
      <formula>AND(IF($Q7=3,1,0),IF($X7&lt;30,1,0))</formula>
    </cfRule>
    <cfRule type="expression" dxfId="1546" priority="374">
      <formula>AND(IF($Q7=3,1,IF($Q7=4,1,0)),IF($F7&lt;=85,1,0))</formula>
    </cfRule>
  </conditionalFormatting>
  <conditionalFormatting sqref="X7">
    <cfRule type="expression" dxfId="1545" priority="367">
      <formula>AND(IF(OR($Q7=1,$Q7=2),1,0),IF($X7&lt;=20,1,0))</formula>
    </cfRule>
    <cfRule type="expression" dxfId="1544" priority="368">
      <formula>AND(IF($Q7=2,1,0),IF($X7&lt;30,1,0))</formula>
    </cfRule>
    <cfRule type="expression" dxfId="1543" priority="369">
      <formula>AND(IF($Q7=3,1,0),IF($X7&lt;30,1,0))</formula>
    </cfRule>
    <cfRule type="expression" dxfId="1542" priority="370">
      <formula>AND(IF($Q7=3,1,IF($Q7=4,1,0)),IF($F7&lt;=85,1,0))</formula>
    </cfRule>
  </conditionalFormatting>
  <conditionalFormatting sqref="AI7">
    <cfRule type="expression" dxfId="1541" priority="363">
      <formula>AND(IF(OR($Q7=1,$Q7=2),1,0),IF($X7&lt;=20,1,0))</formula>
    </cfRule>
    <cfRule type="expression" dxfId="1540" priority="364">
      <formula>AND(IF($Q7=2,1,0),IF($X7&lt;30,1,0))</formula>
    </cfRule>
    <cfRule type="expression" dxfId="1539" priority="365">
      <formula>AND(IF($Q7=3,1,0),IF($X7&lt;30,1,0))</formula>
    </cfRule>
    <cfRule type="expression" dxfId="1538" priority="366">
      <formula>AND(IF($Q7=3,1,IF($Q7=4,1,0)),IF($F7&lt;=85,1,0))</formula>
    </cfRule>
  </conditionalFormatting>
  <conditionalFormatting sqref="AV8">
    <cfRule type="expression" dxfId="1537" priority="361">
      <formula>AV8="X"</formula>
    </cfRule>
    <cfRule type="expression" dxfId="1536" priority="362">
      <formula>AV8="후보"</formula>
    </cfRule>
  </conditionalFormatting>
  <conditionalFormatting sqref="AC8">
    <cfRule type="cellIs" dxfId="1535" priority="358" operator="greaterThan">
      <formula>0.9</formula>
    </cfRule>
    <cfRule type="cellIs" dxfId="1534" priority="359" operator="greaterThan">
      <formula>0.85</formula>
    </cfRule>
  </conditionalFormatting>
  <conditionalFormatting sqref="N8">
    <cfRule type="cellIs" dxfId="1533" priority="356" operator="greaterThan">
      <formula>0.9</formula>
    </cfRule>
    <cfRule type="cellIs" dxfId="1532" priority="357" operator="greaterThan">
      <formula>0.85</formula>
    </cfRule>
  </conditionalFormatting>
  <conditionalFormatting sqref="E8">
    <cfRule type="expression" dxfId="1531" priority="352">
      <formula>AND(IF(OR($Q8=1,$Q8=2),1,0),IF($X8&lt;=20,1,0))</formula>
    </cfRule>
    <cfRule type="expression" dxfId="1530" priority="353">
      <formula>AND(IF($Q8=2,1,0),IF($X8&lt;30,1,0))</formula>
    </cfRule>
    <cfRule type="expression" dxfId="1529" priority="354">
      <formula>AND(IF($Q8=3,1,0),IF($X8&lt;30,1,0))</formula>
    </cfRule>
    <cfRule type="expression" dxfId="1528" priority="355">
      <formula>AND(IF($Q8=3,1,IF($Q8=4,1,0)),IF($F8&lt;=85,1,0))</formula>
    </cfRule>
  </conditionalFormatting>
  <conditionalFormatting sqref="X8">
    <cfRule type="expression" dxfId="1527" priority="348">
      <formula>AND(IF(OR($Q8=1,$Q8=2),1,0),IF($X8&lt;=20,1,0))</formula>
    </cfRule>
    <cfRule type="expression" dxfId="1526" priority="349">
      <formula>AND(IF($Q8=2,1,0),IF($X8&lt;30,1,0))</formula>
    </cfRule>
    <cfRule type="expression" dxfId="1525" priority="350">
      <formula>AND(IF($Q8=3,1,0),IF($X8&lt;30,1,0))</formula>
    </cfRule>
    <cfRule type="expression" dxfId="1524" priority="351">
      <formula>AND(IF($Q8=3,1,IF($Q8=4,1,0)),IF($F8&lt;=85,1,0))</formula>
    </cfRule>
  </conditionalFormatting>
  <conditionalFormatting sqref="AI8">
    <cfRule type="expression" dxfId="1523" priority="344">
      <formula>AND(IF(OR($Q8=1,$Q8=2),1,0),IF($X8&lt;=20,1,0))</formula>
    </cfRule>
    <cfRule type="expression" dxfId="1522" priority="345">
      <formula>AND(IF($Q8=2,1,0),IF($X8&lt;30,1,0))</formula>
    </cfRule>
    <cfRule type="expression" dxfId="1521" priority="346">
      <formula>AND(IF($Q8=3,1,0),IF($X8&lt;30,1,0))</formula>
    </cfRule>
    <cfRule type="expression" dxfId="1520" priority="347">
      <formula>AND(IF($Q8=3,1,IF($Q8=4,1,0)),IF($F8&lt;=85,1,0))</formula>
    </cfRule>
  </conditionalFormatting>
  <conditionalFormatting sqref="AV9">
    <cfRule type="expression" dxfId="1519" priority="342">
      <formula>AV9="X"</formula>
    </cfRule>
    <cfRule type="expression" dxfId="1518" priority="343">
      <formula>AV9="후보"</formula>
    </cfRule>
  </conditionalFormatting>
  <conditionalFormatting sqref="AC9">
    <cfRule type="cellIs" dxfId="1517" priority="339" operator="greaterThan">
      <formula>0.9</formula>
    </cfRule>
    <cfRule type="cellIs" dxfId="1516" priority="340" operator="greaterThan">
      <formula>0.85</formula>
    </cfRule>
  </conditionalFormatting>
  <conditionalFormatting sqref="N9">
    <cfRule type="cellIs" dxfId="1515" priority="337" operator="greaterThan">
      <formula>0.9</formula>
    </cfRule>
    <cfRule type="cellIs" dxfId="1514" priority="338" operator="greaterThan">
      <formula>0.85</formula>
    </cfRule>
  </conditionalFormatting>
  <conditionalFormatting sqref="E9">
    <cfRule type="expression" dxfId="1513" priority="333">
      <formula>AND(IF(OR($Q9=1,$Q9=2),1,0),IF($X9&lt;=20,1,0))</formula>
    </cfRule>
    <cfRule type="expression" dxfId="1512" priority="334">
      <formula>AND(IF($Q9=2,1,0),IF($X9&lt;30,1,0))</formula>
    </cfRule>
    <cfRule type="expression" dxfId="1511" priority="335">
      <formula>AND(IF($Q9=3,1,0),IF($X9&lt;30,1,0))</formula>
    </cfRule>
    <cfRule type="expression" dxfId="1510" priority="336">
      <formula>AND(IF($Q9=3,1,IF($Q9=4,1,0)),IF($F9&lt;=85,1,0))</formula>
    </cfRule>
  </conditionalFormatting>
  <conditionalFormatting sqref="X9">
    <cfRule type="expression" dxfId="1509" priority="329">
      <formula>AND(IF(OR($Q9=1,$Q9=2),1,0),IF($X9&lt;=20,1,0))</formula>
    </cfRule>
    <cfRule type="expression" dxfId="1508" priority="330">
      <formula>AND(IF($Q9=2,1,0),IF($X9&lt;30,1,0))</formula>
    </cfRule>
    <cfRule type="expression" dxfId="1507" priority="331">
      <formula>AND(IF($Q9=3,1,0),IF($X9&lt;30,1,0))</formula>
    </cfRule>
    <cfRule type="expression" dxfId="1506" priority="332">
      <formula>AND(IF($Q9=3,1,IF($Q9=4,1,0)),IF($F9&lt;=85,1,0))</formula>
    </cfRule>
  </conditionalFormatting>
  <conditionalFormatting sqref="AI9">
    <cfRule type="expression" dxfId="1505" priority="325">
      <formula>AND(IF(OR($Q9=1,$Q9=2),1,0),IF($X9&lt;=20,1,0))</formula>
    </cfRule>
    <cfRule type="expression" dxfId="1504" priority="326">
      <formula>AND(IF($Q9=2,1,0),IF($X9&lt;30,1,0))</formula>
    </cfRule>
    <cfRule type="expression" dxfId="1503" priority="327">
      <formula>AND(IF($Q9=3,1,0),IF($X9&lt;30,1,0))</formula>
    </cfRule>
    <cfRule type="expression" dxfId="1502" priority="328">
      <formula>AND(IF($Q9=3,1,IF($Q9=4,1,0)),IF($F9&lt;=85,1,0))</formula>
    </cfRule>
  </conditionalFormatting>
  <conditionalFormatting sqref="AV10">
    <cfRule type="expression" dxfId="1501" priority="323">
      <formula>AV10="X"</formula>
    </cfRule>
    <cfRule type="expression" dxfId="1500" priority="324">
      <formula>AV10="후보"</formula>
    </cfRule>
  </conditionalFormatting>
  <conditionalFormatting sqref="AC10 N10">
    <cfRule type="cellIs" dxfId="1499" priority="320" operator="greaterThan">
      <formula>0.9</formula>
    </cfRule>
    <cfRule type="cellIs" dxfId="1498" priority="321" operator="greaterThan">
      <formula>0.85</formula>
    </cfRule>
  </conditionalFormatting>
  <conditionalFormatting sqref="AV11">
    <cfRule type="expression" dxfId="1497" priority="318">
      <formula>AV11="X"</formula>
    </cfRule>
    <cfRule type="expression" dxfId="1496" priority="319">
      <formula>AV11="후보"</formula>
    </cfRule>
  </conditionalFormatting>
  <conditionalFormatting sqref="AC11">
    <cfRule type="cellIs" dxfId="1495" priority="315" operator="greaterThan">
      <formula>0.9</formula>
    </cfRule>
    <cfRule type="cellIs" dxfId="1494" priority="316" operator="greaterThan">
      <formula>0.85</formula>
    </cfRule>
  </conditionalFormatting>
  <conditionalFormatting sqref="N11">
    <cfRule type="cellIs" dxfId="1493" priority="313" operator="greaterThan">
      <formula>0.9</formula>
    </cfRule>
    <cfRule type="cellIs" dxfId="1492" priority="314" operator="greaterThan">
      <formula>0.85</formula>
    </cfRule>
  </conditionalFormatting>
  <conditionalFormatting sqref="E11">
    <cfRule type="expression" dxfId="1491" priority="309">
      <formula>AND(IF(OR($Q11=1,$Q11=2),1,0),IF($X11&lt;=20,1,0))</formula>
    </cfRule>
    <cfRule type="expression" dxfId="1490" priority="310">
      <formula>AND(IF($Q11=2,1,0),IF($X11&lt;30,1,0))</formula>
    </cfRule>
    <cfRule type="expression" dxfId="1489" priority="311">
      <formula>AND(IF($Q11=3,1,0),IF($X11&lt;30,1,0))</formula>
    </cfRule>
    <cfRule type="expression" dxfId="1488" priority="312">
      <formula>AND(IF($Q11=3,1,IF($Q11=4,1,0)),IF($F11&lt;=85,1,0))</formula>
    </cfRule>
  </conditionalFormatting>
  <conditionalFormatting sqref="X11">
    <cfRule type="expression" dxfId="1487" priority="305">
      <formula>AND(IF(OR($Q11=1,$Q11=2),1,0),IF($X11&lt;=20,1,0))</formula>
    </cfRule>
    <cfRule type="expression" dxfId="1486" priority="306">
      <formula>AND(IF($Q11=2,1,0),IF($X11&lt;30,1,0))</formula>
    </cfRule>
    <cfRule type="expression" dxfId="1485" priority="307">
      <formula>AND(IF($Q11=3,1,0),IF($X11&lt;30,1,0))</formula>
    </cfRule>
    <cfRule type="expression" dxfId="1484" priority="308">
      <formula>AND(IF($Q11=3,1,IF($Q11=4,1,0)),IF($F11&lt;=85,1,0))</formula>
    </cfRule>
  </conditionalFormatting>
  <conditionalFormatting sqref="AI11">
    <cfRule type="expression" dxfId="1483" priority="301">
      <formula>AND(IF(OR($Q11=1,$Q11=2),1,0),IF($X11&lt;=20,1,0))</formula>
    </cfRule>
    <cfRule type="expression" dxfId="1482" priority="302">
      <formula>AND(IF($Q11=2,1,0),IF($X11&lt;30,1,0))</formula>
    </cfRule>
    <cfRule type="expression" dxfId="1481" priority="303">
      <formula>AND(IF($Q11=3,1,0),IF($X11&lt;30,1,0))</formula>
    </cfRule>
    <cfRule type="expression" dxfId="1480" priority="304">
      <formula>AND(IF($Q11=3,1,IF($Q11=4,1,0)),IF($F11&lt;=85,1,0))</formula>
    </cfRule>
  </conditionalFormatting>
  <conditionalFormatting sqref="AV12">
    <cfRule type="expression" dxfId="1479" priority="299">
      <formula>AV12="X"</formula>
    </cfRule>
    <cfRule type="expression" dxfId="1478" priority="300">
      <formula>AV12="후보"</formula>
    </cfRule>
  </conditionalFormatting>
  <conditionalFormatting sqref="AC12">
    <cfRule type="cellIs" dxfId="1477" priority="296" operator="greaterThan">
      <formula>0.9</formula>
    </cfRule>
    <cfRule type="cellIs" dxfId="1476" priority="297" operator="greaterThan">
      <formula>0.85</formula>
    </cfRule>
  </conditionalFormatting>
  <conditionalFormatting sqref="N12">
    <cfRule type="cellIs" dxfId="1475" priority="294" operator="greaterThan">
      <formula>0.9</formula>
    </cfRule>
    <cfRule type="cellIs" dxfId="1474" priority="295" operator="greaterThan">
      <formula>0.85</formula>
    </cfRule>
  </conditionalFormatting>
  <conditionalFormatting sqref="E12">
    <cfRule type="expression" dxfId="1473" priority="290">
      <formula>AND(IF(OR($Q12=1,$Q12=2),1,0),IF($X12&lt;=20,1,0))</formula>
    </cfRule>
    <cfRule type="expression" dxfId="1472" priority="291">
      <formula>AND(IF($Q12=2,1,0),IF($X12&lt;30,1,0))</formula>
    </cfRule>
    <cfRule type="expression" dxfId="1471" priority="292">
      <formula>AND(IF($Q12=3,1,0),IF($X12&lt;30,1,0))</formula>
    </cfRule>
    <cfRule type="expression" dxfId="1470" priority="293">
      <formula>AND(IF($Q12=3,1,IF($Q12=4,1,0)),IF($F12&lt;=85,1,0))</formula>
    </cfRule>
  </conditionalFormatting>
  <conditionalFormatting sqref="X12">
    <cfRule type="expression" dxfId="1469" priority="286">
      <formula>AND(IF(OR($Q12=1,$Q12=2),1,0),IF($X12&lt;=20,1,0))</formula>
    </cfRule>
    <cfRule type="expression" dxfId="1468" priority="287">
      <formula>AND(IF($Q12=2,1,0),IF($X12&lt;30,1,0))</formula>
    </cfRule>
    <cfRule type="expression" dxfId="1467" priority="288">
      <formula>AND(IF($Q12=3,1,0),IF($X12&lt;30,1,0))</formula>
    </cfRule>
    <cfRule type="expression" dxfId="1466" priority="289">
      <formula>AND(IF($Q12=3,1,IF($Q12=4,1,0)),IF($F12&lt;=85,1,0))</formula>
    </cfRule>
  </conditionalFormatting>
  <conditionalFormatting sqref="AI12">
    <cfRule type="expression" dxfId="1465" priority="282">
      <formula>AND(IF(OR($Q12=1,$Q12=2),1,0),IF($X12&lt;=20,1,0))</formula>
    </cfRule>
    <cfRule type="expression" dxfId="1464" priority="283">
      <formula>AND(IF($Q12=2,1,0),IF($X12&lt;30,1,0))</formula>
    </cfRule>
    <cfRule type="expression" dxfId="1463" priority="284">
      <formula>AND(IF($Q12=3,1,0),IF($X12&lt;30,1,0))</formula>
    </cfRule>
    <cfRule type="expression" dxfId="1462" priority="285">
      <formula>AND(IF($Q12=3,1,IF($Q12=4,1,0)),IF($F12&lt;=85,1,0))</formula>
    </cfRule>
  </conditionalFormatting>
  <conditionalFormatting sqref="AV13">
    <cfRule type="expression" dxfId="1461" priority="280">
      <formula>AV13="X"</formula>
    </cfRule>
    <cfRule type="expression" dxfId="1460" priority="281">
      <formula>AV13="후보"</formula>
    </cfRule>
  </conditionalFormatting>
  <conditionalFormatting sqref="AC13">
    <cfRule type="cellIs" dxfId="1459" priority="277" operator="greaterThan">
      <formula>0.9</formula>
    </cfRule>
    <cfRule type="cellIs" dxfId="1458" priority="278" operator="greaterThan">
      <formula>0.85</formula>
    </cfRule>
  </conditionalFormatting>
  <conditionalFormatting sqref="N13">
    <cfRule type="cellIs" dxfId="1457" priority="275" operator="greaterThan">
      <formula>0.9</formula>
    </cfRule>
    <cfRule type="cellIs" dxfId="1456" priority="276" operator="greaterThan">
      <formula>0.85</formula>
    </cfRule>
  </conditionalFormatting>
  <conditionalFormatting sqref="E13">
    <cfRule type="expression" dxfId="1455" priority="271">
      <formula>AND(IF(OR($Q13=1,$Q13=2),1,0),IF($X13&lt;=20,1,0))</formula>
    </cfRule>
    <cfRule type="expression" dxfId="1454" priority="272">
      <formula>AND(IF($Q13=2,1,0),IF($X13&lt;30,1,0))</formula>
    </cfRule>
    <cfRule type="expression" dxfId="1453" priority="273">
      <formula>AND(IF($Q13=3,1,0),IF($X13&lt;30,1,0))</formula>
    </cfRule>
    <cfRule type="expression" dxfId="1452" priority="274">
      <formula>AND(IF($Q13=3,1,IF($Q13=4,1,0)),IF($F13&lt;=85,1,0))</formula>
    </cfRule>
  </conditionalFormatting>
  <conditionalFormatting sqref="X13">
    <cfRule type="expression" dxfId="1451" priority="267">
      <formula>AND(IF(OR($Q13=1,$Q13=2),1,0),IF($X13&lt;=20,1,0))</formula>
    </cfRule>
    <cfRule type="expression" dxfId="1450" priority="268">
      <formula>AND(IF($Q13=2,1,0),IF($X13&lt;30,1,0))</formula>
    </cfRule>
    <cfRule type="expression" dxfId="1449" priority="269">
      <formula>AND(IF($Q13=3,1,0),IF($X13&lt;30,1,0))</formula>
    </cfRule>
    <cfRule type="expression" dxfId="1448" priority="270">
      <formula>AND(IF($Q13=3,1,IF($Q13=4,1,0)),IF($F13&lt;=85,1,0))</formula>
    </cfRule>
  </conditionalFormatting>
  <conditionalFormatting sqref="AI13">
    <cfRule type="expression" dxfId="1447" priority="263">
      <formula>AND(IF(OR($Q13=1,$Q13=2),1,0),IF($X13&lt;=20,1,0))</formula>
    </cfRule>
    <cfRule type="expression" dxfId="1446" priority="264">
      <formula>AND(IF($Q13=2,1,0),IF($X13&lt;30,1,0))</formula>
    </cfRule>
    <cfRule type="expression" dxfId="1445" priority="265">
      <formula>AND(IF($Q13=3,1,0),IF($X13&lt;30,1,0))</formula>
    </cfRule>
    <cfRule type="expression" dxfId="1444" priority="266">
      <formula>AND(IF($Q13=3,1,IF($Q13=4,1,0)),IF($F13&lt;=85,1,0))</formula>
    </cfRule>
  </conditionalFormatting>
  <conditionalFormatting sqref="AV14">
    <cfRule type="expression" dxfId="1443" priority="261">
      <formula>AV14="X"</formula>
    </cfRule>
    <cfRule type="expression" dxfId="1442" priority="262">
      <formula>AV14="후보"</formula>
    </cfRule>
  </conditionalFormatting>
  <conditionalFormatting sqref="AC14">
    <cfRule type="cellIs" dxfId="1441" priority="258" operator="greaterThan">
      <formula>0.9</formula>
    </cfRule>
    <cfRule type="cellIs" dxfId="1440" priority="259" operator="greaterThan">
      <formula>0.85</formula>
    </cfRule>
  </conditionalFormatting>
  <conditionalFormatting sqref="N14">
    <cfRule type="cellIs" dxfId="1439" priority="256" operator="greaterThan">
      <formula>0.9</formula>
    </cfRule>
    <cfRule type="cellIs" dxfId="1438" priority="257" operator="greaterThan">
      <formula>0.85</formula>
    </cfRule>
  </conditionalFormatting>
  <conditionalFormatting sqref="E14">
    <cfRule type="expression" dxfId="1437" priority="252">
      <formula>AND(IF(OR($Q14=1,$Q14=2),1,0),IF($X14&lt;=20,1,0))</formula>
    </cfRule>
    <cfRule type="expression" dxfId="1436" priority="253">
      <formula>AND(IF($Q14=2,1,0),IF($X14&lt;30,1,0))</formula>
    </cfRule>
    <cfRule type="expression" dxfId="1435" priority="254">
      <formula>AND(IF($Q14=3,1,0),IF($X14&lt;30,1,0))</formula>
    </cfRule>
    <cfRule type="expression" dxfId="1434" priority="255">
      <formula>AND(IF($Q14=3,1,IF($Q14=4,1,0)),IF($F14&lt;=85,1,0))</formula>
    </cfRule>
  </conditionalFormatting>
  <conditionalFormatting sqref="X14">
    <cfRule type="expression" dxfId="1433" priority="248">
      <formula>AND(IF(OR($Q14=1,$Q14=2),1,0),IF($X14&lt;=20,1,0))</formula>
    </cfRule>
    <cfRule type="expression" dxfId="1432" priority="249">
      <formula>AND(IF($Q14=2,1,0),IF($X14&lt;30,1,0))</formula>
    </cfRule>
    <cfRule type="expression" dxfId="1431" priority="250">
      <formula>AND(IF($Q14=3,1,0),IF($X14&lt;30,1,0))</formula>
    </cfRule>
    <cfRule type="expression" dxfId="1430" priority="251">
      <formula>AND(IF($Q14=3,1,IF($Q14=4,1,0)),IF($F14&lt;=85,1,0))</formula>
    </cfRule>
  </conditionalFormatting>
  <conditionalFormatting sqref="AI14">
    <cfRule type="expression" dxfId="1429" priority="244">
      <formula>AND(IF(OR($Q14=1,$Q14=2),1,0),IF($X14&lt;=20,1,0))</formula>
    </cfRule>
    <cfRule type="expression" dxfId="1428" priority="245">
      <formula>AND(IF($Q14=2,1,0),IF($X14&lt;30,1,0))</formula>
    </cfRule>
    <cfRule type="expression" dxfId="1427" priority="246">
      <formula>AND(IF($Q14=3,1,0),IF($X14&lt;30,1,0))</formula>
    </cfRule>
    <cfRule type="expression" dxfId="1426" priority="247">
      <formula>AND(IF($Q14=3,1,IF($Q14=4,1,0)),IF($F14&lt;=85,1,0))</formula>
    </cfRule>
  </conditionalFormatting>
  <conditionalFormatting sqref="AV15">
    <cfRule type="expression" dxfId="1425" priority="242">
      <formula>AV15="X"</formula>
    </cfRule>
    <cfRule type="expression" dxfId="1424" priority="243">
      <formula>AV15="후보"</formula>
    </cfRule>
  </conditionalFormatting>
  <conditionalFormatting sqref="AC15">
    <cfRule type="cellIs" dxfId="1423" priority="239" operator="greaterThan">
      <formula>0.9</formula>
    </cfRule>
    <cfRule type="cellIs" dxfId="1422" priority="240" operator="greaterThan">
      <formula>0.85</formula>
    </cfRule>
  </conditionalFormatting>
  <conditionalFormatting sqref="N15">
    <cfRule type="cellIs" dxfId="1421" priority="237" operator="greaterThan">
      <formula>0.9</formula>
    </cfRule>
    <cfRule type="cellIs" dxfId="1420" priority="238" operator="greaterThan">
      <formula>0.85</formula>
    </cfRule>
  </conditionalFormatting>
  <conditionalFormatting sqref="E15">
    <cfRule type="expression" dxfId="1419" priority="233">
      <formula>AND(IF(OR($Q15=1,$Q15=2),1,0),IF($X15&lt;=20,1,0))</formula>
    </cfRule>
    <cfRule type="expression" dxfId="1418" priority="234">
      <formula>AND(IF($Q15=2,1,0),IF($X15&lt;30,1,0))</formula>
    </cfRule>
    <cfRule type="expression" dxfId="1417" priority="235">
      <formula>AND(IF($Q15=3,1,0),IF($X15&lt;30,1,0))</formula>
    </cfRule>
    <cfRule type="expression" dxfId="1416" priority="236">
      <formula>AND(IF($Q15=3,1,IF($Q15=4,1,0)),IF($F15&lt;=85,1,0))</formula>
    </cfRule>
  </conditionalFormatting>
  <conditionalFormatting sqref="X15">
    <cfRule type="expression" dxfId="1415" priority="229">
      <formula>AND(IF(OR($Q15=1,$Q15=2),1,0),IF($X15&lt;=20,1,0))</formula>
    </cfRule>
    <cfRule type="expression" dxfId="1414" priority="230">
      <formula>AND(IF($Q15=2,1,0),IF($X15&lt;30,1,0))</formula>
    </cfRule>
    <cfRule type="expression" dxfId="1413" priority="231">
      <formula>AND(IF($Q15=3,1,0),IF($X15&lt;30,1,0))</formula>
    </cfRule>
    <cfRule type="expression" dxfId="1412" priority="232">
      <formula>AND(IF($Q15=3,1,IF($Q15=4,1,0)),IF($F15&lt;=85,1,0))</formula>
    </cfRule>
  </conditionalFormatting>
  <conditionalFormatting sqref="AI15">
    <cfRule type="expression" dxfId="1411" priority="225">
      <formula>AND(IF(OR($Q15=1,$Q15=2),1,0),IF($X15&lt;=20,1,0))</formula>
    </cfRule>
    <cfRule type="expression" dxfId="1410" priority="226">
      <formula>AND(IF($Q15=2,1,0),IF($X15&lt;30,1,0))</formula>
    </cfRule>
    <cfRule type="expression" dxfId="1409" priority="227">
      <formula>AND(IF($Q15=3,1,0),IF($X15&lt;30,1,0))</formula>
    </cfRule>
    <cfRule type="expression" dxfId="1408" priority="228">
      <formula>AND(IF($Q15=3,1,IF($Q15=4,1,0)),IF($F15&lt;=85,1,0))</formula>
    </cfRule>
  </conditionalFormatting>
  <conditionalFormatting sqref="AV16">
    <cfRule type="expression" dxfId="1407" priority="223">
      <formula>AV16="X"</formula>
    </cfRule>
    <cfRule type="expression" dxfId="1406" priority="224">
      <formula>AV16="후보"</formula>
    </cfRule>
  </conditionalFormatting>
  <conditionalFormatting sqref="AC16">
    <cfRule type="cellIs" dxfId="1405" priority="220" operator="greaterThan">
      <formula>0.9</formula>
    </cfRule>
    <cfRule type="cellIs" dxfId="1404" priority="221" operator="greaterThan">
      <formula>0.85</formula>
    </cfRule>
  </conditionalFormatting>
  <conditionalFormatting sqref="N16">
    <cfRule type="cellIs" dxfId="1403" priority="218" operator="greaterThan">
      <formula>0.9</formula>
    </cfRule>
    <cfRule type="cellIs" dxfId="1402" priority="219" operator="greaterThan">
      <formula>0.85</formula>
    </cfRule>
  </conditionalFormatting>
  <conditionalFormatting sqref="E16">
    <cfRule type="expression" dxfId="1401" priority="214">
      <formula>AND(IF(OR($Q16=1,$Q16=2),1,0),IF($X16&lt;=20,1,0))</formula>
    </cfRule>
    <cfRule type="expression" dxfId="1400" priority="215">
      <formula>AND(IF($Q16=2,1,0),IF($X16&lt;30,1,0))</formula>
    </cfRule>
    <cfRule type="expression" dxfId="1399" priority="216">
      <formula>AND(IF($Q16=3,1,0),IF($X16&lt;30,1,0))</formula>
    </cfRule>
    <cfRule type="expression" dxfId="1398" priority="217">
      <formula>AND(IF($Q16=3,1,IF($Q16=4,1,0)),IF($F16&lt;=85,1,0))</formula>
    </cfRule>
  </conditionalFormatting>
  <conditionalFormatting sqref="X16">
    <cfRule type="expression" dxfId="1397" priority="210">
      <formula>AND(IF(OR($Q16=1,$Q16=2),1,0),IF($X16&lt;=20,1,0))</formula>
    </cfRule>
    <cfRule type="expression" dxfId="1396" priority="211">
      <formula>AND(IF($Q16=2,1,0),IF($X16&lt;30,1,0))</formula>
    </cfRule>
    <cfRule type="expression" dxfId="1395" priority="212">
      <formula>AND(IF($Q16=3,1,0),IF($X16&lt;30,1,0))</formula>
    </cfRule>
    <cfRule type="expression" dxfId="1394" priority="213">
      <formula>AND(IF($Q16=3,1,IF($Q16=4,1,0)),IF($F16&lt;=85,1,0))</formula>
    </cfRule>
  </conditionalFormatting>
  <conditionalFormatting sqref="AI16">
    <cfRule type="expression" dxfId="1393" priority="206">
      <formula>AND(IF(OR($Q16=1,$Q16=2),1,0),IF($X16&lt;=20,1,0))</formula>
    </cfRule>
    <cfRule type="expression" dxfId="1392" priority="207">
      <formula>AND(IF($Q16=2,1,0),IF($X16&lt;30,1,0))</formula>
    </cfRule>
    <cfRule type="expression" dxfId="1391" priority="208">
      <formula>AND(IF($Q16=3,1,0),IF($X16&lt;30,1,0))</formula>
    </cfRule>
    <cfRule type="expression" dxfId="1390" priority="209">
      <formula>AND(IF($Q16=3,1,IF($Q16=4,1,0)),IF($F16&lt;=85,1,0))</formula>
    </cfRule>
  </conditionalFormatting>
  <conditionalFormatting sqref="AV17">
    <cfRule type="expression" dxfId="1389" priority="204">
      <formula>AV17="X"</formula>
    </cfRule>
    <cfRule type="expression" dxfId="1388" priority="205">
      <formula>AV17="후보"</formula>
    </cfRule>
  </conditionalFormatting>
  <conditionalFormatting sqref="AC17">
    <cfRule type="cellIs" dxfId="1387" priority="201" operator="greaterThan">
      <formula>0.9</formula>
    </cfRule>
    <cfRule type="cellIs" dxfId="1386" priority="202" operator="greaterThan">
      <formula>0.85</formula>
    </cfRule>
  </conditionalFormatting>
  <conditionalFormatting sqref="N17">
    <cfRule type="cellIs" dxfId="1385" priority="199" operator="greaterThan">
      <formula>0.9</formula>
    </cfRule>
    <cfRule type="cellIs" dxfId="1384" priority="200" operator="greaterThan">
      <formula>0.85</formula>
    </cfRule>
  </conditionalFormatting>
  <conditionalFormatting sqref="E17">
    <cfRule type="expression" dxfId="1383" priority="195">
      <formula>AND(IF(OR($Q17=1,$Q17=2),1,0),IF($X17&lt;=20,1,0))</formula>
    </cfRule>
    <cfRule type="expression" dxfId="1382" priority="196">
      <formula>AND(IF($Q17=2,1,0),IF($X17&lt;30,1,0))</formula>
    </cfRule>
    <cfRule type="expression" dxfId="1381" priority="197">
      <formula>AND(IF($Q17=3,1,0),IF($X17&lt;30,1,0))</formula>
    </cfRule>
    <cfRule type="expression" dxfId="1380" priority="198">
      <formula>AND(IF($Q17=3,1,IF($Q17=4,1,0)),IF($F17&lt;=85,1,0))</formula>
    </cfRule>
  </conditionalFormatting>
  <conditionalFormatting sqref="X17">
    <cfRule type="expression" dxfId="1379" priority="191">
      <formula>AND(IF(OR($Q17=1,$Q17=2),1,0),IF($X17&lt;=20,1,0))</formula>
    </cfRule>
    <cfRule type="expression" dxfId="1378" priority="192">
      <formula>AND(IF($Q17=2,1,0),IF($X17&lt;30,1,0))</formula>
    </cfRule>
    <cfRule type="expression" dxfId="1377" priority="193">
      <formula>AND(IF($Q17=3,1,0),IF($X17&lt;30,1,0))</formula>
    </cfRule>
    <cfRule type="expression" dxfId="1376" priority="194">
      <formula>AND(IF($Q17=3,1,IF($Q17=4,1,0)),IF($F17&lt;=85,1,0))</formula>
    </cfRule>
  </conditionalFormatting>
  <conditionalFormatting sqref="AI17">
    <cfRule type="expression" dxfId="1375" priority="187">
      <formula>AND(IF(OR($Q17=1,$Q17=2),1,0),IF($X17&lt;=20,1,0))</formula>
    </cfRule>
    <cfRule type="expression" dxfId="1374" priority="188">
      <formula>AND(IF($Q17=2,1,0),IF($X17&lt;30,1,0))</formula>
    </cfRule>
    <cfRule type="expression" dxfId="1373" priority="189">
      <formula>AND(IF($Q17=3,1,0),IF($X17&lt;30,1,0))</formula>
    </cfRule>
    <cfRule type="expression" dxfId="1372" priority="190">
      <formula>AND(IF($Q17=3,1,IF($Q17=4,1,0)),IF($F17&lt;=85,1,0))</formula>
    </cfRule>
  </conditionalFormatting>
  <conditionalFormatting sqref="AV18">
    <cfRule type="expression" dxfId="1371" priority="185">
      <formula>AV18="X"</formula>
    </cfRule>
    <cfRule type="expression" dxfId="1370" priority="186">
      <formula>AV18="후보"</formula>
    </cfRule>
  </conditionalFormatting>
  <conditionalFormatting sqref="AC18 N18">
    <cfRule type="cellIs" dxfId="1369" priority="182" operator="greaterThan">
      <formula>0.9</formula>
    </cfRule>
    <cfRule type="cellIs" dxfId="1368" priority="183" operator="greaterThan">
      <formula>0.85</formula>
    </cfRule>
  </conditionalFormatting>
  <conditionalFormatting sqref="AV19">
    <cfRule type="expression" dxfId="1367" priority="180">
      <formula>AV19="X"</formula>
    </cfRule>
    <cfRule type="expression" dxfId="1366" priority="181">
      <formula>AV19="후보"</formula>
    </cfRule>
  </conditionalFormatting>
  <conditionalFormatting sqref="AC19">
    <cfRule type="cellIs" dxfId="1365" priority="177" operator="greaterThan">
      <formula>0.9</formula>
    </cfRule>
    <cfRule type="cellIs" dxfId="1364" priority="178" operator="greaterThan">
      <formula>0.85</formula>
    </cfRule>
  </conditionalFormatting>
  <conditionalFormatting sqref="N19">
    <cfRule type="cellIs" dxfId="1363" priority="175" operator="greaterThan">
      <formula>0.9</formula>
    </cfRule>
    <cfRule type="cellIs" dxfId="1362" priority="176" operator="greaterThan">
      <formula>0.85</formula>
    </cfRule>
  </conditionalFormatting>
  <conditionalFormatting sqref="E19">
    <cfRule type="expression" dxfId="1361" priority="171">
      <formula>AND(IF(OR($Q19=1,$Q19=2),1,0),IF($X19&lt;=20,1,0))</formula>
    </cfRule>
    <cfRule type="expression" dxfId="1360" priority="172">
      <formula>AND(IF($Q19=2,1,0),IF($X19&lt;30,1,0))</formula>
    </cfRule>
    <cfRule type="expression" dxfId="1359" priority="173">
      <formula>AND(IF($Q19=3,1,0),IF($X19&lt;30,1,0))</formula>
    </cfRule>
    <cfRule type="expression" dxfId="1358" priority="174">
      <formula>AND(IF($Q19=3,1,IF($Q19=4,1,0)),IF($F19&lt;=85,1,0))</formula>
    </cfRule>
  </conditionalFormatting>
  <conditionalFormatting sqref="X19">
    <cfRule type="expression" dxfId="1357" priority="167">
      <formula>AND(IF(OR($Q19=1,$Q19=2),1,0),IF($X19&lt;=20,1,0))</formula>
    </cfRule>
    <cfRule type="expression" dxfId="1356" priority="168">
      <formula>AND(IF($Q19=2,1,0),IF($X19&lt;30,1,0))</formula>
    </cfRule>
    <cfRule type="expression" dxfId="1355" priority="169">
      <formula>AND(IF($Q19=3,1,0),IF($X19&lt;30,1,0))</formula>
    </cfRule>
    <cfRule type="expression" dxfId="1354" priority="170">
      <formula>AND(IF($Q19=3,1,IF($Q19=4,1,0)),IF($F19&lt;=85,1,0))</formula>
    </cfRule>
  </conditionalFormatting>
  <conditionalFormatting sqref="AI19">
    <cfRule type="expression" dxfId="1353" priority="163">
      <formula>AND(IF(OR($Q19=1,$Q19=2),1,0),IF($X19&lt;=20,1,0))</formula>
    </cfRule>
    <cfRule type="expression" dxfId="1352" priority="164">
      <formula>AND(IF($Q19=2,1,0),IF($X19&lt;30,1,0))</formula>
    </cfRule>
    <cfRule type="expression" dxfId="1351" priority="165">
      <formula>AND(IF($Q19=3,1,0),IF($X19&lt;30,1,0))</formula>
    </cfRule>
    <cfRule type="expression" dxfId="1350" priority="166">
      <formula>AND(IF($Q19=3,1,IF($Q19=4,1,0)),IF($F19&lt;=85,1,0))</formula>
    </cfRule>
  </conditionalFormatting>
  <conditionalFormatting sqref="AV20">
    <cfRule type="expression" dxfId="1349" priority="161">
      <formula>AV20="X"</formula>
    </cfRule>
    <cfRule type="expression" dxfId="1348" priority="162">
      <formula>AV20="후보"</formula>
    </cfRule>
  </conditionalFormatting>
  <conditionalFormatting sqref="AC20">
    <cfRule type="cellIs" dxfId="1347" priority="158" operator="greaterThan">
      <formula>0.9</formula>
    </cfRule>
    <cfRule type="cellIs" dxfId="1346" priority="159" operator="greaterThan">
      <formula>0.85</formula>
    </cfRule>
  </conditionalFormatting>
  <conditionalFormatting sqref="N20">
    <cfRule type="cellIs" dxfId="1345" priority="156" operator="greaterThan">
      <formula>0.9</formula>
    </cfRule>
    <cfRule type="cellIs" dxfId="1344" priority="157" operator="greaterThan">
      <formula>0.85</formula>
    </cfRule>
  </conditionalFormatting>
  <conditionalFormatting sqref="E20">
    <cfRule type="expression" dxfId="1343" priority="152">
      <formula>AND(IF(OR($Q20=1,$Q20=2),1,0),IF($X20&lt;=20,1,0))</formula>
    </cfRule>
    <cfRule type="expression" dxfId="1342" priority="153">
      <formula>AND(IF($Q20=2,1,0),IF($X20&lt;30,1,0))</formula>
    </cfRule>
    <cfRule type="expression" dxfId="1341" priority="154">
      <formula>AND(IF($Q20=3,1,0),IF($X20&lt;30,1,0))</formula>
    </cfRule>
    <cfRule type="expression" dxfId="1340" priority="155">
      <formula>AND(IF($Q20=3,1,IF($Q20=4,1,0)),IF($F20&lt;=85,1,0))</formula>
    </cfRule>
  </conditionalFormatting>
  <conditionalFormatting sqref="X20">
    <cfRule type="expression" dxfId="1339" priority="148">
      <formula>AND(IF(OR($Q20=1,$Q20=2),1,0),IF($X20&lt;=20,1,0))</formula>
    </cfRule>
    <cfRule type="expression" dxfId="1338" priority="149">
      <formula>AND(IF($Q20=2,1,0),IF($X20&lt;30,1,0))</formula>
    </cfRule>
    <cfRule type="expression" dxfId="1337" priority="150">
      <formula>AND(IF($Q20=3,1,0),IF($X20&lt;30,1,0))</formula>
    </cfRule>
    <cfRule type="expression" dxfId="1336" priority="151">
      <formula>AND(IF($Q20=3,1,IF($Q20=4,1,0)),IF($F20&lt;=85,1,0))</formula>
    </cfRule>
  </conditionalFormatting>
  <conditionalFormatting sqref="AI20">
    <cfRule type="expression" dxfId="1335" priority="144">
      <formula>AND(IF(OR($Q20=1,$Q20=2),1,0),IF($X20&lt;=20,1,0))</formula>
    </cfRule>
    <cfRule type="expression" dxfId="1334" priority="145">
      <formula>AND(IF($Q20=2,1,0),IF($X20&lt;30,1,0))</formula>
    </cfRule>
    <cfRule type="expression" dxfId="1333" priority="146">
      <formula>AND(IF($Q20=3,1,0),IF($X20&lt;30,1,0))</formula>
    </cfRule>
    <cfRule type="expression" dxfId="1332" priority="147">
      <formula>AND(IF($Q20=3,1,IF($Q20=4,1,0)),IF($F20&lt;=85,1,0))</formula>
    </cfRule>
  </conditionalFormatting>
  <conditionalFormatting sqref="AV21">
    <cfRule type="expression" dxfId="1331" priority="142">
      <formula>AV21="X"</formula>
    </cfRule>
    <cfRule type="expression" dxfId="1330" priority="143">
      <formula>AV21="후보"</formula>
    </cfRule>
  </conditionalFormatting>
  <conditionalFormatting sqref="AC21">
    <cfRule type="cellIs" dxfId="1329" priority="139" operator="greaterThan">
      <formula>0.9</formula>
    </cfRule>
    <cfRule type="cellIs" dxfId="1328" priority="140" operator="greaterThan">
      <formula>0.85</formula>
    </cfRule>
  </conditionalFormatting>
  <conditionalFormatting sqref="N21">
    <cfRule type="cellIs" dxfId="1327" priority="137" operator="greaterThan">
      <formula>0.9</formula>
    </cfRule>
    <cfRule type="cellIs" dxfId="1326" priority="138" operator="greaterThan">
      <formula>0.85</formula>
    </cfRule>
  </conditionalFormatting>
  <conditionalFormatting sqref="E21">
    <cfRule type="expression" dxfId="1325" priority="133">
      <formula>AND(IF(OR($Q21=1,$Q21=2),1,0),IF($X21&lt;=20,1,0))</formula>
    </cfRule>
    <cfRule type="expression" dxfId="1324" priority="134">
      <formula>AND(IF($Q21=2,1,0),IF($X21&lt;30,1,0))</formula>
    </cfRule>
    <cfRule type="expression" dxfId="1323" priority="135">
      <formula>AND(IF($Q21=3,1,0),IF($X21&lt;30,1,0))</formula>
    </cfRule>
    <cfRule type="expression" dxfId="1322" priority="136">
      <formula>AND(IF($Q21=3,1,IF($Q21=4,1,0)),IF($F21&lt;=85,1,0))</formula>
    </cfRule>
  </conditionalFormatting>
  <conditionalFormatting sqref="X21">
    <cfRule type="expression" dxfId="1321" priority="129">
      <formula>AND(IF(OR($Q21=1,$Q21=2),1,0),IF($X21&lt;=20,1,0))</formula>
    </cfRule>
    <cfRule type="expression" dxfId="1320" priority="130">
      <formula>AND(IF($Q21=2,1,0),IF($X21&lt;30,1,0))</formula>
    </cfRule>
    <cfRule type="expression" dxfId="1319" priority="131">
      <formula>AND(IF($Q21=3,1,0),IF($X21&lt;30,1,0))</formula>
    </cfRule>
    <cfRule type="expression" dxfId="1318" priority="132">
      <formula>AND(IF($Q21=3,1,IF($Q21=4,1,0)),IF($F21&lt;=85,1,0))</formula>
    </cfRule>
  </conditionalFormatting>
  <conditionalFormatting sqref="AI21">
    <cfRule type="expression" dxfId="1317" priority="125">
      <formula>AND(IF(OR($Q21=1,$Q21=2),1,0),IF($X21&lt;=20,1,0))</formula>
    </cfRule>
    <cfRule type="expression" dxfId="1316" priority="126">
      <formula>AND(IF($Q21=2,1,0),IF($X21&lt;30,1,0))</formula>
    </cfRule>
    <cfRule type="expression" dxfId="1315" priority="127">
      <formula>AND(IF($Q21=3,1,0),IF($X21&lt;30,1,0))</formula>
    </cfRule>
    <cfRule type="expression" dxfId="1314" priority="128">
      <formula>AND(IF($Q21=3,1,IF($Q21=4,1,0)),IF($F21&lt;=85,1,0))</formula>
    </cfRule>
  </conditionalFormatting>
  <conditionalFormatting sqref="AV22">
    <cfRule type="expression" dxfId="1313" priority="123">
      <formula>AV22="X"</formula>
    </cfRule>
    <cfRule type="expression" dxfId="1312" priority="124">
      <formula>AV22="후보"</formula>
    </cfRule>
  </conditionalFormatting>
  <conditionalFormatting sqref="AC22 N22">
    <cfRule type="cellIs" dxfId="1311" priority="120" operator="greaterThan">
      <formula>0.9</formula>
    </cfRule>
    <cfRule type="cellIs" dxfId="1310" priority="121" operator="greaterThan">
      <formula>0.85</formula>
    </cfRule>
  </conditionalFormatting>
  <conditionalFormatting sqref="AV23">
    <cfRule type="expression" dxfId="1309" priority="118">
      <formula>AV23="X"</formula>
    </cfRule>
    <cfRule type="expression" dxfId="1308" priority="119">
      <formula>AV23="후보"</formula>
    </cfRule>
  </conditionalFormatting>
  <conditionalFormatting sqref="AC23">
    <cfRule type="cellIs" dxfId="1307" priority="115" operator="greaterThan">
      <formula>0.9</formula>
    </cfRule>
    <cfRule type="cellIs" dxfId="1306" priority="116" operator="greaterThan">
      <formula>0.85</formula>
    </cfRule>
  </conditionalFormatting>
  <conditionalFormatting sqref="N23">
    <cfRule type="cellIs" dxfId="1305" priority="113" operator="greaterThan">
      <formula>0.9</formula>
    </cfRule>
    <cfRule type="cellIs" dxfId="1304" priority="114" operator="greaterThan">
      <formula>0.85</formula>
    </cfRule>
  </conditionalFormatting>
  <conditionalFormatting sqref="E23">
    <cfRule type="expression" dxfId="1303" priority="109">
      <formula>AND(IF(OR($Q23=1,$Q23=2),1,0),IF($X23&lt;=20,1,0))</formula>
    </cfRule>
    <cfRule type="expression" dxfId="1302" priority="110">
      <formula>AND(IF($Q23=2,1,0),IF($X23&lt;30,1,0))</formula>
    </cfRule>
    <cfRule type="expression" dxfId="1301" priority="111">
      <formula>AND(IF($Q23=3,1,0),IF($X23&lt;30,1,0))</formula>
    </cfRule>
    <cfRule type="expression" dxfId="1300" priority="112">
      <formula>AND(IF($Q23=3,1,IF($Q23=4,1,0)),IF($F23&lt;=85,1,0))</formula>
    </cfRule>
  </conditionalFormatting>
  <conditionalFormatting sqref="X23">
    <cfRule type="expression" dxfId="1299" priority="105">
      <formula>AND(IF(OR($Q23=1,$Q23=2),1,0),IF($X23&lt;=20,1,0))</formula>
    </cfRule>
    <cfRule type="expression" dxfId="1298" priority="106">
      <formula>AND(IF($Q23=2,1,0),IF($X23&lt;30,1,0))</formula>
    </cfRule>
    <cfRule type="expression" dxfId="1297" priority="107">
      <formula>AND(IF($Q23=3,1,0),IF($X23&lt;30,1,0))</formula>
    </cfRule>
    <cfRule type="expression" dxfId="1296" priority="108">
      <formula>AND(IF($Q23=3,1,IF($Q23=4,1,0)),IF($F23&lt;=85,1,0))</formula>
    </cfRule>
  </conditionalFormatting>
  <conditionalFormatting sqref="AI23">
    <cfRule type="expression" dxfId="1295" priority="101">
      <formula>AND(IF(OR($Q23=1,$Q23=2),1,0),IF($X23&lt;=20,1,0))</formula>
    </cfRule>
    <cfRule type="expression" dxfId="1294" priority="102">
      <formula>AND(IF($Q23=2,1,0),IF($X23&lt;30,1,0))</formula>
    </cfRule>
    <cfRule type="expression" dxfId="1293" priority="103">
      <formula>AND(IF($Q23=3,1,0),IF($X23&lt;30,1,0))</formula>
    </cfRule>
    <cfRule type="expression" dxfId="1292" priority="104">
      <formula>AND(IF($Q23=3,1,IF($Q23=4,1,0)),IF($F23&lt;=85,1,0))</formula>
    </cfRule>
  </conditionalFormatting>
  <conditionalFormatting sqref="AV24">
    <cfRule type="expression" dxfId="1291" priority="99">
      <formula>AV24="X"</formula>
    </cfRule>
    <cfRule type="expression" dxfId="1290" priority="100">
      <formula>AV24="후보"</formula>
    </cfRule>
  </conditionalFormatting>
  <conditionalFormatting sqref="AC24">
    <cfRule type="cellIs" dxfId="1289" priority="96" operator="greaterThan">
      <formula>0.9</formula>
    </cfRule>
    <cfRule type="cellIs" dxfId="1288" priority="97" operator="greaterThan">
      <formula>0.85</formula>
    </cfRule>
  </conditionalFormatting>
  <conditionalFormatting sqref="N24">
    <cfRule type="cellIs" dxfId="1287" priority="94" operator="greaterThan">
      <formula>0.9</formula>
    </cfRule>
    <cfRule type="cellIs" dxfId="1286" priority="95" operator="greaterThan">
      <formula>0.85</formula>
    </cfRule>
  </conditionalFormatting>
  <conditionalFormatting sqref="E24">
    <cfRule type="expression" dxfId="1285" priority="90">
      <formula>AND(IF(OR($Q24=1,$Q24=2),1,0),IF($X24&lt;=20,1,0))</formula>
    </cfRule>
    <cfRule type="expression" dxfId="1284" priority="91">
      <formula>AND(IF($Q24=2,1,0),IF($X24&lt;30,1,0))</formula>
    </cfRule>
    <cfRule type="expression" dxfId="1283" priority="92">
      <formula>AND(IF($Q24=3,1,0),IF($X24&lt;30,1,0))</formula>
    </cfRule>
    <cfRule type="expression" dxfId="1282" priority="93">
      <formula>AND(IF($Q24=3,1,IF($Q24=4,1,0)),IF($F24&lt;=85,1,0))</formula>
    </cfRule>
  </conditionalFormatting>
  <conditionalFormatting sqref="X24">
    <cfRule type="expression" dxfId="1281" priority="86">
      <formula>AND(IF(OR($Q24=1,$Q24=2),1,0),IF($X24&lt;=20,1,0))</formula>
    </cfRule>
    <cfRule type="expression" dxfId="1280" priority="87">
      <formula>AND(IF($Q24=2,1,0),IF($X24&lt;30,1,0))</formula>
    </cfRule>
    <cfRule type="expression" dxfId="1279" priority="88">
      <formula>AND(IF($Q24=3,1,0),IF($X24&lt;30,1,0))</formula>
    </cfRule>
    <cfRule type="expression" dxfId="1278" priority="89">
      <formula>AND(IF($Q24=3,1,IF($Q24=4,1,0)),IF($F24&lt;=85,1,0))</formula>
    </cfRule>
  </conditionalFormatting>
  <conditionalFormatting sqref="AI24">
    <cfRule type="expression" dxfId="1277" priority="82">
      <formula>AND(IF(OR($Q24=1,$Q24=2),1,0),IF($X24&lt;=20,1,0))</formula>
    </cfRule>
    <cfRule type="expression" dxfId="1276" priority="83">
      <formula>AND(IF($Q24=2,1,0),IF($X24&lt;30,1,0))</formula>
    </cfRule>
    <cfRule type="expression" dxfId="1275" priority="84">
      <formula>AND(IF($Q24=3,1,0),IF($X24&lt;30,1,0))</formula>
    </cfRule>
    <cfRule type="expression" dxfId="1274" priority="85">
      <formula>AND(IF($Q24=3,1,IF($Q24=4,1,0)),IF($F24&lt;=85,1,0))</formula>
    </cfRule>
  </conditionalFormatting>
  <conditionalFormatting sqref="AV25">
    <cfRule type="expression" dxfId="1273" priority="80">
      <formula>AV25="X"</formula>
    </cfRule>
    <cfRule type="expression" dxfId="1272" priority="81">
      <formula>AV25="후보"</formula>
    </cfRule>
  </conditionalFormatting>
  <conditionalFormatting sqref="AC25 N25">
    <cfRule type="cellIs" dxfId="1271" priority="77" operator="greaterThan">
      <formula>0.9</formula>
    </cfRule>
    <cfRule type="cellIs" dxfId="1270" priority="78" operator="greaterThan">
      <formula>0.85</formula>
    </cfRule>
  </conditionalFormatting>
  <conditionalFormatting sqref="AV26">
    <cfRule type="expression" dxfId="1269" priority="75">
      <formula>AV26="X"</formula>
    </cfRule>
    <cfRule type="expression" dxfId="1268" priority="76">
      <formula>AV26="후보"</formula>
    </cfRule>
  </conditionalFormatting>
  <conditionalFormatting sqref="AC26">
    <cfRule type="cellIs" dxfId="1267" priority="72" operator="greaterThan">
      <formula>0.9</formula>
    </cfRule>
    <cfRule type="cellIs" dxfId="1266" priority="73" operator="greaterThan">
      <formula>0.85</formula>
    </cfRule>
  </conditionalFormatting>
  <conditionalFormatting sqref="N26">
    <cfRule type="cellIs" dxfId="1265" priority="70" operator="greaterThan">
      <formula>0.9</formula>
    </cfRule>
    <cfRule type="cellIs" dxfId="1264" priority="71" operator="greaterThan">
      <formula>0.85</formula>
    </cfRule>
  </conditionalFormatting>
  <conditionalFormatting sqref="E26">
    <cfRule type="expression" dxfId="1263" priority="66">
      <formula>AND(IF(OR($Q26=1,$Q26=2),1,0),IF($X26&lt;=20,1,0))</formula>
    </cfRule>
    <cfRule type="expression" dxfId="1262" priority="67">
      <formula>AND(IF($Q26=2,1,0),IF($X26&lt;30,1,0))</formula>
    </cfRule>
    <cfRule type="expression" dxfId="1261" priority="68">
      <formula>AND(IF($Q26=3,1,0),IF($X26&lt;30,1,0))</formula>
    </cfRule>
    <cfRule type="expression" dxfId="1260" priority="69">
      <formula>AND(IF($Q26=3,1,IF($Q26=4,1,0)),IF($F26&lt;=85,1,0))</formula>
    </cfRule>
  </conditionalFormatting>
  <conditionalFormatting sqref="X26">
    <cfRule type="expression" dxfId="1259" priority="62">
      <formula>AND(IF(OR($Q26=1,$Q26=2),1,0),IF($X26&lt;=20,1,0))</formula>
    </cfRule>
    <cfRule type="expression" dxfId="1258" priority="63">
      <formula>AND(IF($Q26=2,1,0),IF($X26&lt;30,1,0))</formula>
    </cfRule>
    <cfRule type="expression" dxfId="1257" priority="64">
      <formula>AND(IF($Q26=3,1,0),IF($X26&lt;30,1,0))</formula>
    </cfRule>
    <cfRule type="expression" dxfId="1256" priority="65">
      <formula>AND(IF($Q26=3,1,IF($Q26=4,1,0)),IF($F26&lt;=85,1,0))</formula>
    </cfRule>
  </conditionalFormatting>
  <conditionalFormatting sqref="AI26">
    <cfRule type="expression" dxfId="1255" priority="58">
      <formula>AND(IF(OR($Q26=1,$Q26=2),1,0),IF($X26&lt;=20,1,0))</formula>
    </cfRule>
    <cfRule type="expression" dxfId="1254" priority="59">
      <formula>AND(IF($Q26=2,1,0),IF($X26&lt;30,1,0))</formula>
    </cfRule>
    <cfRule type="expression" dxfId="1253" priority="60">
      <formula>AND(IF($Q26=3,1,0),IF($X26&lt;30,1,0))</formula>
    </cfRule>
    <cfRule type="expression" dxfId="1252" priority="61">
      <formula>AND(IF($Q26=3,1,IF($Q26=4,1,0)),IF($F26&lt;=85,1,0))</formula>
    </cfRule>
  </conditionalFormatting>
  <conditionalFormatting sqref="AV27">
    <cfRule type="expression" dxfId="1251" priority="56">
      <formula>AV27="X"</formula>
    </cfRule>
    <cfRule type="expression" dxfId="1250" priority="57">
      <formula>AV27="후보"</formula>
    </cfRule>
  </conditionalFormatting>
  <conditionalFormatting sqref="AC27">
    <cfRule type="cellIs" dxfId="1249" priority="53" operator="greaterThan">
      <formula>0.9</formula>
    </cfRule>
    <cfRule type="cellIs" dxfId="1248" priority="54" operator="greaterThan">
      <formula>0.85</formula>
    </cfRule>
  </conditionalFormatting>
  <conditionalFormatting sqref="N27">
    <cfRule type="cellIs" dxfId="1247" priority="51" operator="greaterThan">
      <formula>0.9</formula>
    </cfRule>
    <cfRule type="cellIs" dxfId="1246" priority="52" operator="greaterThan">
      <formula>0.85</formula>
    </cfRule>
  </conditionalFormatting>
  <conditionalFormatting sqref="E27">
    <cfRule type="expression" dxfId="1245" priority="47">
      <formula>AND(IF(OR($Q27=1,$Q27=2),1,0),IF($X27&lt;=20,1,0))</formula>
    </cfRule>
    <cfRule type="expression" dxfId="1244" priority="48">
      <formula>AND(IF($Q27=2,1,0),IF($X27&lt;30,1,0))</formula>
    </cfRule>
    <cfRule type="expression" dxfId="1243" priority="49">
      <formula>AND(IF($Q27=3,1,0),IF($X27&lt;30,1,0))</formula>
    </cfRule>
    <cfRule type="expression" dxfId="1242" priority="50">
      <formula>AND(IF($Q27=3,1,IF($Q27=4,1,0)),IF($F27&lt;=85,1,0))</formula>
    </cfRule>
  </conditionalFormatting>
  <conditionalFormatting sqref="X27">
    <cfRule type="expression" dxfId="1241" priority="43">
      <formula>AND(IF(OR($Q27=1,$Q27=2),1,0),IF($X27&lt;=20,1,0))</formula>
    </cfRule>
    <cfRule type="expression" dxfId="1240" priority="44">
      <formula>AND(IF($Q27=2,1,0),IF($X27&lt;30,1,0))</formula>
    </cfRule>
    <cfRule type="expression" dxfId="1239" priority="45">
      <formula>AND(IF($Q27=3,1,0),IF($X27&lt;30,1,0))</formula>
    </cfRule>
    <cfRule type="expression" dxfId="1238" priority="46">
      <formula>AND(IF($Q27=3,1,IF($Q27=4,1,0)),IF($F27&lt;=85,1,0))</formula>
    </cfRule>
  </conditionalFormatting>
  <conditionalFormatting sqref="AI27">
    <cfRule type="expression" dxfId="1237" priority="39">
      <formula>AND(IF(OR($Q27=1,$Q27=2),1,0),IF($X27&lt;=20,1,0))</formula>
    </cfRule>
    <cfRule type="expression" dxfId="1236" priority="40">
      <formula>AND(IF($Q27=2,1,0),IF($X27&lt;30,1,0))</formula>
    </cfRule>
    <cfRule type="expression" dxfId="1235" priority="41">
      <formula>AND(IF($Q27=3,1,0),IF($X27&lt;30,1,0))</formula>
    </cfRule>
    <cfRule type="expression" dxfId="1234" priority="42">
      <formula>AND(IF($Q27=3,1,IF($Q27=4,1,0)),IF($F27&lt;=85,1,0))</formula>
    </cfRule>
  </conditionalFormatting>
  <conditionalFormatting sqref="AV28">
    <cfRule type="expression" dxfId="1233" priority="37">
      <formula>AV28="X"</formula>
    </cfRule>
    <cfRule type="expression" dxfId="1232" priority="38">
      <formula>AV28="후보"</formula>
    </cfRule>
  </conditionalFormatting>
  <conditionalFormatting sqref="AC28">
    <cfRule type="cellIs" dxfId="1231" priority="34" operator="greaterThan">
      <formula>0.9</formula>
    </cfRule>
    <cfRule type="cellIs" dxfId="1230" priority="35" operator="greaterThan">
      <formula>0.85</formula>
    </cfRule>
  </conditionalFormatting>
  <conditionalFormatting sqref="N28">
    <cfRule type="cellIs" dxfId="1229" priority="32" operator="greaterThan">
      <formula>0.9</formula>
    </cfRule>
    <cfRule type="cellIs" dxfId="1228" priority="33" operator="greaterThan">
      <formula>0.85</formula>
    </cfRule>
  </conditionalFormatting>
  <conditionalFormatting sqref="E28">
    <cfRule type="expression" dxfId="1227" priority="28">
      <formula>AND(IF(OR($Q28=1,$Q28=2),1,0),IF($X28&lt;=20,1,0))</formula>
    </cfRule>
    <cfRule type="expression" dxfId="1226" priority="29">
      <formula>AND(IF($Q28=2,1,0),IF($X28&lt;30,1,0))</formula>
    </cfRule>
    <cfRule type="expression" dxfId="1225" priority="30">
      <formula>AND(IF($Q28=3,1,0),IF($X28&lt;30,1,0))</formula>
    </cfRule>
    <cfRule type="expression" dxfId="1224" priority="31">
      <formula>AND(IF($Q28=3,1,IF($Q28=4,1,0)),IF($F28&lt;=85,1,0))</formula>
    </cfRule>
  </conditionalFormatting>
  <conditionalFormatting sqref="X28">
    <cfRule type="expression" dxfId="1223" priority="24">
      <formula>AND(IF(OR($Q28=1,$Q28=2),1,0),IF($X28&lt;=20,1,0))</formula>
    </cfRule>
    <cfRule type="expression" dxfId="1222" priority="25">
      <formula>AND(IF($Q28=2,1,0),IF($X28&lt;30,1,0))</formula>
    </cfRule>
    <cfRule type="expression" dxfId="1221" priority="26">
      <formula>AND(IF($Q28=3,1,0),IF($X28&lt;30,1,0))</formula>
    </cfRule>
    <cfRule type="expression" dxfId="1220" priority="27">
      <formula>AND(IF($Q28=3,1,IF($Q28=4,1,0)),IF($F28&lt;=85,1,0))</formula>
    </cfRule>
  </conditionalFormatting>
  <conditionalFormatting sqref="AI28">
    <cfRule type="expression" dxfId="1219" priority="20">
      <formula>AND(IF(OR($Q28=1,$Q28=2),1,0),IF($X28&lt;=20,1,0))</formula>
    </cfRule>
    <cfRule type="expression" dxfId="1218" priority="21">
      <formula>AND(IF($Q28=2,1,0),IF($X28&lt;30,1,0))</formula>
    </cfRule>
    <cfRule type="expression" dxfId="1217" priority="22">
      <formula>AND(IF($Q28=3,1,0),IF($X28&lt;30,1,0))</formula>
    </cfRule>
    <cfRule type="expression" dxfId="1216" priority="23">
      <formula>AND(IF($Q28=3,1,IF($Q28=4,1,0)),IF($F28&lt;=85,1,0))</formula>
    </cfRule>
  </conditionalFormatting>
  <conditionalFormatting sqref="AV29">
    <cfRule type="expression" dxfId="1215" priority="18">
      <formula>AV29="X"</formula>
    </cfRule>
    <cfRule type="expression" dxfId="1214" priority="19">
      <formula>AV29="후보"</formula>
    </cfRule>
  </conditionalFormatting>
  <conditionalFormatting sqref="AC29">
    <cfRule type="cellIs" dxfId="1213" priority="15" operator="greaterThan">
      <formula>0.9</formula>
    </cfRule>
    <cfRule type="cellIs" dxfId="1212" priority="16" operator="greaterThan">
      <formula>0.85</formula>
    </cfRule>
  </conditionalFormatting>
  <conditionalFormatting sqref="N29">
    <cfRule type="cellIs" dxfId="1211" priority="13" operator="greaterThan">
      <formula>0.9</formula>
    </cfRule>
    <cfRule type="cellIs" dxfId="1210" priority="14" operator="greaterThan">
      <formula>0.85</formula>
    </cfRule>
  </conditionalFormatting>
  <conditionalFormatting sqref="E29">
    <cfRule type="expression" dxfId="1209" priority="9">
      <formula>AND(IF(OR($Q29=1,$Q29=2),1,0),IF($X29&lt;=20,1,0))</formula>
    </cfRule>
    <cfRule type="expression" dxfId="1208" priority="10">
      <formula>AND(IF($Q29=2,1,0),IF($X29&lt;30,1,0))</formula>
    </cfRule>
    <cfRule type="expression" dxfId="1207" priority="11">
      <formula>AND(IF($Q29=3,1,0),IF($X29&lt;30,1,0))</formula>
    </cfRule>
    <cfRule type="expression" dxfId="1206" priority="12">
      <formula>AND(IF($Q29=3,1,IF($Q29=4,1,0)),IF($F29&lt;=85,1,0))</formula>
    </cfRule>
  </conditionalFormatting>
  <conditionalFormatting sqref="X29">
    <cfRule type="expression" dxfId="1205" priority="5">
      <formula>AND(IF(OR($Q29=1,$Q29=2),1,0),IF($X29&lt;=20,1,0))</formula>
    </cfRule>
    <cfRule type="expression" dxfId="1204" priority="6">
      <formula>AND(IF($Q29=2,1,0),IF($X29&lt;30,1,0))</formula>
    </cfRule>
    <cfRule type="expression" dxfId="1203" priority="7">
      <formula>AND(IF($Q29=3,1,0),IF($X29&lt;30,1,0))</formula>
    </cfRule>
    <cfRule type="expression" dxfId="1202" priority="8">
      <formula>AND(IF($Q29=3,1,IF($Q29=4,1,0)),IF($F29&lt;=85,1,0))</formula>
    </cfRule>
  </conditionalFormatting>
  <conditionalFormatting sqref="AI29">
    <cfRule type="expression" dxfId="1201" priority="1">
      <formula>AND(IF(OR($Q29=1,$Q29=2),1,0),IF($X29&lt;=20,1,0))</formula>
    </cfRule>
    <cfRule type="expression" dxfId="1200" priority="2">
      <formula>AND(IF($Q29=2,1,0),IF($X29&lt;30,1,0))</formula>
    </cfRule>
    <cfRule type="expression" dxfId="1199" priority="3">
      <formula>AND(IF($Q29=3,1,0),IF($X29&lt;30,1,0))</formula>
    </cfRule>
    <cfRule type="expression" dxfId="1198" priority="4">
      <formula>AND(IF($Q29=3,1,IF($Q29=4,1,0)),IF($F29&lt;=85,1,0))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창전동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2079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창전동 서강해모로('07.12.,447^)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4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2085</v>
      </c>
      <c r="B6" s="10" t="s">
        <v>2366</v>
      </c>
      <c r="C6" s="88">
        <v>447</v>
      </c>
      <c r="D6" s="86">
        <v>77.599999999999994</v>
      </c>
      <c r="E6" s="87">
        <v>23</v>
      </c>
      <c r="F6" s="86">
        <v>59.7</v>
      </c>
      <c r="G6" s="17">
        <v>18</v>
      </c>
      <c r="H6" s="88">
        <v>72</v>
      </c>
      <c r="I6" s="89">
        <v>143000</v>
      </c>
      <c r="J6" s="89" t="s">
        <v>74</v>
      </c>
      <c r="K6" s="89"/>
      <c r="L6" s="89"/>
      <c r="M6" s="90">
        <f>I6-K6</f>
        <v>143000</v>
      </c>
      <c r="N6" s="4">
        <f>IF(ISERROR(K6/I6),"",K6/I6)</f>
        <v>0</v>
      </c>
      <c r="O6" s="91">
        <f>I6/E6</f>
        <v>6217.391304347826</v>
      </c>
      <c r="P6" s="91">
        <f>K6/E6</f>
        <v>0</v>
      </c>
      <c r="Q6" s="77">
        <v>3</v>
      </c>
      <c r="R6" s="77">
        <v>2</v>
      </c>
      <c r="S6" s="77" t="s">
        <v>61</v>
      </c>
      <c r="T6" s="5" t="s">
        <v>150</v>
      </c>
      <c r="U6" s="9"/>
      <c r="W6" s="86">
        <f t="shared" ref="W6:X9" si="2">D6</f>
        <v>77.599999999999994</v>
      </c>
      <c r="X6" s="87">
        <f t="shared" si="2"/>
        <v>23</v>
      </c>
      <c r="Y6" s="92">
        <f t="shared" ref="Y6:Z9" si="3">H6</f>
        <v>72</v>
      </c>
      <c r="Z6" s="90">
        <f t="shared" si="3"/>
        <v>143000</v>
      </c>
      <c r="AA6" s="90">
        <f>K6</f>
        <v>0</v>
      </c>
      <c r="AB6" s="90">
        <f t="shared" ref="AB6:AD9" si="4">M6</f>
        <v>143000</v>
      </c>
      <c r="AC6" s="4">
        <f t="shared" si="4"/>
        <v>0</v>
      </c>
      <c r="AD6" s="91">
        <f t="shared" si="4"/>
        <v>6217.391304347826</v>
      </c>
      <c r="AE6" s="77" t="str">
        <f>S6</f>
        <v>계</v>
      </c>
      <c r="AF6" s="77" t="str">
        <f>Q6&amp;"/"&amp;R6</f>
        <v>3/2</v>
      </c>
      <c r="AH6" s="20" t="str">
        <f t="shared" si="1"/>
        <v>서강해모로</v>
      </c>
      <c r="AI6" s="87">
        <f t="shared" si="0"/>
        <v>23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2085</v>
      </c>
      <c r="B7" s="10" t="s">
        <v>2366</v>
      </c>
      <c r="C7" s="88">
        <v>447</v>
      </c>
      <c r="D7" s="86">
        <v>77.8</v>
      </c>
      <c r="E7" s="87">
        <v>24</v>
      </c>
      <c r="F7" s="86">
        <v>59.9</v>
      </c>
      <c r="G7" s="17">
        <v>18</v>
      </c>
      <c r="H7" s="88">
        <v>31</v>
      </c>
      <c r="I7" s="89">
        <v>141000</v>
      </c>
      <c r="J7" s="89" t="s">
        <v>75</v>
      </c>
      <c r="K7" s="89"/>
      <c r="L7" s="89"/>
      <c r="M7" s="90">
        <f>I7-K7</f>
        <v>141000</v>
      </c>
      <c r="N7" s="4">
        <f>IF(ISERROR(K7/I7),"",K7/I7)</f>
        <v>0</v>
      </c>
      <c r="O7" s="91">
        <f>I7/E7</f>
        <v>5875</v>
      </c>
      <c r="P7" s="91">
        <f>K7/E7</f>
        <v>0</v>
      </c>
      <c r="Q7" s="77">
        <v>3</v>
      </c>
      <c r="R7" s="77">
        <v>2</v>
      </c>
      <c r="S7" s="77" t="s">
        <v>61</v>
      </c>
      <c r="T7" s="5" t="s">
        <v>264</v>
      </c>
      <c r="U7" s="9"/>
      <c r="W7" s="86">
        <f t="shared" si="2"/>
        <v>77.8</v>
      </c>
      <c r="X7" s="87">
        <f t="shared" si="2"/>
        <v>24</v>
      </c>
      <c r="Y7" s="92">
        <f t="shared" si="3"/>
        <v>31</v>
      </c>
      <c r="Z7" s="90">
        <f t="shared" si="3"/>
        <v>141000</v>
      </c>
      <c r="AA7" s="90">
        <f>K7</f>
        <v>0</v>
      </c>
      <c r="AB7" s="90">
        <f t="shared" si="4"/>
        <v>141000</v>
      </c>
      <c r="AC7" s="4">
        <f t="shared" si="4"/>
        <v>0</v>
      </c>
      <c r="AD7" s="91">
        <f t="shared" si="4"/>
        <v>5875</v>
      </c>
      <c r="AE7" s="77" t="str">
        <f>S7</f>
        <v>계</v>
      </c>
      <c r="AF7" s="77" t="str">
        <f>Q7&amp;"/"&amp;R7</f>
        <v>3/2</v>
      </c>
      <c r="AH7" s="20" t="str">
        <f t="shared" si="1"/>
        <v>서강해모로</v>
      </c>
      <c r="AI7" s="87">
        <f t="shared" si="0"/>
        <v>24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2085</v>
      </c>
      <c r="B8" s="10" t="s">
        <v>2366</v>
      </c>
      <c r="C8" s="88">
        <v>447</v>
      </c>
      <c r="D8" s="86">
        <v>103.1</v>
      </c>
      <c r="E8" s="87">
        <v>31</v>
      </c>
      <c r="F8" s="86">
        <v>83.9</v>
      </c>
      <c r="G8" s="17">
        <v>25</v>
      </c>
      <c r="H8" s="88">
        <v>238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61</v>
      </c>
      <c r="T8" s="5" t="s">
        <v>265</v>
      </c>
      <c r="U8" s="9"/>
      <c r="W8" s="86">
        <f t="shared" si="2"/>
        <v>103.1</v>
      </c>
      <c r="X8" s="87">
        <f t="shared" si="2"/>
        <v>31</v>
      </c>
      <c r="Y8" s="92">
        <f t="shared" si="3"/>
        <v>238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서강해모로</v>
      </c>
      <c r="AI8" s="87">
        <f t="shared" si="0"/>
        <v>31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 t="s">
        <v>2085</v>
      </c>
      <c r="B9" s="10" t="s">
        <v>2366</v>
      </c>
      <c r="C9" s="88">
        <v>447</v>
      </c>
      <c r="D9" s="86">
        <v>103.1</v>
      </c>
      <c r="E9" s="87">
        <v>31</v>
      </c>
      <c r="F9" s="86">
        <v>83.9</v>
      </c>
      <c r="G9" s="17">
        <v>25</v>
      </c>
      <c r="H9" s="88">
        <v>106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61</v>
      </c>
      <c r="T9" s="5" t="s">
        <v>84</v>
      </c>
      <c r="U9" s="9"/>
      <c r="W9" s="86">
        <f t="shared" si="2"/>
        <v>103.1</v>
      </c>
      <c r="X9" s="87">
        <f t="shared" si="2"/>
        <v>31</v>
      </c>
      <c r="Y9" s="92">
        <f t="shared" si="3"/>
        <v>106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서강해모로</v>
      </c>
      <c r="AI9" s="87">
        <f t="shared" si="0"/>
        <v>31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창전동 창전현대홈타운('05.08.,243^)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9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2093</v>
      </c>
      <c r="B11" s="10" t="s">
        <v>2332</v>
      </c>
      <c r="C11" s="88">
        <v>243</v>
      </c>
      <c r="D11" s="86">
        <v>78</v>
      </c>
      <c r="E11" s="87">
        <v>24</v>
      </c>
      <c r="F11" s="86">
        <v>59.7</v>
      </c>
      <c r="G11" s="17">
        <v>18</v>
      </c>
      <c r="H11" s="88">
        <v>76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7">
        <v>3</v>
      </c>
      <c r="R11" s="77">
        <v>2</v>
      </c>
      <c r="S11" s="77" t="s">
        <v>78</v>
      </c>
      <c r="T11" s="5">
        <v>78</v>
      </c>
      <c r="U11" s="9"/>
      <c r="W11" s="86">
        <f>D11</f>
        <v>78</v>
      </c>
      <c r="X11" s="87">
        <f>E11</f>
        <v>24</v>
      </c>
      <c r="Y11" s="92">
        <f>H11</f>
        <v>76</v>
      </c>
      <c r="Z11" s="90">
        <f>I11</f>
        <v>0</v>
      </c>
      <c r="AA11" s="90">
        <f>K11</f>
        <v>0</v>
      </c>
      <c r="AB11" s="90">
        <f t="shared" ref="AB11:AD12" si="5">M11</f>
        <v>0</v>
      </c>
      <c r="AC11" s="4" t="str">
        <f t="shared" si="5"/>
        <v/>
      </c>
      <c r="AD11" s="91">
        <f t="shared" si="5"/>
        <v>0</v>
      </c>
      <c r="AE11" s="77" t="str">
        <f>S11</f>
        <v>복</v>
      </c>
      <c r="AF11" s="77" t="str">
        <f>Q11&amp;"/"&amp;R11</f>
        <v>3/2</v>
      </c>
      <c r="AH11" s="20" t="str">
        <f t="shared" si="1"/>
        <v>창전현대홈타운</v>
      </c>
      <c r="AI11" s="87">
        <f t="shared" si="0"/>
        <v>24</v>
      </c>
      <c r="AJ11" s="77" t="str">
        <f>IF(AI11="","",$AJ$2)</f>
        <v>A-</v>
      </c>
      <c r="AK11" s="77" t="s">
        <v>13</v>
      </c>
      <c r="AL11" s="77" t="s">
        <v>62</v>
      </c>
      <c r="AM11" s="77" t="s">
        <v>63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X</v>
      </c>
      <c r="AV11" s="77" t="str">
        <f>IF(AO11="","",IF(AND(AO11="O",AP11="O",AR11="O",AT11="O",AU11="O"),"후보","X"))</f>
        <v/>
      </c>
    </row>
    <row r="12" spans="1:48" x14ac:dyDescent="0.3">
      <c r="A12" s="9" t="s">
        <v>2093</v>
      </c>
      <c r="B12" s="10" t="s">
        <v>2332</v>
      </c>
      <c r="C12" s="88">
        <v>243</v>
      </c>
      <c r="D12" s="86">
        <v>106.2</v>
      </c>
      <c r="E12" s="87">
        <v>32</v>
      </c>
      <c r="F12" s="86">
        <v>85</v>
      </c>
      <c r="G12" s="17">
        <v>26</v>
      </c>
      <c r="H12" s="88">
        <v>167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3</v>
      </c>
      <c r="R12" s="77">
        <v>2</v>
      </c>
      <c r="S12" s="77" t="s">
        <v>78</v>
      </c>
      <c r="T12" s="5">
        <v>106</v>
      </c>
      <c r="U12" s="9"/>
      <c r="W12" s="86">
        <f>D12</f>
        <v>106.2</v>
      </c>
      <c r="X12" s="87">
        <f>E12</f>
        <v>32</v>
      </c>
      <c r="Y12" s="92">
        <f>H12</f>
        <v>167</v>
      </c>
      <c r="Z12" s="90">
        <f>I12</f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7" t="str">
        <f>S12</f>
        <v>복</v>
      </c>
      <c r="AF12" s="77" t="str">
        <f>Q12&amp;"/"&amp;R12</f>
        <v>3/2</v>
      </c>
      <c r="AH12" s="20" t="str">
        <f t="shared" si="1"/>
        <v>창전현대홈타운</v>
      </c>
      <c r="AI12" s="87">
        <f t="shared" si="0"/>
        <v>32</v>
      </c>
      <c r="AJ12" s="77" t="str">
        <f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X</v>
      </c>
      <c r="AV12" s="77" t="str">
        <f>IF(AO12="","",IF(AND(AO12="O",AP12="O",AR12="O",AT12="O",AU12="O"),"후보","X"))</f>
        <v/>
      </c>
    </row>
    <row r="13" spans="1:48" x14ac:dyDescent="0.3">
      <c r="A13" s="9"/>
      <c r="B13" s="77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창전동 서강쌍용예가('07.11.,635^)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9" t="str">
        <f t="shared" si="0"/>
        <v/>
      </c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</row>
    <row r="14" spans="1:48" x14ac:dyDescent="0.3">
      <c r="A14" s="9" t="s">
        <v>2101</v>
      </c>
      <c r="B14" s="10" t="s">
        <v>2367</v>
      </c>
      <c r="C14" s="88">
        <v>635</v>
      </c>
      <c r="D14" s="86">
        <v>83.7</v>
      </c>
      <c r="E14" s="87">
        <v>25</v>
      </c>
      <c r="F14" s="86">
        <v>60</v>
      </c>
      <c r="G14" s="17">
        <v>18</v>
      </c>
      <c r="H14" s="88">
        <v>155</v>
      </c>
      <c r="I14" s="89">
        <v>125000</v>
      </c>
      <c r="J14" s="89" t="s">
        <v>74</v>
      </c>
      <c r="K14" s="89"/>
      <c r="L14" s="89"/>
      <c r="M14" s="90">
        <f>I14-K14</f>
        <v>125000</v>
      </c>
      <c r="N14" s="4">
        <f>IF(ISERROR(K14/I14),"",K14/I14)</f>
        <v>0</v>
      </c>
      <c r="O14" s="91">
        <f>I14/E14</f>
        <v>5000</v>
      </c>
      <c r="P14" s="91">
        <f>K14/E14</f>
        <v>0</v>
      </c>
      <c r="Q14" s="77">
        <v>3</v>
      </c>
      <c r="R14" s="77">
        <v>2</v>
      </c>
      <c r="S14" s="77" t="s">
        <v>61</v>
      </c>
      <c r="T14" s="5">
        <v>83</v>
      </c>
      <c r="U14" s="9"/>
      <c r="W14" s="86">
        <f t="shared" ref="W14:X17" si="6">D14</f>
        <v>83.7</v>
      </c>
      <c r="X14" s="87">
        <f t="shared" si="6"/>
        <v>25</v>
      </c>
      <c r="Y14" s="92">
        <f t="shared" ref="Y14:Z17" si="7">H14</f>
        <v>155</v>
      </c>
      <c r="Z14" s="90">
        <f t="shared" si="7"/>
        <v>125000</v>
      </c>
      <c r="AA14" s="90">
        <f>K14</f>
        <v>0</v>
      </c>
      <c r="AB14" s="90">
        <f t="shared" ref="AB14:AD17" si="8">M14</f>
        <v>125000</v>
      </c>
      <c r="AC14" s="4">
        <f t="shared" si="8"/>
        <v>0</v>
      </c>
      <c r="AD14" s="91">
        <f t="shared" si="8"/>
        <v>5000</v>
      </c>
      <c r="AE14" s="77" t="str">
        <f>S14</f>
        <v>계</v>
      </c>
      <c r="AF14" s="77" t="str">
        <f>Q14&amp;"/"&amp;R14</f>
        <v>3/2</v>
      </c>
      <c r="AH14" s="20" t="str">
        <f t="shared" si="1"/>
        <v>서강쌍용예가</v>
      </c>
      <c r="AI14" s="87">
        <f t="shared" si="0"/>
        <v>25</v>
      </c>
      <c r="AJ14" s="77" t="str">
        <f>IF(AI14="","",$AJ$2)</f>
        <v>A-</v>
      </c>
      <c r="AK14" s="77" t="s">
        <v>13</v>
      </c>
      <c r="AL14" s="77" t="s">
        <v>62</v>
      </c>
      <c r="AM14" s="77" t="s">
        <v>63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X</v>
      </c>
      <c r="AQ14" s="77" t="str">
        <f>IF(O14="","",IF(O14&lt;=$AQ$1,"O","X"))</f>
        <v>X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48" x14ac:dyDescent="0.3">
      <c r="A15" s="9" t="s">
        <v>2101</v>
      </c>
      <c r="B15" s="10" t="s">
        <v>2367</v>
      </c>
      <c r="C15" s="88">
        <v>635</v>
      </c>
      <c r="D15" s="86">
        <v>107.6</v>
      </c>
      <c r="E15" s="87">
        <v>33</v>
      </c>
      <c r="F15" s="86">
        <v>85</v>
      </c>
      <c r="G15" s="17">
        <v>26</v>
      </c>
      <c r="H15" s="88">
        <v>396</v>
      </c>
      <c r="I15" s="89">
        <v>162000</v>
      </c>
      <c r="J15" s="89" t="s">
        <v>75</v>
      </c>
      <c r="K15" s="89"/>
      <c r="L15" s="89"/>
      <c r="M15" s="90">
        <f>I15-K15</f>
        <v>162000</v>
      </c>
      <c r="N15" s="4">
        <f>IF(ISERROR(K15/I15),"",K15/I15)</f>
        <v>0</v>
      </c>
      <c r="O15" s="91">
        <f>I15/E15</f>
        <v>4909.090909090909</v>
      </c>
      <c r="P15" s="91">
        <f>K15/E15</f>
        <v>0</v>
      </c>
      <c r="Q15" s="77">
        <v>3</v>
      </c>
      <c r="R15" s="77">
        <v>2</v>
      </c>
      <c r="S15" s="77" t="s">
        <v>61</v>
      </c>
      <c r="T15" s="5" t="s">
        <v>263</v>
      </c>
      <c r="U15" s="9"/>
      <c r="W15" s="86">
        <f t="shared" si="6"/>
        <v>107.6</v>
      </c>
      <c r="X15" s="87">
        <f t="shared" si="6"/>
        <v>33</v>
      </c>
      <c r="Y15" s="92">
        <f t="shared" si="7"/>
        <v>396</v>
      </c>
      <c r="Z15" s="90">
        <f t="shared" si="7"/>
        <v>162000</v>
      </c>
      <c r="AA15" s="90">
        <f>K15</f>
        <v>0</v>
      </c>
      <c r="AB15" s="90">
        <f t="shared" si="8"/>
        <v>162000</v>
      </c>
      <c r="AC15" s="4">
        <f t="shared" si="8"/>
        <v>0</v>
      </c>
      <c r="AD15" s="91">
        <f t="shared" si="8"/>
        <v>4909.090909090909</v>
      </c>
      <c r="AE15" s="77" t="str">
        <f>S15</f>
        <v>계</v>
      </c>
      <c r="AF15" s="77" t="str">
        <f>Q15&amp;"/"&amp;R15</f>
        <v>3/2</v>
      </c>
      <c r="AH15" s="20" t="str">
        <f t="shared" si="1"/>
        <v>서강쌍용예가</v>
      </c>
      <c r="AI15" s="87">
        <f t="shared" si="0"/>
        <v>33</v>
      </c>
      <c r="AJ15" s="77" t="str">
        <f>IF(AI15="","",$AJ$2)</f>
        <v>A-</v>
      </c>
      <c r="AK15" s="77" t="s">
        <v>13</v>
      </c>
      <c r="AL15" s="77" t="s">
        <v>62</v>
      </c>
      <c r="AM15" s="77" t="s">
        <v>63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X</v>
      </c>
      <c r="AQ15" s="77" t="str">
        <f>IF(O15="","",IF(O15&lt;=$AQ$1,"O","X"))</f>
        <v>X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48" x14ac:dyDescent="0.3">
      <c r="A16" s="9" t="s">
        <v>2101</v>
      </c>
      <c r="B16" s="10" t="s">
        <v>2367</v>
      </c>
      <c r="C16" s="88">
        <v>635</v>
      </c>
      <c r="D16" s="86">
        <v>108.1</v>
      </c>
      <c r="E16" s="87">
        <v>33</v>
      </c>
      <c r="F16" s="86">
        <v>84.7</v>
      </c>
      <c r="G16" s="17">
        <v>26</v>
      </c>
      <c r="H16" s="88">
        <v>12</v>
      </c>
      <c r="I16" s="89">
        <v>160000</v>
      </c>
      <c r="J16" s="89" t="s">
        <v>75</v>
      </c>
      <c r="K16" s="89"/>
      <c r="L16" s="89"/>
      <c r="M16" s="90">
        <f>I16-K16</f>
        <v>160000</v>
      </c>
      <c r="N16" s="4">
        <f>IF(ISERROR(K16/I16),"",K16/I16)</f>
        <v>0</v>
      </c>
      <c r="O16" s="91">
        <f>I16/E16</f>
        <v>4848.484848484848</v>
      </c>
      <c r="P16" s="91">
        <f>K16/E16</f>
        <v>0</v>
      </c>
      <c r="Q16" s="77">
        <v>3</v>
      </c>
      <c r="R16" s="77">
        <v>2</v>
      </c>
      <c r="S16" s="77" t="s">
        <v>61</v>
      </c>
      <c r="T16" s="5" t="s">
        <v>152</v>
      </c>
      <c r="U16" s="9"/>
      <c r="W16" s="86">
        <f t="shared" si="6"/>
        <v>108.1</v>
      </c>
      <c r="X16" s="87">
        <f t="shared" si="6"/>
        <v>33</v>
      </c>
      <c r="Y16" s="92">
        <f t="shared" si="7"/>
        <v>12</v>
      </c>
      <c r="Z16" s="90">
        <f t="shared" si="7"/>
        <v>160000</v>
      </c>
      <c r="AA16" s="90">
        <f>K16</f>
        <v>0</v>
      </c>
      <c r="AB16" s="90">
        <f t="shared" si="8"/>
        <v>160000</v>
      </c>
      <c r="AC16" s="4">
        <f t="shared" si="8"/>
        <v>0</v>
      </c>
      <c r="AD16" s="91">
        <f t="shared" si="8"/>
        <v>4848.484848484848</v>
      </c>
      <c r="AE16" s="77" t="str">
        <f>S16</f>
        <v>계</v>
      </c>
      <c r="AF16" s="77" t="str">
        <f>Q16&amp;"/"&amp;R16</f>
        <v>3/2</v>
      </c>
      <c r="AH16" s="20" t="str">
        <f t="shared" si="1"/>
        <v>서강쌍용예가</v>
      </c>
      <c r="AI16" s="87">
        <f t="shared" si="0"/>
        <v>33</v>
      </c>
      <c r="AJ16" s="77" t="str">
        <f>IF(AI16="","",$AJ$2)</f>
        <v>A-</v>
      </c>
      <c r="AK16" s="77" t="s">
        <v>13</v>
      </c>
      <c r="AL16" s="77" t="s">
        <v>62</v>
      </c>
      <c r="AM16" s="77" t="s">
        <v>63</v>
      </c>
      <c r="AN16" s="77" t="str">
        <f>IF(AI16="","",$AN$2)</f>
        <v>C</v>
      </c>
      <c r="AO16" s="77" t="str">
        <f>IF(N16="","",IF(N16&gt;=$AO$1/100,"O","X"))</f>
        <v>X</v>
      </c>
      <c r="AP16" s="77" t="str">
        <f>IF(I16="","",IF(I16&lt;=$AP$1,"O","X"))</f>
        <v>X</v>
      </c>
      <c r="AQ16" s="77" t="str">
        <f>IF(O16="","",IF(O16&lt;=$AQ$1,"O","X"))</f>
        <v>X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x14ac:dyDescent="0.3">
      <c r="A17" s="9" t="s">
        <v>2101</v>
      </c>
      <c r="B17" s="10" t="s">
        <v>2367</v>
      </c>
      <c r="C17" s="88">
        <v>635</v>
      </c>
      <c r="D17" s="86">
        <v>149.6</v>
      </c>
      <c r="E17" s="87">
        <v>45</v>
      </c>
      <c r="F17" s="86">
        <v>119.3</v>
      </c>
      <c r="G17" s="17">
        <v>36</v>
      </c>
      <c r="H17" s="88">
        <v>72</v>
      </c>
      <c r="I17" s="89">
        <v>200000</v>
      </c>
      <c r="J17" s="89" t="s">
        <v>75</v>
      </c>
      <c r="K17" s="89"/>
      <c r="L17" s="89"/>
      <c r="M17" s="90">
        <f>I17-K17</f>
        <v>200000</v>
      </c>
      <c r="N17" s="4">
        <f>IF(ISERROR(K17/I17),"",K17/I17)</f>
        <v>0</v>
      </c>
      <c r="O17" s="91">
        <f>I17/E17</f>
        <v>4444.4444444444443</v>
      </c>
      <c r="P17" s="91">
        <f>K17/E17</f>
        <v>0</v>
      </c>
      <c r="Q17" s="77">
        <v>4</v>
      </c>
      <c r="R17" s="77">
        <v>2</v>
      </c>
      <c r="S17" s="77" t="s">
        <v>61</v>
      </c>
      <c r="T17" s="5">
        <v>149</v>
      </c>
      <c r="U17" s="9"/>
      <c r="W17" s="86">
        <f t="shared" si="6"/>
        <v>149.6</v>
      </c>
      <c r="X17" s="87">
        <f t="shared" si="6"/>
        <v>45</v>
      </c>
      <c r="Y17" s="92">
        <f t="shared" si="7"/>
        <v>72</v>
      </c>
      <c r="Z17" s="90">
        <f t="shared" si="7"/>
        <v>200000</v>
      </c>
      <c r="AA17" s="90">
        <f>K17</f>
        <v>0</v>
      </c>
      <c r="AB17" s="90">
        <f t="shared" si="8"/>
        <v>200000</v>
      </c>
      <c r="AC17" s="4">
        <f t="shared" si="8"/>
        <v>0</v>
      </c>
      <c r="AD17" s="91">
        <f t="shared" si="8"/>
        <v>4444.4444444444443</v>
      </c>
      <c r="AE17" s="77" t="str">
        <f>S17</f>
        <v>계</v>
      </c>
      <c r="AF17" s="77" t="str">
        <f>Q17&amp;"/"&amp;R17</f>
        <v>4/2</v>
      </c>
      <c r="AH17" s="20" t="str">
        <f t="shared" si="1"/>
        <v>서강쌍용예가</v>
      </c>
      <c r="AI17" s="87">
        <f t="shared" si="0"/>
        <v>45</v>
      </c>
      <c r="AJ17" s="77" t="str">
        <f>IF(AI17="","",$AJ$2)</f>
        <v>A-</v>
      </c>
      <c r="AK17" s="77" t="s">
        <v>13</v>
      </c>
      <c r="AL17" s="77" t="s">
        <v>62</v>
      </c>
      <c r="AM17" s="77" t="s">
        <v>63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X</v>
      </c>
      <c r="AQ17" s="77" t="str">
        <f>IF(O17="","",IF(O17&lt;=$AQ$1,"O","X"))</f>
        <v>X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X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x14ac:dyDescent="0.3">
      <c r="A18" s="9"/>
      <c r="B18" s="77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창전동 마포웨스트리버태영데시앙('19.05.,276^)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9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x14ac:dyDescent="0.3">
      <c r="A19" s="9" t="s">
        <v>2110</v>
      </c>
      <c r="B19" s="10" t="s">
        <v>2368</v>
      </c>
      <c r="C19" s="88">
        <v>276</v>
      </c>
      <c r="D19" s="86">
        <v>79.400000000000006</v>
      </c>
      <c r="E19" s="87">
        <v>24</v>
      </c>
      <c r="F19" s="86">
        <v>59.8</v>
      </c>
      <c r="G19" s="17">
        <v>18</v>
      </c>
      <c r="H19" s="88">
        <v>13</v>
      </c>
      <c r="I19" s="89"/>
      <c r="J19" s="89"/>
      <c r="K19" s="89"/>
      <c r="L19" s="89"/>
      <c r="M19" s="90">
        <f t="shared" ref="M19:M35" si="9">I19-K19</f>
        <v>0</v>
      </c>
      <c r="N19" s="4" t="str">
        <f t="shared" ref="N19:N35" si="10">IF(ISERROR(K19/I19),"",K19/I19)</f>
        <v/>
      </c>
      <c r="O19" s="91">
        <f t="shared" ref="O19:O35" si="11">I19/E19</f>
        <v>0</v>
      </c>
      <c r="P19" s="91">
        <f t="shared" ref="P19:P35" si="12">K19/E19</f>
        <v>0</v>
      </c>
      <c r="Q19" s="77">
        <v>3</v>
      </c>
      <c r="R19" s="77">
        <v>2</v>
      </c>
      <c r="S19" s="77" t="s">
        <v>61</v>
      </c>
      <c r="T19" s="5" t="s">
        <v>219</v>
      </c>
      <c r="U19" s="9"/>
      <c r="W19" s="86">
        <f t="shared" ref="W19:W35" si="13">D19</f>
        <v>79.400000000000006</v>
      </c>
      <c r="X19" s="87">
        <f t="shared" ref="X19:X35" si="14">E19</f>
        <v>24</v>
      </c>
      <c r="Y19" s="92">
        <f t="shared" ref="Y19:Y35" si="15">H19</f>
        <v>13</v>
      </c>
      <c r="Z19" s="90">
        <f t="shared" ref="Z19:Z35" si="16">I19</f>
        <v>0</v>
      </c>
      <c r="AA19" s="90">
        <f t="shared" ref="AA19:AA35" si="17">K19</f>
        <v>0</v>
      </c>
      <c r="AB19" s="90">
        <f t="shared" ref="AB19:AB35" si="18">M19</f>
        <v>0</v>
      </c>
      <c r="AC19" s="4" t="str">
        <f t="shared" ref="AC19:AC35" si="19">N19</f>
        <v/>
      </c>
      <c r="AD19" s="91">
        <f t="shared" ref="AD19:AD35" si="20">O19</f>
        <v>0</v>
      </c>
      <c r="AE19" s="77" t="str">
        <f t="shared" ref="AE19:AE35" si="21">S19</f>
        <v>계</v>
      </c>
      <c r="AF19" s="77" t="str">
        <f t="shared" ref="AF19:AF35" si="22">Q19&amp;"/"&amp;R19</f>
        <v>3/2</v>
      </c>
      <c r="AH19" s="20" t="str">
        <f t="shared" si="1"/>
        <v>마포웨스트리버태영데시앙</v>
      </c>
      <c r="AI19" s="87">
        <f t="shared" si="0"/>
        <v>24</v>
      </c>
      <c r="AJ19" s="77" t="str">
        <f t="shared" ref="AJ19:AJ35" si="23">IF(AI19="","",$AJ$2)</f>
        <v>A-</v>
      </c>
      <c r="AK19" s="77" t="s">
        <v>13</v>
      </c>
      <c r="AL19" s="77" t="s">
        <v>62</v>
      </c>
      <c r="AM19" s="77" t="s">
        <v>63</v>
      </c>
      <c r="AN19" s="77" t="str">
        <f t="shared" ref="AN19:AN35" si="24">IF(AI19="","",$AN$2)</f>
        <v>C</v>
      </c>
      <c r="AO19" s="77" t="str">
        <f t="shared" ref="AO19:AO35" si="25">IF(N19="","",IF(N19&gt;=$AO$1/100,"O","X"))</f>
        <v/>
      </c>
      <c r="AP19" s="77" t="str">
        <f t="shared" ref="AP19:AP35" si="26">IF(I19="","",IF(I19&lt;=$AP$1,"O","X"))</f>
        <v/>
      </c>
      <c r="AQ19" s="77" t="str">
        <f t="shared" ref="AQ19:AQ35" si="27">IF(O19="","",IF(O19&lt;=$AQ$1,"O","X"))</f>
        <v>O</v>
      </c>
      <c r="AR19" s="77" t="str">
        <f t="shared" ref="AR19:AR35" si="28">IF(M19="","",IF(M19&lt;=$AR$1,"O","X"))</f>
        <v>O</v>
      </c>
      <c r="AS19" s="77" t="s">
        <v>2</v>
      </c>
      <c r="AT19" s="77" t="str">
        <f t="shared" ref="AT19:AT35" si="29">IF(OR(F19="",AI19=""),"",IF(AND((F19&lt;=85),(AI19&gt;=15)),"O","X"))</f>
        <v>O</v>
      </c>
      <c r="AU19" s="77" t="str">
        <f t="shared" ref="AU19:AU35" si="30">IF(C19="","",IF(C19&gt;=$AU$1,"O","X"))</f>
        <v>X</v>
      </c>
      <c r="AV19" s="77" t="str">
        <f t="shared" ref="AV19:AV35" si="31">IF(AO19="","",IF(AND(AO19="O",AP19="O",AR19="O",AT19="O",AU19="O"),"후보","X"))</f>
        <v/>
      </c>
    </row>
    <row r="20" spans="1:48" x14ac:dyDescent="0.3">
      <c r="A20" s="9" t="s">
        <v>2110</v>
      </c>
      <c r="B20" s="10" t="s">
        <v>2368</v>
      </c>
      <c r="C20" s="88">
        <v>276</v>
      </c>
      <c r="D20" s="86">
        <v>79.7</v>
      </c>
      <c r="E20" s="87">
        <v>24</v>
      </c>
      <c r="F20" s="86">
        <v>59.8</v>
      </c>
      <c r="G20" s="17">
        <v>18</v>
      </c>
      <c r="H20" s="88">
        <v>9</v>
      </c>
      <c r="I20" s="89"/>
      <c r="J20" s="89"/>
      <c r="K20" s="89"/>
      <c r="L20" s="89"/>
      <c r="M20" s="90">
        <f t="shared" si="9"/>
        <v>0</v>
      </c>
      <c r="N20" s="4" t="str">
        <f t="shared" si="10"/>
        <v/>
      </c>
      <c r="O20" s="91">
        <f t="shared" si="11"/>
        <v>0</v>
      </c>
      <c r="P20" s="91">
        <f t="shared" si="12"/>
        <v>0</v>
      </c>
      <c r="Q20" s="77">
        <v>3</v>
      </c>
      <c r="R20" s="77">
        <v>2</v>
      </c>
      <c r="S20" s="77" t="s">
        <v>61</v>
      </c>
      <c r="T20" s="5" t="s">
        <v>243</v>
      </c>
      <c r="U20" s="9"/>
      <c r="W20" s="86">
        <f t="shared" si="13"/>
        <v>79.7</v>
      </c>
      <c r="X20" s="87">
        <f t="shared" si="14"/>
        <v>24</v>
      </c>
      <c r="Y20" s="92">
        <f t="shared" si="15"/>
        <v>9</v>
      </c>
      <c r="Z20" s="90">
        <f t="shared" si="16"/>
        <v>0</v>
      </c>
      <c r="AA20" s="90">
        <f t="shared" si="17"/>
        <v>0</v>
      </c>
      <c r="AB20" s="90">
        <f t="shared" si="18"/>
        <v>0</v>
      </c>
      <c r="AC20" s="4" t="str">
        <f t="shared" si="19"/>
        <v/>
      </c>
      <c r="AD20" s="91">
        <f t="shared" si="20"/>
        <v>0</v>
      </c>
      <c r="AE20" s="77" t="str">
        <f t="shared" si="21"/>
        <v>계</v>
      </c>
      <c r="AF20" s="77" t="str">
        <f t="shared" si="22"/>
        <v>3/2</v>
      </c>
      <c r="AH20" s="20" t="str">
        <f t="shared" si="1"/>
        <v>마포웨스트리버태영데시앙</v>
      </c>
      <c r="AI20" s="87">
        <f t="shared" si="0"/>
        <v>24</v>
      </c>
      <c r="AJ20" s="77" t="str">
        <f t="shared" si="23"/>
        <v>A-</v>
      </c>
      <c r="AK20" s="77" t="s">
        <v>13</v>
      </c>
      <c r="AL20" s="77" t="s">
        <v>62</v>
      </c>
      <c r="AM20" s="77" t="s">
        <v>63</v>
      </c>
      <c r="AN20" s="77" t="str">
        <f t="shared" si="24"/>
        <v>C</v>
      </c>
      <c r="AO20" s="77" t="str">
        <f t="shared" si="25"/>
        <v/>
      </c>
      <c r="AP20" s="77" t="str">
        <f t="shared" si="26"/>
        <v/>
      </c>
      <c r="AQ20" s="77" t="str">
        <f t="shared" si="27"/>
        <v>O</v>
      </c>
      <c r="AR20" s="77" t="str">
        <f t="shared" si="28"/>
        <v>O</v>
      </c>
      <c r="AS20" s="77" t="s">
        <v>2</v>
      </c>
      <c r="AT20" s="77" t="str">
        <f t="shared" si="29"/>
        <v>O</v>
      </c>
      <c r="AU20" s="77" t="str">
        <f t="shared" si="30"/>
        <v>X</v>
      </c>
      <c r="AV20" s="77" t="str">
        <f t="shared" si="31"/>
        <v/>
      </c>
    </row>
    <row r="21" spans="1:48" x14ac:dyDescent="0.3">
      <c r="A21" s="9" t="s">
        <v>2110</v>
      </c>
      <c r="B21" s="10" t="s">
        <v>2368</v>
      </c>
      <c r="C21" s="88">
        <v>276</v>
      </c>
      <c r="D21" s="86">
        <v>80.7</v>
      </c>
      <c r="E21" s="87">
        <v>24</v>
      </c>
      <c r="F21" s="86">
        <v>60</v>
      </c>
      <c r="G21" s="17">
        <v>18</v>
      </c>
      <c r="H21" s="88">
        <v>7</v>
      </c>
      <c r="I21" s="89"/>
      <c r="J21" s="89"/>
      <c r="K21" s="89"/>
      <c r="L21" s="89"/>
      <c r="M21" s="90">
        <f t="shared" si="9"/>
        <v>0</v>
      </c>
      <c r="N21" s="4" t="str">
        <f t="shared" si="10"/>
        <v/>
      </c>
      <c r="O21" s="91">
        <f t="shared" si="11"/>
        <v>0</v>
      </c>
      <c r="P21" s="91">
        <f t="shared" si="12"/>
        <v>0</v>
      </c>
      <c r="Q21" s="77">
        <v>3</v>
      </c>
      <c r="R21" s="77">
        <v>2</v>
      </c>
      <c r="S21" s="77" t="s">
        <v>61</v>
      </c>
      <c r="T21" s="5" t="s">
        <v>96</v>
      </c>
      <c r="U21" s="9"/>
      <c r="W21" s="86">
        <f t="shared" si="13"/>
        <v>80.7</v>
      </c>
      <c r="X21" s="87">
        <f t="shared" si="14"/>
        <v>24</v>
      </c>
      <c r="Y21" s="92">
        <f t="shared" si="15"/>
        <v>7</v>
      </c>
      <c r="Z21" s="90">
        <f t="shared" si="16"/>
        <v>0</v>
      </c>
      <c r="AA21" s="90">
        <f t="shared" si="17"/>
        <v>0</v>
      </c>
      <c r="AB21" s="90">
        <f t="shared" si="18"/>
        <v>0</v>
      </c>
      <c r="AC21" s="4" t="str">
        <f t="shared" si="19"/>
        <v/>
      </c>
      <c r="AD21" s="91">
        <f t="shared" si="20"/>
        <v>0</v>
      </c>
      <c r="AE21" s="77" t="str">
        <f t="shared" si="21"/>
        <v>계</v>
      </c>
      <c r="AF21" s="77" t="str">
        <f t="shared" si="22"/>
        <v>3/2</v>
      </c>
      <c r="AH21" s="20" t="str">
        <f t="shared" si="1"/>
        <v>마포웨스트리버태영데시앙</v>
      </c>
      <c r="AI21" s="87">
        <f t="shared" si="0"/>
        <v>24</v>
      </c>
      <c r="AJ21" s="77" t="str">
        <f t="shared" si="23"/>
        <v>A-</v>
      </c>
      <c r="AK21" s="77" t="s">
        <v>13</v>
      </c>
      <c r="AL21" s="77" t="s">
        <v>62</v>
      </c>
      <c r="AM21" s="77" t="s">
        <v>63</v>
      </c>
      <c r="AN21" s="77" t="str">
        <f t="shared" si="24"/>
        <v>C</v>
      </c>
      <c r="AO21" s="77" t="str">
        <f t="shared" si="25"/>
        <v/>
      </c>
      <c r="AP21" s="77" t="str">
        <f t="shared" si="26"/>
        <v/>
      </c>
      <c r="AQ21" s="77" t="str">
        <f t="shared" si="27"/>
        <v>O</v>
      </c>
      <c r="AR21" s="77" t="str">
        <f t="shared" si="28"/>
        <v>O</v>
      </c>
      <c r="AS21" s="77" t="s">
        <v>2</v>
      </c>
      <c r="AT21" s="77" t="str">
        <f t="shared" si="29"/>
        <v>O</v>
      </c>
      <c r="AU21" s="77" t="str">
        <f t="shared" si="30"/>
        <v>X</v>
      </c>
      <c r="AV21" s="77" t="str">
        <f t="shared" si="31"/>
        <v/>
      </c>
    </row>
    <row r="22" spans="1:48" x14ac:dyDescent="0.3">
      <c r="A22" s="9" t="s">
        <v>2110</v>
      </c>
      <c r="B22" s="10" t="s">
        <v>2368</v>
      </c>
      <c r="C22" s="88">
        <v>276</v>
      </c>
      <c r="D22" s="86">
        <v>99.1</v>
      </c>
      <c r="E22" s="87">
        <v>30</v>
      </c>
      <c r="F22" s="86">
        <v>74.8</v>
      </c>
      <c r="G22" s="17">
        <v>23</v>
      </c>
      <c r="H22" s="88">
        <v>35</v>
      </c>
      <c r="I22" s="89"/>
      <c r="J22" s="89"/>
      <c r="K22" s="89"/>
      <c r="L22" s="89"/>
      <c r="M22" s="90">
        <f t="shared" si="9"/>
        <v>0</v>
      </c>
      <c r="N22" s="4" t="str">
        <f t="shared" si="10"/>
        <v/>
      </c>
      <c r="O22" s="91">
        <f t="shared" si="11"/>
        <v>0</v>
      </c>
      <c r="P22" s="91">
        <f t="shared" si="12"/>
        <v>0</v>
      </c>
      <c r="Q22" s="77">
        <v>3</v>
      </c>
      <c r="R22" s="77">
        <v>2</v>
      </c>
      <c r="S22" s="77" t="s">
        <v>61</v>
      </c>
      <c r="T22" s="5" t="s">
        <v>266</v>
      </c>
      <c r="U22" s="9"/>
      <c r="W22" s="86">
        <f t="shared" si="13"/>
        <v>99.1</v>
      </c>
      <c r="X22" s="87">
        <f t="shared" si="14"/>
        <v>30</v>
      </c>
      <c r="Y22" s="92">
        <f t="shared" si="15"/>
        <v>35</v>
      </c>
      <c r="Z22" s="90">
        <f t="shared" si="16"/>
        <v>0</v>
      </c>
      <c r="AA22" s="90">
        <f t="shared" si="17"/>
        <v>0</v>
      </c>
      <c r="AB22" s="90">
        <f t="shared" si="18"/>
        <v>0</v>
      </c>
      <c r="AC22" s="4" t="str">
        <f t="shared" si="19"/>
        <v/>
      </c>
      <c r="AD22" s="91">
        <f t="shared" si="20"/>
        <v>0</v>
      </c>
      <c r="AE22" s="77" t="str">
        <f t="shared" si="21"/>
        <v>계</v>
      </c>
      <c r="AF22" s="77" t="str">
        <f t="shared" si="22"/>
        <v>3/2</v>
      </c>
      <c r="AH22" s="20" t="str">
        <f t="shared" si="1"/>
        <v>마포웨스트리버태영데시앙</v>
      </c>
      <c r="AI22" s="87">
        <f t="shared" si="0"/>
        <v>30</v>
      </c>
      <c r="AJ22" s="77" t="str">
        <f t="shared" si="23"/>
        <v>A-</v>
      </c>
      <c r="AK22" s="77" t="s">
        <v>13</v>
      </c>
      <c r="AL22" s="77" t="s">
        <v>62</v>
      </c>
      <c r="AM22" s="77" t="s">
        <v>63</v>
      </c>
      <c r="AN22" s="77" t="str">
        <f t="shared" si="24"/>
        <v>C</v>
      </c>
      <c r="AO22" s="77" t="str">
        <f t="shared" si="25"/>
        <v/>
      </c>
      <c r="AP22" s="77" t="str">
        <f t="shared" si="26"/>
        <v/>
      </c>
      <c r="AQ22" s="77" t="str">
        <f t="shared" si="27"/>
        <v>O</v>
      </c>
      <c r="AR22" s="77" t="str">
        <f t="shared" si="28"/>
        <v>O</v>
      </c>
      <c r="AS22" s="77" t="s">
        <v>2</v>
      </c>
      <c r="AT22" s="77" t="str">
        <f t="shared" si="29"/>
        <v>O</v>
      </c>
      <c r="AU22" s="77" t="str">
        <f t="shared" si="30"/>
        <v>X</v>
      </c>
      <c r="AV22" s="77" t="str">
        <f t="shared" si="31"/>
        <v/>
      </c>
    </row>
    <row r="23" spans="1:48" x14ac:dyDescent="0.3">
      <c r="A23" s="9" t="s">
        <v>2110</v>
      </c>
      <c r="B23" s="10" t="s">
        <v>2368</v>
      </c>
      <c r="C23" s="88">
        <v>276</v>
      </c>
      <c r="D23" s="86">
        <v>99.2</v>
      </c>
      <c r="E23" s="87">
        <v>30</v>
      </c>
      <c r="F23" s="86">
        <v>74.8</v>
      </c>
      <c r="G23" s="17">
        <v>23</v>
      </c>
      <c r="H23" s="88">
        <v>14</v>
      </c>
      <c r="I23" s="89"/>
      <c r="J23" s="89"/>
      <c r="K23" s="89"/>
      <c r="L23" s="89"/>
      <c r="M23" s="90">
        <f t="shared" si="9"/>
        <v>0</v>
      </c>
      <c r="N23" s="4" t="str">
        <f t="shared" si="10"/>
        <v/>
      </c>
      <c r="O23" s="91">
        <f t="shared" si="11"/>
        <v>0</v>
      </c>
      <c r="P23" s="91">
        <f t="shared" si="12"/>
        <v>0</v>
      </c>
      <c r="Q23" s="77">
        <v>3</v>
      </c>
      <c r="R23" s="77">
        <v>2</v>
      </c>
      <c r="S23" s="77" t="s">
        <v>61</v>
      </c>
      <c r="T23" s="5" t="s">
        <v>267</v>
      </c>
      <c r="U23" s="9"/>
      <c r="W23" s="86">
        <f t="shared" si="13"/>
        <v>99.2</v>
      </c>
      <c r="X23" s="87">
        <f t="shared" si="14"/>
        <v>30</v>
      </c>
      <c r="Y23" s="92">
        <f t="shared" si="15"/>
        <v>14</v>
      </c>
      <c r="Z23" s="90">
        <f t="shared" si="16"/>
        <v>0</v>
      </c>
      <c r="AA23" s="90">
        <f t="shared" si="17"/>
        <v>0</v>
      </c>
      <c r="AB23" s="90">
        <f t="shared" si="18"/>
        <v>0</v>
      </c>
      <c r="AC23" s="4" t="str">
        <f t="shared" si="19"/>
        <v/>
      </c>
      <c r="AD23" s="91">
        <f t="shared" si="20"/>
        <v>0</v>
      </c>
      <c r="AE23" s="77" t="str">
        <f t="shared" si="21"/>
        <v>계</v>
      </c>
      <c r="AF23" s="77" t="str">
        <f t="shared" si="22"/>
        <v>3/2</v>
      </c>
      <c r="AH23" s="20" t="str">
        <f t="shared" si="1"/>
        <v>마포웨스트리버태영데시앙</v>
      </c>
      <c r="AI23" s="87">
        <f t="shared" si="0"/>
        <v>30</v>
      </c>
      <c r="AJ23" s="77" t="str">
        <f t="shared" si="23"/>
        <v>A-</v>
      </c>
      <c r="AK23" s="77" t="s">
        <v>13</v>
      </c>
      <c r="AL23" s="77" t="s">
        <v>62</v>
      </c>
      <c r="AM23" s="77" t="s">
        <v>63</v>
      </c>
      <c r="AN23" s="77" t="str">
        <f t="shared" si="24"/>
        <v>C</v>
      </c>
      <c r="AO23" s="77" t="str">
        <f t="shared" si="25"/>
        <v/>
      </c>
      <c r="AP23" s="77" t="str">
        <f t="shared" si="26"/>
        <v/>
      </c>
      <c r="AQ23" s="77" t="str">
        <f t="shared" si="27"/>
        <v>O</v>
      </c>
      <c r="AR23" s="77" t="str">
        <f t="shared" si="28"/>
        <v>O</v>
      </c>
      <c r="AS23" s="77" t="s">
        <v>2</v>
      </c>
      <c r="AT23" s="77" t="str">
        <f t="shared" si="29"/>
        <v>O</v>
      </c>
      <c r="AU23" s="77" t="str">
        <f t="shared" si="30"/>
        <v>X</v>
      </c>
      <c r="AV23" s="77" t="str">
        <f t="shared" si="31"/>
        <v/>
      </c>
    </row>
    <row r="24" spans="1:48" x14ac:dyDescent="0.3">
      <c r="A24" s="9" t="s">
        <v>2110</v>
      </c>
      <c r="B24" s="10" t="s">
        <v>2368</v>
      </c>
      <c r="C24" s="88">
        <v>276</v>
      </c>
      <c r="D24" s="86">
        <v>103.2</v>
      </c>
      <c r="E24" s="87">
        <v>31</v>
      </c>
      <c r="F24" s="86">
        <v>78.5</v>
      </c>
      <c r="G24" s="17">
        <v>24</v>
      </c>
      <c r="H24" s="88">
        <v>2</v>
      </c>
      <c r="I24" s="89"/>
      <c r="J24" s="89"/>
      <c r="K24" s="89"/>
      <c r="L24" s="89"/>
      <c r="M24" s="90">
        <f t="shared" si="9"/>
        <v>0</v>
      </c>
      <c r="N24" s="4" t="str">
        <f t="shared" si="10"/>
        <v/>
      </c>
      <c r="O24" s="91">
        <f t="shared" si="11"/>
        <v>0</v>
      </c>
      <c r="P24" s="91">
        <f t="shared" si="12"/>
        <v>0</v>
      </c>
      <c r="Q24" s="77">
        <v>3</v>
      </c>
      <c r="R24" s="77">
        <v>2</v>
      </c>
      <c r="S24" s="77" t="s">
        <v>61</v>
      </c>
      <c r="T24" s="5" t="s">
        <v>268</v>
      </c>
      <c r="U24" s="9"/>
      <c r="W24" s="86">
        <f t="shared" si="13"/>
        <v>103.2</v>
      </c>
      <c r="X24" s="87">
        <f t="shared" si="14"/>
        <v>31</v>
      </c>
      <c r="Y24" s="92">
        <f t="shared" si="15"/>
        <v>2</v>
      </c>
      <c r="Z24" s="90">
        <f t="shared" si="16"/>
        <v>0</v>
      </c>
      <c r="AA24" s="90">
        <f t="shared" si="17"/>
        <v>0</v>
      </c>
      <c r="AB24" s="90">
        <f t="shared" si="18"/>
        <v>0</v>
      </c>
      <c r="AC24" s="4" t="str">
        <f t="shared" si="19"/>
        <v/>
      </c>
      <c r="AD24" s="91">
        <f t="shared" si="20"/>
        <v>0</v>
      </c>
      <c r="AE24" s="77" t="str">
        <f t="shared" si="21"/>
        <v>계</v>
      </c>
      <c r="AF24" s="77" t="str">
        <f t="shared" si="22"/>
        <v>3/2</v>
      </c>
      <c r="AH24" s="20" t="str">
        <f t="shared" si="1"/>
        <v>마포웨스트리버태영데시앙</v>
      </c>
      <c r="AI24" s="87">
        <f t="shared" si="0"/>
        <v>31</v>
      </c>
      <c r="AJ24" s="77" t="str">
        <f t="shared" si="23"/>
        <v>A-</v>
      </c>
      <c r="AK24" s="77" t="s">
        <v>13</v>
      </c>
      <c r="AL24" s="77" t="s">
        <v>62</v>
      </c>
      <c r="AM24" s="77" t="s">
        <v>63</v>
      </c>
      <c r="AN24" s="77" t="str">
        <f t="shared" si="24"/>
        <v>C</v>
      </c>
      <c r="AO24" s="77" t="str">
        <f t="shared" si="25"/>
        <v/>
      </c>
      <c r="AP24" s="77" t="str">
        <f t="shared" si="26"/>
        <v/>
      </c>
      <c r="AQ24" s="77" t="str">
        <f t="shared" si="27"/>
        <v>O</v>
      </c>
      <c r="AR24" s="77" t="str">
        <f t="shared" si="28"/>
        <v>O</v>
      </c>
      <c r="AS24" s="77" t="s">
        <v>2</v>
      </c>
      <c r="AT24" s="77" t="str">
        <f t="shared" si="29"/>
        <v>O</v>
      </c>
      <c r="AU24" s="77" t="str">
        <f t="shared" si="30"/>
        <v>X</v>
      </c>
      <c r="AV24" s="77" t="str">
        <f t="shared" si="31"/>
        <v/>
      </c>
    </row>
    <row r="25" spans="1:48" x14ac:dyDescent="0.3">
      <c r="A25" s="9" t="s">
        <v>2110</v>
      </c>
      <c r="B25" s="10" t="s">
        <v>2368</v>
      </c>
      <c r="C25" s="88">
        <v>276</v>
      </c>
      <c r="D25" s="86">
        <v>111.3</v>
      </c>
      <c r="E25" s="87">
        <v>34</v>
      </c>
      <c r="F25" s="86">
        <v>84.8</v>
      </c>
      <c r="G25" s="17">
        <v>26</v>
      </c>
      <c r="H25" s="88">
        <v>58</v>
      </c>
      <c r="I25" s="89"/>
      <c r="J25" s="89"/>
      <c r="K25" s="89"/>
      <c r="L25" s="89"/>
      <c r="M25" s="90">
        <f t="shared" si="9"/>
        <v>0</v>
      </c>
      <c r="N25" s="4" t="str">
        <f t="shared" si="10"/>
        <v/>
      </c>
      <c r="O25" s="91">
        <f t="shared" si="11"/>
        <v>0</v>
      </c>
      <c r="P25" s="91">
        <f t="shared" si="12"/>
        <v>0</v>
      </c>
      <c r="Q25" s="77">
        <v>3</v>
      </c>
      <c r="R25" s="77">
        <v>2</v>
      </c>
      <c r="S25" s="77" t="s">
        <v>61</v>
      </c>
      <c r="T25" s="5" t="s">
        <v>248</v>
      </c>
      <c r="U25" s="9"/>
      <c r="W25" s="86">
        <f t="shared" si="13"/>
        <v>111.3</v>
      </c>
      <c r="X25" s="87">
        <f t="shared" si="14"/>
        <v>34</v>
      </c>
      <c r="Y25" s="92">
        <f t="shared" si="15"/>
        <v>58</v>
      </c>
      <c r="Z25" s="90">
        <f t="shared" si="16"/>
        <v>0</v>
      </c>
      <c r="AA25" s="90">
        <f t="shared" si="17"/>
        <v>0</v>
      </c>
      <c r="AB25" s="90">
        <f t="shared" si="18"/>
        <v>0</v>
      </c>
      <c r="AC25" s="4" t="str">
        <f t="shared" si="19"/>
        <v/>
      </c>
      <c r="AD25" s="91">
        <f t="shared" si="20"/>
        <v>0</v>
      </c>
      <c r="AE25" s="77" t="str">
        <f t="shared" si="21"/>
        <v>계</v>
      </c>
      <c r="AF25" s="77" t="str">
        <f t="shared" si="22"/>
        <v>3/2</v>
      </c>
      <c r="AH25" s="20" t="str">
        <f t="shared" si="1"/>
        <v>마포웨스트리버태영데시앙</v>
      </c>
      <c r="AI25" s="87">
        <f t="shared" si="0"/>
        <v>34</v>
      </c>
      <c r="AJ25" s="77" t="str">
        <f t="shared" si="23"/>
        <v>A-</v>
      </c>
      <c r="AK25" s="77" t="s">
        <v>13</v>
      </c>
      <c r="AL25" s="77" t="s">
        <v>62</v>
      </c>
      <c r="AM25" s="77" t="s">
        <v>63</v>
      </c>
      <c r="AN25" s="77" t="str">
        <f t="shared" si="24"/>
        <v>C</v>
      </c>
      <c r="AO25" s="77" t="str">
        <f t="shared" si="25"/>
        <v/>
      </c>
      <c r="AP25" s="77" t="str">
        <f t="shared" si="26"/>
        <v/>
      </c>
      <c r="AQ25" s="77" t="str">
        <f t="shared" si="27"/>
        <v>O</v>
      </c>
      <c r="AR25" s="77" t="str">
        <f t="shared" si="28"/>
        <v>O</v>
      </c>
      <c r="AS25" s="77" t="s">
        <v>2</v>
      </c>
      <c r="AT25" s="77" t="str">
        <f t="shared" si="29"/>
        <v>O</v>
      </c>
      <c r="AU25" s="77" t="str">
        <f t="shared" si="30"/>
        <v>X</v>
      </c>
      <c r="AV25" s="77" t="str">
        <f t="shared" si="31"/>
        <v/>
      </c>
    </row>
    <row r="26" spans="1:48" x14ac:dyDescent="0.3">
      <c r="A26" s="9" t="s">
        <v>2110</v>
      </c>
      <c r="B26" s="10" t="s">
        <v>2368</v>
      </c>
      <c r="C26" s="88">
        <v>276</v>
      </c>
      <c r="D26" s="86">
        <v>111.2</v>
      </c>
      <c r="E26" s="87">
        <v>34</v>
      </c>
      <c r="F26" s="86">
        <v>84.4</v>
      </c>
      <c r="G26" s="17">
        <v>26</v>
      </c>
      <c r="H26" s="88">
        <v>25</v>
      </c>
      <c r="I26" s="89"/>
      <c r="J26" s="89"/>
      <c r="K26" s="89"/>
      <c r="L26" s="89"/>
      <c r="M26" s="90">
        <f t="shared" si="9"/>
        <v>0</v>
      </c>
      <c r="N26" s="4" t="str">
        <f t="shared" si="10"/>
        <v/>
      </c>
      <c r="O26" s="91">
        <f t="shared" si="11"/>
        <v>0</v>
      </c>
      <c r="P26" s="91">
        <f t="shared" si="12"/>
        <v>0</v>
      </c>
      <c r="Q26" s="77">
        <v>3</v>
      </c>
      <c r="R26" s="77">
        <v>2</v>
      </c>
      <c r="S26" s="77" t="s">
        <v>61</v>
      </c>
      <c r="T26" s="5">
        <v>11.1</v>
      </c>
      <c r="U26" s="9"/>
      <c r="W26" s="86">
        <f t="shared" si="13"/>
        <v>111.2</v>
      </c>
      <c r="X26" s="87">
        <f t="shared" si="14"/>
        <v>34</v>
      </c>
      <c r="Y26" s="92">
        <f t="shared" si="15"/>
        <v>25</v>
      </c>
      <c r="Z26" s="90">
        <f t="shared" si="16"/>
        <v>0</v>
      </c>
      <c r="AA26" s="90">
        <f t="shared" si="17"/>
        <v>0</v>
      </c>
      <c r="AB26" s="90">
        <f t="shared" si="18"/>
        <v>0</v>
      </c>
      <c r="AC26" s="4" t="str">
        <f t="shared" si="19"/>
        <v/>
      </c>
      <c r="AD26" s="91">
        <f t="shared" si="20"/>
        <v>0</v>
      </c>
      <c r="AE26" s="77" t="str">
        <f t="shared" si="21"/>
        <v>계</v>
      </c>
      <c r="AF26" s="77" t="str">
        <f t="shared" si="22"/>
        <v>3/2</v>
      </c>
      <c r="AH26" s="20" t="str">
        <f t="shared" si="1"/>
        <v>마포웨스트리버태영데시앙</v>
      </c>
      <c r="AI26" s="87">
        <f t="shared" si="0"/>
        <v>34</v>
      </c>
      <c r="AJ26" s="77" t="str">
        <f t="shared" si="23"/>
        <v>A-</v>
      </c>
      <c r="AK26" s="77" t="s">
        <v>13</v>
      </c>
      <c r="AL26" s="77" t="s">
        <v>62</v>
      </c>
      <c r="AM26" s="77" t="s">
        <v>63</v>
      </c>
      <c r="AN26" s="77" t="str">
        <f t="shared" si="24"/>
        <v>C</v>
      </c>
      <c r="AO26" s="77" t="str">
        <f t="shared" si="25"/>
        <v/>
      </c>
      <c r="AP26" s="77" t="str">
        <f t="shared" si="26"/>
        <v/>
      </c>
      <c r="AQ26" s="77" t="str">
        <f t="shared" si="27"/>
        <v>O</v>
      </c>
      <c r="AR26" s="77" t="str">
        <f t="shared" si="28"/>
        <v>O</v>
      </c>
      <c r="AS26" s="77" t="s">
        <v>2</v>
      </c>
      <c r="AT26" s="77" t="str">
        <f t="shared" si="29"/>
        <v>O</v>
      </c>
      <c r="AU26" s="77" t="str">
        <f t="shared" si="30"/>
        <v>X</v>
      </c>
      <c r="AV26" s="77" t="str">
        <f t="shared" si="31"/>
        <v/>
      </c>
    </row>
    <row r="27" spans="1:48" x14ac:dyDescent="0.3">
      <c r="A27" s="9" t="s">
        <v>2110</v>
      </c>
      <c r="B27" s="10" t="s">
        <v>2368</v>
      </c>
      <c r="C27" s="88">
        <v>276</v>
      </c>
      <c r="D27" s="86">
        <v>111.8</v>
      </c>
      <c r="E27" s="87">
        <v>34</v>
      </c>
      <c r="F27" s="86">
        <v>84.7</v>
      </c>
      <c r="G27" s="17">
        <v>26</v>
      </c>
      <c r="H27" s="88">
        <v>21</v>
      </c>
      <c r="I27" s="89"/>
      <c r="J27" s="89"/>
      <c r="K27" s="89"/>
      <c r="L27" s="89"/>
      <c r="M27" s="90">
        <f t="shared" si="9"/>
        <v>0</v>
      </c>
      <c r="N27" s="4" t="str">
        <f t="shared" si="10"/>
        <v/>
      </c>
      <c r="O27" s="91">
        <f t="shared" si="11"/>
        <v>0</v>
      </c>
      <c r="P27" s="91">
        <f t="shared" si="12"/>
        <v>0</v>
      </c>
      <c r="Q27" s="77">
        <v>3</v>
      </c>
      <c r="R27" s="77">
        <v>2</v>
      </c>
      <c r="S27" s="77" t="s">
        <v>61</v>
      </c>
      <c r="T27" s="5" t="s">
        <v>269</v>
      </c>
      <c r="U27" s="9"/>
      <c r="W27" s="86">
        <f t="shared" si="13"/>
        <v>111.8</v>
      </c>
      <c r="X27" s="87">
        <f t="shared" si="14"/>
        <v>34</v>
      </c>
      <c r="Y27" s="92">
        <f t="shared" si="15"/>
        <v>21</v>
      </c>
      <c r="Z27" s="90">
        <f t="shared" si="16"/>
        <v>0</v>
      </c>
      <c r="AA27" s="90">
        <f t="shared" si="17"/>
        <v>0</v>
      </c>
      <c r="AB27" s="90">
        <f t="shared" si="18"/>
        <v>0</v>
      </c>
      <c r="AC27" s="4" t="str">
        <f t="shared" si="19"/>
        <v/>
      </c>
      <c r="AD27" s="91">
        <f t="shared" si="20"/>
        <v>0</v>
      </c>
      <c r="AE27" s="77" t="str">
        <f t="shared" si="21"/>
        <v>계</v>
      </c>
      <c r="AF27" s="77" t="str">
        <f t="shared" si="22"/>
        <v>3/2</v>
      </c>
      <c r="AH27" s="20" t="str">
        <f t="shared" si="1"/>
        <v>마포웨스트리버태영데시앙</v>
      </c>
      <c r="AI27" s="87">
        <f t="shared" si="0"/>
        <v>34</v>
      </c>
      <c r="AJ27" s="77" t="str">
        <f t="shared" si="23"/>
        <v>A-</v>
      </c>
      <c r="AK27" s="77" t="s">
        <v>13</v>
      </c>
      <c r="AL27" s="77" t="s">
        <v>62</v>
      </c>
      <c r="AM27" s="77" t="s">
        <v>63</v>
      </c>
      <c r="AN27" s="77" t="str">
        <f t="shared" si="24"/>
        <v>C</v>
      </c>
      <c r="AO27" s="77" t="str">
        <f t="shared" si="25"/>
        <v/>
      </c>
      <c r="AP27" s="77" t="str">
        <f t="shared" si="26"/>
        <v/>
      </c>
      <c r="AQ27" s="77" t="str">
        <f t="shared" si="27"/>
        <v>O</v>
      </c>
      <c r="AR27" s="77" t="str">
        <f t="shared" si="28"/>
        <v>O</v>
      </c>
      <c r="AS27" s="77" t="s">
        <v>2</v>
      </c>
      <c r="AT27" s="77" t="str">
        <f t="shared" si="29"/>
        <v>O</v>
      </c>
      <c r="AU27" s="77" t="str">
        <f t="shared" si="30"/>
        <v>X</v>
      </c>
      <c r="AV27" s="77" t="str">
        <f t="shared" si="31"/>
        <v/>
      </c>
    </row>
    <row r="28" spans="1:48" x14ac:dyDescent="0.3">
      <c r="A28" s="9" t="s">
        <v>2110</v>
      </c>
      <c r="B28" s="10" t="s">
        <v>2368</v>
      </c>
      <c r="C28" s="88">
        <v>276</v>
      </c>
      <c r="D28" s="86">
        <v>111.3</v>
      </c>
      <c r="E28" s="87">
        <v>34</v>
      </c>
      <c r="F28" s="86">
        <v>84.5</v>
      </c>
      <c r="G28" s="17">
        <v>26</v>
      </c>
      <c r="H28" s="88">
        <v>15</v>
      </c>
      <c r="I28" s="89"/>
      <c r="J28" s="89"/>
      <c r="K28" s="89"/>
      <c r="L28" s="89"/>
      <c r="M28" s="90">
        <f t="shared" si="9"/>
        <v>0</v>
      </c>
      <c r="N28" s="4" t="str">
        <f t="shared" si="10"/>
        <v/>
      </c>
      <c r="O28" s="91">
        <f t="shared" si="11"/>
        <v>0</v>
      </c>
      <c r="P28" s="91">
        <f t="shared" si="12"/>
        <v>0</v>
      </c>
      <c r="Q28" s="77">
        <v>3</v>
      </c>
      <c r="R28" s="77">
        <v>2</v>
      </c>
      <c r="S28" s="77" t="s">
        <v>61</v>
      </c>
      <c r="T28" s="5" t="s">
        <v>270</v>
      </c>
      <c r="U28" s="9"/>
      <c r="W28" s="86">
        <f t="shared" si="13"/>
        <v>111.3</v>
      </c>
      <c r="X28" s="87">
        <f t="shared" si="14"/>
        <v>34</v>
      </c>
      <c r="Y28" s="92">
        <f t="shared" si="15"/>
        <v>15</v>
      </c>
      <c r="Z28" s="90">
        <f t="shared" si="16"/>
        <v>0</v>
      </c>
      <c r="AA28" s="90">
        <f t="shared" si="17"/>
        <v>0</v>
      </c>
      <c r="AB28" s="90">
        <f t="shared" si="18"/>
        <v>0</v>
      </c>
      <c r="AC28" s="4" t="str">
        <f t="shared" si="19"/>
        <v/>
      </c>
      <c r="AD28" s="91">
        <f t="shared" si="20"/>
        <v>0</v>
      </c>
      <c r="AE28" s="77" t="str">
        <f t="shared" si="21"/>
        <v>계</v>
      </c>
      <c r="AF28" s="77" t="str">
        <f t="shared" si="22"/>
        <v>3/2</v>
      </c>
      <c r="AH28" s="20" t="str">
        <f t="shared" si="1"/>
        <v>마포웨스트리버태영데시앙</v>
      </c>
      <c r="AI28" s="87">
        <f t="shared" si="0"/>
        <v>34</v>
      </c>
      <c r="AJ28" s="77" t="str">
        <f t="shared" si="23"/>
        <v>A-</v>
      </c>
      <c r="AK28" s="77" t="s">
        <v>13</v>
      </c>
      <c r="AL28" s="77" t="s">
        <v>62</v>
      </c>
      <c r="AM28" s="77" t="s">
        <v>63</v>
      </c>
      <c r="AN28" s="77" t="str">
        <f t="shared" si="24"/>
        <v>C</v>
      </c>
      <c r="AO28" s="77" t="str">
        <f t="shared" si="25"/>
        <v/>
      </c>
      <c r="AP28" s="77" t="str">
        <f t="shared" si="26"/>
        <v/>
      </c>
      <c r="AQ28" s="77" t="str">
        <f t="shared" si="27"/>
        <v>O</v>
      </c>
      <c r="AR28" s="77" t="str">
        <f t="shared" si="28"/>
        <v>O</v>
      </c>
      <c r="AS28" s="77" t="s">
        <v>2</v>
      </c>
      <c r="AT28" s="77" t="str">
        <f t="shared" si="29"/>
        <v>O</v>
      </c>
      <c r="AU28" s="77" t="str">
        <f t="shared" si="30"/>
        <v>X</v>
      </c>
      <c r="AV28" s="77" t="str">
        <f t="shared" si="31"/>
        <v/>
      </c>
    </row>
    <row r="29" spans="1:48" x14ac:dyDescent="0.3">
      <c r="A29" s="9" t="s">
        <v>2110</v>
      </c>
      <c r="B29" s="10" t="s">
        <v>2368</v>
      </c>
      <c r="C29" s="88">
        <v>276</v>
      </c>
      <c r="D29" s="86">
        <v>111.8</v>
      </c>
      <c r="E29" s="87">
        <v>34</v>
      </c>
      <c r="F29" s="86">
        <v>84.7</v>
      </c>
      <c r="G29" s="17">
        <v>26</v>
      </c>
      <c r="H29" s="88">
        <v>12</v>
      </c>
      <c r="I29" s="89"/>
      <c r="J29" s="89"/>
      <c r="K29" s="89"/>
      <c r="L29" s="89"/>
      <c r="M29" s="90">
        <f t="shared" si="9"/>
        <v>0</v>
      </c>
      <c r="N29" s="4" t="str">
        <f t="shared" si="10"/>
        <v/>
      </c>
      <c r="O29" s="91">
        <f t="shared" si="11"/>
        <v>0</v>
      </c>
      <c r="P29" s="91">
        <f t="shared" si="12"/>
        <v>0</v>
      </c>
      <c r="Q29" s="77">
        <v>3</v>
      </c>
      <c r="R29" s="77">
        <v>2</v>
      </c>
      <c r="S29" s="77" t="s">
        <v>61</v>
      </c>
      <c r="T29" s="5" t="s">
        <v>271</v>
      </c>
      <c r="U29" s="9"/>
      <c r="W29" s="86">
        <f t="shared" si="13"/>
        <v>111.8</v>
      </c>
      <c r="X29" s="87">
        <f t="shared" si="14"/>
        <v>34</v>
      </c>
      <c r="Y29" s="92">
        <f t="shared" si="15"/>
        <v>12</v>
      </c>
      <c r="Z29" s="90">
        <f t="shared" si="16"/>
        <v>0</v>
      </c>
      <c r="AA29" s="90">
        <f t="shared" si="17"/>
        <v>0</v>
      </c>
      <c r="AB29" s="90">
        <f t="shared" si="18"/>
        <v>0</v>
      </c>
      <c r="AC29" s="4" t="str">
        <f t="shared" si="19"/>
        <v/>
      </c>
      <c r="AD29" s="91">
        <f t="shared" si="20"/>
        <v>0</v>
      </c>
      <c r="AE29" s="77" t="str">
        <f t="shared" si="21"/>
        <v>계</v>
      </c>
      <c r="AF29" s="77" t="str">
        <f t="shared" si="22"/>
        <v>3/2</v>
      </c>
      <c r="AH29" s="20" t="str">
        <f t="shared" si="1"/>
        <v>마포웨스트리버태영데시앙</v>
      </c>
      <c r="AI29" s="87">
        <f t="shared" si="0"/>
        <v>34</v>
      </c>
      <c r="AJ29" s="77" t="str">
        <f t="shared" si="23"/>
        <v>A-</v>
      </c>
      <c r="AK29" s="77" t="s">
        <v>13</v>
      </c>
      <c r="AL29" s="77" t="s">
        <v>62</v>
      </c>
      <c r="AM29" s="77" t="s">
        <v>63</v>
      </c>
      <c r="AN29" s="77" t="str">
        <f t="shared" si="24"/>
        <v>C</v>
      </c>
      <c r="AO29" s="77" t="str">
        <f t="shared" si="25"/>
        <v/>
      </c>
      <c r="AP29" s="77" t="str">
        <f t="shared" si="26"/>
        <v/>
      </c>
      <c r="AQ29" s="77" t="str">
        <f t="shared" si="27"/>
        <v>O</v>
      </c>
      <c r="AR29" s="77" t="str">
        <f t="shared" si="28"/>
        <v>O</v>
      </c>
      <c r="AS29" s="77" t="s">
        <v>2</v>
      </c>
      <c r="AT29" s="77" t="str">
        <f t="shared" si="29"/>
        <v>O</v>
      </c>
      <c r="AU29" s="77" t="str">
        <f t="shared" si="30"/>
        <v>X</v>
      </c>
      <c r="AV29" s="77" t="str">
        <f t="shared" si="31"/>
        <v/>
      </c>
    </row>
    <row r="30" spans="1:48" x14ac:dyDescent="0.3">
      <c r="A30" s="9" t="s">
        <v>2110</v>
      </c>
      <c r="B30" s="10" t="s">
        <v>2368</v>
      </c>
      <c r="C30" s="88">
        <v>276</v>
      </c>
      <c r="D30" s="86">
        <v>111.5</v>
      </c>
      <c r="E30" s="87">
        <v>34</v>
      </c>
      <c r="F30" s="86">
        <v>84.8</v>
      </c>
      <c r="G30" s="17">
        <v>26</v>
      </c>
      <c r="H30" s="88">
        <v>11</v>
      </c>
      <c r="I30" s="89"/>
      <c r="J30" s="89"/>
      <c r="K30" s="89"/>
      <c r="L30" s="89"/>
      <c r="M30" s="90">
        <f t="shared" si="9"/>
        <v>0</v>
      </c>
      <c r="N30" s="4" t="str">
        <f t="shared" si="10"/>
        <v/>
      </c>
      <c r="O30" s="91">
        <f t="shared" si="11"/>
        <v>0</v>
      </c>
      <c r="P30" s="91">
        <f t="shared" si="12"/>
        <v>0</v>
      </c>
      <c r="Q30" s="77">
        <v>3</v>
      </c>
      <c r="R30" s="77">
        <v>2</v>
      </c>
      <c r="S30" s="77" t="s">
        <v>61</v>
      </c>
      <c r="T30" s="5" t="s">
        <v>272</v>
      </c>
      <c r="U30" s="9"/>
      <c r="W30" s="86">
        <f t="shared" si="13"/>
        <v>111.5</v>
      </c>
      <c r="X30" s="87">
        <f t="shared" si="14"/>
        <v>34</v>
      </c>
      <c r="Y30" s="92">
        <f t="shared" si="15"/>
        <v>11</v>
      </c>
      <c r="Z30" s="90">
        <f t="shared" si="16"/>
        <v>0</v>
      </c>
      <c r="AA30" s="90">
        <f t="shared" si="17"/>
        <v>0</v>
      </c>
      <c r="AB30" s="90">
        <f t="shared" si="18"/>
        <v>0</v>
      </c>
      <c r="AC30" s="4" t="str">
        <f t="shared" si="19"/>
        <v/>
      </c>
      <c r="AD30" s="91">
        <f t="shared" si="20"/>
        <v>0</v>
      </c>
      <c r="AE30" s="77" t="str">
        <f t="shared" si="21"/>
        <v>계</v>
      </c>
      <c r="AF30" s="77" t="str">
        <f t="shared" si="22"/>
        <v>3/2</v>
      </c>
      <c r="AH30" s="20" t="str">
        <f t="shared" si="1"/>
        <v>마포웨스트리버태영데시앙</v>
      </c>
      <c r="AI30" s="87">
        <f t="shared" si="0"/>
        <v>34</v>
      </c>
      <c r="AJ30" s="77" t="str">
        <f t="shared" si="23"/>
        <v>A-</v>
      </c>
      <c r="AK30" s="77" t="s">
        <v>13</v>
      </c>
      <c r="AL30" s="77" t="s">
        <v>62</v>
      </c>
      <c r="AM30" s="77" t="s">
        <v>63</v>
      </c>
      <c r="AN30" s="77" t="str">
        <f t="shared" si="24"/>
        <v>C</v>
      </c>
      <c r="AO30" s="77" t="str">
        <f t="shared" si="25"/>
        <v/>
      </c>
      <c r="AP30" s="77" t="str">
        <f t="shared" si="26"/>
        <v/>
      </c>
      <c r="AQ30" s="77" t="str">
        <f t="shared" si="27"/>
        <v>O</v>
      </c>
      <c r="AR30" s="77" t="str">
        <f t="shared" si="28"/>
        <v>O</v>
      </c>
      <c r="AS30" s="77" t="s">
        <v>2</v>
      </c>
      <c r="AT30" s="77" t="str">
        <f t="shared" si="29"/>
        <v>O</v>
      </c>
      <c r="AU30" s="77" t="str">
        <f t="shared" si="30"/>
        <v>X</v>
      </c>
      <c r="AV30" s="77" t="str">
        <f t="shared" si="31"/>
        <v/>
      </c>
    </row>
    <row r="31" spans="1:48" x14ac:dyDescent="0.3">
      <c r="A31" s="9" t="s">
        <v>2110</v>
      </c>
      <c r="B31" s="10" t="s">
        <v>2368</v>
      </c>
      <c r="C31" s="88">
        <v>276</v>
      </c>
      <c r="D31" s="86">
        <v>111.4</v>
      </c>
      <c r="E31" s="87">
        <v>34</v>
      </c>
      <c r="F31" s="86">
        <v>84.8</v>
      </c>
      <c r="G31" s="17">
        <v>26</v>
      </c>
      <c r="H31" s="88">
        <v>6</v>
      </c>
      <c r="I31" s="89"/>
      <c r="J31" s="89"/>
      <c r="K31" s="89"/>
      <c r="L31" s="89"/>
      <c r="M31" s="90">
        <f t="shared" si="9"/>
        <v>0</v>
      </c>
      <c r="N31" s="4" t="str">
        <f t="shared" si="10"/>
        <v/>
      </c>
      <c r="O31" s="91">
        <f t="shared" si="11"/>
        <v>0</v>
      </c>
      <c r="P31" s="91">
        <f t="shared" si="12"/>
        <v>0</v>
      </c>
      <c r="Q31" s="77">
        <v>3</v>
      </c>
      <c r="R31" s="77">
        <v>2</v>
      </c>
      <c r="S31" s="77" t="s">
        <v>61</v>
      </c>
      <c r="T31" s="5" t="s">
        <v>259</v>
      </c>
      <c r="U31" s="9"/>
      <c r="W31" s="86">
        <f t="shared" si="13"/>
        <v>111.4</v>
      </c>
      <c r="X31" s="87">
        <f t="shared" si="14"/>
        <v>34</v>
      </c>
      <c r="Y31" s="92">
        <f t="shared" si="15"/>
        <v>6</v>
      </c>
      <c r="Z31" s="90">
        <f t="shared" si="16"/>
        <v>0</v>
      </c>
      <c r="AA31" s="90">
        <f t="shared" si="17"/>
        <v>0</v>
      </c>
      <c r="AB31" s="90">
        <f t="shared" si="18"/>
        <v>0</v>
      </c>
      <c r="AC31" s="4" t="str">
        <f t="shared" si="19"/>
        <v/>
      </c>
      <c r="AD31" s="91">
        <f t="shared" si="20"/>
        <v>0</v>
      </c>
      <c r="AE31" s="77" t="str">
        <f t="shared" si="21"/>
        <v>계</v>
      </c>
      <c r="AF31" s="77" t="str">
        <f t="shared" si="22"/>
        <v>3/2</v>
      </c>
      <c r="AH31" s="20" t="str">
        <f t="shared" si="1"/>
        <v>마포웨스트리버태영데시앙</v>
      </c>
      <c r="AI31" s="87">
        <f t="shared" si="0"/>
        <v>34</v>
      </c>
      <c r="AJ31" s="77" t="str">
        <f t="shared" si="23"/>
        <v>A-</v>
      </c>
      <c r="AK31" s="77" t="s">
        <v>13</v>
      </c>
      <c r="AL31" s="77" t="s">
        <v>62</v>
      </c>
      <c r="AM31" s="77" t="s">
        <v>63</v>
      </c>
      <c r="AN31" s="77" t="str">
        <f t="shared" si="24"/>
        <v>C</v>
      </c>
      <c r="AO31" s="77" t="str">
        <f t="shared" si="25"/>
        <v/>
      </c>
      <c r="AP31" s="77" t="str">
        <f t="shared" si="26"/>
        <v/>
      </c>
      <c r="AQ31" s="77" t="str">
        <f t="shared" si="27"/>
        <v>O</v>
      </c>
      <c r="AR31" s="77" t="str">
        <f t="shared" si="28"/>
        <v>O</v>
      </c>
      <c r="AS31" s="77" t="s">
        <v>2</v>
      </c>
      <c r="AT31" s="77" t="str">
        <f t="shared" si="29"/>
        <v>O</v>
      </c>
      <c r="AU31" s="77" t="str">
        <f t="shared" si="30"/>
        <v>X</v>
      </c>
      <c r="AV31" s="77" t="str">
        <f t="shared" si="31"/>
        <v/>
      </c>
    </row>
    <row r="32" spans="1:48" x14ac:dyDescent="0.3">
      <c r="A32" s="9" t="s">
        <v>2110</v>
      </c>
      <c r="B32" s="10" t="s">
        <v>2368</v>
      </c>
      <c r="C32" s="88">
        <v>276</v>
      </c>
      <c r="D32" s="86">
        <v>112.2</v>
      </c>
      <c r="E32" s="87">
        <v>34</v>
      </c>
      <c r="F32" s="86">
        <v>84.6</v>
      </c>
      <c r="G32" s="17">
        <v>26</v>
      </c>
      <c r="H32" s="88">
        <v>21</v>
      </c>
      <c r="I32" s="89"/>
      <c r="J32" s="89"/>
      <c r="K32" s="89"/>
      <c r="L32" s="89"/>
      <c r="M32" s="90">
        <f t="shared" si="9"/>
        <v>0</v>
      </c>
      <c r="N32" s="4" t="str">
        <f t="shared" si="10"/>
        <v/>
      </c>
      <c r="O32" s="91">
        <f t="shared" si="11"/>
        <v>0</v>
      </c>
      <c r="P32" s="91">
        <f t="shared" si="12"/>
        <v>0</v>
      </c>
      <c r="Q32" s="77">
        <v>3</v>
      </c>
      <c r="R32" s="77">
        <v>2</v>
      </c>
      <c r="S32" s="77" t="s">
        <v>61</v>
      </c>
      <c r="T32" s="5" t="s">
        <v>102</v>
      </c>
      <c r="U32" s="9"/>
      <c r="W32" s="86">
        <f t="shared" si="13"/>
        <v>112.2</v>
      </c>
      <c r="X32" s="87">
        <f t="shared" si="14"/>
        <v>34</v>
      </c>
      <c r="Y32" s="92">
        <f t="shared" si="15"/>
        <v>21</v>
      </c>
      <c r="Z32" s="90">
        <f t="shared" si="16"/>
        <v>0</v>
      </c>
      <c r="AA32" s="90">
        <f t="shared" si="17"/>
        <v>0</v>
      </c>
      <c r="AB32" s="90">
        <f t="shared" si="18"/>
        <v>0</v>
      </c>
      <c r="AC32" s="4" t="str">
        <f t="shared" si="19"/>
        <v/>
      </c>
      <c r="AD32" s="91">
        <f t="shared" si="20"/>
        <v>0</v>
      </c>
      <c r="AE32" s="77" t="str">
        <f t="shared" si="21"/>
        <v>계</v>
      </c>
      <c r="AF32" s="77" t="str">
        <f t="shared" si="22"/>
        <v>3/2</v>
      </c>
      <c r="AH32" s="20" t="str">
        <f t="shared" si="1"/>
        <v>마포웨스트리버태영데시앙</v>
      </c>
      <c r="AI32" s="87">
        <f t="shared" si="0"/>
        <v>34</v>
      </c>
      <c r="AJ32" s="77" t="str">
        <f t="shared" si="23"/>
        <v>A-</v>
      </c>
      <c r="AK32" s="77" t="s">
        <v>13</v>
      </c>
      <c r="AL32" s="77" t="s">
        <v>62</v>
      </c>
      <c r="AM32" s="77" t="s">
        <v>63</v>
      </c>
      <c r="AN32" s="77" t="str">
        <f t="shared" si="24"/>
        <v>C</v>
      </c>
      <c r="AO32" s="77" t="str">
        <f t="shared" si="25"/>
        <v/>
      </c>
      <c r="AP32" s="77" t="str">
        <f t="shared" si="26"/>
        <v/>
      </c>
      <c r="AQ32" s="77" t="str">
        <f t="shared" si="27"/>
        <v>O</v>
      </c>
      <c r="AR32" s="77" t="str">
        <f t="shared" si="28"/>
        <v>O</v>
      </c>
      <c r="AS32" s="77" t="s">
        <v>2</v>
      </c>
      <c r="AT32" s="77" t="str">
        <f t="shared" si="29"/>
        <v>O</v>
      </c>
      <c r="AU32" s="77" t="str">
        <f t="shared" si="30"/>
        <v>X</v>
      </c>
      <c r="AV32" s="77" t="str">
        <f t="shared" si="31"/>
        <v/>
      </c>
    </row>
    <row r="33" spans="1:48" x14ac:dyDescent="0.3">
      <c r="A33" s="9" t="s">
        <v>2110</v>
      </c>
      <c r="B33" s="10" t="s">
        <v>2368</v>
      </c>
      <c r="C33" s="88">
        <v>276</v>
      </c>
      <c r="D33" s="86">
        <v>134.5</v>
      </c>
      <c r="E33" s="87">
        <v>41</v>
      </c>
      <c r="F33" s="86">
        <v>102.7</v>
      </c>
      <c r="G33" s="17">
        <v>31</v>
      </c>
      <c r="H33" s="88">
        <v>11</v>
      </c>
      <c r="I33" s="89"/>
      <c r="J33" s="89"/>
      <c r="K33" s="89"/>
      <c r="L33" s="89"/>
      <c r="M33" s="90">
        <f t="shared" si="9"/>
        <v>0</v>
      </c>
      <c r="N33" s="4" t="str">
        <f t="shared" si="10"/>
        <v/>
      </c>
      <c r="O33" s="91">
        <f t="shared" si="11"/>
        <v>0</v>
      </c>
      <c r="P33" s="91">
        <f t="shared" si="12"/>
        <v>0</v>
      </c>
      <c r="Q33" s="77">
        <v>4</v>
      </c>
      <c r="R33" s="77">
        <v>2</v>
      </c>
      <c r="S33" s="77" t="s">
        <v>61</v>
      </c>
      <c r="T33" s="5">
        <v>134</v>
      </c>
      <c r="U33" s="9"/>
      <c r="W33" s="86">
        <f t="shared" si="13"/>
        <v>134.5</v>
      </c>
      <c r="X33" s="87">
        <f t="shared" si="14"/>
        <v>41</v>
      </c>
      <c r="Y33" s="92">
        <f t="shared" si="15"/>
        <v>11</v>
      </c>
      <c r="Z33" s="90">
        <f t="shared" si="16"/>
        <v>0</v>
      </c>
      <c r="AA33" s="90">
        <f t="shared" si="17"/>
        <v>0</v>
      </c>
      <c r="AB33" s="90">
        <f t="shared" si="18"/>
        <v>0</v>
      </c>
      <c r="AC33" s="4" t="str">
        <f t="shared" si="19"/>
        <v/>
      </c>
      <c r="AD33" s="91">
        <f t="shared" si="20"/>
        <v>0</v>
      </c>
      <c r="AE33" s="77" t="str">
        <f t="shared" si="21"/>
        <v>계</v>
      </c>
      <c r="AF33" s="77" t="str">
        <f t="shared" si="22"/>
        <v>4/2</v>
      </c>
      <c r="AH33" s="20" t="str">
        <f t="shared" si="1"/>
        <v>마포웨스트리버태영데시앙</v>
      </c>
      <c r="AI33" s="87">
        <f t="shared" si="0"/>
        <v>41</v>
      </c>
      <c r="AJ33" s="77" t="str">
        <f t="shared" si="23"/>
        <v>A-</v>
      </c>
      <c r="AK33" s="77" t="s">
        <v>13</v>
      </c>
      <c r="AL33" s="77" t="s">
        <v>62</v>
      </c>
      <c r="AM33" s="77" t="s">
        <v>63</v>
      </c>
      <c r="AN33" s="77" t="str">
        <f t="shared" si="24"/>
        <v>C</v>
      </c>
      <c r="AO33" s="77" t="str">
        <f t="shared" si="25"/>
        <v/>
      </c>
      <c r="AP33" s="77" t="str">
        <f t="shared" si="26"/>
        <v/>
      </c>
      <c r="AQ33" s="77" t="str">
        <f t="shared" si="27"/>
        <v>O</v>
      </c>
      <c r="AR33" s="77" t="str">
        <f t="shared" si="28"/>
        <v>O</v>
      </c>
      <c r="AS33" s="77" t="s">
        <v>2</v>
      </c>
      <c r="AT33" s="77" t="str">
        <f t="shared" si="29"/>
        <v>X</v>
      </c>
      <c r="AU33" s="77" t="str">
        <f t="shared" si="30"/>
        <v>X</v>
      </c>
      <c r="AV33" s="77" t="str">
        <f t="shared" si="31"/>
        <v/>
      </c>
    </row>
    <row r="34" spans="1:48" x14ac:dyDescent="0.3">
      <c r="A34" s="9" t="s">
        <v>2110</v>
      </c>
      <c r="B34" s="10" t="s">
        <v>2368</v>
      </c>
      <c r="C34" s="88">
        <v>276</v>
      </c>
      <c r="D34" s="86">
        <v>134.5</v>
      </c>
      <c r="E34" s="87">
        <v>41</v>
      </c>
      <c r="F34" s="86">
        <v>102.7</v>
      </c>
      <c r="G34" s="17">
        <v>31</v>
      </c>
      <c r="H34" s="88">
        <v>6</v>
      </c>
      <c r="I34" s="89"/>
      <c r="J34" s="89"/>
      <c r="K34" s="89"/>
      <c r="L34" s="89"/>
      <c r="M34" s="90">
        <f t="shared" si="9"/>
        <v>0</v>
      </c>
      <c r="N34" s="4" t="str">
        <f t="shared" si="10"/>
        <v/>
      </c>
      <c r="O34" s="91">
        <f t="shared" si="11"/>
        <v>0</v>
      </c>
      <c r="P34" s="91">
        <f t="shared" si="12"/>
        <v>0</v>
      </c>
      <c r="Q34" s="77">
        <v>4</v>
      </c>
      <c r="R34" s="77">
        <v>2</v>
      </c>
      <c r="S34" s="77" t="s">
        <v>61</v>
      </c>
      <c r="T34" s="5" t="s">
        <v>273</v>
      </c>
      <c r="U34" s="9"/>
      <c r="W34" s="86">
        <f t="shared" si="13"/>
        <v>134.5</v>
      </c>
      <c r="X34" s="87">
        <f t="shared" si="14"/>
        <v>41</v>
      </c>
      <c r="Y34" s="92">
        <f t="shared" si="15"/>
        <v>6</v>
      </c>
      <c r="Z34" s="90">
        <f t="shared" si="16"/>
        <v>0</v>
      </c>
      <c r="AA34" s="90">
        <f t="shared" si="17"/>
        <v>0</v>
      </c>
      <c r="AB34" s="90">
        <f t="shared" si="18"/>
        <v>0</v>
      </c>
      <c r="AC34" s="4" t="str">
        <f t="shared" si="19"/>
        <v/>
      </c>
      <c r="AD34" s="91">
        <f t="shared" si="20"/>
        <v>0</v>
      </c>
      <c r="AE34" s="77" t="str">
        <f t="shared" si="21"/>
        <v>계</v>
      </c>
      <c r="AF34" s="77" t="str">
        <f t="shared" si="22"/>
        <v>4/2</v>
      </c>
      <c r="AH34" s="20" t="str">
        <f t="shared" si="1"/>
        <v>마포웨스트리버태영데시앙</v>
      </c>
      <c r="AI34" s="87">
        <f t="shared" si="0"/>
        <v>41</v>
      </c>
      <c r="AJ34" s="77" t="str">
        <f t="shared" si="23"/>
        <v>A-</v>
      </c>
      <c r="AK34" s="77" t="s">
        <v>13</v>
      </c>
      <c r="AL34" s="77" t="s">
        <v>62</v>
      </c>
      <c r="AM34" s="77" t="s">
        <v>63</v>
      </c>
      <c r="AN34" s="77" t="str">
        <f t="shared" si="24"/>
        <v>C</v>
      </c>
      <c r="AO34" s="77" t="str">
        <f t="shared" si="25"/>
        <v/>
      </c>
      <c r="AP34" s="77" t="str">
        <f t="shared" si="26"/>
        <v/>
      </c>
      <c r="AQ34" s="77" t="str">
        <f t="shared" si="27"/>
        <v>O</v>
      </c>
      <c r="AR34" s="77" t="str">
        <f t="shared" si="28"/>
        <v>O</v>
      </c>
      <c r="AS34" s="77" t="s">
        <v>2</v>
      </c>
      <c r="AT34" s="77" t="str">
        <f t="shared" si="29"/>
        <v>X</v>
      </c>
      <c r="AU34" s="77" t="str">
        <f t="shared" si="30"/>
        <v>X</v>
      </c>
      <c r="AV34" s="77" t="str">
        <f t="shared" si="31"/>
        <v/>
      </c>
    </row>
    <row r="35" spans="1:48" x14ac:dyDescent="0.3">
      <c r="A35" s="9" t="s">
        <v>2110</v>
      </c>
      <c r="B35" s="10" t="s">
        <v>2368</v>
      </c>
      <c r="C35" s="88">
        <v>276</v>
      </c>
      <c r="D35" s="86">
        <v>205.2</v>
      </c>
      <c r="E35" s="87">
        <v>62</v>
      </c>
      <c r="F35" s="86">
        <v>157.30000000000001</v>
      </c>
      <c r="G35" s="17">
        <v>48</v>
      </c>
      <c r="H35" s="88">
        <v>1</v>
      </c>
      <c r="I35" s="89"/>
      <c r="J35" s="89"/>
      <c r="K35" s="89"/>
      <c r="L35" s="89"/>
      <c r="M35" s="90">
        <f t="shared" si="9"/>
        <v>0</v>
      </c>
      <c r="N35" s="4" t="str">
        <f t="shared" si="10"/>
        <v/>
      </c>
      <c r="O35" s="91">
        <f t="shared" si="11"/>
        <v>0</v>
      </c>
      <c r="P35" s="91">
        <f t="shared" si="12"/>
        <v>0</v>
      </c>
      <c r="Q35" s="77">
        <v>5</v>
      </c>
      <c r="R35" s="77">
        <v>2</v>
      </c>
      <c r="S35" s="77" t="s">
        <v>61</v>
      </c>
      <c r="T35" s="5">
        <v>205</v>
      </c>
      <c r="U35" s="9"/>
      <c r="W35" s="86">
        <f t="shared" si="13"/>
        <v>205.2</v>
      </c>
      <c r="X35" s="87">
        <f t="shared" si="14"/>
        <v>62</v>
      </c>
      <c r="Y35" s="92">
        <f t="shared" si="15"/>
        <v>1</v>
      </c>
      <c r="Z35" s="90">
        <f t="shared" si="16"/>
        <v>0</v>
      </c>
      <c r="AA35" s="90">
        <f t="shared" si="17"/>
        <v>0</v>
      </c>
      <c r="AB35" s="90">
        <f t="shared" si="18"/>
        <v>0</v>
      </c>
      <c r="AC35" s="4" t="str">
        <f t="shared" si="19"/>
        <v/>
      </c>
      <c r="AD35" s="91">
        <f t="shared" si="20"/>
        <v>0</v>
      </c>
      <c r="AE35" s="77" t="str">
        <f t="shared" si="21"/>
        <v>계</v>
      </c>
      <c r="AF35" s="77" t="str">
        <f t="shared" si="22"/>
        <v>5/2</v>
      </c>
      <c r="AH35" s="20" t="str">
        <f t="shared" si="1"/>
        <v>마포웨스트리버태영데시앙</v>
      </c>
      <c r="AI35" s="87">
        <f t="shared" si="0"/>
        <v>62</v>
      </c>
      <c r="AJ35" s="77" t="str">
        <f t="shared" si="23"/>
        <v>A-</v>
      </c>
      <c r="AK35" s="77" t="s">
        <v>13</v>
      </c>
      <c r="AL35" s="77" t="s">
        <v>62</v>
      </c>
      <c r="AM35" s="77" t="s">
        <v>63</v>
      </c>
      <c r="AN35" s="77" t="str">
        <f t="shared" si="24"/>
        <v>C</v>
      </c>
      <c r="AO35" s="77" t="str">
        <f t="shared" si="25"/>
        <v/>
      </c>
      <c r="AP35" s="77" t="str">
        <f t="shared" si="26"/>
        <v/>
      </c>
      <c r="AQ35" s="77" t="str">
        <f t="shared" si="27"/>
        <v>O</v>
      </c>
      <c r="AR35" s="77" t="str">
        <f t="shared" si="28"/>
        <v>O</v>
      </c>
      <c r="AS35" s="77" t="s">
        <v>2</v>
      </c>
      <c r="AT35" s="77" t="str">
        <f t="shared" si="29"/>
        <v>X</v>
      </c>
      <c r="AU35" s="77" t="str">
        <f t="shared" si="30"/>
        <v>X</v>
      </c>
      <c r="AV35" s="77" t="str">
        <f t="shared" si="31"/>
        <v/>
      </c>
    </row>
    <row r="36" spans="1:48" x14ac:dyDescent="0.3">
      <c r="A36" s="9"/>
      <c r="B36" s="77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7"/>
      <c r="U36" s="9"/>
      <c r="W36" s="67" t="str">
        <f>$A$4&amp;" "&amp;A37&amp;"("&amp;B37&amp;","&amp;C37&amp;"^)"</f>
        <v>창전동 창전삼성(창전래미안)('98.06.,951^)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9" t="str">
        <f t="shared" si="0"/>
        <v/>
      </c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</row>
    <row r="37" spans="1:48" x14ac:dyDescent="0.3">
      <c r="A37" s="9" t="s">
        <v>2115</v>
      </c>
      <c r="B37" s="10" t="s">
        <v>2369</v>
      </c>
      <c r="C37" s="88">
        <v>951</v>
      </c>
      <c r="D37" s="86">
        <v>80</v>
      </c>
      <c r="E37" s="87">
        <v>24</v>
      </c>
      <c r="F37" s="86">
        <v>59.9</v>
      </c>
      <c r="G37" s="17">
        <v>18</v>
      </c>
      <c r="H37" s="88">
        <v>176</v>
      </c>
      <c r="I37" s="89">
        <v>120000</v>
      </c>
      <c r="J37" s="89" t="s">
        <v>69</v>
      </c>
      <c r="K37" s="89">
        <v>55000</v>
      </c>
      <c r="L37" s="89" t="s">
        <v>59</v>
      </c>
      <c r="M37" s="90">
        <f>I37-K37</f>
        <v>65000</v>
      </c>
      <c r="N37" s="4">
        <f>IF(ISERROR(K37/I37),"",K37/I37)</f>
        <v>0.45833333333333331</v>
      </c>
      <c r="O37" s="91">
        <f>I37/E37</f>
        <v>5000</v>
      </c>
      <c r="P37" s="91">
        <f>K37/E37</f>
        <v>2291.6666666666665</v>
      </c>
      <c r="Q37" s="77">
        <v>3</v>
      </c>
      <c r="R37" s="77">
        <v>1</v>
      </c>
      <c r="S37" s="77" t="s">
        <v>61</v>
      </c>
      <c r="T37" s="5">
        <v>79</v>
      </c>
      <c r="U37" s="9"/>
      <c r="W37" s="86">
        <f t="shared" ref="W37:X39" si="32">D37</f>
        <v>80</v>
      </c>
      <c r="X37" s="87">
        <f t="shared" si="32"/>
        <v>24</v>
      </c>
      <c r="Y37" s="92">
        <f t="shared" ref="Y37:Z39" si="33">H37</f>
        <v>176</v>
      </c>
      <c r="Z37" s="90">
        <f t="shared" si="33"/>
        <v>120000</v>
      </c>
      <c r="AA37" s="90">
        <f>K37</f>
        <v>55000</v>
      </c>
      <c r="AB37" s="90">
        <f t="shared" ref="AB37:AD39" si="34">M37</f>
        <v>65000</v>
      </c>
      <c r="AC37" s="4">
        <f t="shared" si="34"/>
        <v>0.45833333333333331</v>
      </c>
      <c r="AD37" s="91">
        <f t="shared" si="34"/>
        <v>5000</v>
      </c>
      <c r="AE37" s="77" t="str">
        <f>S37</f>
        <v>계</v>
      </c>
      <c r="AF37" s="77" t="str">
        <f>Q37&amp;"/"&amp;R37</f>
        <v>3/1</v>
      </c>
      <c r="AH37" s="20" t="str">
        <f t="shared" si="1"/>
        <v>창전삼성(창전래미안)</v>
      </c>
      <c r="AI37" s="87">
        <f t="shared" si="0"/>
        <v>24</v>
      </c>
      <c r="AJ37" s="77" t="str">
        <f>IF(AI37="","",$AJ$2)</f>
        <v>A-</v>
      </c>
      <c r="AK37" s="77" t="s">
        <v>13</v>
      </c>
      <c r="AL37" s="77" t="s">
        <v>62</v>
      </c>
      <c r="AM37" s="77" t="s">
        <v>63</v>
      </c>
      <c r="AN37" s="77" t="str">
        <f>IF(AI37="","",$AN$2)</f>
        <v>C</v>
      </c>
      <c r="AO37" s="77" t="str">
        <f>IF(N37="","",IF(N37&gt;=$AO$1/100,"O","X"))</f>
        <v>X</v>
      </c>
      <c r="AP37" s="77" t="str">
        <f>IF(I37="","",IF(I37&lt;=$AP$1,"O","X"))</f>
        <v>X</v>
      </c>
      <c r="AQ37" s="77" t="str">
        <f>IF(O37="","",IF(O37&lt;=$AQ$1,"O","X"))</f>
        <v>X</v>
      </c>
      <c r="AR37" s="77" t="str">
        <f>IF(M37="","",IF(M37&lt;=$AR$1,"O","X"))</f>
        <v>X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O</v>
      </c>
      <c r="AV37" s="77" t="str">
        <f>IF(AO37="","",IF(AND(AO37="O",AP37="O",AR37="O",AT37="O",AU37="O"),"후보","X"))</f>
        <v>X</v>
      </c>
    </row>
    <row r="38" spans="1:48" x14ac:dyDescent="0.3">
      <c r="A38" s="9" t="s">
        <v>2115</v>
      </c>
      <c r="B38" s="10" t="s">
        <v>2369</v>
      </c>
      <c r="C38" s="88">
        <v>951</v>
      </c>
      <c r="D38" s="86">
        <v>108.6</v>
      </c>
      <c r="E38" s="87">
        <v>33</v>
      </c>
      <c r="F38" s="86">
        <v>84.9</v>
      </c>
      <c r="G38" s="17">
        <v>26</v>
      </c>
      <c r="H38" s="88">
        <v>276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7">
        <v>3</v>
      </c>
      <c r="R38" s="77">
        <v>2</v>
      </c>
      <c r="S38" s="77" t="s">
        <v>61</v>
      </c>
      <c r="T38" s="5">
        <v>108</v>
      </c>
      <c r="U38" s="9"/>
      <c r="W38" s="86">
        <f t="shared" si="32"/>
        <v>108.6</v>
      </c>
      <c r="X38" s="87">
        <f t="shared" si="32"/>
        <v>33</v>
      </c>
      <c r="Y38" s="92">
        <f t="shared" si="33"/>
        <v>276</v>
      </c>
      <c r="Z38" s="90">
        <f t="shared" si="33"/>
        <v>0</v>
      </c>
      <c r="AA38" s="90">
        <f>K38</f>
        <v>0</v>
      </c>
      <c r="AB38" s="90">
        <f t="shared" si="34"/>
        <v>0</v>
      </c>
      <c r="AC38" s="4" t="str">
        <f t="shared" si="34"/>
        <v/>
      </c>
      <c r="AD38" s="91">
        <f t="shared" si="34"/>
        <v>0</v>
      </c>
      <c r="AE38" s="77" t="str">
        <f>S38</f>
        <v>계</v>
      </c>
      <c r="AF38" s="77" t="str">
        <f>Q38&amp;"/"&amp;R38</f>
        <v>3/2</v>
      </c>
      <c r="AH38" s="20" t="str">
        <f t="shared" si="1"/>
        <v>창전삼성(창전래미안)</v>
      </c>
      <c r="AI38" s="87">
        <f t="shared" si="0"/>
        <v>33</v>
      </c>
      <c r="AJ38" s="77" t="str">
        <f>IF(AI38="","",$AJ$2)</f>
        <v>A-</v>
      </c>
      <c r="AK38" s="77" t="s">
        <v>13</v>
      </c>
      <c r="AL38" s="77" t="s">
        <v>62</v>
      </c>
      <c r="AM38" s="77" t="s">
        <v>63</v>
      </c>
      <c r="AN38" s="77" t="str">
        <f>IF(AI38="","",$AN$2)</f>
        <v>C</v>
      </c>
      <c r="AO38" s="77" t="str">
        <f>IF(N38="","",IF(N38&gt;=$AO$1/100,"O","X"))</f>
        <v/>
      </c>
      <c r="AP38" s="77" t="str">
        <f>IF(I38="","",IF(I38&lt;=$AP$1,"O","X"))</f>
        <v/>
      </c>
      <c r="AQ38" s="77" t="str">
        <f>IF(O38="","",IF(O38&lt;=$AQ$1,"O","X"))</f>
        <v>O</v>
      </c>
      <c r="AR38" s="77" t="str">
        <f>IF(M38="","",IF(M38&lt;=$AR$1,"O","X"))</f>
        <v>O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O</v>
      </c>
      <c r="AV38" s="77" t="str">
        <f>IF(AO38="","",IF(AND(AO38="O",AP38="O",AR38="O",AT38="O",AU38="O"),"후보","X"))</f>
        <v/>
      </c>
    </row>
    <row r="39" spans="1:48" x14ac:dyDescent="0.3">
      <c r="A39" s="9" t="s">
        <v>2115</v>
      </c>
      <c r="B39" s="10" t="s">
        <v>2369</v>
      </c>
      <c r="C39" s="88">
        <v>951</v>
      </c>
      <c r="D39" s="86">
        <v>141.69999999999999</v>
      </c>
      <c r="E39" s="87">
        <v>43</v>
      </c>
      <c r="F39" s="86">
        <v>114.8</v>
      </c>
      <c r="G39" s="17">
        <v>35</v>
      </c>
      <c r="H39" s="88">
        <v>188</v>
      </c>
      <c r="I39" s="89">
        <v>150000</v>
      </c>
      <c r="J39" s="89" t="s">
        <v>76</v>
      </c>
      <c r="K39" s="89"/>
      <c r="L39" s="89"/>
      <c r="M39" s="90">
        <f>I39-K39</f>
        <v>150000</v>
      </c>
      <c r="N39" s="4">
        <f>IF(ISERROR(K39/I39),"",K39/I39)</f>
        <v>0</v>
      </c>
      <c r="O39" s="91">
        <f>I39/E39</f>
        <v>3488.3720930232557</v>
      </c>
      <c r="P39" s="91">
        <f>K39/E39</f>
        <v>0</v>
      </c>
      <c r="Q39" s="77">
        <v>4</v>
      </c>
      <c r="R39" s="77">
        <v>2</v>
      </c>
      <c r="S39" s="77" t="s">
        <v>61</v>
      </c>
      <c r="T39" s="5">
        <v>141</v>
      </c>
      <c r="U39" s="9"/>
      <c r="W39" s="86">
        <f t="shared" si="32"/>
        <v>141.69999999999999</v>
      </c>
      <c r="X39" s="87">
        <f t="shared" si="32"/>
        <v>43</v>
      </c>
      <c r="Y39" s="92">
        <f t="shared" si="33"/>
        <v>188</v>
      </c>
      <c r="Z39" s="90">
        <f t="shared" si="33"/>
        <v>150000</v>
      </c>
      <c r="AA39" s="90">
        <f>K39</f>
        <v>0</v>
      </c>
      <c r="AB39" s="90">
        <f t="shared" si="34"/>
        <v>150000</v>
      </c>
      <c r="AC39" s="4">
        <f t="shared" si="34"/>
        <v>0</v>
      </c>
      <c r="AD39" s="91">
        <f t="shared" si="34"/>
        <v>3488.3720930232557</v>
      </c>
      <c r="AE39" s="77" t="str">
        <f>S39</f>
        <v>계</v>
      </c>
      <c r="AF39" s="77" t="str">
        <f>Q39&amp;"/"&amp;R39</f>
        <v>4/2</v>
      </c>
      <c r="AH39" s="20" t="str">
        <f t="shared" si="1"/>
        <v>창전삼성(창전래미안)</v>
      </c>
      <c r="AI39" s="87">
        <f t="shared" si="0"/>
        <v>43</v>
      </c>
      <c r="AJ39" s="77" t="str">
        <f>IF(AI39="","",$AJ$2)</f>
        <v>A-</v>
      </c>
      <c r="AK39" s="77" t="s">
        <v>13</v>
      </c>
      <c r="AL39" s="77" t="s">
        <v>62</v>
      </c>
      <c r="AM39" s="77" t="s">
        <v>63</v>
      </c>
      <c r="AN39" s="77" t="str">
        <f>IF(AI39="","",$AN$2)</f>
        <v>C</v>
      </c>
      <c r="AO39" s="77" t="str">
        <f>IF(N39="","",IF(N39&gt;=$AO$1/100,"O","X"))</f>
        <v>X</v>
      </c>
      <c r="AP39" s="77" t="str">
        <f>IF(I39="","",IF(I39&lt;=$AP$1,"O","X"))</f>
        <v>X</v>
      </c>
      <c r="AQ39" s="77" t="str">
        <f>IF(O39="","",IF(O39&lt;=$AQ$1,"O","X"))</f>
        <v>X</v>
      </c>
      <c r="AR39" s="77" t="str">
        <f>IF(M39="","",IF(M39&lt;=$AR$1,"O","X"))</f>
        <v>X</v>
      </c>
      <c r="AS39" s="77" t="s">
        <v>2</v>
      </c>
      <c r="AT39" s="77" t="str">
        <f>IF(OR(F39="",AI39=""),"",IF(AND((F39&lt;=85),(AI39&gt;=15)),"O","X"))</f>
        <v>X</v>
      </c>
      <c r="AU39" s="77" t="str">
        <f>IF(C39="","",IF(C39&gt;=$AU$1,"O","X"))</f>
        <v>O</v>
      </c>
      <c r="AV39" s="77" t="str">
        <f>IF(AO39="","",IF(AND(AO39="O",AP39="O",AR39="O",AT39="O",AU39="O"),"후보","X"))</f>
        <v>X</v>
      </c>
    </row>
    <row r="40" spans="1:48" x14ac:dyDescent="0.3">
      <c r="A40" s="9"/>
      <c r="B40" s="77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창전동 태영('03.11.,553^)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"/>
        <v/>
      </c>
      <c r="AI40" s="109" t="str">
        <f t="shared" si="0"/>
        <v/>
      </c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</row>
    <row r="41" spans="1:48" x14ac:dyDescent="0.3">
      <c r="A41" s="9" t="s">
        <v>925</v>
      </c>
      <c r="B41" s="10" t="s">
        <v>2319</v>
      </c>
      <c r="C41" s="88">
        <v>553</v>
      </c>
      <c r="D41" s="86">
        <v>105.9</v>
      </c>
      <c r="E41" s="87">
        <v>32</v>
      </c>
      <c r="F41" s="86">
        <v>85</v>
      </c>
      <c r="G41" s="17">
        <v>26</v>
      </c>
      <c r="H41" s="88">
        <v>553</v>
      </c>
      <c r="I41" s="89">
        <v>123000</v>
      </c>
      <c r="J41" s="89" t="s">
        <v>76</v>
      </c>
      <c r="K41" s="89">
        <v>70000</v>
      </c>
      <c r="L41" s="89" t="s">
        <v>202</v>
      </c>
      <c r="M41" s="90">
        <f>I41-K41</f>
        <v>53000</v>
      </c>
      <c r="N41" s="4">
        <f>IF(ISERROR(K41/I41),"",K41/I41)</f>
        <v>0.56910569105691056</v>
      </c>
      <c r="O41" s="91">
        <f>I41/E41</f>
        <v>3843.75</v>
      </c>
      <c r="P41" s="91">
        <f>K41/E41</f>
        <v>2187.5</v>
      </c>
      <c r="Q41" s="77">
        <v>3</v>
      </c>
      <c r="R41" s="77">
        <v>2</v>
      </c>
      <c r="S41" s="77" t="s">
        <v>61</v>
      </c>
      <c r="T41" s="5">
        <v>105</v>
      </c>
      <c r="U41" s="9"/>
      <c r="W41" s="86">
        <f>D41</f>
        <v>105.9</v>
      </c>
      <c r="X41" s="87">
        <f>E41</f>
        <v>32</v>
      </c>
      <c r="Y41" s="92">
        <f>H41</f>
        <v>553</v>
      </c>
      <c r="Z41" s="90">
        <f>I41</f>
        <v>123000</v>
      </c>
      <c r="AA41" s="90">
        <f>K41</f>
        <v>70000</v>
      </c>
      <c r="AB41" s="90">
        <f>M41</f>
        <v>53000</v>
      </c>
      <c r="AC41" s="4">
        <f>N41</f>
        <v>0.56910569105691056</v>
      </c>
      <c r="AD41" s="91">
        <f>O41</f>
        <v>3843.75</v>
      </c>
      <c r="AE41" s="77" t="str">
        <f>S41</f>
        <v>계</v>
      </c>
      <c r="AF41" s="77" t="str">
        <f>Q41&amp;"/"&amp;R41</f>
        <v>3/2</v>
      </c>
      <c r="AH41" s="20" t="str">
        <f t="shared" si="1"/>
        <v>태영</v>
      </c>
      <c r="AI41" s="87">
        <f t="shared" si="0"/>
        <v>32</v>
      </c>
      <c r="AJ41" s="77" t="str">
        <f>IF(AI41="","",$AJ$2)</f>
        <v>A-</v>
      </c>
      <c r="AK41" s="77" t="s">
        <v>13</v>
      </c>
      <c r="AL41" s="77" t="s">
        <v>62</v>
      </c>
      <c r="AM41" s="77" t="s">
        <v>63</v>
      </c>
      <c r="AN41" s="77" t="str">
        <f>IF(AI41="","",$AN$2)</f>
        <v>C</v>
      </c>
      <c r="AO41" s="77" t="str">
        <f>IF(N41="","",IF(N41&gt;=$AO$1/100,"O","X"))</f>
        <v>X</v>
      </c>
      <c r="AP41" s="77" t="str">
        <f>IF(I41="","",IF(I41&lt;=$AP$1,"O","X"))</f>
        <v>X</v>
      </c>
      <c r="AQ41" s="77" t="str">
        <f>IF(O41="","",IF(O41&lt;=$AQ$1,"O","X"))</f>
        <v>X</v>
      </c>
      <c r="AR41" s="77" t="str">
        <f>IF(M41="","",IF(M41&lt;=$AR$1,"O","X"))</f>
        <v>X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O</v>
      </c>
      <c r="AV41" s="77" t="str">
        <f>IF(AO41="","",IF(AND(AO41="O",AP41="O",AR41="O",AT41="O",AU41="O"),"후보","X"))</f>
        <v>X</v>
      </c>
    </row>
    <row r="42" spans="1:48" x14ac:dyDescent="0.3">
      <c r="A42" s="9"/>
      <c r="B42" s="77"/>
      <c r="C42" s="6"/>
      <c r="D42" s="9"/>
      <c r="E42" s="14"/>
      <c r="F42" s="86"/>
      <c r="G42" s="9"/>
      <c r="H42" s="9"/>
      <c r="I42" s="9"/>
      <c r="J42" s="9"/>
      <c r="K42" s="9"/>
      <c r="L42" s="9"/>
      <c r="M42" s="9"/>
      <c r="N42" s="9"/>
      <c r="O42" s="91"/>
      <c r="P42" s="91"/>
      <c r="Q42" s="87"/>
      <c r="R42" s="87"/>
      <c r="S42" s="9"/>
      <c r="T42" s="47"/>
      <c r="U42" s="9"/>
      <c r="W42" s="67" t="str">
        <f>$A$4&amp;" "&amp;A43&amp;"("&amp;B43&amp;","&amp;C43&amp;"^)"</f>
        <v>창전동 신촌금호('01.03.,239^)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1"/>
        <v/>
      </c>
      <c r="AI42" s="109" t="str">
        <f t="shared" si="0"/>
        <v/>
      </c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</row>
    <row r="43" spans="1:48" x14ac:dyDescent="0.3">
      <c r="A43" s="9" t="s">
        <v>2127</v>
      </c>
      <c r="B43" s="10" t="s">
        <v>2357</v>
      </c>
      <c r="C43" s="88">
        <v>239</v>
      </c>
      <c r="D43" s="86">
        <v>80.3</v>
      </c>
      <c r="E43" s="87">
        <v>24</v>
      </c>
      <c r="F43" s="86">
        <v>59.2</v>
      </c>
      <c r="G43" s="17">
        <v>18</v>
      </c>
      <c r="H43" s="88">
        <v>76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7">
        <v>3</v>
      </c>
      <c r="R43" s="77">
        <v>1</v>
      </c>
      <c r="S43" s="77" t="s">
        <v>61</v>
      </c>
      <c r="T43" s="5">
        <v>80</v>
      </c>
      <c r="U43" s="9"/>
      <c r="W43" s="86">
        <f>D43</f>
        <v>80.3</v>
      </c>
      <c r="X43" s="87">
        <f>E43</f>
        <v>24</v>
      </c>
      <c r="Y43" s="92">
        <f>H43</f>
        <v>76</v>
      </c>
      <c r="Z43" s="90">
        <f>I43</f>
        <v>0</v>
      </c>
      <c r="AA43" s="90">
        <f>K43</f>
        <v>0</v>
      </c>
      <c r="AB43" s="90">
        <f t="shared" ref="AB43:AD44" si="35">M43</f>
        <v>0</v>
      </c>
      <c r="AC43" s="4" t="str">
        <f t="shared" si="35"/>
        <v/>
      </c>
      <c r="AD43" s="91">
        <f t="shared" si="35"/>
        <v>0</v>
      </c>
      <c r="AE43" s="77" t="str">
        <f>S43</f>
        <v>계</v>
      </c>
      <c r="AF43" s="77" t="str">
        <f>Q43&amp;"/"&amp;R43</f>
        <v>3/1</v>
      </c>
      <c r="AH43" s="20" t="str">
        <f t="shared" si="1"/>
        <v>신촌금호</v>
      </c>
      <c r="AI43" s="87">
        <f t="shared" si="0"/>
        <v>24</v>
      </c>
      <c r="AJ43" s="77" t="str">
        <f>IF(AI43="","",$AJ$2)</f>
        <v>A-</v>
      </c>
      <c r="AK43" s="77" t="s">
        <v>13</v>
      </c>
      <c r="AL43" s="77" t="s">
        <v>62</v>
      </c>
      <c r="AM43" s="77" t="s">
        <v>63</v>
      </c>
      <c r="AN43" s="77" t="str">
        <f>IF(AI43="","",$AN$2)</f>
        <v>C</v>
      </c>
      <c r="AO43" s="77" t="str">
        <f>IF(N43="","",IF(N43&gt;=$AO$1/100,"O","X"))</f>
        <v/>
      </c>
      <c r="AP43" s="77" t="str">
        <f>IF(I43="","",IF(I43&lt;=$AP$1,"O","X"))</f>
        <v/>
      </c>
      <c r="AQ43" s="77" t="str">
        <f>IF(O43="","",IF(O43&lt;=$AQ$1,"O","X"))</f>
        <v>O</v>
      </c>
      <c r="AR43" s="77" t="str">
        <f>IF(M43="","",IF(M43&lt;=$AR$1,"O","X"))</f>
        <v>O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X</v>
      </c>
      <c r="AV43" s="77" t="str">
        <f>IF(AO43="","",IF(AND(AO43="O",AP43="O",AR43="O",AT43="O",AU43="O"),"후보","X"))</f>
        <v/>
      </c>
    </row>
    <row r="44" spans="1:48" x14ac:dyDescent="0.3">
      <c r="A44" s="9" t="s">
        <v>2127</v>
      </c>
      <c r="B44" s="10" t="s">
        <v>2357</v>
      </c>
      <c r="C44" s="88">
        <v>239</v>
      </c>
      <c r="D44" s="86">
        <v>110.5</v>
      </c>
      <c r="E44" s="87">
        <v>33</v>
      </c>
      <c r="F44" s="86">
        <v>84.9</v>
      </c>
      <c r="G44" s="17">
        <v>26</v>
      </c>
      <c r="H44" s="88">
        <v>163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7">
        <v>3</v>
      </c>
      <c r="R44" s="77">
        <v>2</v>
      </c>
      <c r="S44" s="77" t="s">
        <v>61</v>
      </c>
      <c r="T44" s="5">
        <v>110</v>
      </c>
      <c r="U44" s="9"/>
      <c r="W44" s="86">
        <f>D44</f>
        <v>110.5</v>
      </c>
      <c r="X44" s="87">
        <f>E44</f>
        <v>33</v>
      </c>
      <c r="Y44" s="92">
        <f>H44</f>
        <v>163</v>
      </c>
      <c r="Z44" s="90">
        <f>I44</f>
        <v>0</v>
      </c>
      <c r="AA44" s="90">
        <f>K44</f>
        <v>0</v>
      </c>
      <c r="AB44" s="90">
        <f t="shared" si="35"/>
        <v>0</v>
      </c>
      <c r="AC44" s="4" t="str">
        <f t="shared" si="35"/>
        <v/>
      </c>
      <c r="AD44" s="91">
        <f t="shared" si="35"/>
        <v>0</v>
      </c>
      <c r="AE44" s="77" t="str">
        <f>S44</f>
        <v>계</v>
      </c>
      <c r="AF44" s="77" t="str">
        <f>Q44&amp;"/"&amp;R44</f>
        <v>3/2</v>
      </c>
      <c r="AH44" s="20" t="str">
        <f t="shared" si="1"/>
        <v>신촌금호</v>
      </c>
      <c r="AI44" s="87">
        <f t="shared" si="0"/>
        <v>33</v>
      </c>
      <c r="AJ44" s="77" t="str">
        <f>IF(AI44="","",$AJ$2)</f>
        <v>A-</v>
      </c>
      <c r="AK44" s="77" t="s">
        <v>13</v>
      </c>
      <c r="AL44" s="77" t="s">
        <v>62</v>
      </c>
      <c r="AM44" s="77" t="s">
        <v>63</v>
      </c>
      <c r="AN44" s="77" t="str">
        <f>IF(AI44="","",$AN$2)</f>
        <v>C</v>
      </c>
      <c r="AO44" s="77" t="str">
        <f>IF(N44="","",IF(N44&gt;=$AO$1/100,"O","X"))</f>
        <v/>
      </c>
      <c r="AP44" s="77" t="str">
        <f>IF(I44="","",IF(I44&lt;=$AP$1,"O","X"))</f>
        <v/>
      </c>
      <c r="AQ44" s="77" t="str">
        <f>IF(O44="","",IF(O44&lt;=$AQ$1,"O","X"))</f>
        <v>O</v>
      </c>
      <c r="AR44" s="77" t="str">
        <f>IF(M44="","",IF(M44&lt;=$AR$1,"O","X"))</f>
        <v>O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X</v>
      </c>
      <c r="AV44" s="77" t="str">
        <f>IF(AO44="","",IF(AND(AO44="O",AP44="O",AR44="O",AT44="O",AU44="O"),"후보","X"))</f>
        <v/>
      </c>
    </row>
  </sheetData>
  <mergeCells count="1">
    <mergeCell ref="AJ1:AN1"/>
  </mergeCells>
  <phoneticPr fontId="2" type="noConversion"/>
  <conditionalFormatting sqref="AV4:AV6">
    <cfRule type="expression" dxfId="1197" priority="658">
      <formula>AV4="X"</formula>
    </cfRule>
    <cfRule type="expression" dxfId="1196" priority="659">
      <formula>AV4="후보"</formula>
    </cfRule>
  </conditionalFormatting>
  <conditionalFormatting sqref="AC1:AC2 AC4:AC6 N4:N5">
    <cfRule type="cellIs" dxfId="1195" priority="655" operator="greaterThan">
      <formula>0.9</formula>
    </cfRule>
    <cfRule type="cellIs" dxfId="1194" priority="656" operator="greaterThan">
      <formula>0.85</formula>
    </cfRule>
  </conditionalFormatting>
  <conditionalFormatting sqref="N1:N2">
    <cfRule type="cellIs" dxfId="1193" priority="653" operator="greaterThan">
      <formula>0.9</formula>
    </cfRule>
    <cfRule type="cellIs" dxfId="1192" priority="654" operator="greaterThan">
      <formula>0.85</formula>
    </cfRule>
  </conditionalFormatting>
  <conditionalFormatting sqref="N6">
    <cfRule type="cellIs" dxfId="1191" priority="651" operator="greaterThan">
      <formula>0.9</formula>
    </cfRule>
    <cfRule type="cellIs" dxfId="1190" priority="652" operator="greaterThan">
      <formula>0.85</formula>
    </cfRule>
  </conditionalFormatting>
  <conditionalFormatting sqref="E6">
    <cfRule type="expression" dxfId="1189" priority="647">
      <formula>AND(IF(OR($Q6=1,$Q6=2),1,0),IF($X6&lt;=20,1,0))</formula>
    </cfRule>
    <cfRule type="expression" dxfId="1188" priority="648">
      <formula>AND(IF($Q6=2,1,0),IF($X6&lt;30,1,0))</formula>
    </cfRule>
    <cfRule type="expression" dxfId="1187" priority="649">
      <formula>AND(IF($Q6=3,1,0),IF($X6&lt;30,1,0))</formula>
    </cfRule>
    <cfRule type="expression" dxfId="1186" priority="650">
      <formula>AND(IF($Q6=3,1,IF($Q6=4,1,0)),IF($F6&lt;=85,1,0))</formula>
    </cfRule>
  </conditionalFormatting>
  <conditionalFormatting sqref="X6">
    <cfRule type="expression" dxfId="1185" priority="643">
      <formula>AND(IF(OR($Q6=1,$Q6=2),1,0),IF($X6&lt;=20,1,0))</formula>
    </cfRule>
    <cfRule type="expression" dxfId="1184" priority="644">
      <formula>AND(IF($Q6=2,1,0),IF($X6&lt;30,1,0))</formula>
    </cfRule>
    <cfRule type="expression" dxfId="1183" priority="645">
      <formula>AND(IF($Q6=3,1,0),IF($X6&lt;30,1,0))</formula>
    </cfRule>
    <cfRule type="expression" dxfId="1182" priority="646">
      <formula>AND(IF($Q6=3,1,IF($Q6=4,1,0)),IF($F6&lt;=85,1,0))</formula>
    </cfRule>
  </conditionalFormatting>
  <conditionalFormatting sqref="AI6">
    <cfRule type="expression" dxfId="1181" priority="639">
      <formula>AND(IF(OR($Q6=1,$Q6=2),1,0),IF($X6&lt;=20,1,0))</formula>
    </cfRule>
    <cfRule type="expression" dxfId="1180" priority="640">
      <formula>AND(IF($Q6=2,1,0),IF($X6&lt;30,1,0))</formula>
    </cfRule>
    <cfRule type="expression" dxfId="1179" priority="641">
      <formula>AND(IF($Q6=3,1,0),IF($X6&lt;30,1,0))</formula>
    </cfRule>
    <cfRule type="expression" dxfId="1178" priority="642">
      <formula>AND(IF($Q6=3,1,IF($Q6=4,1,0)),IF($F6&lt;=85,1,0))</formula>
    </cfRule>
  </conditionalFormatting>
  <conditionalFormatting sqref="AV7">
    <cfRule type="expression" dxfId="1177" priority="637">
      <formula>AV7="X"</formula>
    </cfRule>
    <cfRule type="expression" dxfId="1176" priority="638">
      <formula>AV7="후보"</formula>
    </cfRule>
  </conditionalFormatting>
  <conditionalFormatting sqref="AC7">
    <cfRule type="cellIs" dxfId="1175" priority="634" operator="greaterThan">
      <formula>0.9</formula>
    </cfRule>
    <cfRule type="cellIs" dxfId="1174" priority="635" operator="greaterThan">
      <formula>0.85</formula>
    </cfRule>
  </conditionalFormatting>
  <conditionalFormatting sqref="N7">
    <cfRule type="cellIs" dxfId="1173" priority="632" operator="greaterThan">
      <formula>0.9</formula>
    </cfRule>
    <cfRule type="cellIs" dxfId="1172" priority="633" operator="greaterThan">
      <formula>0.85</formula>
    </cfRule>
  </conditionalFormatting>
  <conditionalFormatting sqref="E7">
    <cfRule type="expression" dxfId="1171" priority="628">
      <formula>AND(IF(OR($Q7=1,$Q7=2),1,0),IF($X7&lt;=20,1,0))</formula>
    </cfRule>
    <cfRule type="expression" dxfId="1170" priority="629">
      <formula>AND(IF($Q7=2,1,0),IF($X7&lt;30,1,0))</formula>
    </cfRule>
    <cfRule type="expression" dxfId="1169" priority="630">
      <formula>AND(IF($Q7=3,1,0),IF($X7&lt;30,1,0))</formula>
    </cfRule>
    <cfRule type="expression" dxfId="1168" priority="631">
      <formula>AND(IF($Q7=3,1,IF($Q7=4,1,0)),IF($F7&lt;=85,1,0))</formula>
    </cfRule>
  </conditionalFormatting>
  <conditionalFormatting sqref="X7">
    <cfRule type="expression" dxfId="1167" priority="624">
      <formula>AND(IF(OR($Q7=1,$Q7=2),1,0),IF($X7&lt;=20,1,0))</formula>
    </cfRule>
    <cfRule type="expression" dxfId="1166" priority="625">
      <formula>AND(IF($Q7=2,1,0),IF($X7&lt;30,1,0))</formula>
    </cfRule>
    <cfRule type="expression" dxfId="1165" priority="626">
      <formula>AND(IF($Q7=3,1,0),IF($X7&lt;30,1,0))</formula>
    </cfRule>
    <cfRule type="expression" dxfId="1164" priority="627">
      <formula>AND(IF($Q7=3,1,IF($Q7=4,1,0)),IF($F7&lt;=85,1,0))</formula>
    </cfRule>
  </conditionalFormatting>
  <conditionalFormatting sqref="AI7">
    <cfRule type="expression" dxfId="1163" priority="620">
      <formula>AND(IF(OR($Q7=1,$Q7=2),1,0),IF($X7&lt;=20,1,0))</formula>
    </cfRule>
    <cfRule type="expression" dxfId="1162" priority="621">
      <formula>AND(IF($Q7=2,1,0),IF($X7&lt;30,1,0))</formula>
    </cfRule>
    <cfRule type="expression" dxfId="1161" priority="622">
      <formula>AND(IF($Q7=3,1,0),IF($X7&lt;30,1,0))</formula>
    </cfRule>
    <cfRule type="expression" dxfId="1160" priority="623">
      <formula>AND(IF($Q7=3,1,IF($Q7=4,1,0)),IF($F7&lt;=85,1,0))</formula>
    </cfRule>
  </conditionalFormatting>
  <conditionalFormatting sqref="AV8">
    <cfRule type="expression" dxfId="1159" priority="618">
      <formula>AV8="X"</formula>
    </cfRule>
    <cfRule type="expression" dxfId="1158" priority="619">
      <formula>AV8="후보"</formula>
    </cfRule>
  </conditionalFormatting>
  <conditionalFormatting sqref="AC8">
    <cfRule type="cellIs" dxfId="1157" priority="615" operator="greaterThan">
      <formula>0.9</formula>
    </cfRule>
    <cfRule type="cellIs" dxfId="1156" priority="616" operator="greaterThan">
      <formula>0.85</formula>
    </cfRule>
  </conditionalFormatting>
  <conditionalFormatting sqref="N8">
    <cfRule type="cellIs" dxfId="1155" priority="613" operator="greaterThan">
      <formula>0.9</formula>
    </cfRule>
    <cfRule type="cellIs" dxfId="1154" priority="614" operator="greaterThan">
      <formula>0.85</formula>
    </cfRule>
  </conditionalFormatting>
  <conditionalFormatting sqref="E8">
    <cfRule type="expression" dxfId="1153" priority="609">
      <formula>AND(IF(OR($Q8=1,$Q8=2),1,0),IF($X8&lt;=20,1,0))</formula>
    </cfRule>
    <cfRule type="expression" dxfId="1152" priority="610">
      <formula>AND(IF($Q8=2,1,0),IF($X8&lt;30,1,0))</formula>
    </cfRule>
    <cfRule type="expression" dxfId="1151" priority="611">
      <formula>AND(IF($Q8=3,1,0),IF($X8&lt;30,1,0))</formula>
    </cfRule>
    <cfRule type="expression" dxfId="1150" priority="612">
      <formula>AND(IF($Q8=3,1,IF($Q8=4,1,0)),IF($F8&lt;=85,1,0))</formula>
    </cfRule>
  </conditionalFormatting>
  <conditionalFormatting sqref="X8">
    <cfRule type="expression" dxfId="1149" priority="605">
      <formula>AND(IF(OR($Q8=1,$Q8=2),1,0),IF($X8&lt;=20,1,0))</formula>
    </cfRule>
    <cfRule type="expression" dxfId="1148" priority="606">
      <formula>AND(IF($Q8=2,1,0),IF($X8&lt;30,1,0))</formula>
    </cfRule>
    <cfRule type="expression" dxfId="1147" priority="607">
      <formula>AND(IF($Q8=3,1,0),IF($X8&lt;30,1,0))</formula>
    </cfRule>
    <cfRule type="expression" dxfId="1146" priority="608">
      <formula>AND(IF($Q8=3,1,IF($Q8=4,1,0)),IF($F8&lt;=85,1,0))</formula>
    </cfRule>
  </conditionalFormatting>
  <conditionalFormatting sqref="AI8">
    <cfRule type="expression" dxfId="1145" priority="601">
      <formula>AND(IF(OR($Q8=1,$Q8=2),1,0),IF($X8&lt;=20,1,0))</formula>
    </cfRule>
    <cfRule type="expression" dxfId="1144" priority="602">
      <formula>AND(IF($Q8=2,1,0),IF($X8&lt;30,1,0))</formula>
    </cfRule>
    <cfRule type="expression" dxfId="1143" priority="603">
      <formula>AND(IF($Q8=3,1,0),IF($X8&lt;30,1,0))</formula>
    </cfRule>
    <cfRule type="expression" dxfId="1142" priority="604">
      <formula>AND(IF($Q8=3,1,IF($Q8=4,1,0)),IF($F8&lt;=85,1,0))</formula>
    </cfRule>
  </conditionalFormatting>
  <conditionalFormatting sqref="AV9">
    <cfRule type="expression" dxfId="1141" priority="599">
      <formula>AV9="X"</formula>
    </cfRule>
    <cfRule type="expression" dxfId="1140" priority="600">
      <formula>AV9="후보"</formula>
    </cfRule>
  </conditionalFormatting>
  <conditionalFormatting sqref="AC9">
    <cfRule type="cellIs" dxfId="1139" priority="596" operator="greaterThan">
      <formula>0.9</formula>
    </cfRule>
    <cfRule type="cellIs" dxfId="1138" priority="597" operator="greaterThan">
      <formula>0.85</formula>
    </cfRule>
  </conditionalFormatting>
  <conditionalFormatting sqref="N9">
    <cfRule type="cellIs" dxfId="1137" priority="594" operator="greaterThan">
      <formula>0.9</formula>
    </cfRule>
    <cfRule type="cellIs" dxfId="1136" priority="595" operator="greaterThan">
      <formula>0.85</formula>
    </cfRule>
  </conditionalFormatting>
  <conditionalFormatting sqref="E9">
    <cfRule type="expression" dxfId="1135" priority="590">
      <formula>AND(IF(OR($Q9=1,$Q9=2),1,0),IF($X9&lt;=20,1,0))</formula>
    </cfRule>
    <cfRule type="expression" dxfId="1134" priority="591">
      <formula>AND(IF($Q9=2,1,0),IF($X9&lt;30,1,0))</formula>
    </cfRule>
    <cfRule type="expression" dxfId="1133" priority="592">
      <formula>AND(IF($Q9=3,1,0),IF($X9&lt;30,1,0))</formula>
    </cfRule>
    <cfRule type="expression" dxfId="1132" priority="593">
      <formula>AND(IF($Q9=3,1,IF($Q9=4,1,0)),IF($F9&lt;=85,1,0))</formula>
    </cfRule>
  </conditionalFormatting>
  <conditionalFormatting sqref="X9">
    <cfRule type="expression" dxfId="1131" priority="586">
      <formula>AND(IF(OR($Q9=1,$Q9=2),1,0),IF($X9&lt;=20,1,0))</formula>
    </cfRule>
    <cfRule type="expression" dxfId="1130" priority="587">
      <formula>AND(IF($Q9=2,1,0),IF($X9&lt;30,1,0))</formula>
    </cfRule>
    <cfRule type="expression" dxfId="1129" priority="588">
      <formula>AND(IF($Q9=3,1,0),IF($X9&lt;30,1,0))</formula>
    </cfRule>
    <cfRule type="expression" dxfId="1128" priority="589">
      <formula>AND(IF($Q9=3,1,IF($Q9=4,1,0)),IF($F9&lt;=85,1,0))</formula>
    </cfRule>
  </conditionalFormatting>
  <conditionalFormatting sqref="AI9">
    <cfRule type="expression" dxfId="1127" priority="582">
      <formula>AND(IF(OR($Q9=1,$Q9=2),1,0),IF($X9&lt;=20,1,0))</formula>
    </cfRule>
    <cfRule type="expression" dxfId="1126" priority="583">
      <formula>AND(IF($Q9=2,1,0),IF($X9&lt;30,1,0))</formula>
    </cfRule>
    <cfRule type="expression" dxfId="1125" priority="584">
      <formula>AND(IF($Q9=3,1,0),IF($X9&lt;30,1,0))</formula>
    </cfRule>
    <cfRule type="expression" dxfId="1124" priority="585">
      <formula>AND(IF($Q9=3,1,IF($Q9=4,1,0)),IF($F9&lt;=85,1,0))</formula>
    </cfRule>
  </conditionalFormatting>
  <conditionalFormatting sqref="AV10">
    <cfRule type="expression" dxfId="1123" priority="580">
      <formula>AV10="X"</formula>
    </cfRule>
    <cfRule type="expression" dxfId="1122" priority="581">
      <formula>AV10="후보"</formula>
    </cfRule>
  </conditionalFormatting>
  <conditionalFormatting sqref="AC10 N10">
    <cfRule type="cellIs" dxfId="1121" priority="577" operator="greaterThan">
      <formula>0.9</formula>
    </cfRule>
    <cfRule type="cellIs" dxfId="1120" priority="578" operator="greaterThan">
      <formula>0.85</formula>
    </cfRule>
  </conditionalFormatting>
  <conditionalFormatting sqref="AV11">
    <cfRule type="expression" dxfId="1119" priority="575">
      <formula>AV11="X"</formula>
    </cfRule>
    <cfRule type="expression" dxfId="1118" priority="576">
      <formula>AV11="후보"</formula>
    </cfRule>
  </conditionalFormatting>
  <conditionalFormatting sqref="AC11">
    <cfRule type="cellIs" dxfId="1117" priority="572" operator="greaterThan">
      <formula>0.9</formula>
    </cfRule>
    <cfRule type="cellIs" dxfId="1116" priority="573" operator="greaterThan">
      <formula>0.85</formula>
    </cfRule>
  </conditionalFormatting>
  <conditionalFormatting sqref="N11">
    <cfRule type="cellIs" dxfId="1115" priority="570" operator="greaterThan">
      <formula>0.9</formula>
    </cfRule>
    <cfRule type="cellIs" dxfId="1114" priority="571" operator="greaterThan">
      <formula>0.85</formula>
    </cfRule>
  </conditionalFormatting>
  <conditionalFormatting sqref="E11">
    <cfRule type="expression" dxfId="1113" priority="566">
      <formula>AND(IF(OR($Q11=1,$Q11=2),1,0),IF($X11&lt;=20,1,0))</formula>
    </cfRule>
    <cfRule type="expression" dxfId="1112" priority="567">
      <formula>AND(IF($Q11=2,1,0),IF($X11&lt;30,1,0))</formula>
    </cfRule>
    <cfRule type="expression" dxfId="1111" priority="568">
      <formula>AND(IF($Q11=3,1,0),IF($X11&lt;30,1,0))</formula>
    </cfRule>
    <cfRule type="expression" dxfId="1110" priority="569">
      <formula>AND(IF($Q11=3,1,IF($Q11=4,1,0)),IF($F11&lt;=85,1,0))</formula>
    </cfRule>
  </conditionalFormatting>
  <conditionalFormatting sqref="X11">
    <cfRule type="expression" dxfId="1109" priority="562">
      <formula>AND(IF(OR($Q11=1,$Q11=2),1,0),IF($X11&lt;=20,1,0))</formula>
    </cfRule>
    <cfRule type="expression" dxfId="1108" priority="563">
      <formula>AND(IF($Q11=2,1,0),IF($X11&lt;30,1,0))</formula>
    </cfRule>
    <cfRule type="expression" dxfId="1107" priority="564">
      <formula>AND(IF($Q11=3,1,0),IF($X11&lt;30,1,0))</formula>
    </cfRule>
    <cfRule type="expression" dxfId="1106" priority="565">
      <formula>AND(IF($Q11=3,1,IF($Q11=4,1,0)),IF($F11&lt;=85,1,0))</formula>
    </cfRule>
  </conditionalFormatting>
  <conditionalFormatting sqref="AI11">
    <cfRule type="expression" dxfId="1105" priority="558">
      <formula>AND(IF(OR($Q11=1,$Q11=2),1,0),IF($X11&lt;=20,1,0))</formula>
    </cfRule>
    <cfRule type="expression" dxfId="1104" priority="559">
      <formula>AND(IF($Q11=2,1,0),IF($X11&lt;30,1,0))</formula>
    </cfRule>
    <cfRule type="expression" dxfId="1103" priority="560">
      <formula>AND(IF($Q11=3,1,0),IF($X11&lt;30,1,0))</formula>
    </cfRule>
    <cfRule type="expression" dxfId="1102" priority="561">
      <formula>AND(IF($Q11=3,1,IF($Q11=4,1,0)),IF($F11&lt;=85,1,0))</formula>
    </cfRule>
  </conditionalFormatting>
  <conditionalFormatting sqref="AV12">
    <cfRule type="expression" dxfId="1101" priority="556">
      <formula>AV12="X"</formula>
    </cfRule>
    <cfRule type="expression" dxfId="1100" priority="557">
      <formula>AV12="후보"</formula>
    </cfRule>
  </conditionalFormatting>
  <conditionalFormatting sqref="AC12">
    <cfRule type="cellIs" dxfId="1099" priority="553" operator="greaterThan">
      <formula>0.9</formula>
    </cfRule>
    <cfRule type="cellIs" dxfId="1098" priority="554" operator="greaterThan">
      <formula>0.85</formula>
    </cfRule>
  </conditionalFormatting>
  <conditionalFormatting sqref="N12">
    <cfRule type="cellIs" dxfId="1097" priority="551" operator="greaterThan">
      <formula>0.9</formula>
    </cfRule>
    <cfRule type="cellIs" dxfId="1096" priority="552" operator="greaterThan">
      <formula>0.85</formula>
    </cfRule>
  </conditionalFormatting>
  <conditionalFormatting sqref="E12">
    <cfRule type="expression" dxfId="1095" priority="547">
      <formula>AND(IF(OR($Q12=1,$Q12=2),1,0),IF($X12&lt;=20,1,0))</formula>
    </cfRule>
    <cfRule type="expression" dxfId="1094" priority="548">
      <formula>AND(IF($Q12=2,1,0),IF($X12&lt;30,1,0))</formula>
    </cfRule>
    <cfRule type="expression" dxfId="1093" priority="549">
      <formula>AND(IF($Q12=3,1,0),IF($X12&lt;30,1,0))</formula>
    </cfRule>
    <cfRule type="expression" dxfId="1092" priority="550">
      <formula>AND(IF($Q12=3,1,IF($Q12=4,1,0)),IF($F12&lt;=85,1,0))</formula>
    </cfRule>
  </conditionalFormatting>
  <conditionalFormatting sqref="X12">
    <cfRule type="expression" dxfId="1091" priority="543">
      <formula>AND(IF(OR($Q12=1,$Q12=2),1,0),IF($X12&lt;=20,1,0))</formula>
    </cfRule>
    <cfRule type="expression" dxfId="1090" priority="544">
      <formula>AND(IF($Q12=2,1,0),IF($X12&lt;30,1,0))</formula>
    </cfRule>
    <cfRule type="expression" dxfId="1089" priority="545">
      <formula>AND(IF($Q12=3,1,0),IF($X12&lt;30,1,0))</formula>
    </cfRule>
    <cfRule type="expression" dxfId="1088" priority="546">
      <formula>AND(IF($Q12=3,1,IF($Q12=4,1,0)),IF($F12&lt;=85,1,0))</formula>
    </cfRule>
  </conditionalFormatting>
  <conditionalFormatting sqref="AI12">
    <cfRule type="expression" dxfId="1087" priority="539">
      <formula>AND(IF(OR($Q12=1,$Q12=2),1,0),IF($X12&lt;=20,1,0))</formula>
    </cfRule>
    <cfRule type="expression" dxfId="1086" priority="540">
      <formula>AND(IF($Q12=2,1,0),IF($X12&lt;30,1,0))</formula>
    </cfRule>
    <cfRule type="expression" dxfId="1085" priority="541">
      <formula>AND(IF($Q12=3,1,0),IF($X12&lt;30,1,0))</formula>
    </cfRule>
    <cfRule type="expression" dxfId="1084" priority="542">
      <formula>AND(IF($Q12=3,1,IF($Q12=4,1,0)),IF($F12&lt;=85,1,0))</formula>
    </cfRule>
  </conditionalFormatting>
  <conditionalFormatting sqref="AV13">
    <cfRule type="expression" dxfId="1083" priority="537">
      <formula>AV13="X"</formula>
    </cfRule>
    <cfRule type="expression" dxfId="1082" priority="538">
      <formula>AV13="후보"</formula>
    </cfRule>
  </conditionalFormatting>
  <conditionalFormatting sqref="AC13 N13">
    <cfRule type="cellIs" dxfId="1081" priority="534" operator="greaterThan">
      <formula>0.9</formula>
    </cfRule>
    <cfRule type="cellIs" dxfId="1080" priority="535" operator="greaterThan">
      <formula>0.85</formula>
    </cfRule>
  </conditionalFormatting>
  <conditionalFormatting sqref="AV14">
    <cfRule type="expression" dxfId="1079" priority="532">
      <formula>AV14="X"</formula>
    </cfRule>
    <cfRule type="expression" dxfId="1078" priority="533">
      <formula>AV14="후보"</formula>
    </cfRule>
  </conditionalFormatting>
  <conditionalFormatting sqref="AC14">
    <cfRule type="cellIs" dxfId="1077" priority="529" operator="greaterThan">
      <formula>0.9</formula>
    </cfRule>
    <cfRule type="cellIs" dxfId="1076" priority="530" operator="greaterThan">
      <formula>0.85</formula>
    </cfRule>
  </conditionalFormatting>
  <conditionalFormatting sqref="N14">
    <cfRule type="cellIs" dxfId="1075" priority="527" operator="greaterThan">
      <formula>0.9</formula>
    </cfRule>
    <cfRule type="cellIs" dxfId="1074" priority="528" operator="greaterThan">
      <formula>0.85</formula>
    </cfRule>
  </conditionalFormatting>
  <conditionalFormatting sqref="E14">
    <cfRule type="expression" dxfId="1073" priority="523">
      <formula>AND(IF(OR($Q14=1,$Q14=2),1,0),IF($X14&lt;=20,1,0))</formula>
    </cfRule>
    <cfRule type="expression" dxfId="1072" priority="524">
      <formula>AND(IF($Q14=2,1,0),IF($X14&lt;30,1,0))</formula>
    </cfRule>
    <cfRule type="expression" dxfId="1071" priority="525">
      <formula>AND(IF($Q14=3,1,0),IF($X14&lt;30,1,0))</formula>
    </cfRule>
    <cfRule type="expression" dxfId="1070" priority="526">
      <formula>AND(IF($Q14=3,1,IF($Q14=4,1,0)),IF($F14&lt;=85,1,0))</formula>
    </cfRule>
  </conditionalFormatting>
  <conditionalFormatting sqref="X14">
    <cfRule type="expression" dxfId="1069" priority="519">
      <formula>AND(IF(OR($Q14=1,$Q14=2),1,0),IF($X14&lt;=20,1,0))</formula>
    </cfRule>
    <cfRule type="expression" dxfId="1068" priority="520">
      <formula>AND(IF($Q14=2,1,0),IF($X14&lt;30,1,0))</formula>
    </cfRule>
    <cfRule type="expression" dxfId="1067" priority="521">
      <formula>AND(IF($Q14=3,1,0),IF($X14&lt;30,1,0))</formula>
    </cfRule>
    <cfRule type="expression" dxfId="1066" priority="522">
      <formula>AND(IF($Q14=3,1,IF($Q14=4,1,0)),IF($F14&lt;=85,1,0))</formula>
    </cfRule>
  </conditionalFormatting>
  <conditionalFormatting sqref="AI14">
    <cfRule type="expression" dxfId="1065" priority="515">
      <formula>AND(IF(OR($Q14=1,$Q14=2),1,0),IF($X14&lt;=20,1,0))</formula>
    </cfRule>
    <cfRule type="expression" dxfId="1064" priority="516">
      <formula>AND(IF($Q14=2,1,0),IF($X14&lt;30,1,0))</formula>
    </cfRule>
    <cfRule type="expression" dxfId="1063" priority="517">
      <formula>AND(IF($Q14=3,1,0),IF($X14&lt;30,1,0))</formula>
    </cfRule>
    <cfRule type="expression" dxfId="1062" priority="518">
      <formula>AND(IF($Q14=3,1,IF($Q14=4,1,0)),IF($F14&lt;=85,1,0))</formula>
    </cfRule>
  </conditionalFormatting>
  <conditionalFormatting sqref="AV15">
    <cfRule type="expression" dxfId="1061" priority="513">
      <formula>AV15="X"</formula>
    </cfRule>
    <cfRule type="expression" dxfId="1060" priority="514">
      <formula>AV15="후보"</formula>
    </cfRule>
  </conditionalFormatting>
  <conditionalFormatting sqref="AC15">
    <cfRule type="cellIs" dxfId="1059" priority="510" operator="greaterThan">
      <formula>0.9</formula>
    </cfRule>
    <cfRule type="cellIs" dxfId="1058" priority="511" operator="greaterThan">
      <formula>0.85</formula>
    </cfRule>
  </conditionalFormatting>
  <conditionalFormatting sqref="N15">
    <cfRule type="cellIs" dxfId="1057" priority="508" operator="greaterThan">
      <formula>0.9</formula>
    </cfRule>
    <cfRule type="cellIs" dxfId="1056" priority="509" operator="greaterThan">
      <formula>0.85</formula>
    </cfRule>
  </conditionalFormatting>
  <conditionalFormatting sqref="E15">
    <cfRule type="expression" dxfId="1055" priority="504">
      <formula>AND(IF(OR($Q15=1,$Q15=2),1,0),IF($X15&lt;=20,1,0))</formula>
    </cfRule>
    <cfRule type="expression" dxfId="1054" priority="505">
      <formula>AND(IF($Q15=2,1,0),IF($X15&lt;30,1,0))</formula>
    </cfRule>
    <cfRule type="expression" dxfId="1053" priority="506">
      <formula>AND(IF($Q15=3,1,0),IF($X15&lt;30,1,0))</formula>
    </cfRule>
    <cfRule type="expression" dxfId="1052" priority="507">
      <formula>AND(IF($Q15=3,1,IF($Q15=4,1,0)),IF($F15&lt;=85,1,0))</formula>
    </cfRule>
  </conditionalFormatting>
  <conditionalFormatting sqref="X15">
    <cfRule type="expression" dxfId="1051" priority="500">
      <formula>AND(IF(OR($Q15=1,$Q15=2),1,0),IF($X15&lt;=20,1,0))</formula>
    </cfRule>
    <cfRule type="expression" dxfId="1050" priority="501">
      <formula>AND(IF($Q15=2,1,0),IF($X15&lt;30,1,0))</formula>
    </cfRule>
    <cfRule type="expression" dxfId="1049" priority="502">
      <formula>AND(IF($Q15=3,1,0),IF($X15&lt;30,1,0))</formula>
    </cfRule>
    <cfRule type="expression" dxfId="1048" priority="503">
      <formula>AND(IF($Q15=3,1,IF($Q15=4,1,0)),IF($F15&lt;=85,1,0))</formula>
    </cfRule>
  </conditionalFormatting>
  <conditionalFormatting sqref="AI15">
    <cfRule type="expression" dxfId="1047" priority="496">
      <formula>AND(IF(OR($Q15=1,$Q15=2),1,0),IF($X15&lt;=20,1,0))</formula>
    </cfRule>
    <cfRule type="expression" dxfId="1046" priority="497">
      <formula>AND(IF($Q15=2,1,0),IF($X15&lt;30,1,0))</formula>
    </cfRule>
    <cfRule type="expression" dxfId="1045" priority="498">
      <formula>AND(IF($Q15=3,1,0),IF($X15&lt;30,1,0))</formula>
    </cfRule>
    <cfRule type="expression" dxfId="1044" priority="499">
      <formula>AND(IF($Q15=3,1,IF($Q15=4,1,0)),IF($F15&lt;=85,1,0))</formula>
    </cfRule>
  </conditionalFormatting>
  <conditionalFormatting sqref="AV16">
    <cfRule type="expression" dxfId="1043" priority="494">
      <formula>AV16="X"</formula>
    </cfRule>
    <cfRule type="expression" dxfId="1042" priority="495">
      <formula>AV16="후보"</formula>
    </cfRule>
  </conditionalFormatting>
  <conditionalFormatting sqref="AC16">
    <cfRule type="cellIs" dxfId="1041" priority="491" operator="greaterThan">
      <formula>0.9</formula>
    </cfRule>
    <cfRule type="cellIs" dxfId="1040" priority="492" operator="greaterThan">
      <formula>0.85</formula>
    </cfRule>
  </conditionalFormatting>
  <conditionalFormatting sqref="N16">
    <cfRule type="cellIs" dxfId="1039" priority="489" operator="greaterThan">
      <formula>0.9</formula>
    </cfRule>
    <cfRule type="cellIs" dxfId="1038" priority="490" operator="greaterThan">
      <formula>0.85</formula>
    </cfRule>
  </conditionalFormatting>
  <conditionalFormatting sqref="E16">
    <cfRule type="expression" dxfId="1037" priority="485">
      <formula>AND(IF(OR($Q16=1,$Q16=2),1,0),IF($X16&lt;=20,1,0))</formula>
    </cfRule>
    <cfRule type="expression" dxfId="1036" priority="486">
      <formula>AND(IF($Q16=2,1,0),IF($X16&lt;30,1,0))</formula>
    </cfRule>
    <cfRule type="expression" dxfId="1035" priority="487">
      <formula>AND(IF($Q16=3,1,0),IF($X16&lt;30,1,0))</formula>
    </cfRule>
    <cfRule type="expression" dxfId="1034" priority="488">
      <formula>AND(IF($Q16=3,1,IF($Q16=4,1,0)),IF($F16&lt;=85,1,0))</formula>
    </cfRule>
  </conditionalFormatting>
  <conditionalFormatting sqref="X16">
    <cfRule type="expression" dxfId="1033" priority="481">
      <formula>AND(IF(OR($Q16=1,$Q16=2),1,0),IF($X16&lt;=20,1,0))</formula>
    </cfRule>
    <cfRule type="expression" dxfId="1032" priority="482">
      <formula>AND(IF($Q16=2,1,0),IF($X16&lt;30,1,0))</formula>
    </cfRule>
    <cfRule type="expression" dxfId="1031" priority="483">
      <formula>AND(IF($Q16=3,1,0),IF($X16&lt;30,1,0))</formula>
    </cfRule>
    <cfRule type="expression" dxfId="1030" priority="484">
      <formula>AND(IF($Q16=3,1,IF($Q16=4,1,0)),IF($F16&lt;=85,1,0))</formula>
    </cfRule>
  </conditionalFormatting>
  <conditionalFormatting sqref="AI16">
    <cfRule type="expression" dxfId="1029" priority="477">
      <formula>AND(IF(OR($Q16=1,$Q16=2),1,0),IF($X16&lt;=20,1,0))</formula>
    </cfRule>
    <cfRule type="expression" dxfId="1028" priority="478">
      <formula>AND(IF($Q16=2,1,0),IF($X16&lt;30,1,0))</formula>
    </cfRule>
    <cfRule type="expression" dxfId="1027" priority="479">
      <formula>AND(IF($Q16=3,1,0),IF($X16&lt;30,1,0))</formula>
    </cfRule>
    <cfRule type="expression" dxfId="1026" priority="480">
      <formula>AND(IF($Q16=3,1,IF($Q16=4,1,0)),IF($F16&lt;=85,1,0))</formula>
    </cfRule>
  </conditionalFormatting>
  <conditionalFormatting sqref="AV17">
    <cfRule type="expression" dxfId="1025" priority="475">
      <formula>AV17="X"</formula>
    </cfRule>
    <cfRule type="expression" dxfId="1024" priority="476">
      <formula>AV17="후보"</formula>
    </cfRule>
  </conditionalFormatting>
  <conditionalFormatting sqref="AC17">
    <cfRule type="cellIs" dxfId="1023" priority="472" operator="greaterThan">
      <formula>0.9</formula>
    </cfRule>
    <cfRule type="cellIs" dxfId="1022" priority="473" operator="greaterThan">
      <formula>0.85</formula>
    </cfRule>
  </conditionalFormatting>
  <conditionalFormatting sqref="N17">
    <cfRule type="cellIs" dxfId="1021" priority="470" operator="greaterThan">
      <formula>0.9</formula>
    </cfRule>
    <cfRule type="cellIs" dxfId="1020" priority="471" operator="greaterThan">
      <formula>0.85</formula>
    </cfRule>
  </conditionalFormatting>
  <conditionalFormatting sqref="E17">
    <cfRule type="expression" dxfId="1019" priority="466">
      <formula>AND(IF(OR($Q17=1,$Q17=2),1,0),IF($X17&lt;=20,1,0))</formula>
    </cfRule>
    <cfRule type="expression" dxfId="1018" priority="467">
      <formula>AND(IF($Q17=2,1,0),IF($X17&lt;30,1,0))</formula>
    </cfRule>
    <cfRule type="expression" dxfId="1017" priority="468">
      <formula>AND(IF($Q17=3,1,0),IF($X17&lt;30,1,0))</formula>
    </cfRule>
    <cfRule type="expression" dxfId="1016" priority="469">
      <formula>AND(IF($Q17=3,1,IF($Q17=4,1,0)),IF($F17&lt;=85,1,0))</formula>
    </cfRule>
  </conditionalFormatting>
  <conditionalFormatting sqref="X17">
    <cfRule type="expression" dxfId="1015" priority="462">
      <formula>AND(IF(OR($Q17=1,$Q17=2),1,0),IF($X17&lt;=20,1,0))</formula>
    </cfRule>
    <cfRule type="expression" dxfId="1014" priority="463">
      <formula>AND(IF($Q17=2,1,0),IF($X17&lt;30,1,0))</formula>
    </cfRule>
    <cfRule type="expression" dxfId="1013" priority="464">
      <formula>AND(IF($Q17=3,1,0),IF($X17&lt;30,1,0))</formula>
    </cfRule>
    <cfRule type="expression" dxfId="1012" priority="465">
      <formula>AND(IF($Q17=3,1,IF($Q17=4,1,0)),IF($F17&lt;=85,1,0))</formula>
    </cfRule>
  </conditionalFormatting>
  <conditionalFormatting sqref="AI17">
    <cfRule type="expression" dxfId="1011" priority="458">
      <formula>AND(IF(OR($Q17=1,$Q17=2),1,0),IF($X17&lt;=20,1,0))</formula>
    </cfRule>
    <cfRule type="expression" dxfId="1010" priority="459">
      <formula>AND(IF($Q17=2,1,0),IF($X17&lt;30,1,0))</formula>
    </cfRule>
    <cfRule type="expression" dxfId="1009" priority="460">
      <formula>AND(IF($Q17=3,1,0),IF($X17&lt;30,1,0))</formula>
    </cfRule>
    <cfRule type="expression" dxfId="1008" priority="461">
      <formula>AND(IF($Q17=3,1,IF($Q17=4,1,0)),IF($F17&lt;=85,1,0))</formula>
    </cfRule>
  </conditionalFormatting>
  <conditionalFormatting sqref="AV18">
    <cfRule type="expression" dxfId="1007" priority="456">
      <formula>AV18="X"</formula>
    </cfRule>
    <cfRule type="expression" dxfId="1006" priority="457">
      <formula>AV18="후보"</formula>
    </cfRule>
  </conditionalFormatting>
  <conditionalFormatting sqref="AC18 N18">
    <cfRule type="cellIs" dxfId="1005" priority="453" operator="greaterThan">
      <formula>0.9</formula>
    </cfRule>
    <cfRule type="cellIs" dxfId="1004" priority="454" operator="greaterThan">
      <formula>0.85</formula>
    </cfRule>
  </conditionalFormatting>
  <conditionalFormatting sqref="AV19">
    <cfRule type="expression" dxfId="1003" priority="451">
      <formula>AV19="X"</formula>
    </cfRule>
    <cfRule type="expression" dxfId="1002" priority="452">
      <formula>AV19="후보"</formula>
    </cfRule>
  </conditionalFormatting>
  <conditionalFormatting sqref="AC19">
    <cfRule type="cellIs" dxfId="1001" priority="448" operator="greaterThan">
      <formula>0.9</formula>
    </cfRule>
    <cfRule type="cellIs" dxfId="1000" priority="449" operator="greaterThan">
      <formula>0.85</formula>
    </cfRule>
  </conditionalFormatting>
  <conditionalFormatting sqref="N19">
    <cfRule type="cellIs" dxfId="999" priority="446" operator="greaterThan">
      <formula>0.9</formula>
    </cfRule>
    <cfRule type="cellIs" dxfId="998" priority="447" operator="greaterThan">
      <formula>0.85</formula>
    </cfRule>
  </conditionalFormatting>
  <conditionalFormatting sqref="E19">
    <cfRule type="expression" dxfId="997" priority="442">
      <formula>AND(IF(OR($Q19=1,$Q19=2),1,0),IF($X19&lt;=20,1,0))</formula>
    </cfRule>
    <cfRule type="expression" dxfId="996" priority="443">
      <formula>AND(IF($Q19=2,1,0),IF($X19&lt;30,1,0))</formula>
    </cfRule>
    <cfRule type="expression" dxfId="995" priority="444">
      <formula>AND(IF($Q19=3,1,0),IF($X19&lt;30,1,0))</formula>
    </cfRule>
    <cfRule type="expression" dxfId="994" priority="445">
      <formula>AND(IF($Q19=3,1,IF($Q19=4,1,0)),IF($F19&lt;=85,1,0))</formula>
    </cfRule>
  </conditionalFormatting>
  <conditionalFormatting sqref="X19">
    <cfRule type="expression" dxfId="993" priority="438">
      <formula>AND(IF(OR($Q19=1,$Q19=2),1,0),IF($X19&lt;=20,1,0))</formula>
    </cfRule>
    <cfRule type="expression" dxfId="992" priority="439">
      <formula>AND(IF($Q19=2,1,0),IF($X19&lt;30,1,0))</formula>
    </cfRule>
    <cfRule type="expression" dxfId="991" priority="440">
      <formula>AND(IF($Q19=3,1,0),IF($X19&lt;30,1,0))</formula>
    </cfRule>
    <cfRule type="expression" dxfId="990" priority="441">
      <formula>AND(IF($Q19=3,1,IF($Q19=4,1,0)),IF($F19&lt;=85,1,0))</formula>
    </cfRule>
  </conditionalFormatting>
  <conditionalFormatting sqref="AI19">
    <cfRule type="expression" dxfId="989" priority="434">
      <formula>AND(IF(OR($Q19=1,$Q19=2),1,0),IF($X19&lt;=20,1,0))</formula>
    </cfRule>
    <cfRule type="expression" dxfId="988" priority="435">
      <formula>AND(IF($Q19=2,1,0),IF($X19&lt;30,1,0))</formula>
    </cfRule>
    <cfRule type="expression" dxfId="987" priority="436">
      <formula>AND(IF($Q19=3,1,0),IF($X19&lt;30,1,0))</formula>
    </cfRule>
    <cfRule type="expression" dxfId="986" priority="437">
      <formula>AND(IF($Q19=3,1,IF($Q19=4,1,0)),IF($F19&lt;=85,1,0))</formula>
    </cfRule>
  </conditionalFormatting>
  <conditionalFormatting sqref="AV20">
    <cfRule type="expression" dxfId="985" priority="432">
      <formula>AV20="X"</formula>
    </cfRule>
    <cfRule type="expression" dxfId="984" priority="433">
      <formula>AV20="후보"</formula>
    </cfRule>
  </conditionalFormatting>
  <conditionalFormatting sqref="AC20">
    <cfRule type="cellIs" dxfId="983" priority="429" operator="greaterThan">
      <formula>0.9</formula>
    </cfRule>
    <cfRule type="cellIs" dxfId="982" priority="430" operator="greaterThan">
      <formula>0.85</formula>
    </cfRule>
  </conditionalFormatting>
  <conditionalFormatting sqref="N20">
    <cfRule type="cellIs" dxfId="981" priority="427" operator="greaterThan">
      <formula>0.9</formula>
    </cfRule>
    <cfRule type="cellIs" dxfId="980" priority="428" operator="greaterThan">
      <formula>0.85</formula>
    </cfRule>
  </conditionalFormatting>
  <conditionalFormatting sqref="E20">
    <cfRule type="expression" dxfId="979" priority="423">
      <formula>AND(IF(OR($Q20=1,$Q20=2),1,0),IF($X20&lt;=20,1,0))</formula>
    </cfRule>
    <cfRule type="expression" dxfId="978" priority="424">
      <formula>AND(IF($Q20=2,1,0),IF($X20&lt;30,1,0))</formula>
    </cfRule>
    <cfRule type="expression" dxfId="977" priority="425">
      <formula>AND(IF($Q20=3,1,0),IF($X20&lt;30,1,0))</formula>
    </cfRule>
    <cfRule type="expression" dxfId="976" priority="426">
      <formula>AND(IF($Q20=3,1,IF($Q20=4,1,0)),IF($F20&lt;=85,1,0))</formula>
    </cfRule>
  </conditionalFormatting>
  <conditionalFormatting sqref="X20">
    <cfRule type="expression" dxfId="975" priority="419">
      <formula>AND(IF(OR($Q20=1,$Q20=2),1,0),IF($X20&lt;=20,1,0))</formula>
    </cfRule>
    <cfRule type="expression" dxfId="974" priority="420">
      <formula>AND(IF($Q20=2,1,0),IF($X20&lt;30,1,0))</formula>
    </cfRule>
    <cfRule type="expression" dxfId="973" priority="421">
      <formula>AND(IF($Q20=3,1,0),IF($X20&lt;30,1,0))</formula>
    </cfRule>
    <cfRule type="expression" dxfId="972" priority="422">
      <formula>AND(IF($Q20=3,1,IF($Q20=4,1,0)),IF($F20&lt;=85,1,0))</formula>
    </cfRule>
  </conditionalFormatting>
  <conditionalFormatting sqref="AI20">
    <cfRule type="expression" dxfId="971" priority="415">
      <formula>AND(IF(OR($Q20=1,$Q20=2),1,0),IF($X20&lt;=20,1,0))</formula>
    </cfRule>
    <cfRule type="expression" dxfId="970" priority="416">
      <formula>AND(IF($Q20=2,1,0),IF($X20&lt;30,1,0))</formula>
    </cfRule>
    <cfRule type="expression" dxfId="969" priority="417">
      <formula>AND(IF($Q20=3,1,0),IF($X20&lt;30,1,0))</formula>
    </cfRule>
    <cfRule type="expression" dxfId="968" priority="418">
      <formula>AND(IF($Q20=3,1,IF($Q20=4,1,0)),IF($F20&lt;=85,1,0))</formula>
    </cfRule>
  </conditionalFormatting>
  <conditionalFormatting sqref="AV21">
    <cfRule type="expression" dxfId="967" priority="413">
      <formula>AV21="X"</formula>
    </cfRule>
    <cfRule type="expression" dxfId="966" priority="414">
      <formula>AV21="후보"</formula>
    </cfRule>
  </conditionalFormatting>
  <conditionalFormatting sqref="AC21">
    <cfRule type="cellIs" dxfId="965" priority="410" operator="greaterThan">
      <formula>0.9</formula>
    </cfRule>
    <cfRule type="cellIs" dxfId="964" priority="411" operator="greaterThan">
      <formula>0.85</formula>
    </cfRule>
  </conditionalFormatting>
  <conditionalFormatting sqref="N21">
    <cfRule type="cellIs" dxfId="963" priority="408" operator="greaterThan">
      <formula>0.9</formula>
    </cfRule>
    <cfRule type="cellIs" dxfId="962" priority="409" operator="greaterThan">
      <formula>0.85</formula>
    </cfRule>
  </conditionalFormatting>
  <conditionalFormatting sqref="E21">
    <cfRule type="expression" dxfId="961" priority="404">
      <formula>AND(IF(OR($Q21=1,$Q21=2),1,0),IF($X21&lt;=20,1,0))</formula>
    </cfRule>
    <cfRule type="expression" dxfId="960" priority="405">
      <formula>AND(IF($Q21=2,1,0),IF($X21&lt;30,1,0))</formula>
    </cfRule>
    <cfRule type="expression" dxfId="959" priority="406">
      <formula>AND(IF($Q21=3,1,0),IF($X21&lt;30,1,0))</formula>
    </cfRule>
    <cfRule type="expression" dxfId="958" priority="407">
      <formula>AND(IF($Q21=3,1,IF($Q21=4,1,0)),IF($F21&lt;=85,1,0))</formula>
    </cfRule>
  </conditionalFormatting>
  <conditionalFormatting sqref="X21">
    <cfRule type="expression" dxfId="957" priority="400">
      <formula>AND(IF(OR($Q21=1,$Q21=2),1,0),IF($X21&lt;=20,1,0))</formula>
    </cfRule>
    <cfRule type="expression" dxfId="956" priority="401">
      <formula>AND(IF($Q21=2,1,0),IF($X21&lt;30,1,0))</formula>
    </cfRule>
    <cfRule type="expression" dxfId="955" priority="402">
      <formula>AND(IF($Q21=3,1,0),IF($X21&lt;30,1,0))</formula>
    </cfRule>
    <cfRule type="expression" dxfId="954" priority="403">
      <formula>AND(IF($Q21=3,1,IF($Q21=4,1,0)),IF($F21&lt;=85,1,0))</formula>
    </cfRule>
  </conditionalFormatting>
  <conditionalFormatting sqref="AI21">
    <cfRule type="expression" dxfId="953" priority="396">
      <formula>AND(IF(OR($Q21=1,$Q21=2),1,0),IF($X21&lt;=20,1,0))</formula>
    </cfRule>
    <cfRule type="expression" dxfId="952" priority="397">
      <formula>AND(IF($Q21=2,1,0),IF($X21&lt;30,1,0))</formula>
    </cfRule>
    <cfRule type="expression" dxfId="951" priority="398">
      <formula>AND(IF($Q21=3,1,0),IF($X21&lt;30,1,0))</formula>
    </cfRule>
    <cfRule type="expression" dxfId="950" priority="399">
      <formula>AND(IF($Q21=3,1,IF($Q21=4,1,0)),IF($F21&lt;=85,1,0))</formula>
    </cfRule>
  </conditionalFormatting>
  <conditionalFormatting sqref="AV22">
    <cfRule type="expression" dxfId="949" priority="394">
      <formula>AV22="X"</formula>
    </cfRule>
    <cfRule type="expression" dxfId="948" priority="395">
      <formula>AV22="후보"</formula>
    </cfRule>
  </conditionalFormatting>
  <conditionalFormatting sqref="AC22">
    <cfRule type="cellIs" dxfId="947" priority="391" operator="greaterThan">
      <formula>0.9</formula>
    </cfRule>
    <cfRule type="cellIs" dxfId="946" priority="392" operator="greaterThan">
      <formula>0.85</formula>
    </cfRule>
  </conditionalFormatting>
  <conditionalFormatting sqref="N22">
    <cfRule type="cellIs" dxfId="945" priority="389" operator="greaterThan">
      <formula>0.9</formula>
    </cfRule>
    <cfRule type="cellIs" dxfId="944" priority="390" operator="greaterThan">
      <formula>0.85</formula>
    </cfRule>
  </conditionalFormatting>
  <conditionalFormatting sqref="E22">
    <cfRule type="expression" dxfId="943" priority="385">
      <formula>AND(IF(OR($Q22=1,$Q22=2),1,0),IF($X22&lt;=20,1,0))</formula>
    </cfRule>
    <cfRule type="expression" dxfId="942" priority="386">
      <formula>AND(IF($Q22=2,1,0),IF($X22&lt;30,1,0))</formula>
    </cfRule>
    <cfRule type="expression" dxfId="941" priority="387">
      <formula>AND(IF($Q22=3,1,0),IF($X22&lt;30,1,0))</formula>
    </cfRule>
    <cfRule type="expression" dxfId="940" priority="388">
      <formula>AND(IF($Q22=3,1,IF($Q22=4,1,0)),IF($F22&lt;=85,1,0))</formula>
    </cfRule>
  </conditionalFormatting>
  <conditionalFormatting sqref="X22">
    <cfRule type="expression" dxfId="939" priority="381">
      <formula>AND(IF(OR($Q22=1,$Q22=2),1,0),IF($X22&lt;=20,1,0))</formula>
    </cfRule>
    <cfRule type="expression" dxfId="938" priority="382">
      <formula>AND(IF($Q22=2,1,0),IF($X22&lt;30,1,0))</formula>
    </cfRule>
    <cfRule type="expression" dxfId="937" priority="383">
      <formula>AND(IF($Q22=3,1,0),IF($X22&lt;30,1,0))</formula>
    </cfRule>
    <cfRule type="expression" dxfId="936" priority="384">
      <formula>AND(IF($Q22=3,1,IF($Q22=4,1,0)),IF($F22&lt;=85,1,0))</formula>
    </cfRule>
  </conditionalFormatting>
  <conditionalFormatting sqref="AI22">
    <cfRule type="expression" dxfId="935" priority="377">
      <formula>AND(IF(OR($Q22=1,$Q22=2),1,0),IF($X22&lt;=20,1,0))</formula>
    </cfRule>
    <cfRule type="expression" dxfId="934" priority="378">
      <formula>AND(IF($Q22=2,1,0),IF($X22&lt;30,1,0))</formula>
    </cfRule>
    <cfRule type="expression" dxfId="933" priority="379">
      <formula>AND(IF($Q22=3,1,0),IF($X22&lt;30,1,0))</formula>
    </cfRule>
    <cfRule type="expression" dxfId="932" priority="380">
      <formula>AND(IF($Q22=3,1,IF($Q22=4,1,0)),IF($F22&lt;=85,1,0))</formula>
    </cfRule>
  </conditionalFormatting>
  <conditionalFormatting sqref="AV23">
    <cfRule type="expression" dxfId="931" priority="375">
      <formula>AV23="X"</formula>
    </cfRule>
    <cfRule type="expression" dxfId="930" priority="376">
      <formula>AV23="후보"</formula>
    </cfRule>
  </conditionalFormatting>
  <conditionalFormatting sqref="AC23">
    <cfRule type="cellIs" dxfId="929" priority="372" operator="greaterThan">
      <formula>0.9</formula>
    </cfRule>
    <cfRule type="cellIs" dxfId="928" priority="373" operator="greaterThan">
      <formula>0.85</formula>
    </cfRule>
  </conditionalFormatting>
  <conditionalFormatting sqref="N23">
    <cfRule type="cellIs" dxfId="927" priority="370" operator="greaterThan">
      <formula>0.9</formula>
    </cfRule>
    <cfRule type="cellIs" dxfId="926" priority="371" operator="greaterThan">
      <formula>0.85</formula>
    </cfRule>
  </conditionalFormatting>
  <conditionalFormatting sqref="E23">
    <cfRule type="expression" dxfId="925" priority="366">
      <formula>AND(IF(OR($Q23=1,$Q23=2),1,0),IF($X23&lt;=20,1,0))</formula>
    </cfRule>
    <cfRule type="expression" dxfId="924" priority="367">
      <formula>AND(IF($Q23=2,1,0),IF($X23&lt;30,1,0))</formula>
    </cfRule>
    <cfRule type="expression" dxfId="923" priority="368">
      <formula>AND(IF($Q23=3,1,0),IF($X23&lt;30,1,0))</formula>
    </cfRule>
    <cfRule type="expression" dxfId="922" priority="369">
      <formula>AND(IF($Q23=3,1,IF($Q23=4,1,0)),IF($F23&lt;=85,1,0))</formula>
    </cfRule>
  </conditionalFormatting>
  <conditionalFormatting sqref="X23">
    <cfRule type="expression" dxfId="921" priority="362">
      <formula>AND(IF(OR($Q23=1,$Q23=2),1,0),IF($X23&lt;=20,1,0))</formula>
    </cfRule>
    <cfRule type="expression" dxfId="920" priority="363">
      <formula>AND(IF($Q23=2,1,0),IF($X23&lt;30,1,0))</formula>
    </cfRule>
    <cfRule type="expression" dxfId="919" priority="364">
      <formula>AND(IF($Q23=3,1,0),IF($X23&lt;30,1,0))</formula>
    </cfRule>
    <cfRule type="expression" dxfId="918" priority="365">
      <formula>AND(IF($Q23=3,1,IF($Q23=4,1,0)),IF($F23&lt;=85,1,0))</formula>
    </cfRule>
  </conditionalFormatting>
  <conditionalFormatting sqref="AI23">
    <cfRule type="expression" dxfId="917" priority="358">
      <formula>AND(IF(OR($Q23=1,$Q23=2),1,0),IF($X23&lt;=20,1,0))</formula>
    </cfRule>
    <cfRule type="expression" dxfId="916" priority="359">
      <formula>AND(IF($Q23=2,1,0),IF($X23&lt;30,1,0))</formula>
    </cfRule>
    <cfRule type="expression" dxfId="915" priority="360">
      <formula>AND(IF($Q23=3,1,0),IF($X23&lt;30,1,0))</formula>
    </cfRule>
    <cfRule type="expression" dxfId="914" priority="361">
      <formula>AND(IF($Q23=3,1,IF($Q23=4,1,0)),IF($F23&lt;=85,1,0))</formula>
    </cfRule>
  </conditionalFormatting>
  <conditionalFormatting sqref="AV24">
    <cfRule type="expression" dxfId="913" priority="356">
      <formula>AV24="X"</formula>
    </cfRule>
    <cfRule type="expression" dxfId="912" priority="357">
      <formula>AV24="후보"</formula>
    </cfRule>
  </conditionalFormatting>
  <conditionalFormatting sqref="AC24">
    <cfRule type="cellIs" dxfId="911" priority="353" operator="greaterThan">
      <formula>0.9</formula>
    </cfRule>
    <cfRule type="cellIs" dxfId="910" priority="354" operator="greaterThan">
      <formula>0.85</formula>
    </cfRule>
  </conditionalFormatting>
  <conditionalFormatting sqref="N24">
    <cfRule type="cellIs" dxfId="909" priority="351" operator="greaterThan">
      <formula>0.9</formula>
    </cfRule>
    <cfRule type="cellIs" dxfId="908" priority="352" operator="greaterThan">
      <formula>0.85</formula>
    </cfRule>
  </conditionalFormatting>
  <conditionalFormatting sqref="E24">
    <cfRule type="expression" dxfId="907" priority="347">
      <formula>AND(IF(OR($Q24=1,$Q24=2),1,0),IF($X24&lt;=20,1,0))</formula>
    </cfRule>
    <cfRule type="expression" dxfId="906" priority="348">
      <formula>AND(IF($Q24=2,1,0),IF($X24&lt;30,1,0))</formula>
    </cfRule>
    <cfRule type="expression" dxfId="905" priority="349">
      <formula>AND(IF($Q24=3,1,0),IF($X24&lt;30,1,0))</formula>
    </cfRule>
    <cfRule type="expression" dxfId="904" priority="350">
      <formula>AND(IF($Q24=3,1,IF($Q24=4,1,0)),IF($F24&lt;=85,1,0))</formula>
    </cfRule>
  </conditionalFormatting>
  <conditionalFormatting sqref="X24">
    <cfRule type="expression" dxfId="903" priority="343">
      <formula>AND(IF(OR($Q24=1,$Q24=2),1,0),IF($X24&lt;=20,1,0))</formula>
    </cfRule>
    <cfRule type="expression" dxfId="902" priority="344">
      <formula>AND(IF($Q24=2,1,0),IF($X24&lt;30,1,0))</formula>
    </cfRule>
    <cfRule type="expression" dxfId="901" priority="345">
      <formula>AND(IF($Q24=3,1,0),IF($X24&lt;30,1,0))</formula>
    </cfRule>
    <cfRule type="expression" dxfId="900" priority="346">
      <formula>AND(IF($Q24=3,1,IF($Q24=4,1,0)),IF($F24&lt;=85,1,0))</formula>
    </cfRule>
  </conditionalFormatting>
  <conditionalFormatting sqref="AI24">
    <cfRule type="expression" dxfId="899" priority="339">
      <formula>AND(IF(OR($Q24=1,$Q24=2),1,0),IF($X24&lt;=20,1,0))</formula>
    </cfRule>
    <cfRule type="expression" dxfId="898" priority="340">
      <formula>AND(IF($Q24=2,1,0),IF($X24&lt;30,1,0))</formula>
    </cfRule>
    <cfRule type="expression" dxfId="897" priority="341">
      <formula>AND(IF($Q24=3,1,0),IF($X24&lt;30,1,0))</formula>
    </cfRule>
    <cfRule type="expression" dxfId="896" priority="342">
      <formula>AND(IF($Q24=3,1,IF($Q24=4,1,0)),IF($F24&lt;=85,1,0))</formula>
    </cfRule>
  </conditionalFormatting>
  <conditionalFormatting sqref="AV25">
    <cfRule type="expression" dxfId="895" priority="337">
      <formula>AV25="X"</formula>
    </cfRule>
    <cfRule type="expression" dxfId="894" priority="338">
      <formula>AV25="후보"</formula>
    </cfRule>
  </conditionalFormatting>
  <conditionalFormatting sqref="AC25">
    <cfRule type="cellIs" dxfId="893" priority="334" operator="greaterThan">
      <formula>0.9</formula>
    </cfRule>
    <cfRule type="cellIs" dxfId="892" priority="335" operator="greaterThan">
      <formula>0.85</formula>
    </cfRule>
  </conditionalFormatting>
  <conditionalFormatting sqref="N25">
    <cfRule type="cellIs" dxfId="891" priority="332" operator="greaterThan">
      <formula>0.9</formula>
    </cfRule>
    <cfRule type="cellIs" dxfId="890" priority="333" operator="greaterThan">
      <formula>0.85</formula>
    </cfRule>
  </conditionalFormatting>
  <conditionalFormatting sqref="E25">
    <cfRule type="expression" dxfId="889" priority="328">
      <formula>AND(IF(OR($Q25=1,$Q25=2),1,0),IF($X25&lt;=20,1,0))</formula>
    </cfRule>
    <cfRule type="expression" dxfId="888" priority="329">
      <formula>AND(IF($Q25=2,1,0),IF($X25&lt;30,1,0))</formula>
    </cfRule>
    <cfRule type="expression" dxfId="887" priority="330">
      <formula>AND(IF($Q25=3,1,0),IF($X25&lt;30,1,0))</formula>
    </cfRule>
    <cfRule type="expression" dxfId="886" priority="331">
      <formula>AND(IF($Q25=3,1,IF($Q25=4,1,0)),IF($F25&lt;=85,1,0))</formula>
    </cfRule>
  </conditionalFormatting>
  <conditionalFormatting sqref="X25">
    <cfRule type="expression" dxfId="885" priority="324">
      <formula>AND(IF(OR($Q25=1,$Q25=2),1,0),IF($X25&lt;=20,1,0))</formula>
    </cfRule>
    <cfRule type="expression" dxfId="884" priority="325">
      <formula>AND(IF($Q25=2,1,0),IF($X25&lt;30,1,0))</formula>
    </cfRule>
    <cfRule type="expression" dxfId="883" priority="326">
      <formula>AND(IF($Q25=3,1,0),IF($X25&lt;30,1,0))</formula>
    </cfRule>
    <cfRule type="expression" dxfId="882" priority="327">
      <formula>AND(IF($Q25=3,1,IF($Q25=4,1,0)),IF($F25&lt;=85,1,0))</formula>
    </cfRule>
  </conditionalFormatting>
  <conditionalFormatting sqref="AI25">
    <cfRule type="expression" dxfId="881" priority="320">
      <formula>AND(IF(OR($Q25=1,$Q25=2),1,0),IF($X25&lt;=20,1,0))</formula>
    </cfRule>
    <cfRule type="expression" dxfId="880" priority="321">
      <formula>AND(IF($Q25=2,1,0),IF($X25&lt;30,1,0))</formula>
    </cfRule>
    <cfRule type="expression" dxfId="879" priority="322">
      <formula>AND(IF($Q25=3,1,0),IF($X25&lt;30,1,0))</formula>
    </cfRule>
    <cfRule type="expression" dxfId="878" priority="323">
      <formula>AND(IF($Q25=3,1,IF($Q25=4,1,0)),IF($F25&lt;=85,1,0))</formula>
    </cfRule>
  </conditionalFormatting>
  <conditionalFormatting sqref="AV26">
    <cfRule type="expression" dxfId="877" priority="318">
      <formula>AV26="X"</formula>
    </cfRule>
    <cfRule type="expression" dxfId="876" priority="319">
      <formula>AV26="후보"</formula>
    </cfRule>
  </conditionalFormatting>
  <conditionalFormatting sqref="AC26">
    <cfRule type="cellIs" dxfId="875" priority="315" operator="greaterThan">
      <formula>0.9</formula>
    </cfRule>
    <cfRule type="cellIs" dxfId="874" priority="316" operator="greaterThan">
      <formula>0.85</formula>
    </cfRule>
  </conditionalFormatting>
  <conditionalFormatting sqref="N26">
    <cfRule type="cellIs" dxfId="873" priority="313" operator="greaterThan">
      <formula>0.9</formula>
    </cfRule>
    <cfRule type="cellIs" dxfId="872" priority="314" operator="greaterThan">
      <formula>0.85</formula>
    </cfRule>
  </conditionalFormatting>
  <conditionalFormatting sqref="E26">
    <cfRule type="expression" dxfId="871" priority="309">
      <formula>AND(IF(OR($Q26=1,$Q26=2),1,0),IF($X26&lt;=20,1,0))</formula>
    </cfRule>
    <cfRule type="expression" dxfId="870" priority="310">
      <formula>AND(IF($Q26=2,1,0),IF($X26&lt;30,1,0))</formula>
    </cfRule>
    <cfRule type="expression" dxfId="869" priority="311">
      <formula>AND(IF($Q26=3,1,0),IF($X26&lt;30,1,0))</formula>
    </cfRule>
    <cfRule type="expression" dxfId="868" priority="312">
      <formula>AND(IF($Q26=3,1,IF($Q26=4,1,0)),IF($F26&lt;=85,1,0))</formula>
    </cfRule>
  </conditionalFormatting>
  <conditionalFormatting sqref="X26">
    <cfRule type="expression" dxfId="867" priority="305">
      <formula>AND(IF(OR($Q26=1,$Q26=2),1,0),IF($X26&lt;=20,1,0))</formula>
    </cfRule>
    <cfRule type="expression" dxfId="866" priority="306">
      <formula>AND(IF($Q26=2,1,0),IF($X26&lt;30,1,0))</formula>
    </cfRule>
    <cfRule type="expression" dxfId="865" priority="307">
      <formula>AND(IF($Q26=3,1,0),IF($X26&lt;30,1,0))</formula>
    </cfRule>
    <cfRule type="expression" dxfId="864" priority="308">
      <formula>AND(IF($Q26=3,1,IF($Q26=4,1,0)),IF($F26&lt;=85,1,0))</formula>
    </cfRule>
  </conditionalFormatting>
  <conditionalFormatting sqref="AI26">
    <cfRule type="expression" dxfId="863" priority="301">
      <formula>AND(IF(OR($Q26=1,$Q26=2),1,0),IF($X26&lt;=20,1,0))</formula>
    </cfRule>
    <cfRule type="expression" dxfId="862" priority="302">
      <formula>AND(IF($Q26=2,1,0),IF($X26&lt;30,1,0))</formula>
    </cfRule>
    <cfRule type="expression" dxfId="861" priority="303">
      <formula>AND(IF($Q26=3,1,0),IF($X26&lt;30,1,0))</formula>
    </cfRule>
    <cfRule type="expression" dxfId="860" priority="304">
      <formula>AND(IF($Q26=3,1,IF($Q26=4,1,0)),IF($F26&lt;=85,1,0))</formula>
    </cfRule>
  </conditionalFormatting>
  <conditionalFormatting sqref="AV27">
    <cfRule type="expression" dxfId="859" priority="299">
      <formula>AV27="X"</formula>
    </cfRule>
    <cfRule type="expression" dxfId="858" priority="300">
      <formula>AV27="후보"</formula>
    </cfRule>
  </conditionalFormatting>
  <conditionalFormatting sqref="AC27">
    <cfRule type="cellIs" dxfId="857" priority="296" operator="greaterThan">
      <formula>0.9</formula>
    </cfRule>
    <cfRule type="cellIs" dxfId="856" priority="297" operator="greaterThan">
      <formula>0.85</formula>
    </cfRule>
  </conditionalFormatting>
  <conditionalFormatting sqref="N27">
    <cfRule type="cellIs" dxfId="855" priority="294" operator="greaterThan">
      <formula>0.9</formula>
    </cfRule>
    <cfRule type="cellIs" dxfId="854" priority="295" operator="greaterThan">
      <formula>0.85</formula>
    </cfRule>
  </conditionalFormatting>
  <conditionalFormatting sqref="E27">
    <cfRule type="expression" dxfId="853" priority="290">
      <formula>AND(IF(OR($Q27=1,$Q27=2),1,0),IF($X27&lt;=20,1,0))</formula>
    </cfRule>
    <cfRule type="expression" dxfId="852" priority="291">
      <formula>AND(IF($Q27=2,1,0),IF($X27&lt;30,1,0))</formula>
    </cfRule>
    <cfRule type="expression" dxfId="851" priority="292">
      <formula>AND(IF($Q27=3,1,0),IF($X27&lt;30,1,0))</formula>
    </cfRule>
    <cfRule type="expression" dxfId="850" priority="293">
      <formula>AND(IF($Q27=3,1,IF($Q27=4,1,0)),IF($F27&lt;=85,1,0))</formula>
    </cfRule>
  </conditionalFormatting>
  <conditionalFormatting sqref="X27">
    <cfRule type="expression" dxfId="849" priority="286">
      <formula>AND(IF(OR($Q27=1,$Q27=2),1,0),IF($X27&lt;=20,1,0))</formula>
    </cfRule>
    <cfRule type="expression" dxfId="848" priority="287">
      <formula>AND(IF($Q27=2,1,0),IF($X27&lt;30,1,0))</formula>
    </cfRule>
    <cfRule type="expression" dxfId="847" priority="288">
      <formula>AND(IF($Q27=3,1,0),IF($X27&lt;30,1,0))</formula>
    </cfRule>
    <cfRule type="expression" dxfId="846" priority="289">
      <formula>AND(IF($Q27=3,1,IF($Q27=4,1,0)),IF($F27&lt;=85,1,0))</formula>
    </cfRule>
  </conditionalFormatting>
  <conditionalFormatting sqref="AI27">
    <cfRule type="expression" dxfId="845" priority="282">
      <formula>AND(IF(OR($Q27=1,$Q27=2),1,0),IF($X27&lt;=20,1,0))</formula>
    </cfRule>
    <cfRule type="expression" dxfId="844" priority="283">
      <formula>AND(IF($Q27=2,1,0),IF($X27&lt;30,1,0))</formula>
    </cfRule>
    <cfRule type="expression" dxfId="843" priority="284">
      <formula>AND(IF($Q27=3,1,0),IF($X27&lt;30,1,0))</formula>
    </cfRule>
    <cfRule type="expression" dxfId="842" priority="285">
      <formula>AND(IF($Q27=3,1,IF($Q27=4,1,0)),IF($F27&lt;=85,1,0))</formula>
    </cfRule>
  </conditionalFormatting>
  <conditionalFormatting sqref="AV28">
    <cfRule type="expression" dxfId="841" priority="280">
      <formula>AV28="X"</formula>
    </cfRule>
    <cfRule type="expression" dxfId="840" priority="281">
      <formula>AV28="후보"</formula>
    </cfRule>
  </conditionalFormatting>
  <conditionalFormatting sqref="AC28">
    <cfRule type="cellIs" dxfId="839" priority="277" operator="greaterThan">
      <formula>0.9</formula>
    </cfRule>
    <cfRule type="cellIs" dxfId="838" priority="278" operator="greaterThan">
      <formula>0.85</formula>
    </cfRule>
  </conditionalFormatting>
  <conditionalFormatting sqref="N28">
    <cfRule type="cellIs" dxfId="837" priority="275" operator="greaterThan">
      <formula>0.9</formula>
    </cfRule>
    <cfRule type="cellIs" dxfId="836" priority="276" operator="greaterThan">
      <formula>0.85</formula>
    </cfRule>
  </conditionalFormatting>
  <conditionalFormatting sqref="E28">
    <cfRule type="expression" dxfId="835" priority="271">
      <formula>AND(IF(OR($Q28=1,$Q28=2),1,0),IF($X28&lt;=20,1,0))</formula>
    </cfRule>
    <cfRule type="expression" dxfId="834" priority="272">
      <formula>AND(IF($Q28=2,1,0),IF($X28&lt;30,1,0))</formula>
    </cfRule>
    <cfRule type="expression" dxfId="833" priority="273">
      <formula>AND(IF($Q28=3,1,0),IF($X28&lt;30,1,0))</formula>
    </cfRule>
    <cfRule type="expression" dxfId="832" priority="274">
      <formula>AND(IF($Q28=3,1,IF($Q28=4,1,0)),IF($F28&lt;=85,1,0))</formula>
    </cfRule>
  </conditionalFormatting>
  <conditionalFormatting sqref="X28">
    <cfRule type="expression" dxfId="831" priority="267">
      <formula>AND(IF(OR($Q28=1,$Q28=2),1,0),IF($X28&lt;=20,1,0))</formula>
    </cfRule>
    <cfRule type="expression" dxfId="830" priority="268">
      <formula>AND(IF($Q28=2,1,0),IF($X28&lt;30,1,0))</formula>
    </cfRule>
    <cfRule type="expression" dxfId="829" priority="269">
      <formula>AND(IF($Q28=3,1,0),IF($X28&lt;30,1,0))</formula>
    </cfRule>
    <cfRule type="expression" dxfId="828" priority="270">
      <formula>AND(IF($Q28=3,1,IF($Q28=4,1,0)),IF($F28&lt;=85,1,0))</formula>
    </cfRule>
  </conditionalFormatting>
  <conditionalFormatting sqref="AI28">
    <cfRule type="expression" dxfId="827" priority="263">
      <formula>AND(IF(OR($Q28=1,$Q28=2),1,0),IF($X28&lt;=20,1,0))</formula>
    </cfRule>
    <cfRule type="expression" dxfId="826" priority="264">
      <formula>AND(IF($Q28=2,1,0),IF($X28&lt;30,1,0))</formula>
    </cfRule>
    <cfRule type="expression" dxfId="825" priority="265">
      <formula>AND(IF($Q28=3,1,0),IF($X28&lt;30,1,0))</formula>
    </cfRule>
    <cfRule type="expression" dxfId="824" priority="266">
      <formula>AND(IF($Q28=3,1,IF($Q28=4,1,0)),IF($F28&lt;=85,1,0))</formula>
    </cfRule>
  </conditionalFormatting>
  <conditionalFormatting sqref="AV29">
    <cfRule type="expression" dxfId="823" priority="261">
      <formula>AV29="X"</formula>
    </cfRule>
    <cfRule type="expression" dxfId="822" priority="262">
      <formula>AV29="후보"</formula>
    </cfRule>
  </conditionalFormatting>
  <conditionalFormatting sqref="AC29">
    <cfRule type="cellIs" dxfId="821" priority="258" operator="greaterThan">
      <formula>0.9</formula>
    </cfRule>
    <cfRule type="cellIs" dxfId="820" priority="259" operator="greaterThan">
      <formula>0.85</formula>
    </cfRule>
  </conditionalFormatting>
  <conditionalFormatting sqref="N29">
    <cfRule type="cellIs" dxfId="819" priority="256" operator="greaterThan">
      <formula>0.9</formula>
    </cfRule>
    <cfRule type="cellIs" dxfId="818" priority="257" operator="greaterThan">
      <formula>0.85</formula>
    </cfRule>
  </conditionalFormatting>
  <conditionalFormatting sqref="E29">
    <cfRule type="expression" dxfId="817" priority="252">
      <formula>AND(IF(OR($Q29=1,$Q29=2),1,0),IF($X29&lt;=20,1,0))</formula>
    </cfRule>
    <cfRule type="expression" dxfId="816" priority="253">
      <formula>AND(IF($Q29=2,1,0),IF($X29&lt;30,1,0))</formula>
    </cfRule>
    <cfRule type="expression" dxfId="815" priority="254">
      <formula>AND(IF($Q29=3,1,0),IF($X29&lt;30,1,0))</formula>
    </cfRule>
    <cfRule type="expression" dxfId="814" priority="255">
      <formula>AND(IF($Q29=3,1,IF($Q29=4,1,0)),IF($F29&lt;=85,1,0))</formula>
    </cfRule>
  </conditionalFormatting>
  <conditionalFormatting sqref="X29">
    <cfRule type="expression" dxfId="813" priority="248">
      <formula>AND(IF(OR($Q29=1,$Q29=2),1,0),IF($X29&lt;=20,1,0))</formula>
    </cfRule>
    <cfRule type="expression" dxfId="812" priority="249">
      <formula>AND(IF($Q29=2,1,0),IF($X29&lt;30,1,0))</formula>
    </cfRule>
    <cfRule type="expression" dxfId="811" priority="250">
      <formula>AND(IF($Q29=3,1,0),IF($X29&lt;30,1,0))</formula>
    </cfRule>
    <cfRule type="expression" dxfId="810" priority="251">
      <formula>AND(IF($Q29=3,1,IF($Q29=4,1,0)),IF($F29&lt;=85,1,0))</formula>
    </cfRule>
  </conditionalFormatting>
  <conditionalFormatting sqref="AI29">
    <cfRule type="expression" dxfId="809" priority="244">
      <formula>AND(IF(OR($Q29=1,$Q29=2),1,0),IF($X29&lt;=20,1,0))</formula>
    </cfRule>
    <cfRule type="expression" dxfId="808" priority="245">
      <formula>AND(IF($Q29=2,1,0),IF($X29&lt;30,1,0))</formula>
    </cfRule>
    <cfRule type="expression" dxfId="807" priority="246">
      <formula>AND(IF($Q29=3,1,0),IF($X29&lt;30,1,0))</formula>
    </cfRule>
    <cfRule type="expression" dxfId="806" priority="247">
      <formula>AND(IF($Q29=3,1,IF($Q29=4,1,0)),IF($F29&lt;=85,1,0))</formula>
    </cfRule>
  </conditionalFormatting>
  <conditionalFormatting sqref="AV30">
    <cfRule type="expression" dxfId="805" priority="242">
      <formula>AV30="X"</formula>
    </cfRule>
    <cfRule type="expression" dxfId="804" priority="243">
      <formula>AV30="후보"</formula>
    </cfRule>
  </conditionalFormatting>
  <conditionalFormatting sqref="AC30">
    <cfRule type="cellIs" dxfId="803" priority="239" operator="greaterThan">
      <formula>0.9</formula>
    </cfRule>
    <cfRule type="cellIs" dxfId="802" priority="240" operator="greaterThan">
      <formula>0.85</formula>
    </cfRule>
  </conditionalFormatting>
  <conditionalFormatting sqref="N30">
    <cfRule type="cellIs" dxfId="801" priority="237" operator="greaterThan">
      <formula>0.9</formula>
    </cfRule>
    <cfRule type="cellIs" dxfId="800" priority="238" operator="greaterThan">
      <formula>0.85</formula>
    </cfRule>
  </conditionalFormatting>
  <conditionalFormatting sqref="E30">
    <cfRule type="expression" dxfId="799" priority="233">
      <formula>AND(IF(OR($Q30=1,$Q30=2),1,0),IF($X30&lt;=20,1,0))</formula>
    </cfRule>
    <cfRule type="expression" dxfId="798" priority="234">
      <formula>AND(IF($Q30=2,1,0),IF($X30&lt;30,1,0))</formula>
    </cfRule>
    <cfRule type="expression" dxfId="797" priority="235">
      <formula>AND(IF($Q30=3,1,0),IF($X30&lt;30,1,0))</formula>
    </cfRule>
    <cfRule type="expression" dxfId="796" priority="236">
      <formula>AND(IF($Q30=3,1,IF($Q30=4,1,0)),IF($F30&lt;=85,1,0))</formula>
    </cfRule>
  </conditionalFormatting>
  <conditionalFormatting sqref="X30">
    <cfRule type="expression" dxfId="795" priority="229">
      <formula>AND(IF(OR($Q30=1,$Q30=2),1,0),IF($X30&lt;=20,1,0))</formula>
    </cfRule>
    <cfRule type="expression" dxfId="794" priority="230">
      <formula>AND(IF($Q30=2,1,0),IF($X30&lt;30,1,0))</formula>
    </cfRule>
    <cfRule type="expression" dxfId="793" priority="231">
      <formula>AND(IF($Q30=3,1,0),IF($X30&lt;30,1,0))</formula>
    </cfRule>
    <cfRule type="expression" dxfId="792" priority="232">
      <formula>AND(IF($Q30=3,1,IF($Q30=4,1,0)),IF($F30&lt;=85,1,0))</formula>
    </cfRule>
  </conditionalFormatting>
  <conditionalFormatting sqref="AI30">
    <cfRule type="expression" dxfId="791" priority="225">
      <formula>AND(IF(OR($Q30=1,$Q30=2),1,0),IF($X30&lt;=20,1,0))</formula>
    </cfRule>
    <cfRule type="expression" dxfId="790" priority="226">
      <formula>AND(IF($Q30=2,1,0),IF($X30&lt;30,1,0))</formula>
    </cfRule>
    <cfRule type="expression" dxfId="789" priority="227">
      <formula>AND(IF($Q30=3,1,0),IF($X30&lt;30,1,0))</formula>
    </cfRule>
    <cfRule type="expression" dxfId="788" priority="228">
      <formula>AND(IF($Q30=3,1,IF($Q30=4,1,0)),IF($F30&lt;=85,1,0))</formula>
    </cfRule>
  </conditionalFormatting>
  <conditionalFormatting sqref="AV31">
    <cfRule type="expression" dxfId="787" priority="223">
      <formula>AV31="X"</formula>
    </cfRule>
    <cfRule type="expression" dxfId="786" priority="224">
      <formula>AV31="후보"</formula>
    </cfRule>
  </conditionalFormatting>
  <conditionalFormatting sqref="AC31">
    <cfRule type="cellIs" dxfId="785" priority="220" operator="greaterThan">
      <formula>0.9</formula>
    </cfRule>
    <cfRule type="cellIs" dxfId="784" priority="221" operator="greaterThan">
      <formula>0.85</formula>
    </cfRule>
  </conditionalFormatting>
  <conditionalFormatting sqref="N31">
    <cfRule type="cellIs" dxfId="783" priority="218" operator="greaterThan">
      <formula>0.9</formula>
    </cfRule>
    <cfRule type="cellIs" dxfId="782" priority="219" operator="greaterThan">
      <formula>0.85</formula>
    </cfRule>
  </conditionalFormatting>
  <conditionalFormatting sqref="E31">
    <cfRule type="expression" dxfId="781" priority="214">
      <formula>AND(IF(OR($Q31=1,$Q31=2),1,0),IF($X31&lt;=20,1,0))</formula>
    </cfRule>
    <cfRule type="expression" dxfId="780" priority="215">
      <formula>AND(IF($Q31=2,1,0),IF($X31&lt;30,1,0))</formula>
    </cfRule>
    <cfRule type="expression" dxfId="779" priority="216">
      <formula>AND(IF($Q31=3,1,0),IF($X31&lt;30,1,0))</formula>
    </cfRule>
    <cfRule type="expression" dxfId="778" priority="217">
      <formula>AND(IF($Q31=3,1,IF($Q31=4,1,0)),IF($F31&lt;=85,1,0))</formula>
    </cfRule>
  </conditionalFormatting>
  <conditionalFormatting sqref="X31">
    <cfRule type="expression" dxfId="777" priority="210">
      <formula>AND(IF(OR($Q31=1,$Q31=2),1,0),IF($X31&lt;=20,1,0))</formula>
    </cfRule>
    <cfRule type="expression" dxfId="776" priority="211">
      <formula>AND(IF($Q31=2,1,0),IF($X31&lt;30,1,0))</formula>
    </cfRule>
    <cfRule type="expression" dxfId="775" priority="212">
      <formula>AND(IF($Q31=3,1,0),IF($X31&lt;30,1,0))</formula>
    </cfRule>
    <cfRule type="expression" dxfId="774" priority="213">
      <formula>AND(IF($Q31=3,1,IF($Q31=4,1,0)),IF($F31&lt;=85,1,0))</formula>
    </cfRule>
  </conditionalFormatting>
  <conditionalFormatting sqref="AI31">
    <cfRule type="expression" dxfId="773" priority="206">
      <formula>AND(IF(OR($Q31=1,$Q31=2),1,0),IF($X31&lt;=20,1,0))</formula>
    </cfRule>
    <cfRule type="expression" dxfId="772" priority="207">
      <formula>AND(IF($Q31=2,1,0),IF($X31&lt;30,1,0))</formula>
    </cfRule>
    <cfRule type="expression" dxfId="771" priority="208">
      <formula>AND(IF($Q31=3,1,0),IF($X31&lt;30,1,0))</formula>
    </cfRule>
    <cfRule type="expression" dxfId="770" priority="209">
      <formula>AND(IF($Q31=3,1,IF($Q31=4,1,0)),IF($F31&lt;=85,1,0))</formula>
    </cfRule>
  </conditionalFormatting>
  <conditionalFormatting sqref="AV32">
    <cfRule type="expression" dxfId="769" priority="204">
      <formula>AV32="X"</formula>
    </cfRule>
    <cfRule type="expression" dxfId="768" priority="205">
      <formula>AV32="후보"</formula>
    </cfRule>
  </conditionalFormatting>
  <conditionalFormatting sqref="AC32">
    <cfRule type="cellIs" dxfId="767" priority="201" operator="greaterThan">
      <formula>0.9</formula>
    </cfRule>
    <cfRule type="cellIs" dxfId="766" priority="202" operator="greaterThan">
      <formula>0.85</formula>
    </cfRule>
  </conditionalFormatting>
  <conditionalFormatting sqref="N32">
    <cfRule type="cellIs" dxfId="765" priority="199" operator="greaterThan">
      <formula>0.9</formula>
    </cfRule>
    <cfRule type="cellIs" dxfId="764" priority="200" operator="greaterThan">
      <formula>0.85</formula>
    </cfRule>
  </conditionalFormatting>
  <conditionalFormatting sqref="E32">
    <cfRule type="expression" dxfId="763" priority="195">
      <formula>AND(IF(OR($Q32=1,$Q32=2),1,0),IF($X32&lt;=20,1,0))</formula>
    </cfRule>
    <cfRule type="expression" dxfId="762" priority="196">
      <formula>AND(IF($Q32=2,1,0),IF($X32&lt;30,1,0))</formula>
    </cfRule>
    <cfRule type="expression" dxfId="761" priority="197">
      <formula>AND(IF($Q32=3,1,0),IF($X32&lt;30,1,0))</formula>
    </cfRule>
    <cfRule type="expression" dxfId="760" priority="198">
      <formula>AND(IF($Q32=3,1,IF($Q32=4,1,0)),IF($F32&lt;=85,1,0))</formula>
    </cfRule>
  </conditionalFormatting>
  <conditionalFormatting sqref="X32">
    <cfRule type="expression" dxfId="759" priority="191">
      <formula>AND(IF(OR($Q32=1,$Q32=2),1,0),IF($X32&lt;=20,1,0))</formula>
    </cfRule>
    <cfRule type="expression" dxfId="758" priority="192">
      <formula>AND(IF($Q32=2,1,0),IF($X32&lt;30,1,0))</formula>
    </cfRule>
    <cfRule type="expression" dxfId="757" priority="193">
      <formula>AND(IF($Q32=3,1,0),IF($X32&lt;30,1,0))</formula>
    </cfRule>
    <cfRule type="expression" dxfId="756" priority="194">
      <formula>AND(IF($Q32=3,1,IF($Q32=4,1,0)),IF($F32&lt;=85,1,0))</formula>
    </cfRule>
  </conditionalFormatting>
  <conditionalFormatting sqref="AI32">
    <cfRule type="expression" dxfId="755" priority="187">
      <formula>AND(IF(OR($Q32=1,$Q32=2),1,0),IF($X32&lt;=20,1,0))</formula>
    </cfRule>
    <cfRule type="expression" dxfId="754" priority="188">
      <formula>AND(IF($Q32=2,1,0),IF($X32&lt;30,1,0))</formula>
    </cfRule>
    <cfRule type="expression" dxfId="753" priority="189">
      <formula>AND(IF($Q32=3,1,0),IF($X32&lt;30,1,0))</formula>
    </cfRule>
    <cfRule type="expression" dxfId="752" priority="190">
      <formula>AND(IF($Q32=3,1,IF($Q32=4,1,0)),IF($F32&lt;=85,1,0))</formula>
    </cfRule>
  </conditionalFormatting>
  <conditionalFormatting sqref="AV33">
    <cfRule type="expression" dxfId="751" priority="185">
      <formula>AV33="X"</formula>
    </cfRule>
    <cfRule type="expression" dxfId="750" priority="186">
      <formula>AV33="후보"</formula>
    </cfRule>
  </conditionalFormatting>
  <conditionalFormatting sqref="AC33">
    <cfRule type="cellIs" dxfId="749" priority="182" operator="greaterThan">
      <formula>0.9</formula>
    </cfRule>
    <cfRule type="cellIs" dxfId="748" priority="183" operator="greaterThan">
      <formula>0.85</formula>
    </cfRule>
  </conditionalFormatting>
  <conditionalFormatting sqref="N33">
    <cfRule type="cellIs" dxfId="747" priority="180" operator="greaterThan">
      <formula>0.9</formula>
    </cfRule>
    <cfRule type="cellIs" dxfId="746" priority="181" operator="greaterThan">
      <formula>0.85</formula>
    </cfRule>
  </conditionalFormatting>
  <conditionalFormatting sqref="E33">
    <cfRule type="expression" dxfId="745" priority="176">
      <formula>AND(IF(OR($Q33=1,$Q33=2),1,0),IF($X33&lt;=20,1,0))</formula>
    </cfRule>
    <cfRule type="expression" dxfId="744" priority="177">
      <formula>AND(IF($Q33=2,1,0),IF($X33&lt;30,1,0))</formula>
    </cfRule>
    <cfRule type="expression" dxfId="743" priority="178">
      <formula>AND(IF($Q33=3,1,0),IF($X33&lt;30,1,0))</formula>
    </cfRule>
    <cfRule type="expression" dxfId="742" priority="179">
      <formula>AND(IF($Q33=3,1,IF($Q33=4,1,0)),IF($F33&lt;=85,1,0))</formula>
    </cfRule>
  </conditionalFormatting>
  <conditionalFormatting sqref="X33">
    <cfRule type="expression" dxfId="741" priority="172">
      <formula>AND(IF(OR($Q33=1,$Q33=2),1,0),IF($X33&lt;=20,1,0))</formula>
    </cfRule>
    <cfRule type="expression" dxfId="740" priority="173">
      <formula>AND(IF($Q33=2,1,0),IF($X33&lt;30,1,0))</formula>
    </cfRule>
    <cfRule type="expression" dxfId="739" priority="174">
      <formula>AND(IF($Q33=3,1,0),IF($X33&lt;30,1,0))</formula>
    </cfRule>
    <cfRule type="expression" dxfId="738" priority="175">
      <formula>AND(IF($Q33=3,1,IF($Q33=4,1,0)),IF($F33&lt;=85,1,0))</formula>
    </cfRule>
  </conditionalFormatting>
  <conditionalFormatting sqref="AI33">
    <cfRule type="expression" dxfId="737" priority="168">
      <formula>AND(IF(OR($Q33=1,$Q33=2),1,0),IF($X33&lt;=20,1,0))</formula>
    </cfRule>
    <cfRule type="expression" dxfId="736" priority="169">
      <formula>AND(IF($Q33=2,1,0),IF($X33&lt;30,1,0))</formula>
    </cfRule>
    <cfRule type="expression" dxfId="735" priority="170">
      <formula>AND(IF($Q33=3,1,0),IF($X33&lt;30,1,0))</formula>
    </cfRule>
    <cfRule type="expression" dxfId="734" priority="171">
      <formula>AND(IF($Q33=3,1,IF($Q33=4,1,0)),IF($F33&lt;=85,1,0))</formula>
    </cfRule>
  </conditionalFormatting>
  <conditionalFormatting sqref="AV34">
    <cfRule type="expression" dxfId="733" priority="166">
      <formula>AV34="X"</formula>
    </cfRule>
    <cfRule type="expression" dxfId="732" priority="167">
      <formula>AV34="후보"</formula>
    </cfRule>
  </conditionalFormatting>
  <conditionalFormatting sqref="AC34">
    <cfRule type="cellIs" dxfId="731" priority="163" operator="greaterThan">
      <formula>0.9</formula>
    </cfRule>
    <cfRule type="cellIs" dxfId="730" priority="164" operator="greaterThan">
      <formula>0.85</formula>
    </cfRule>
  </conditionalFormatting>
  <conditionalFormatting sqref="N34">
    <cfRule type="cellIs" dxfId="729" priority="161" operator="greaterThan">
      <formula>0.9</formula>
    </cfRule>
    <cfRule type="cellIs" dxfId="728" priority="162" operator="greaterThan">
      <formula>0.85</formula>
    </cfRule>
  </conditionalFormatting>
  <conditionalFormatting sqref="E34">
    <cfRule type="expression" dxfId="727" priority="157">
      <formula>AND(IF(OR($Q34=1,$Q34=2),1,0),IF($X34&lt;=20,1,0))</formula>
    </cfRule>
    <cfRule type="expression" dxfId="726" priority="158">
      <formula>AND(IF($Q34=2,1,0),IF($X34&lt;30,1,0))</formula>
    </cfRule>
    <cfRule type="expression" dxfId="725" priority="159">
      <formula>AND(IF($Q34=3,1,0),IF($X34&lt;30,1,0))</formula>
    </cfRule>
    <cfRule type="expression" dxfId="724" priority="160">
      <formula>AND(IF($Q34=3,1,IF($Q34=4,1,0)),IF($F34&lt;=85,1,0))</formula>
    </cfRule>
  </conditionalFormatting>
  <conditionalFormatting sqref="X34">
    <cfRule type="expression" dxfId="723" priority="153">
      <formula>AND(IF(OR($Q34=1,$Q34=2),1,0),IF($X34&lt;=20,1,0))</formula>
    </cfRule>
    <cfRule type="expression" dxfId="722" priority="154">
      <formula>AND(IF($Q34=2,1,0),IF($X34&lt;30,1,0))</formula>
    </cfRule>
    <cfRule type="expression" dxfId="721" priority="155">
      <formula>AND(IF($Q34=3,1,0),IF($X34&lt;30,1,0))</formula>
    </cfRule>
    <cfRule type="expression" dxfId="720" priority="156">
      <formula>AND(IF($Q34=3,1,IF($Q34=4,1,0)),IF($F34&lt;=85,1,0))</formula>
    </cfRule>
  </conditionalFormatting>
  <conditionalFormatting sqref="AI34">
    <cfRule type="expression" dxfId="719" priority="149">
      <formula>AND(IF(OR($Q34=1,$Q34=2),1,0),IF($X34&lt;=20,1,0))</formula>
    </cfRule>
    <cfRule type="expression" dxfId="718" priority="150">
      <formula>AND(IF($Q34=2,1,0),IF($X34&lt;30,1,0))</formula>
    </cfRule>
    <cfRule type="expression" dxfId="717" priority="151">
      <formula>AND(IF($Q34=3,1,0),IF($X34&lt;30,1,0))</formula>
    </cfRule>
    <cfRule type="expression" dxfId="716" priority="152">
      <formula>AND(IF($Q34=3,1,IF($Q34=4,1,0)),IF($F34&lt;=85,1,0))</formula>
    </cfRule>
  </conditionalFormatting>
  <conditionalFormatting sqref="AV35">
    <cfRule type="expression" dxfId="715" priority="147">
      <formula>AV35="X"</formula>
    </cfRule>
    <cfRule type="expression" dxfId="714" priority="148">
      <formula>AV35="후보"</formula>
    </cfRule>
  </conditionalFormatting>
  <conditionalFormatting sqref="AC35">
    <cfRule type="cellIs" dxfId="713" priority="144" operator="greaterThan">
      <formula>0.9</formula>
    </cfRule>
    <cfRule type="cellIs" dxfId="712" priority="145" operator="greaterThan">
      <formula>0.85</formula>
    </cfRule>
  </conditionalFormatting>
  <conditionalFormatting sqref="N35">
    <cfRule type="cellIs" dxfId="711" priority="142" operator="greaterThan">
      <formula>0.9</formula>
    </cfRule>
    <cfRule type="cellIs" dxfId="710" priority="143" operator="greaterThan">
      <formula>0.85</formula>
    </cfRule>
  </conditionalFormatting>
  <conditionalFormatting sqref="E35">
    <cfRule type="expression" dxfId="709" priority="138">
      <formula>AND(IF(OR($Q35=1,$Q35=2),1,0),IF($X35&lt;=20,1,0))</formula>
    </cfRule>
    <cfRule type="expression" dxfId="708" priority="139">
      <formula>AND(IF($Q35=2,1,0),IF($X35&lt;30,1,0))</formula>
    </cfRule>
    <cfRule type="expression" dxfId="707" priority="140">
      <formula>AND(IF($Q35=3,1,0),IF($X35&lt;30,1,0))</formula>
    </cfRule>
    <cfRule type="expression" dxfId="706" priority="141">
      <formula>AND(IF($Q35=3,1,IF($Q35=4,1,0)),IF($F35&lt;=85,1,0))</formula>
    </cfRule>
  </conditionalFormatting>
  <conditionalFormatting sqref="X35">
    <cfRule type="expression" dxfId="705" priority="134">
      <formula>AND(IF(OR($Q35=1,$Q35=2),1,0),IF($X35&lt;=20,1,0))</formula>
    </cfRule>
    <cfRule type="expression" dxfId="704" priority="135">
      <formula>AND(IF($Q35=2,1,0),IF($X35&lt;30,1,0))</formula>
    </cfRule>
    <cfRule type="expression" dxfId="703" priority="136">
      <formula>AND(IF($Q35=3,1,0),IF($X35&lt;30,1,0))</formula>
    </cfRule>
    <cfRule type="expression" dxfId="702" priority="137">
      <formula>AND(IF($Q35=3,1,IF($Q35=4,1,0)),IF($F35&lt;=85,1,0))</formula>
    </cfRule>
  </conditionalFormatting>
  <conditionalFormatting sqref="AI35">
    <cfRule type="expression" dxfId="701" priority="130">
      <formula>AND(IF(OR($Q35=1,$Q35=2),1,0),IF($X35&lt;=20,1,0))</formula>
    </cfRule>
    <cfRule type="expression" dxfId="700" priority="131">
      <formula>AND(IF($Q35=2,1,0),IF($X35&lt;30,1,0))</formula>
    </cfRule>
    <cfRule type="expression" dxfId="699" priority="132">
      <formula>AND(IF($Q35=3,1,0),IF($X35&lt;30,1,0))</formula>
    </cfRule>
    <cfRule type="expression" dxfId="698" priority="133">
      <formula>AND(IF($Q35=3,1,IF($Q35=4,1,0)),IF($F35&lt;=85,1,0))</formula>
    </cfRule>
  </conditionalFormatting>
  <conditionalFormatting sqref="AV36">
    <cfRule type="expression" dxfId="697" priority="128">
      <formula>AV36="X"</formula>
    </cfRule>
    <cfRule type="expression" dxfId="696" priority="129">
      <formula>AV36="후보"</formula>
    </cfRule>
  </conditionalFormatting>
  <conditionalFormatting sqref="AC36 N36">
    <cfRule type="cellIs" dxfId="695" priority="125" operator="greaterThan">
      <formula>0.9</formula>
    </cfRule>
    <cfRule type="cellIs" dxfId="694" priority="126" operator="greaterThan">
      <formula>0.85</formula>
    </cfRule>
  </conditionalFormatting>
  <conditionalFormatting sqref="AV37">
    <cfRule type="expression" dxfId="693" priority="123">
      <formula>AV37="X"</formula>
    </cfRule>
    <cfRule type="expression" dxfId="692" priority="124">
      <formula>AV37="후보"</formula>
    </cfRule>
  </conditionalFormatting>
  <conditionalFormatting sqref="AC37">
    <cfRule type="cellIs" dxfId="691" priority="120" operator="greaterThan">
      <formula>0.9</formula>
    </cfRule>
    <cfRule type="cellIs" dxfId="690" priority="121" operator="greaterThan">
      <formula>0.85</formula>
    </cfRule>
  </conditionalFormatting>
  <conditionalFormatting sqref="N37">
    <cfRule type="cellIs" dxfId="689" priority="118" operator="greaterThan">
      <formula>0.9</formula>
    </cfRule>
    <cfRule type="cellIs" dxfId="688" priority="119" operator="greaterThan">
      <formula>0.85</formula>
    </cfRule>
  </conditionalFormatting>
  <conditionalFormatting sqref="E37">
    <cfRule type="expression" dxfId="687" priority="114">
      <formula>AND(IF(OR($Q37=1,$Q37=2),1,0),IF($X37&lt;=20,1,0))</formula>
    </cfRule>
    <cfRule type="expression" dxfId="686" priority="115">
      <formula>AND(IF($Q37=2,1,0),IF($X37&lt;30,1,0))</formula>
    </cfRule>
    <cfRule type="expression" dxfId="685" priority="116">
      <formula>AND(IF($Q37=3,1,0),IF($X37&lt;30,1,0))</formula>
    </cfRule>
    <cfRule type="expression" dxfId="684" priority="117">
      <formula>AND(IF($Q37=3,1,IF($Q37=4,1,0)),IF($F37&lt;=85,1,0))</formula>
    </cfRule>
  </conditionalFormatting>
  <conditionalFormatting sqref="X37">
    <cfRule type="expression" dxfId="683" priority="110">
      <formula>AND(IF(OR($Q37=1,$Q37=2),1,0),IF($X37&lt;=20,1,0))</formula>
    </cfRule>
    <cfRule type="expression" dxfId="682" priority="111">
      <formula>AND(IF($Q37=2,1,0),IF($X37&lt;30,1,0))</formula>
    </cfRule>
    <cfRule type="expression" dxfId="681" priority="112">
      <formula>AND(IF($Q37=3,1,0),IF($X37&lt;30,1,0))</formula>
    </cfRule>
    <cfRule type="expression" dxfId="680" priority="113">
      <formula>AND(IF($Q37=3,1,IF($Q37=4,1,0)),IF($F37&lt;=85,1,0))</formula>
    </cfRule>
  </conditionalFormatting>
  <conditionalFormatting sqref="AI37">
    <cfRule type="expression" dxfId="679" priority="106">
      <formula>AND(IF(OR($Q37=1,$Q37=2),1,0),IF($X37&lt;=20,1,0))</formula>
    </cfRule>
    <cfRule type="expression" dxfId="678" priority="107">
      <formula>AND(IF($Q37=2,1,0),IF($X37&lt;30,1,0))</formula>
    </cfRule>
    <cfRule type="expression" dxfId="677" priority="108">
      <formula>AND(IF($Q37=3,1,0),IF($X37&lt;30,1,0))</formula>
    </cfRule>
    <cfRule type="expression" dxfId="676" priority="109">
      <formula>AND(IF($Q37=3,1,IF($Q37=4,1,0)),IF($F37&lt;=85,1,0))</formula>
    </cfRule>
  </conditionalFormatting>
  <conditionalFormatting sqref="AV38">
    <cfRule type="expression" dxfId="675" priority="104">
      <formula>AV38="X"</formula>
    </cfRule>
    <cfRule type="expression" dxfId="674" priority="105">
      <formula>AV38="후보"</formula>
    </cfRule>
  </conditionalFormatting>
  <conditionalFormatting sqref="AC38">
    <cfRule type="cellIs" dxfId="673" priority="101" operator="greaterThan">
      <formula>0.9</formula>
    </cfRule>
    <cfRule type="cellIs" dxfId="672" priority="102" operator="greaterThan">
      <formula>0.85</formula>
    </cfRule>
  </conditionalFormatting>
  <conditionalFormatting sqref="N38">
    <cfRule type="cellIs" dxfId="671" priority="99" operator="greaterThan">
      <formula>0.9</formula>
    </cfRule>
    <cfRule type="cellIs" dxfId="670" priority="100" operator="greaterThan">
      <formula>0.85</formula>
    </cfRule>
  </conditionalFormatting>
  <conditionalFormatting sqref="E38">
    <cfRule type="expression" dxfId="669" priority="95">
      <formula>AND(IF(OR($Q38=1,$Q38=2),1,0),IF($X38&lt;=20,1,0))</formula>
    </cfRule>
    <cfRule type="expression" dxfId="668" priority="96">
      <formula>AND(IF($Q38=2,1,0),IF($X38&lt;30,1,0))</formula>
    </cfRule>
    <cfRule type="expression" dxfId="667" priority="97">
      <formula>AND(IF($Q38=3,1,0),IF($X38&lt;30,1,0))</formula>
    </cfRule>
    <cfRule type="expression" dxfId="666" priority="98">
      <formula>AND(IF($Q38=3,1,IF($Q38=4,1,0)),IF($F38&lt;=85,1,0))</formula>
    </cfRule>
  </conditionalFormatting>
  <conditionalFormatting sqref="X38">
    <cfRule type="expression" dxfId="665" priority="91">
      <formula>AND(IF(OR($Q38=1,$Q38=2),1,0),IF($X38&lt;=20,1,0))</formula>
    </cfRule>
    <cfRule type="expression" dxfId="664" priority="92">
      <formula>AND(IF($Q38=2,1,0),IF($X38&lt;30,1,0))</formula>
    </cfRule>
    <cfRule type="expression" dxfId="663" priority="93">
      <formula>AND(IF($Q38=3,1,0),IF($X38&lt;30,1,0))</formula>
    </cfRule>
    <cfRule type="expression" dxfId="662" priority="94">
      <formula>AND(IF($Q38=3,1,IF($Q38=4,1,0)),IF($F38&lt;=85,1,0))</formula>
    </cfRule>
  </conditionalFormatting>
  <conditionalFormatting sqref="AI38">
    <cfRule type="expression" dxfId="661" priority="87">
      <formula>AND(IF(OR($Q38=1,$Q38=2),1,0),IF($X38&lt;=20,1,0))</formula>
    </cfRule>
    <cfRule type="expression" dxfId="660" priority="88">
      <formula>AND(IF($Q38=2,1,0),IF($X38&lt;30,1,0))</formula>
    </cfRule>
    <cfRule type="expression" dxfId="659" priority="89">
      <formula>AND(IF($Q38=3,1,0),IF($X38&lt;30,1,0))</formula>
    </cfRule>
    <cfRule type="expression" dxfId="658" priority="90">
      <formula>AND(IF($Q38=3,1,IF($Q38=4,1,0)),IF($F38&lt;=85,1,0))</formula>
    </cfRule>
  </conditionalFormatting>
  <conditionalFormatting sqref="AV39">
    <cfRule type="expression" dxfId="657" priority="85">
      <formula>AV39="X"</formula>
    </cfRule>
    <cfRule type="expression" dxfId="656" priority="86">
      <formula>AV39="후보"</formula>
    </cfRule>
  </conditionalFormatting>
  <conditionalFormatting sqref="AC39">
    <cfRule type="cellIs" dxfId="655" priority="82" operator="greaterThan">
      <formula>0.9</formula>
    </cfRule>
    <cfRule type="cellIs" dxfId="654" priority="83" operator="greaterThan">
      <formula>0.85</formula>
    </cfRule>
  </conditionalFormatting>
  <conditionalFormatting sqref="N39">
    <cfRule type="cellIs" dxfId="653" priority="80" operator="greaterThan">
      <formula>0.9</formula>
    </cfRule>
    <cfRule type="cellIs" dxfId="652" priority="81" operator="greaterThan">
      <formula>0.85</formula>
    </cfRule>
  </conditionalFormatting>
  <conditionalFormatting sqref="E39">
    <cfRule type="expression" dxfId="651" priority="76">
      <formula>AND(IF(OR($Q39=1,$Q39=2),1,0),IF($X39&lt;=20,1,0))</formula>
    </cfRule>
    <cfRule type="expression" dxfId="650" priority="77">
      <formula>AND(IF($Q39=2,1,0),IF($X39&lt;30,1,0))</formula>
    </cfRule>
    <cfRule type="expression" dxfId="649" priority="78">
      <formula>AND(IF($Q39=3,1,0),IF($X39&lt;30,1,0))</formula>
    </cfRule>
    <cfRule type="expression" dxfId="648" priority="79">
      <formula>AND(IF($Q39=3,1,IF($Q39=4,1,0)),IF($F39&lt;=85,1,0))</formula>
    </cfRule>
  </conditionalFormatting>
  <conditionalFormatting sqref="X39">
    <cfRule type="expression" dxfId="647" priority="72">
      <formula>AND(IF(OR($Q39=1,$Q39=2),1,0),IF($X39&lt;=20,1,0))</formula>
    </cfRule>
    <cfRule type="expression" dxfId="646" priority="73">
      <formula>AND(IF($Q39=2,1,0),IF($X39&lt;30,1,0))</formula>
    </cfRule>
    <cfRule type="expression" dxfId="645" priority="74">
      <formula>AND(IF($Q39=3,1,0),IF($X39&lt;30,1,0))</formula>
    </cfRule>
    <cfRule type="expression" dxfId="644" priority="75">
      <formula>AND(IF($Q39=3,1,IF($Q39=4,1,0)),IF($F39&lt;=85,1,0))</formula>
    </cfRule>
  </conditionalFormatting>
  <conditionalFormatting sqref="AI39">
    <cfRule type="expression" dxfId="643" priority="68">
      <formula>AND(IF(OR($Q39=1,$Q39=2),1,0),IF($X39&lt;=20,1,0))</formula>
    </cfRule>
    <cfRule type="expression" dxfId="642" priority="69">
      <formula>AND(IF($Q39=2,1,0),IF($X39&lt;30,1,0))</formula>
    </cfRule>
    <cfRule type="expression" dxfId="641" priority="70">
      <formula>AND(IF($Q39=3,1,0),IF($X39&lt;30,1,0))</formula>
    </cfRule>
    <cfRule type="expression" dxfId="640" priority="71">
      <formula>AND(IF($Q39=3,1,IF($Q39=4,1,0)),IF($F39&lt;=85,1,0))</formula>
    </cfRule>
  </conditionalFormatting>
  <conditionalFormatting sqref="AV40">
    <cfRule type="expression" dxfId="639" priority="66">
      <formula>AV40="X"</formula>
    </cfRule>
    <cfRule type="expression" dxfId="638" priority="67">
      <formula>AV40="후보"</formula>
    </cfRule>
  </conditionalFormatting>
  <conditionalFormatting sqref="AC40 N40">
    <cfRule type="cellIs" dxfId="637" priority="63" operator="greaterThan">
      <formula>0.9</formula>
    </cfRule>
    <cfRule type="cellIs" dxfId="636" priority="64" operator="greaterThan">
      <formula>0.85</formula>
    </cfRule>
  </conditionalFormatting>
  <conditionalFormatting sqref="AV41">
    <cfRule type="expression" dxfId="635" priority="61">
      <formula>AV41="X"</formula>
    </cfRule>
    <cfRule type="expression" dxfId="634" priority="62">
      <formula>AV41="후보"</formula>
    </cfRule>
  </conditionalFormatting>
  <conditionalFormatting sqref="AC41">
    <cfRule type="cellIs" dxfId="633" priority="58" operator="greaterThan">
      <formula>0.9</formula>
    </cfRule>
    <cfRule type="cellIs" dxfId="632" priority="59" operator="greaterThan">
      <formula>0.85</formula>
    </cfRule>
  </conditionalFormatting>
  <conditionalFormatting sqref="N41">
    <cfRule type="cellIs" dxfId="631" priority="56" operator="greaterThan">
      <formula>0.9</formula>
    </cfRule>
    <cfRule type="cellIs" dxfId="630" priority="57" operator="greaterThan">
      <formula>0.85</formula>
    </cfRule>
  </conditionalFormatting>
  <conditionalFormatting sqref="E41">
    <cfRule type="expression" dxfId="629" priority="52">
      <formula>AND(IF(OR($Q41=1,$Q41=2),1,0),IF($X41&lt;=20,1,0))</formula>
    </cfRule>
    <cfRule type="expression" dxfId="628" priority="53">
      <formula>AND(IF($Q41=2,1,0),IF($X41&lt;30,1,0))</formula>
    </cfRule>
    <cfRule type="expression" dxfId="627" priority="54">
      <formula>AND(IF($Q41=3,1,0),IF($X41&lt;30,1,0))</formula>
    </cfRule>
    <cfRule type="expression" dxfId="626" priority="55">
      <formula>AND(IF($Q41=3,1,IF($Q41=4,1,0)),IF($F41&lt;=85,1,0))</formula>
    </cfRule>
  </conditionalFormatting>
  <conditionalFormatting sqref="X41">
    <cfRule type="expression" dxfId="625" priority="48">
      <formula>AND(IF(OR($Q41=1,$Q41=2),1,0),IF($X41&lt;=20,1,0))</formula>
    </cfRule>
    <cfRule type="expression" dxfId="624" priority="49">
      <formula>AND(IF($Q41=2,1,0),IF($X41&lt;30,1,0))</formula>
    </cfRule>
    <cfRule type="expression" dxfId="623" priority="50">
      <formula>AND(IF($Q41=3,1,0),IF($X41&lt;30,1,0))</formula>
    </cfRule>
    <cfRule type="expression" dxfId="622" priority="51">
      <formula>AND(IF($Q41=3,1,IF($Q41=4,1,0)),IF($F41&lt;=85,1,0))</formula>
    </cfRule>
  </conditionalFormatting>
  <conditionalFormatting sqref="AI41">
    <cfRule type="expression" dxfId="621" priority="44">
      <formula>AND(IF(OR($Q41=1,$Q41=2),1,0),IF($X41&lt;=20,1,0))</formula>
    </cfRule>
    <cfRule type="expression" dxfId="620" priority="45">
      <formula>AND(IF($Q41=2,1,0),IF($X41&lt;30,1,0))</formula>
    </cfRule>
    <cfRule type="expression" dxfId="619" priority="46">
      <formula>AND(IF($Q41=3,1,0),IF($X41&lt;30,1,0))</formula>
    </cfRule>
    <cfRule type="expression" dxfId="618" priority="47">
      <formula>AND(IF($Q41=3,1,IF($Q41=4,1,0)),IF($F41&lt;=85,1,0))</formula>
    </cfRule>
  </conditionalFormatting>
  <conditionalFormatting sqref="AV42">
    <cfRule type="expression" dxfId="617" priority="42">
      <formula>AV42="X"</formula>
    </cfRule>
    <cfRule type="expression" dxfId="616" priority="43">
      <formula>AV42="후보"</formula>
    </cfRule>
  </conditionalFormatting>
  <conditionalFormatting sqref="AC42 N42">
    <cfRule type="cellIs" dxfId="615" priority="39" operator="greaterThan">
      <formula>0.9</formula>
    </cfRule>
    <cfRule type="cellIs" dxfId="614" priority="40" operator="greaterThan">
      <formula>0.85</formula>
    </cfRule>
  </conditionalFormatting>
  <conditionalFormatting sqref="AV43">
    <cfRule type="expression" dxfId="613" priority="37">
      <formula>AV43="X"</formula>
    </cfRule>
    <cfRule type="expression" dxfId="612" priority="38">
      <formula>AV43="후보"</formula>
    </cfRule>
  </conditionalFormatting>
  <conditionalFormatting sqref="AC43">
    <cfRule type="cellIs" dxfId="611" priority="34" operator="greaterThan">
      <formula>0.9</formula>
    </cfRule>
    <cfRule type="cellIs" dxfId="610" priority="35" operator="greaterThan">
      <formula>0.85</formula>
    </cfRule>
  </conditionalFormatting>
  <conditionalFormatting sqref="N43">
    <cfRule type="cellIs" dxfId="609" priority="32" operator="greaterThan">
      <formula>0.9</formula>
    </cfRule>
    <cfRule type="cellIs" dxfId="608" priority="33" operator="greaterThan">
      <formula>0.85</formula>
    </cfRule>
  </conditionalFormatting>
  <conditionalFormatting sqref="E43">
    <cfRule type="expression" dxfId="607" priority="28">
      <formula>AND(IF(OR($Q43=1,$Q43=2),1,0),IF($X43&lt;=20,1,0))</formula>
    </cfRule>
    <cfRule type="expression" dxfId="606" priority="29">
      <formula>AND(IF($Q43=2,1,0),IF($X43&lt;30,1,0))</formula>
    </cfRule>
    <cfRule type="expression" dxfId="605" priority="30">
      <formula>AND(IF($Q43=3,1,0),IF($X43&lt;30,1,0))</formula>
    </cfRule>
    <cfRule type="expression" dxfId="604" priority="31">
      <formula>AND(IF($Q43=3,1,IF($Q43=4,1,0)),IF($F43&lt;=85,1,0))</formula>
    </cfRule>
  </conditionalFormatting>
  <conditionalFormatting sqref="X43">
    <cfRule type="expression" dxfId="603" priority="24">
      <formula>AND(IF(OR($Q43=1,$Q43=2),1,0),IF($X43&lt;=20,1,0))</formula>
    </cfRule>
    <cfRule type="expression" dxfId="602" priority="25">
      <formula>AND(IF($Q43=2,1,0),IF($X43&lt;30,1,0))</formula>
    </cfRule>
    <cfRule type="expression" dxfId="601" priority="26">
      <formula>AND(IF($Q43=3,1,0),IF($X43&lt;30,1,0))</formula>
    </cfRule>
    <cfRule type="expression" dxfId="600" priority="27">
      <formula>AND(IF($Q43=3,1,IF($Q43=4,1,0)),IF($F43&lt;=85,1,0))</formula>
    </cfRule>
  </conditionalFormatting>
  <conditionalFormatting sqref="AI43">
    <cfRule type="expression" dxfId="599" priority="20">
      <formula>AND(IF(OR($Q43=1,$Q43=2),1,0),IF($X43&lt;=20,1,0))</formula>
    </cfRule>
    <cfRule type="expression" dxfId="598" priority="21">
      <formula>AND(IF($Q43=2,1,0),IF($X43&lt;30,1,0))</formula>
    </cfRule>
    <cfRule type="expression" dxfId="597" priority="22">
      <formula>AND(IF($Q43=3,1,0),IF($X43&lt;30,1,0))</formula>
    </cfRule>
    <cfRule type="expression" dxfId="596" priority="23">
      <formula>AND(IF($Q43=3,1,IF($Q43=4,1,0)),IF($F43&lt;=85,1,0))</formula>
    </cfRule>
  </conditionalFormatting>
  <conditionalFormatting sqref="AV44">
    <cfRule type="expression" dxfId="595" priority="18">
      <formula>AV44="X"</formula>
    </cfRule>
    <cfRule type="expression" dxfId="594" priority="19">
      <formula>AV44="후보"</formula>
    </cfRule>
  </conditionalFormatting>
  <conditionalFormatting sqref="AC44">
    <cfRule type="cellIs" dxfId="593" priority="15" operator="greaterThan">
      <formula>0.9</formula>
    </cfRule>
    <cfRule type="cellIs" dxfId="592" priority="16" operator="greaterThan">
      <formula>0.85</formula>
    </cfRule>
  </conditionalFormatting>
  <conditionalFormatting sqref="N44">
    <cfRule type="cellIs" dxfId="591" priority="13" operator="greaterThan">
      <formula>0.9</formula>
    </cfRule>
    <cfRule type="cellIs" dxfId="590" priority="14" operator="greaterThan">
      <formula>0.85</formula>
    </cfRule>
  </conditionalFormatting>
  <conditionalFormatting sqref="E44">
    <cfRule type="expression" dxfId="589" priority="9">
      <formula>AND(IF(OR($Q44=1,$Q44=2),1,0),IF($X44&lt;=20,1,0))</formula>
    </cfRule>
    <cfRule type="expression" dxfId="588" priority="10">
      <formula>AND(IF($Q44=2,1,0),IF($X44&lt;30,1,0))</formula>
    </cfRule>
    <cfRule type="expression" dxfId="587" priority="11">
      <formula>AND(IF($Q44=3,1,0),IF($X44&lt;30,1,0))</formula>
    </cfRule>
    <cfRule type="expression" dxfId="586" priority="12">
      <formula>AND(IF($Q44=3,1,IF($Q44=4,1,0)),IF($F44&lt;=85,1,0))</formula>
    </cfRule>
  </conditionalFormatting>
  <conditionalFormatting sqref="X44">
    <cfRule type="expression" dxfId="585" priority="5">
      <formula>AND(IF(OR($Q44=1,$Q44=2),1,0),IF($X44&lt;=20,1,0))</formula>
    </cfRule>
    <cfRule type="expression" dxfId="584" priority="6">
      <formula>AND(IF($Q44=2,1,0),IF($X44&lt;30,1,0))</formula>
    </cfRule>
    <cfRule type="expression" dxfId="583" priority="7">
      <formula>AND(IF($Q44=3,1,0),IF($X44&lt;30,1,0))</formula>
    </cfRule>
    <cfRule type="expression" dxfId="582" priority="8">
      <formula>AND(IF($Q44=3,1,IF($Q44=4,1,0)),IF($F44&lt;=85,1,0))</formula>
    </cfRule>
  </conditionalFormatting>
  <conditionalFormatting sqref="AI44">
    <cfRule type="expression" dxfId="581" priority="1">
      <formula>AND(IF(OR($Q44=1,$Q44=2),1,0),IF($X44&lt;=20,1,0))</formula>
    </cfRule>
    <cfRule type="expression" dxfId="580" priority="2">
      <formula>AND(IF($Q44=2,1,0),IF($X44&lt;30,1,0))</formula>
    </cfRule>
    <cfRule type="expression" dxfId="579" priority="3">
      <formula>AND(IF($Q44=3,1,0),IF($X44&lt;30,1,0))</formula>
    </cfRule>
    <cfRule type="expression" dxfId="578" priority="4">
      <formula>AND(IF($Q44=3,1,IF($Q44=4,1,0)),IF($F44&lt;=85,1,0))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토정동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2136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토정동 한강삼성('97.10.,456^)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2132</v>
      </c>
      <c r="B6" s="10" t="s">
        <v>2370</v>
      </c>
      <c r="C6" s="88">
        <v>456</v>
      </c>
      <c r="D6" s="86">
        <v>80.5</v>
      </c>
      <c r="E6" s="87">
        <v>24</v>
      </c>
      <c r="F6" s="86">
        <v>59.8</v>
      </c>
      <c r="G6" s="17">
        <v>18</v>
      </c>
      <c r="H6" s="88">
        <v>209</v>
      </c>
      <c r="I6" s="89">
        <v>120000</v>
      </c>
      <c r="J6" s="89" t="s">
        <v>68</v>
      </c>
      <c r="K6" s="89">
        <v>70000</v>
      </c>
      <c r="L6" s="89" t="s">
        <v>246</v>
      </c>
      <c r="M6" s="90">
        <f>I6-K6</f>
        <v>50000</v>
      </c>
      <c r="N6" s="4">
        <f>IF(ISERROR(K6/I6),"",K6/I6)</f>
        <v>0.58333333333333337</v>
      </c>
      <c r="O6" s="91">
        <f>I6/E6</f>
        <v>5000</v>
      </c>
      <c r="P6" s="91">
        <f>K6/E6</f>
        <v>2916.6666666666665</v>
      </c>
      <c r="Q6" s="77">
        <v>2</v>
      </c>
      <c r="R6" s="77">
        <v>1</v>
      </c>
      <c r="S6" s="77" t="s">
        <v>61</v>
      </c>
      <c r="T6" s="5" t="s">
        <v>96</v>
      </c>
      <c r="U6" s="9"/>
      <c r="W6" s="86">
        <f t="shared" ref="W6:X9" si="1">D6</f>
        <v>80.5</v>
      </c>
      <c r="X6" s="87">
        <f t="shared" si="1"/>
        <v>24</v>
      </c>
      <c r="Y6" s="92">
        <f t="shared" ref="Y6:Z9" si="2">H6</f>
        <v>209</v>
      </c>
      <c r="Z6" s="90">
        <f t="shared" si="2"/>
        <v>120000</v>
      </c>
      <c r="AA6" s="90">
        <f>K6</f>
        <v>70000</v>
      </c>
      <c r="AB6" s="90">
        <f t="shared" ref="AB6:AD9" si="3">M6</f>
        <v>50000</v>
      </c>
      <c r="AC6" s="4">
        <f t="shared" si="3"/>
        <v>0.58333333333333337</v>
      </c>
      <c r="AD6" s="91">
        <f t="shared" si="3"/>
        <v>5000</v>
      </c>
      <c r="AE6" s="77" t="str">
        <f>S6</f>
        <v>계</v>
      </c>
      <c r="AF6" s="77" t="str">
        <f>Q6&amp;"/"&amp;R6</f>
        <v>2/1</v>
      </c>
      <c r="AH6" s="20" t="str">
        <f>IF(A6="","",A6)</f>
        <v>한강삼성</v>
      </c>
      <c r="AI6" s="87">
        <f t="shared" si="0"/>
        <v>24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2132</v>
      </c>
      <c r="B7" s="10" t="s">
        <v>2370</v>
      </c>
      <c r="C7" s="88">
        <v>456</v>
      </c>
      <c r="D7" s="86">
        <v>80.8</v>
      </c>
      <c r="E7" s="87">
        <v>24</v>
      </c>
      <c r="F7" s="86">
        <v>60</v>
      </c>
      <c r="G7" s="17">
        <v>18</v>
      </c>
      <c r="H7" s="88">
        <v>28</v>
      </c>
      <c r="I7" s="89">
        <v>135000</v>
      </c>
      <c r="J7" s="89" t="s">
        <v>274</v>
      </c>
      <c r="K7" s="89"/>
      <c r="L7" s="89"/>
      <c r="M7" s="90">
        <f>I7-K7</f>
        <v>135000</v>
      </c>
      <c r="N7" s="4">
        <f>IF(ISERROR(K7/I7),"",K7/I7)</f>
        <v>0</v>
      </c>
      <c r="O7" s="91">
        <f>I7/E7</f>
        <v>5625</v>
      </c>
      <c r="P7" s="91">
        <f>K7/E7</f>
        <v>0</v>
      </c>
      <c r="Q7" s="77">
        <v>2</v>
      </c>
      <c r="R7" s="77">
        <v>1</v>
      </c>
      <c r="S7" s="77" t="s">
        <v>61</v>
      </c>
      <c r="T7" s="5" t="s">
        <v>97</v>
      </c>
      <c r="U7" s="9"/>
      <c r="W7" s="86">
        <f t="shared" si="1"/>
        <v>80.8</v>
      </c>
      <c r="X7" s="87">
        <f t="shared" si="1"/>
        <v>24</v>
      </c>
      <c r="Y7" s="92">
        <f t="shared" si="2"/>
        <v>28</v>
      </c>
      <c r="Z7" s="90">
        <f t="shared" si="2"/>
        <v>135000</v>
      </c>
      <c r="AA7" s="90">
        <f>K7</f>
        <v>0</v>
      </c>
      <c r="AB7" s="90">
        <f t="shared" si="3"/>
        <v>135000</v>
      </c>
      <c r="AC7" s="4">
        <f t="shared" si="3"/>
        <v>0</v>
      </c>
      <c r="AD7" s="91">
        <f t="shared" si="3"/>
        <v>5625</v>
      </c>
      <c r="AE7" s="77" t="str">
        <f>S7</f>
        <v>계</v>
      </c>
      <c r="AF7" s="77" t="str">
        <f>Q7&amp;"/"&amp;R7</f>
        <v>2/1</v>
      </c>
      <c r="AH7" s="20" t="str">
        <f>IF(A7="","",A7)</f>
        <v>한강삼성</v>
      </c>
      <c r="AI7" s="87">
        <f t="shared" si="0"/>
        <v>24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2132</v>
      </c>
      <c r="B8" s="10" t="s">
        <v>2370</v>
      </c>
      <c r="C8" s="88">
        <v>456</v>
      </c>
      <c r="D8" s="86">
        <v>108.8</v>
      </c>
      <c r="E8" s="87">
        <v>33</v>
      </c>
      <c r="F8" s="86">
        <v>85</v>
      </c>
      <c r="G8" s="17">
        <v>26</v>
      </c>
      <c r="H8" s="88">
        <v>175</v>
      </c>
      <c r="I8" s="89">
        <v>165000</v>
      </c>
      <c r="J8" s="89" t="s">
        <v>2325</v>
      </c>
      <c r="K8" s="89">
        <v>83000</v>
      </c>
      <c r="L8" s="89" t="s">
        <v>228</v>
      </c>
      <c r="M8" s="90">
        <f>I8-K8</f>
        <v>82000</v>
      </c>
      <c r="N8" s="4">
        <f>IF(ISERROR(K8/I8),"",K8/I8)</f>
        <v>0.50303030303030305</v>
      </c>
      <c r="O8" s="91">
        <f>I8/E8</f>
        <v>5000</v>
      </c>
      <c r="P8" s="91">
        <f>K8/E8</f>
        <v>2515.151515151515</v>
      </c>
      <c r="Q8" s="77">
        <v>3</v>
      </c>
      <c r="R8" s="77">
        <v>2</v>
      </c>
      <c r="S8" s="77" t="s">
        <v>61</v>
      </c>
      <c r="T8" s="5" t="s">
        <v>151</v>
      </c>
      <c r="U8" s="9"/>
      <c r="W8" s="86">
        <f t="shared" si="1"/>
        <v>108.8</v>
      </c>
      <c r="X8" s="87">
        <f t="shared" si="1"/>
        <v>33</v>
      </c>
      <c r="Y8" s="92">
        <f t="shared" si="2"/>
        <v>175</v>
      </c>
      <c r="Z8" s="90">
        <f t="shared" si="2"/>
        <v>165000</v>
      </c>
      <c r="AA8" s="90">
        <f>K8</f>
        <v>83000</v>
      </c>
      <c r="AB8" s="90">
        <f t="shared" si="3"/>
        <v>82000</v>
      </c>
      <c r="AC8" s="4">
        <f t="shared" si="3"/>
        <v>0.50303030303030305</v>
      </c>
      <c r="AD8" s="91">
        <f t="shared" si="3"/>
        <v>5000</v>
      </c>
      <c r="AE8" s="77" t="str">
        <f>S8</f>
        <v>계</v>
      </c>
      <c r="AF8" s="77" t="str">
        <f>Q8&amp;"/"&amp;R8</f>
        <v>3/2</v>
      </c>
      <c r="AH8" s="20" t="str">
        <f>IF(A8="","",A8)</f>
        <v>한강삼성</v>
      </c>
      <c r="AI8" s="87">
        <f t="shared" si="0"/>
        <v>33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2132</v>
      </c>
      <c r="B9" s="10" t="s">
        <v>2370</v>
      </c>
      <c r="C9" s="88">
        <v>456</v>
      </c>
      <c r="D9" s="86">
        <v>108.6</v>
      </c>
      <c r="E9" s="87">
        <v>33</v>
      </c>
      <c r="F9" s="86">
        <v>84.8</v>
      </c>
      <c r="G9" s="17">
        <v>26</v>
      </c>
      <c r="H9" s="88">
        <v>44</v>
      </c>
      <c r="I9" s="89">
        <v>165000</v>
      </c>
      <c r="J9" s="89" t="s">
        <v>121</v>
      </c>
      <c r="K9" s="89"/>
      <c r="L9" s="89"/>
      <c r="M9" s="90">
        <f>I9-K9</f>
        <v>165000</v>
      </c>
      <c r="N9" s="4">
        <f>IF(ISERROR(K9/I9),"",K9/I9)</f>
        <v>0</v>
      </c>
      <c r="O9" s="91">
        <f>I9/E9</f>
        <v>5000</v>
      </c>
      <c r="P9" s="91">
        <f>K9/E9</f>
        <v>0</v>
      </c>
      <c r="Q9" s="77">
        <v>3</v>
      </c>
      <c r="R9" s="77">
        <v>2</v>
      </c>
      <c r="S9" s="77" t="s">
        <v>61</v>
      </c>
      <c r="T9" s="5" t="s">
        <v>152</v>
      </c>
      <c r="U9" s="9"/>
      <c r="W9" s="86">
        <f t="shared" si="1"/>
        <v>108.6</v>
      </c>
      <c r="X9" s="87">
        <f t="shared" si="1"/>
        <v>33</v>
      </c>
      <c r="Y9" s="92">
        <f t="shared" si="2"/>
        <v>44</v>
      </c>
      <c r="Z9" s="90">
        <f t="shared" si="2"/>
        <v>165000</v>
      </c>
      <c r="AA9" s="90">
        <f>K9</f>
        <v>0</v>
      </c>
      <c r="AB9" s="90">
        <f t="shared" si="3"/>
        <v>165000</v>
      </c>
      <c r="AC9" s="4">
        <f t="shared" si="3"/>
        <v>0</v>
      </c>
      <c r="AD9" s="91">
        <f t="shared" si="3"/>
        <v>5000</v>
      </c>
      <c r="AE9" s="77" t="str">
        <f>S9</f>
        <v>계</v>
      </c>
      <c r="AF9" s="77" t="str">
        <f>Q9&amp;"/"&amp;R9</f>
        <v>3/2</v>
      </c>
      <c r="AH9" s="20" t="str">
        <f>IF(A9="","",A9)</f>
        <v>한강삼성</v>
      </c>
      <c r="AI9" s="87">
        <f t="shared" si="0"/>
        <v>33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X</v>
      </c>
      <c r="AQ9" s="77" t="str">
        <f>IF(O9="","",IF(O9&lt;=$AQ$1,"O","X"))</f>
        <v>X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</sheetData>
  <mergeCells count="1">
    <mergeCell ref="AJ1:AN1"/>
  </mergeCells>
  <phoneticPr fontId="2" type="noConversion"/>
  <conditionalFormatting sqref="AV4:AV6">
    <cfRule type="expression" dxfId="577" priority="77">
      <formula>AV4="X"</formula>
    </cfRule>
    <cfRule type="expression" dxfId="576" priority="78">
      <formula>AV4="후보"</formula>
    </cfRule>
  </conditionalFormatting>
  <conditionalFormatting sqref="AC1:AC2 AC4:AC6 N4:N5">
    <cfRule type="cellIs" dxfId="575" priority="74" operator="greaterThan">
      <formula>0.9</formula>
    </cfRule>
    <cfRule type="cellIs" dxfId="574" priority="75" operator="greaterThan">
      <formula>0.85</formula>
    </cfRule>
  </conditionalFormatting>
  <conditionalFormatting sqref="N1:N2">
    <cfRule type="cellIs" dxfId="573" priority="72" operator="greaterThan">
      <formula>0.9</formula>
    </cfRule>
    <cfRule type="cellIs" dxfId="572" priority="73" operator="greaterThan">
      <formula>0.85</formula>
    </cfRule>
  </conditionalFormatting>
  <conditionalFormatting sqref="N6">
    <cfRule type="cellIs" dxfId="571" priority="70" operator="greaterThan">
      <formula>0.9</formula>
    </cfRule>
    <cfRule type="cellIs" dxfId="570" priority="71" operator="greaterThan">
      <formula>0.85</formula>
    </cfRule>
  </conditionalFormatting>
  <conditionalFormatting sqref="E6">
    <cfRule type="expression" dxfId="569" priority="66">
      <formula>AND(IF(OR($Q6=1,$Q6=2),1,0),IF($X6&lt;=20,1,0))</formula>
    </cfRule>
    <cfRule type="expression" dxfId="568" priority="67">
      <formula>AND(IF($Q6=2,1,0),IF($X6&lt;30,1,0))</formula>
    </cfRule>
    <cfRule type="expression" dxfId="567" priority="68">
      <formula>AND(IF($Q6=3,1,0),IF($X6&lt;30,1,0))</formula>
    </cfRule>
    <cfRule type="expression" dxfId="566" priority="69">
      <formula>AND(IF($Q6=3,1,IF($Q6=4,1,0)),IF($F6&lt;=85,1,0))</formula>
    </cfRule>
  </conditionalFormatting>
  <conditionalFormatting sqref="X6">
    <cfRule type="expression" dxfId="565" priority="62">
      <formula>AND(IF(OR($Q6=1,$Q6=2),1,0),IF($X6&lt;=20,1,0))</formula>
    </cfRule>
    <cfRule type="expression" dxfId="564" priority="63">
      <formula>AND(IF($Q6=2,1,0),IF($X6&lt;30,1,0))</formula>
    </cfRule>
    <cfRule type="expression" dxfId="563" priority="64">
      <formula>AND(IF($Q6=3,1,0),IF($X6&lt;30,1,0))</formula>
    </cfRule>
    <cfRule type="expression" dxfId="562" priority="65">
      <formula>AND(IF($Q6=3,1,IF($Q6=4,1,0)),IF($F6&lt;=85,1,0))</formula>
    </cfRule>
  </conditionalFormatting>
  <conditionalFormatting sqref="AI6">
    <cfRule type="expression" dxfId="561" priority="58">
      <formula>AND(IF(OR($Q6=1,$Q6=2),1,0),IF($X6&lt;=20,1,0))</formula>
    </cfRule>
    <cfRule type="expression" dxfId="560" priority="59">
      <formula>AND(IF($Q6=2,1,0),IF($X6&lt;30,1,0))</formula>
    </cfRule>
    <cfRule type="expression" dxfId="559" priority="60">
      <formula>AND(IF($Q6=3,1,0),IF($X6&lt;30,1,0))</formula>
    </cfRule>
    <cfRule type="expression" dxfId="558" priority="61">
      <formula>AND(IF($Q6=3,1,IF($Q6=4,1,0)),IF($F6&lt;=85,1,0))</formula>
    </cfRule>
  </conditionalFormatting>
  <conditionalFormatting sqref="AV7">
    <cfRule type="expression" dxfId="557" priority="56">
      <formula>AV7="X"</formula>
    </cfRule>
    <cfRule type="expression" dxfId="556" priority="57">
      <formula>AV7="후보"</formula>
    </cfRule>
  </conditionalFormatting>
  <conditionalFormatting sqref="AC7">
    <cfRule type="cellIs" dxfId="555" priority="53" operator="greaterThan">
      <formula>0.9</formula>
    </cfRule>
    <cfRule type="cellIs" dxfId="554" priority="54" operator="greaterThan">
      <formula>0.85</formula>
    </cfRule>
  </conditionalFormatting>
  <conditionalFormatting sqref="N7">
    <cfRule type="cellIs" dxfId="553" priority="51" operator="greaterThan">
      <formula>0.9</formula>
    </cfRule>
    <cfRule type="cellIs" dxfId="552" priority="52" operator="greaterThan">
      <formula>0.85</formula>
    </cfRule>
  </conditionalFormatting>
  <conditionalFormatting sqref="E7">
    <cfRule type="expression" dxfId="551" priority="47">
      <formula>AND(IF(OR($Q7=1,$Q7=2),1,0),IF($X7&lt;=20,1,0))</formula>
    </cfRule>
    <cfRule type="expression" dxfId="550" priority="48">
      <formula>AND(IF($Q7=2,1,0),IF($X7&lt;30,1,0))</formula>
    </cfRule>
    <cfRule type="expression" dxfId="549" priority="49">
      <formula>AND(IF($Q7=3,1,0),IF($X7&lt;30,1,0))</formula>
    </cfRule>
    <cfRule type="expression" dxfId="548" priority="50">
      <formula>AND(IF($Q7=3,1,IF($Q7=4,1,0)),IF($F7&lt;=85,1,0))</formula>
    </cfRule>
  </conditionalFormatting>
  <conditionalFormatting sqref="X7">
    <cfRule type="expression" dxfId="547" priority="43">
      <formula>AND(IF(OR($Q7=1,$Q7=2),1,0),IF($X7&lt;=20,1,0))</formula>
    </cfRule>
    <cfRule type="expression" dxfId="546" priority="44">
      <formula>AND(IF($Q7=2,1,0),IF($X7&lt;30,1,0))</formula>
    </cfRule>
    <cfRule type="expression" dxfId="545" priority="45">
      <formula>AND(IF($Q7=3,1,0),IF($X7&lt;30,1,0))</formula>
    </cfRule>
    <cfRule type="expression" dxfId="544" priority="46">
      <formula>AND(IF($Q7=3,1,IF($Q7=4,1,0)),IF($F7&lt;=85,1,0))</formula>
    </cfRule>
  </conditionalFormatting>
  <conditionalFormatting sqref="AI7">
    <cfRule type="expression" dxfId="543" priority="39">
      <formula>AND(IF(OR($Q7=1,$Q7=2),1,0),IF($X7&lt;=20,1,0))</formula>
    </cfRule>
    <cfRule type="expression" dxfId="542" priority="40">
      <formula>AND(IF($Q7=2,1,0),IF($X7&lt;30,1,0))</formula>
    </cfRule>
    <cfRule type="expression" dxfId="541" priority="41">
      <formula>AND(IF($Q7=3,1,0),IF($X7&lt;30,1,0))</formula>
    </cfRule>
    <cfRule type="expression" dxfId="540" priority="42">
      <formula>AND(IF($Q7=3,1,IF($Q7=4,1,0)),IF($F7&lt;=85,1,0))</formula>
    </cfRule>
  </conditionalFormatting>
  <conditionalFormatting sqref="AV8">
    <cfRule type="expression" dxfId="539" priority="37">
      <formula>AV8="X"</formula>
    </cfRule>
    <cfRule type="expression" dxfId="538" priority="38">
      <formula>AV8="후보"</formula>
    </cfRule>
  </conditionalFormatting>
  <conditionalFormatting sqref="AC8">
    <cfRule type="cellIs" dxfId="537" priority="34" operator="greaterThan">
      <formula>0.9</formula>
    </cfRule>
    <cfRule type="cellIs" dxfId="536" priority="35" operator="greaterThan">
      <formula>0.85</formula>
    </cfRule>
  </conditionalFormatting>
  <conditionalFormatting sqref="N8">
    <cfRule type="cellIs" dxfId="535" priority="32" operator="greaterThan">
      <formula>0.9</formula>
    </cfRule>
    <cfRule type="cellIs" dxfId="534" priority="33" operator="greaterThan">
      <formula>0.85</formula>
    </cfRule>
  </conditionalFormatting>
  <conditionalFormatting sqref="E8">
    <cfRule type="expression" dxfId="533" priority="28">
      <formula>AND(IF(OR($Q8=1,$Q8=2),1,0),IF($X8&lt;=20,1,0))</formula>
    </cfRule>
    <cfRule type="expression" dxfId="532" priority="29">
      <formula>AND(IF($Q8=2,1,0),IF($X8&lt;30,1,0))</formula>
    </cfRule>
    <cfRule type="expression" dxfId="531" priority="30">
      <formula>AND(IF($Q8=3,1,0),IF($X8&lt;30,1,0))</formula>
    </cfRule>
    <cfRule type="expression" dxfId="530" priority="31">
      <formula>AND(IF($Q8=3,1,IF($Q8=4,1,0)),IF($F8&lt;=85,1,0))</formula>
    </cfRule>
  </conditionalFormatting>
  <conditionalFormatting sqref="X8">
    <cfRule type="expression" dxfId="529" priority="24">
      <formula>AND(IF(OR($Q8=1,$Q8=2),1,0),IF($X8&lt;=20,1,0))</formula>
    </cfRule>
    <cfRule type="expression" dxfId="528" priority="25">
      <formula>AND(IF($Q8=2,1,0),IF($X8&lt;30,1,0))</formula>
    </cfRule>
    <cfRule type="expression" dxfId="527" priority="26">
      <formula>AND(IF($Q8=3,1,0),IF($X8&lt;30,1,0))</formula>
    </cfRule>
    <cfRule type="expression" dxfId="526" priority="27">
      <formula>AND(IF($Q8=3,1,IF($Q8=4,1,0)),IF($F8&lt;=85,1,0))</formula>
    </cfRule>
  </conditionalFormatting>
  <conditionalFormatting sqref="AI8">
    <cfRule type="expression" dxfId="525" priority="20">
      <formula>AND(IF(OR($Q8=1,$Q8=2),1,0),IF($X8&lt;=20,1,0))</formula>
    </cfRule>
    <cfRule type="expression" dxfId="524" priority="21">
      <formula>AND(IF($Q8=2,1,0),IF($X8&lt;30,1,0))</formula>
    </cfRule>
    <cfRule type="expression" dxfId="523" priority="22">
      <formula>AND(IF($Q8=3,1,0),IF($X8&lt;30,1,0))</formula>
    </cfRule>
    <cfRule type="expression" dxfId="522" priority="23">
      <formula>AND(IF($Q8=3,1,IF($Q8=4,1,0)),IF($F8&lt;=85,1,0))</formula>
    </cfRule>
  </conditionalFormatting>
  <conditionalFormatting sqref="AV9">
    <cfRule type="expression" dxfId="521" priority="18">
      <formula>AV9="X"</formula>
    </cfRule>
    <cfRule type="expression" dxfId="520" priority="19">
      <formula>AV9="후보"</formula>
    </cfRule>
  </conditionalFormatting>
  <conditionalFormatting sqref="AC9">
    <cfRule type="cellIs" dxfId="519" priority="15" operator="greaterThan">
      <formula>0.9</formula>
    </cfRule>
    <cfRule type="cellIs" dxfId="518" priority="16" operator="greaterThan">
      <formula>0.85</formula>
    </cfRule>
  </conditionalFormatting>
  <conditionalFormatting sqref="N9">
    <cfRule type="cellIs" dxfId="517" priority="13" operator="greaterThan">
      <formula>0.9</formula>
    </cfRule>
    <cfRule type="cellIs" dxfId="516" priority="14" operator="greaterThan">
      <formula>0.85</formula>
    </cfRule>
  </conditionalFormatting>
  <conditionalFormatting sqref="E9">
    <cfRule type="expression" dxfId="515" priority="9">
      <formula>AND(IF(OR($Q9=1,$Q9=2),1,0),IF($X9&lt;=20,1,0))</formula>
    </cfRule>
    <cfRule type="expression" dxfId="514" priority="10">
      <formula>AND(IF($Q9=2,1,0),IF($X9&lt;30,1,0))</formula>
    </cfRule>
    <cfRule type="expression" dxfId="513" priority="11">
      <formula>AND(IF($Q9=3,1,0),IF($X9&lt;30,1,0))</formula>
    </cfRule>
    <cfRule type="expression" dxfId="512" priority="12">
      <formula>AND(IF($Q9=3,1,IF($Q9=4,1,0)),IF($F9&lt;=85,1,0))</formula>
    </cfRule>
  </conditionalFormatting>
  <conditionalFormatting sqref="X9">
    <cfRule type="expression" dxfId="511" priority="5">
      <formula>AND(IF(OR($Q9=1,$Q9=2),1,0),IF($X9&lt;=20,1,0))</formula>
    </cfRule>
    <cfRule type="expression" dxfId="510" priority="6">
      <formula>AND(IF($Q9=2,1,0),IF($X9&lt;30,1,0))</formula>
    </cfRule>
    <cfRule type="expression" dxfId="509" priority="7">
      <formula>AND(IF($Q9=3,1,0),IF($X9&lt;30,1,0))</formula>
    </cfRule>
    <cfRule type="expression" dxfId="508" priority="8">
      <formula>AND(IF($Q9=3,1,IF($Q9=4,1,0)),IF($F9&lt;=85,1,0))</formula>
    </cfRule>
  </conditionalFormatting>
  <conditionalFormatting sqref="AI9">
    <cfRule type="expression" dxfId="507" priority="1">
      <formula>AND(IF(OR($Q9=1,$Q9=2),1,0),IF($X9&lt;=20,1,0))</formula>
    </cfRule>
    <cfRule type="expression" dxfId="506" priority="2">
      <formula>AND(IF($Q9=2,1,0),IF($X9&lt;30,1,0))</formula>
    </cfRule>
    <cfRule type="expression" dxfId="505" priority="3">
      <formula>AND(IF($Q9=3,1,0),IF($X9&lt;30,1,0))</formula>
    </cfRule>
    <cfRule type="expression" dxfId="504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하중동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2143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하중동 한강밤섬자이('10.02.,488^)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2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2139</v>
      </c>
      <c r="B6" s="10" t="s">
        <v>2371</v>
      </c>
      <c r="C6" s="88">
        <v>488</v>
      </c>
      <c r="D6" s="86">
        <v>110.7</v>
      </c>
      <c r="E6" s="87">
        <v>33</v>
      </c>
      <c r="F6" s="86">
        <v>85</v>
      </c>
      <c r="G6" s="17">
        <v>26</v>
      </c>
      <c r="H6" s="88">
        <v>75</v>
      </c>
      <c r="I6" s="89">
        <v>175000</v>
      </c>
      <c r="J6" s="89" t="s">
        <v>75</v>
      </c>
      <c r="K6" s="89">
        <v>95000</v>
      </c>
      <c r="L6" s="89" t="s">
        <v>75</v>
      </c>
      <c r="M6" s="90">
        <f t="shared" ref="M6:M12" si="2">I6-K6</f>
        <v>80000</v>
      </c>
      <c r="N6" s="4">
        <f t="shared" ref="N6:N12" si="3">IF(ISERROR(K6/I6),"",K6/I6)</f>
        <v>0.54285714285714282</v>
      </c>
      <c r="O6" s="91">
        <f t="shared" ref="O6:O12" si="4">I6/E6</f>
        <v>5303.030303030303</v>
      </c>
      <c r="P6" s="91">
        <f t="shared" ref="P6:P12" si="5">K6/E6</f>
        <v>2878.787878787879</v>
      </c>
      <c r="Q6" s="77">
        <v>3</v>
      </c>
      <c r="R6" s="77">
        <v>2</v>
      </c>
      <c r="S6" s="77" t="s">
        <v>61</v>
      </c>
      <c r="T6" s="5">
        <v>110</v>
      </c>
      <c r="U6" s="9"/>
      <c r="W6" s="86">
        <f t="shared" ref="W6:X12" si="6">D6</f>
        <v>110.7</v>
      </c>
      <c r="X6" s="87">
        <f t="shared" si="6"/>
        <v>33</v>
      </c>
      <c r="Y6" s="92">
        <f t="shared" ref="Y6:Z12" si="7">H6</f>
        <v>75</v>
      </c>
      <c r="Z6" s="90">
        <f t="shared" si="7"/>
        <v>175000</v>
      </c>
      <c r="AA6" s="90">
        <f t="shared" ref="AA6:AA12" si="8">K6</f>
        <v>95000</v>
      </c>
      <c r="AB6" s="90">
        <f t="shared" ref="AB6:AD12" si="9">M6</f>
        <v>80000</v>
      </c>
      <c r="AC6" s="4">
        <f t="shared" si="9"/>
        <v>0.54285714285714282</v>
      </c>
      <c r="AD6" s="91">
        <f t="shared" si="9"/>
        <v>5303.030303030303</v>
      </c>
      <c r="AE6" s="77" t="str">
        <f t="shared" ref="AE6:AE12" si="10">S6</f>
        <v>계</v>
      </c>
      <c r="AF6" s="77" t="str">
        <f t="shared" ref="AF6:AF12" si="11">Q6&amp;"/"&amp;R6</f>
        <v>3/2</v>
      </c>
      <c r="AH6" s="20" t="str">
        <f t="shared" si="1"/>
        <v>한강밤섬자이</v>
      </c>
      <c r="AI6" s="87">
        <f t="shared" si="0"/>
        <v>33</v>
      </c>
      <c r="AJ6" s="77" t="str">
        <f t="shared" ref="AJ6:AJ12" si="12">IF(AI6="","",$AJ$2)</f>
        <v>A-</v>
      </c>
      <c r="AK6" s="77" t="s">
        <v>13</v>
      </c>
      <c r="AL6" s="77" t="s">
        <v>62</v>
      </c>
      <c r="AM6" s="77" t="s">
        <v>63</v>
      </c>
      <c r="AN6" s="77" t="str">
        <f t="shared" ref="AN6:AN12" si="13">IF(AI6="","",$AN$2)</f>
        <v>C</v>
      </c>
      <c r="AO6" s="77" t="str">
        <f t="shared" ref="AO6:AO12" si="14">IF(N6="","",IF(N6&gt;=$AO$1/100,"O","X"))</f>
        <v>X</v>
      </c>
      <c r="AP6" s="77" t="str">
        <f t="shared" ref="AP6:AP12" si="15">IF(I6="","",IF(I6&lt;=$AP$1,"O","X"))</f>
        <v>X</v>
      </c>
      <c r="AQ6" s="77" t="str">
        <f t="shared" ref="AQ6:AQ12" si="16">IF(O6="","",IF(O6&lt;=$AQ$1,"O","X"))</f>
        <v>X</v>
      </c>
      <c r="AR6" s="77" t="str">
        <f t="shared" ref="AR6:AR12" si="17">IF(M6="","",IF(M6&lt;=$AR$1,"O","X"))</f>
        <v>X</v>
      </c>
      <c r="AS6" s="77" t="s">
        <v>2</v>
      </c>
      <c r="AT6" s="77" t="str">
        <f t="shared" ref="AT6:AT12" si="18">IF(OR(F6="",AI6=""),"",IF(AND((F6&lt;=85),(AI6&gt;=15)),"O","X"))</f>
        <v>O</v>
      </c>
      <c r="AU6" s="77" t="str">
        <f t="shared" ref="AU6:AU12" si="19">IF(C6="","",IF(C6&gt;=$AU$1,"O","X"))</f>
        <v>O</v>
      </c>
      <c r="AV6" s="77" t="str">
        <f t="shared" ref="AV6:AV12" si="20">IF(AO6="","",IF(AND(AO6="O",AP6="O",AR6="O",AT6="O",AU6="O"),"후보","X"))</f>
        <v>X</v>
      </c>
    </row>
    <row r="7" spans="1:48" x14ac:dyDescent="0.3">
      <c r="A7" s="9" t="s">
        <v>2139</v>
      </c>
      <c r="B7" s="10" t="s">
        <v>2371</v>
      </c>
      <c r="C7" s="88">
        <v>488</v>
      </c>
      <c r="D7" s="86">
        <v>146.80000000000001</v>
      </c>
      <c r="E7" s="87">
        <v>44</v>
      </c>
      <c r="F7" s="86">
        <v>118.3</v>
      </c>
      <c r="G7" s="17">
        <v>36</v>
      </c>
      <c r="H7" s="88">
        <v>88</v>
      </c>
      <c r="I7" s="89">
        <v>220000</v>
      </c>
      <c r="J7" s="89" t="s">
        <v>74</v>
      </c>
      <c r="K7" s="89">
        <v>135000</v>
      </c>
      <c r="L7" s="89" t="s">
        <v>228</v>
      </c>
      <c r="M7" s="90">
        <f t="shared" si="2"/>
        <v>85000</v>
      </c>
      <c r="N7" s="4">
        <f t="shared" si="3"/>
        <v>0.61363636363636365</v>
      </c>
      <c r="O7" s="91">
        <f t="shared" si="4"/>
        <v>5000</v>
      </c>
      <c r="P7" s="91">
        <f t="shared" si="5"/>
        <v>3068.181818181818</v>
      </c>
      <c r="Q7" s="77">
        <v>4</v>
      </c>
      <c r="R7" s="77">
        <v>2</v>
      </c>
      <c r="S7" s="77" t="s">
        <v>61</v>
      </c>
      <c r="T7" s="5">
        <v>146</v>
      </c>
      <c r="U7" s="9"/>
      <c r="W7" s="86">
        <f t="shared" si="6"/>
        <v>146.80000000000001</v>
      </c>
      <c r="X7" s="87">
        <f t="shared" si="6"/>
        <v>44</v>
      </c>
      <c r="Y7" s="92">
        <f t="shared" si="7"/>
        <v>88</v>
      </c>
      <c r="Z7" s="90">
        <f t="shared" si="7"/>
        <v>220000</v>
      </c>
      <c r="AA7" s="90">
        <f t="shared" si="8"/>
        <v>135000</v>
      </c>
      <c r="AB7" s="90">
        <f t="shared" si="9"/>
        <v>85000</v>
      </c>
      <c r="AC7" s="4">
        <f t="shared" si="9"/>
        <v>0.61363636363636365</v>
      </c>
      <c r="AD7" s="91">
        <f t="shared" si="9"/>
        <v>5000</v>
      </c>
      <c r="AE7" s="77" t="str">
        <f t="shared" si="10"/>
        <v>계</v>
      </c>
      <c r="AF7" s="77" t="str">
        <f t="shared" si="11"/>
        <v>4/2</v>
      </c>
      <c r="AH7" s="20" t="str">
        <f t="shared" si="1"/>
        <v>한강밤섬자이</v>
      </c>
      <c r="AI7" s="87">
        <f t="shared" si="0"/>
        <v>44</v>
      </c>
      <c r="AJ7" s="77" t="str">
        <f t="shared" si="12"/>
        <v>A-</v>
      </c>
      <c r="AK7" s="77" t="s">
        <v>13</v>
      </c>
      <c r="AL7" s="77" t="s">
        <v>62</v>
      </c>
      <c r="AM7" s="77" t="s">
        <v>63</v>
      </c>
      <c r="AN7" s="77" t="str">
        <f t="shared" si="13"/>
        <v>C</v>
      </c>
      <c r="AO7" s="77" t="str">
        <f t="shared" si="14"/>
        <v>X</v>
      </c>
      <c r="AP7" s="77" t="str">
        <f t="shared" si="15"/>
        <v>X</v>
      </c>
      <c r="AQ7" s="77" t="str">
        <f t="shared" si="16"/>
        <v>X</v>
      </c>
      <c r="AR7" s="77" t="str">
        <f t="shared" si="17"/>
        <v>X</v>
      </c>
      <c r="AS7" s="77" t="s">
        <v>2</v>
      </c>
      <c r="AT7" s="77" t="str">
        <f t="shared" si="18"/>
        <v>X</v>
      </c>
      <c r="AU7" s="77" t="str">
        <f t="shared" si="19"/>
        <v>O</v>
      </c>
      <c r="AV7" s="77" t="str">
        <f t="shared" si="20"/>
        <v>X</v>
      </c>
    </row>
    <row r="8" spans="1:48" x14ac:dyDescent="0.3">
      <c r="A8" s="9" t="s">
        <v>2139</v>
      </c>
      <c r="B8" s="10" t="s">
        <v>2371</v>
      </c>
      <c r="C8" s="88">
        <v>488</v>
      </c>
      <c r="D8" s="86">
        <v>163.5</v>
      </c>
      <c r="E8" s="87">
        <v>49</v>
      </c>
      <c r="F8" s="86">
        <v>132.5</v>
      </c>
      <c r="G8" s="17">
        <v>40</v>
      </c>
      <c r="H8" s="88">
        <v>96</v>
      </c>
      <c r="I8" s="89">
        <v>235000</v>
      </c>
      <c r="J8" s="89" t="s">
        <v>72</v>
      </c>
      <c r="K8" s="89">
        <v>140000</v>
      </c>
      <c r="L8" s="89" t="s">
        <v>74</v>
      </c>
      <c r="M8" s="90">
        <f t="shared" si="2"/>
        <v>95000</v>
      </c>
      <c r="N8" s="4">
        <f t="shared" si="3"/>
        <v>0.5957446808510638</v>
      </c>
      <c r="O8" s="91">
        <f t="shared" si="4"/>
        <v>4795.9183673469388</v>
      </c>
      <c r="P8" s="91">
        <f t="shared" si="5"/>
        <v>2857.1428571428573</v>
      </c>
      <c r="Q8" s="77">
        <v>3</v>
      </c>
      <c r="R8" s="77">
        <v>2</v>
      </c>
      <c r="S8" s="77" t="s">
        <v>61</v>
      </c>
      <c r="T8" s="5">
        <v>163</v>
      </c>
      <c r="U8" s="9"/>
      <c r="W8" s="86">
        <f t="shared" si="6"/>
        <v>163.5</v>
      </c>
      <c r="X8" s="87">
        <f t="shared" si="6"/>
        <v>49</v>
      </c>
      <c r="Y8" s="92">
        <f t="shared" si="7"/>
        <v>96</v>
      </c>
      <c r="Z8" s="90">
        <f t="shared" si="7"/>
        <v>235000</v>
      </c>
      <c r="AA8" s="90">
        <f t="shared" si="8"/>
        <v>140000</v>
      </c>
      <c r="AB8" s="90">
        <f t="shared" si="9"/>
        <v>95000</v>
      </c>
      <c r="AC8" s="4">
        <f t="shared" si="9"/>
        <v>0.5957446808510638</v>
      </c>
      <c r="AD8" s="91">
        <f t="shared" si="9"/>
        <v>4795.9183673469388</v>
      </c>
      <c r="AE8" s="77" t="str">
        <f t="shared" si="10"/>
        <v>계</v>
      </c>
      <c r="AF8" s="77" t="str">
        <f t="shared" si="11"/>
        <v>3/2</v>
      </c>
      <c r="AH8" s="20" t="str">
        <f t="shared" si="1"/>
        <v>한강밤섬자이</v>
      </c>
      <c r="AI8" s="87">
        <f t="shared" si="0"/>
        <v>49</v>
      </c>
      <c r="AJ8" s="77" t="str">
        <f t="shared" si="12"/>
        <v>A-</v>
      </c>
      <c r="AK8" s="77" t="s">
        <v>13</v>
      </c>
      <c r="AL8" s="77" t="s">
        <v>62</v>
      </c>
      <c r="AM8" s="77" t="s">
        <v>63</v>
      </c>
      <c r="AN8" s="77" t="str">
        <f t="shared" si="13"/>
        <v>C</v>
      </c>
      <c r="AO8" s="77" t="str">
        <f t="shared" si="14"/>
        <v>X</v>
      </c>
      <c r="AP8" s="77" t="str">
        <f t="shared" si="15"/>
        <v>X</v>
      </c>
      <c r="AQ8" s="77" t="str">
        <f t="shared" si="16"/>
        <v>X</v>
      </c>
      <c r="AR8" s="77" t="str">
        <f t="shared" si="17"/>
        <v>X</v>
      </c>
      <c r="AS8" s="77" t="s">
        <v>2</v>
      </c>
      <c r="AT8" s="77" t="str">
        <f t="shared" si="18"/>
        <v>X</v>
      </c>
      <c r="AU8" s="77" t="str">
        <f t="shared" si="19"/>
        <v>O</v>
      </c>
      <c r="AV8" s="77" t="str">
        <f t="shared" si="20"/>
        <v>X</v>
      </c>
    </row>
    <row r="9" spans="1:48" x14ac:dyDescent="0.3">
      <c r="A9" s="9" t="s">
        <v>2139</v>
      </c>
      <c r="B9" s="10" t="s">
        <v>2371</v>
      </c>
      <c r="C9" s="88">
        <v>488</v>
      </c>
      <c r="D9" s="86">
        <v>169.6</v>
      </c>
      <c r="E9" s="87">
        <v>51</v>
      </c>
      <c r="F9" s="86">
        <v>138.1</v>
      </c>
      <c r="G9" s="17">
        <v>42</v>
      </c>
      <c r="H9" s="88">
        <v>91</v>
      </c>
      <c r="I9" s="89">
        <v>245000</v>
      </c>
      <c r="J9" s="89" t="s">
        <v>74</v>
      </c>
      <c r="K9" s="89">
        <v>160000</v>
      </c>
      <c r="L9" s="89" t="s">
        <v>69</v>
      </c>
      <c r="M9" s="90">
        <f t="shared" si="2"/>
        <v>85000</v>
      </c>
      <c r="N9" s="4">
        <f t="shared" si="3"/>
        <v>0.65306122448979587</v>
      </c>
      <c r="O9" s="91">
        <f t="shared" si="4"/>
        <v>4803.9215686274511</v>
      </c>
      <c r="P9" s="91">
        <f t="shared" si="5"/>
        <v>3137.2549019607845</v>
      </c>
      <c r="Q9" s="77">
        <v>4</v>
      </c>
      <c r="R9" s="77">
        <v>2</v>
      </c>
      <c r="S9" s="77" t="s">
        <v>61</v>
      </c>
      <c r="T9" s="5">
        <v>169</v>
      </c>
      <c r="U9" s="9"/>
      <c r="W9" s="86">
        <f t="shared" si="6"/>
        <v>169.6</v>
      </c>
      <c r="X9" s="87">
        <f t="shared" si="6"/>
        <v>51</v>
      </c>
      <c r="Y9" s="92">
        <f t="shared" si="7"/>
        <v>91</v>
      </c>
      <c r="Z9" s="90">
        <f t="shared" si="7"/>
        <v>245000</v>
      </c>
      <c r="AA9" s="90">
        <f t="shared" si="8"/>
        <v>160000</v>
      </c>
      <c r="AB9" s="90">
        <f t="shared" si="9"/>
        <v>85000</v>
      </c>
      <c r="AC9" s="4">
        <f t="shared" si="9"/>
        <v>0.65306122448979587</v>
      </c>
      <c r="AD9" s="91">
        <f t="shared" si="9"/>
        <v>4803.9215686274511</v>
      </c>
      <c r="AE9" s="77" t="str">
        <f t="shared" si="10"/>
        <v>계</v>
      </c>
      <c r="AF9" s="77" t="str">
        <f t="shared" si="11"/>
        <v>4/2</v>
      </c>
      <c r="AH9" s="20" t="str">
        <f t="shared" si="1"/>
        <v>한강밤섬자이</v>
      </c>
      <c r="AI9" s="87">
        <f t="shared" si="0"/>
        <v>51</v>
      </c>
      <c r="AJ9" s="77" t="str">
        <f t="shared" si="12"/>
        <v>A-</v>
      </c>
      <c r="AK9" s="77" t="s">
        <v>13</v>
      </c>
      <c r="AL9" s="77" t="s">
        <v>62</v>
      </c>
      <c r="AM9" s="77" t="s">
        <v>63</v>
      </c>
      <c r="AN9" s="77" t="str">
        <f t="shared" si="13"/>
        <v>C</v>
      </c>
      <c r="AO9" s="77" t="str">
        <f t="shared" si="14"/>
        <v>X</v>
      </c>
      <c r="AP9" s="77" t="str">
        <f t="shared" si="15"/>
        <v>X</v>
      </c>
      <c r="AQ9" s="77" t="str">
        <f t="shared" si="16"/>
        <v>X</v>
      </c>
      <c r="AR9" s="77" t="str">
        <f t="shared" si="17"/>
        <v>X</v>
      </c>
      <c r="AS9" s="77" t="s">
        <v>2</v>
      </c>
      <c r="AT9" s="77" t="str">
        <f t="shared" si="18"/>
        <v>X</v>
      </c>
      <c r="AU9" s="77" t="str">
        <f t="shared" si="19"/>
        <v>O</v>
      </c>
      <c r="AV9" s="77" t="str">
        <f t="shared" si="20"/>
        <v>X</v>
      </c>
    </row>
    <row r="10" spans="1:48" x14ac:dyDescent="0.3">
      <c r="A10" s="9" t="s">
        <v>2139</v>
      </c>
      <c r="B10" s="10" t="s">
        <v>2371</v>
      </c>
      <c r="C10" s="88">
        <v>488</v>
      </c>
      <c r="D10" s="86">
        <v>192.4</v>
      </c>
      <c r="E10" s="87">
        <v>58</v>
      </c>
      <c r="F10" s="86">
        <v>160.4</v>
      </c>
      <c r="G10" s="17">
        <v>49</v>
      </c>
      <c r="H10" s="88">
        <v>48</v>
      </c>
      <c r="I10" s="89"/>
      <c r="J10" s="89"/>
      <c r="K10" s="89"/>
      <c r="L10" s="89"/>
      <c r="M10" s="90">
        <f t="shared" si="2"/>
        <v>0</v>
      </c>
      <c r="N10" s="4" t="str">
        <f t="shared" si="3"/>
        <v/>
      </c>
      <c r="O10" s="91">
        <f t="shared" si="4"/>
        <v>0</v>
      </c>
      <c r="P10" s="91">
        <f t="shared" si="5"/>
        <v>0</v>
      </c>
      <c r="Q10" s="77">
        <v>4</v>
      </c>
      <c r="R10" s="77">
        <v>2</v>
      </c>
      <c r="S10" s="77" t="s">
        <v>61</v>
      </c>
      <c r="T10" s="5">
        <v>192</v>
      </c>
      <c r="U10" s="9"/>
      <c r="W10" s="86">
        <f t="shared" si="6"/>
        <v>192.4</v>
      </c>
      <c r="X10" s="87">
        <f t="shared" si="6"/>
        <v>58</v>
      </c>
      <c r="Y10" s="92">
        <f t="shared" si="7"/>
        <v>48</v>
      </c>
      <c r="Z10" s="90">
        <f t="shared" si="7"/>
        <v>0</v>
      </c>
      <c r="AA10" s="90">
        <f t="shared" si="8"/>
        <v>0</v>
      </c>
      <c r="AB10" s="90">
        <f t="shared" si="9"/>
        <v>0</v>
      </c>
      <c r="AC10" s="4" t="str">
        <f t="shared" si="9"/>
        <v/>
      </c>
      <c r="AD10" s="91">
        <f t="shared" si="9"/>
        <v>0</v>
      </c>
      <c r="AE10" s="77" t="str">
        <f t="shared" si="10"/>
        <v>계</v>
      </c>
      <c r="AF10" s="77" t="str">
        <f t="shared" si="11"/>
        <v>4/2</v>
      </c>
      <c r="AH10" s="20" t="str">
        <f t="shared" si="1"/>
        <v>한강밤섬자이</v>
      </c>
      <c r="AI10" s="87">
        <f t="shared" si="0"/>
        <v>58</v>
      </c>
      <c r="AJ10" s="77" t="str">
        <f t="shared" si="12"/>
        <v>A-</v>
      </c>
      <c r="AK10" s="77" t="s">
        <v>13</v>
      </c>
      <c r="AL10" s="77" t="s">
        <v>62</v>
      </c>
      <c r="AM10" s="77" t="s">
        <v>63</v>
      </c>
      <c r="AN10" s="77" t="str">
        <f t="shared" si="13"/>
        <v>C</v>
      </c>
      <c r="AO10" s="77" t="str">
        <f t="shared" si="14"/>
        <v/>
      </c>
      <c r="AP10" s="77" t="str">
        <f t="shared" si="15"/>
        <v/>
      </c>
      <c r="AQ10" s="77" t="str">
        <f t="shared" si="16"/>
        <v>O</v>
      </c>
      <c r="AR10" s="77" t="str">
        <f t="shared" si="17"/>
        <v>O</v>
      </c>
      <c r="AS10" s="77" t="s">
        <v>2</v>
      </c>
      <c r="AT10" s="77" t="str">
        <f t="shared" si="18"/>
        <v>X</v>
      </c>
      <c r="AU10" s="77" t="str">
        <f t="shared" si="19"/>
        <v>O</v>
      </c>
      <c r="AV10" s="77" t="str">
        <f t="shared" si="20"/>
        <v/>
      </c>
    </row>
    <row r="11" spans="1:48" x14ac:dyDescent="0.3">
      <c r="A11" s="9" t="s">
        <v>2139</v>
      </c>
      <c r="B11" s="10" t="s">
        <v>2371</v>
      </c>
      <c r="C11" s="88">
        <v>488</v>
      </c>
      <c r="D11" s="86">
        <v>200.8</v>
      </c>
      <c r="E11" s="87">
        <v>61</v>
      </c>
      <c r="F11" s="86">
        <v>168.6</v>
      </c>
      <c r="G11" s="17">
        <v>51</v>
      </c>
      <c r="H11" s="88">
        <v>46</v>
      </c>
      <c r="I11" s="89">
        <v>305000</v>
      </c>
      <c r="J11" s="89" t="s">
        <v>72</v>
      </c>
      <c r="K11" s="89"/>
      <c r="L11" s="89"/>
      <c r="M11" s="90">
        <f t="shared" si="2"/>
        <v>305000</v>
      </c>
      <c r="N11" s="4">
        <f t="shared" si="3"/>
        <v>0</v>
      </c>
      <c r="O11" s="91">
        <f t="shared" si="4"/>
        <v>5000</v>
      </c>
      <c r="P11" s="91">
        <f t="shared" si="5"/>
        <v>0</v>
      </c>
      <c r="Q11" s="77">
        <v>4</v>
      </c>
      <c r="R11" s="77">
        <v>2</v>
      </c>
      <c r="S11" s="77" t="s">
        <v>61</v>
      </c>
      <c r="T11" s="5" t="s">
        <v>275</v>
      </c>
      <c r="U11" s="9"/>
      <c r="W11" s="86">
        <f t="shared" si="6"/>
        <v>200.8</v>
      </c>
      <c r="X11" s="87">
        <f t="shared" si="6"/>
        <v>61</v>
      </c>
      <c r="Y11" s="92">
        <f t="shared" si="7"/>
        <v>46</v>
      </c>
      <c r="Z11" s="90">
        <f t="shared" si="7"/>
        <v>305000</v>
      </c>
      <c r="AA11" s="90">
        <f t="shared" si="8"/>
        <v>0</v>
      </c>
      <c r="AB11" s="90">
        <f t="shared" si="9"/>
        <v>305000</v>
      </c>
      <c r="AC11" s="4">
        <f t="shared" si="9"/>
        <v>0</v>
      </c>
      <c r="AD11" s="91">
        <f t="shared" si="9"/>
        <v>5000</v>
      </c>
      <c r="AE11" s="77" t="str">
        <f t="shared" si="10"/>
        <v>계</v>
      </c>
      <c r="AF11" s="77" t="str">
        <f t="shared" si="11"/>
        <v>4/2</v>
      </c>
      <c r="AH11" s="20" t="str">
        <f t="shared" si="1"/>
        <v>한강밤섬자이</v>
      </c>
      <c r="AI11" s="87">
        <f t="shared" si="0"/>
        <v>61</v>
      </c>
      <c r="AJ11" s="77" t="str">
        <f t="shared" si="12"/>
        <v>A-</v>
      </c>
      <c r="AK11" s="77" t="s">
        <v>13</v>
      </c>
      <c r="AL11" s="77" t="s">
        <v>62</v>
      </c>
      <c r="AM11" s="77" t="s">
        <v>63</v>
      </c>
      <c r="AN11" s="77" t="str">
        <f t="shared" si="13"/>
        <v>C</v>
      </c>
      <c r="AO11" s="77" t="str">
        <f t="shared" si="14"/>
        <v>X</v>
      </c>
      <c r="AP11" s="77" t="str">
        <f t="shared" si="15"/>
        <v>X</v>
      </c>
      <c r="AQ11" s="77" t="str">
        <f t="shared" si="16"/>
        <v>X</v>
      </c>
      <c r="AR11" s="77" t="str">
        <f t="shared" si="17"/>
        <v>X</v>
      </c>
      <c r="AS11" s="77" t="s">
        <v>2</v>
      </c>
      <c r="AT11" s="77" t="str">
        <f t="shared" si="18"/>
        <v>X</v>
      </c>
      <c r="AU11" s="77" t="str">
        <f t="shared" si="19"/>
        <v>O</v>
      </c>
      <c r="AV11" s="77" t="str">
        <f t="shared" si="20"/>
        <v>X</v>
      </c>
    </row>
    <row r="12" spans="1:48" x14ac:dyDescent="0.3">
      <c r="A12" s="9" t="s">
        <v>2139</v>
      </c>
      <c r="B12" s="10" t="s">
        <v>2371</v>
      </c>
      <c r="C12" s="88">
        <v>488</v>
      </c>
      <c r="D12" s="86">
        <v>200.3</v>
      </c>
      <c r="E12" s="87">
        <v>61</v>
      </c>
      <c r="F12" s="86">
        <v>168.2</v>
      </c>
      <c r="G12" s="17">
        <v>51</v>
      </c>
      <c r="H12" s="88">
        <v>44</v>
      </c>
      <c r="I12" s="89">
        <v>300000</v>
      </c>
      <c r="J12" s="89" t="s">
        <v>74</v>
      </c>
      <c r="K12" s="89"/>
      <c r="L12" s="89"/>
      <c r="M12" s="90">
        <f t="shared" si="2"/>
        <v>300000</v>
      </c>
      <c r="N12" s="4">
        <f t="shared" si="3"/>
        <v>0</v>
      </c>
      <c r="O12" s="91">
        <f t="shared" si="4"/>
        <v>4918.0327868852455</v>
      </c>
      <c r="P12" s="91">
        <f t="shared" si="5"/>
        <v>0</v>
      </c>
      <c r="Q12" s="77">
        <v>4</v>
      </c>
      <c r="R12" s="77">
        <v>2</v>
      </c>
      <c r="S12" s="77" t="s">
        <v>61</v>
      </c>
      <c r="T12" s="5" t="s">
        <v>276</v>
      </c>
      <c r="U12" s="9"/>
      <c r="W12" s="86">
        <f t="shared" si="6"/>
        <v>200.3</v>
      </c>
      <c r="X12" s="87">
        <f t="shared" si="6"/>
        <v>61</v>
      </c>
      <c r="Y12" s="92">
        <f t="shared" si="7"/>
        <v>44</v>
      </c>
      <c r="Z12" s="90">
        <f t="shared" si="7"/>
        <v>300000</v>
      </c>
      <c r="AA12" s="90">
        <f t="shared" si="8"/>
        <v>0</v>
      </c>
      <c r="AB12" s="90">
        <f t="shared" si="9"/>
        <v>300000</v>
      </c>
      <c r="AC12" s="4">
        <f t="shared" si="9"/>
        <v>0</v>
      </c>
      <c r="AD12" s="91">
        <f t="shared" si="9"/>
        <v>4918.0327868852455</v>
      </c>
      <c r="AE12" s="77" t="str">
        <f t="shared" si="10"/>
        <v>계</v>
      </c>
      <c r="AF12" s="77" t="str">
        <f t="shared" si="11"/>
        <v>4/2</v>
      </c>
      <c r="AH12" s="20" t="str">
        <f t="shared" si="1"/>
        <v>한강밤섬자이</v>
      </c>
      <c r="AI12" s="87">
        <f t="shared" si="0"/>
        <v>61</v>
      </c>
      <c r="AJ12" s="77" t="str">
        <f t="shared" si="12"/>
        <v>A-</v>
      </c>
      <c r="AK12" s="77" t="s">
        <v>13</v>
      </c>
      <c r="AL12" s="77" t="s">
        <v>62</v>
      </c>
      <c r="AM12" s="77" t="s">
        <v>63</v>
      </c>
      <c r="AN12" s="77" t="str">
        <f t="shared" si="13"/>
        <v>C</v>
      </c>
      <c r="AO12" s="77" t="str">
        <f t="shared" si="14"/>
        <v>X</v>
      </c>
      <c r="AP12" s="77" t="str">
        <f t="shared" si="15"/>
        <v>X</v>
      </c>
      <c r="AQ12" s="77" t="str">
        <f t="shared" si="16"/>
        <v>X</v>
      </c>
      <c r="AR12" s="77" t="str">
        <f t="shared" si="17"/>
        <v>X</v>
      </c>
      <c r="AS12" s="77" t="s">
        <v>2</v>
      </c>
      <c r="AT12" s="77" t="str">
        <f t="shared" si="18"/>
        <v>X</v>
      </c>
      <c r="AU12" s="77" t="str">
        <f t="shared" si="19"/>
        <v>O</v>
      </c>
      <c r="AV12" s="77" t="str">
        <f t="shared" si="20"/>
        <v>X</v>
      </c>
    </row>
  </sheetData>
  <mergeCells count="1">
    <mergeCell ref="AJ1:AN1"/>
  </mergeCells>
  <phoneticPr fontId="2" type="noConversion"/>
  <conditionalFormatting sqref="AV4:AV6">
    <cfRule type="expression" dxfId="503" priority="134">
      <formula>AV4="X"</formula>
    </cfRule>
    <cfRule type="expression" dxfId="502" priority="135">
      <formula>AV4="후보"</formula>
    </cfRule>
  </conditionalFormatting>
  <conditionalFormatting sqref="AC1:AC2 AC4:AC6 N4:N5">
    <cfRule type="cellIs" dxfId="501" priority="131" operator="greaterThan">
      <formula>0.9</formula>
    </cfRule>
    <cfRule type="cellIs" dxfId="500" priority="132" operator="greaterThan">
      <formula>0.85</formula>
    </cfRule>
  </conditionalFormatting>
  <conditionalFormatting sqref="N1:N2">
    <cfRule type="cellIs" dxfId="499" priority="129" operator="greaterThan">
      <formula>0.9</formula>
    </cfRule>
    <cfRule type="cellIs" dxfId="498" priority="130" operator="greaterThan">
      <formula>0.85</formula>
    </cfRule>
  </conditionalFormatting>
  <conditionalFormatting sqref="N6">
    <cfRule type="cellIs" dxfId="497" priority="127" operator="greaterThan">
      <formula>0.9</formula>
    </cfRule>
    <cfRule type="cellIs" dxfId="496" priority="128" operator="greaterThan">
      <formula>0.85</formula>
    </cfRule>
  </conditionalFormatting>
  <conditionalFormatting sqref="E6">
    <cfRule type="expression" dxfId="495" priority="123">
      <formula>AND(IF(OR($Q6=1,$Q6=2),1,0),IF($X6&lt;=20,1,0))</formula>
    </cfRule>
    <cfRule type="expression" dxfId="494" priority="124">
      <formula>AND(IF($Q6=2,1,0),IF($X6&lt;30,1,0))</formula>
    </cfRule>
    <cfRule type="expression" dxfId="493" priority="125">
      <formula>AND(IF($Q6=3,1,0),IF($X6&lt;30,1,0))</formula>
    </cfRule>
    <cfRule type="expression" dxfId="492" priority="126">
      <formula>AND(IF($Q6=3,1,IF($Q6=4,1,0)),IF($F6&lt;=85,1,0))</formula>
    </cfRule>
  </conditionalFormatting>
  <conditionalFormatting sqref="X6">
    <cfRule type="expression" dxfId="491" priority="119">
      <formula>AND(IF(OR($Q6=1,$Q6=2),1,0),IF($X6&lt;=20,1,0))</formula>
    </cfRule>
    <cfRule type="expression" dxfId="490" priority="120">
      <formula>AND(IF($Q6=2,1,0),IF($X6&lt;30,1,0))</formula>
    </cfRule>
    <cfRule type="expression" dxfId="489" priority="121">
      <formula>AND(IF($Q6=3,1,0),IF($X6&lt;30,1,0))</formula>
    </cfRule>
    <cfRule type="expression" dxfId="488" priority="122">
      <formula>AND(IF($Q6=3,1,IF($Q6=4,1,0)),IF($F6&lt;=85,1,0))</formula>
    </cfRule>
  </conditionalFormatting>
  <conditionalFormatting sqref="AI6">
    <cfRule type="expression" dxfId="487" priority="115">
      <formula>AND(IF(OR($Q6=1,$Q6=2),1,0),IF($X6&lt;=20,1,0))</formula>
    </cfRule>
    <cfRule type="expression" dxfId="486" priority="116">
      <formula>AND(IF($Q6=2,1,0),IF($X6&lt;30,1,0))</formula>
    </cfRule>
    <cfRule type="expression" dxfId="485" priority="117">
      <formula>AND(IF($Q6=3,1,0),IF($X6&lt;30,1,0))</formula>
    </cfRule>
    <cfRule type="expression" dxfId="484" priority="118">
      <formula>AND(IF($Q6=3,1,IF($Q6=4,1,0)),IF($F6&lt;=85,1,0))</formula>
    </cfRule>
  </conditionalFormatting>
  <conditionalFormatting sqref="AV7">
    <cfRule type="expression" dxfId="483" priority="113">
      <formula>AV7="X"</formula>
    </cfRule>
    <cfRule type="expression" dxfId="482" priority="114">
      <formula>AV7="후보"</formula>
    </cfRule>
  </conditionalFormatting>
  <conditionalFormatting sqref="AC7">
    <cfRule type="cellIs" dxfId="481" priority="110" operator="greaterThan">
      <formula>0.9</formula>
    </cfRule>
    <cfRule type="cellIs" dxfId="480" priority="111" operator="greaterThan">
      <formula>0.85</formula>
    </cfRule>
  </conditionalFormatting>
  <conditionalFormatting sqref="N7">
    <cfRule type="cellIs" dxfId="479" priority="108" operator="greaterThan">
      <formula>0.9</formula>
    </cfRule>
    <cfRule type="cellIs" dxfId="478" priority="109" operator="greaterThan">
      <formula>0.85</formula>
    </cfRule>
  </conditionalFormatting>
  <conditionalFormatting sqref="E7">
    <cfRule type="expression" dxfId="477" priority="104">
      <formula>AND(IF(OR($Q7=1,$Q7=2),1,0),IF($X7&lt;=20,1,0))</formula>
    </cfRule>
    <cfRule type="expression" dxfId="476" priority="105">
      <formula>AND(IF($Q7=2,1,0),IF($X7&lt;30,1,0))</formula>
    </cfRule>
    <cfRule type="expression" dxfId="475" priority="106">
      <formula>AND(IF($Q7=3,1,0),IF($X7&lt;30,1,0))</formula>
    </cfRule>
    <cfRule type="expression" dxfId="474" priority="107">
      <formula>AND(IF($Q7=3,1,IF($Q7=4,1,0)),IF($F7&lt;=85,1,0))</formula>
    </cfRule>
  </conditionalFormatting>
  <conditionalFormatting sqref="X7">
    <cfRule type="expression" dxfId="473" priority="100">
      <formula>AND(IF(OR($Q7=1,$Q7=2),1,0),IF($X7&lt;=20,1,0))</formula>
    </cfRule>
    <cfRule type="expression" dxfId="472" priority="101">
      <formula>AND(IF($Q7=2,1,0),IF($X7&lt;30,1,0))</formula>
    </cfRule>
    <cfRule type="expression" dxfId="471" priority="102">
      <formula>AND(IF($Q7=3,1,0),IF($X7&lt;30,1,0))</formula>
    </cfRule>
    <cfRule type="expression" dxfId="470" priority="103">
      <formula>AND(IF($Q7=3,1,IF($Q7=4,1,0)),IF($F7&lt;=85,1,0))</formula>
    </cfRule>
  </conditionalFormatting>
  <conditionalFormatting sqref="AI7">
    <cfRule type="expression" dxfId="469" priority="96">
      <formula>AND(IF(OR($Q7=1,$Q7=2),1,0),IF($X7&lt;=20,1,0))</formula>
    </cfRule>
    <cfRule type="expression" dxfId="468" priority="97">
      <formula>AND(IF($Q7=2,1,0),IF($X7&lt;30,1,0))</formula>
    </cfRule>
    <cfRule type="expression" dxfId="467" priority="98">
      <formula>AND(IF($Q7=3,1,0),IF($X7&lt;30,1,0))</formula>
    </cfRule>
    <cfRule type="expression" dxfId="466" priority="99">
      <formula>AND(IF($Q7=3,1,IF($Q7=4,1,0)),IF($F7&lt;=85,1,0))</formula>
    </cfRule>
  </conditionalFormatting>
  <conditionalFormatting sqref="AV8">
    <cfRule type="expression" dxfId="465" priority="94">
      <formula>AV8="X"</formula>
    </cfRule>
    <cfRule type="expression" dxfId="464" priority="95">
      <formula>AV8="후보"</formula>
    </cfRule>
  </conditionalFormatting>
  <conditionalFormatting sqref="AC8">
    <cfRule type="cellIs" dxfId="463" priority="91" operator="greaterThan">
      <formula>0.9</formula>
    </cfRule>
    <cfRule type="cellIs" dxfId="462" priority="92" operator="greaterThan">
      <formula>0.85</formula>
    </cfRule>
  </conditionalFormatting>
  <conditionalFormatting sqref="N8">
    <cfRule type="cellIs" dxfId="461" priority="89" operator="greaterThan">
      <formula>0.9</formula>
    </cfRule>
    <cfRule type="cellIs" dxfId="460" priority="90" operator="greaterThan">
      <formula>0.85</formula>
    </cfRule>
  </conditionalFormatting>
  <conditionalFormatting sqref="E8">
    <cfRule type="expression" dxfId="459" priority="85">
      <formula>AND(IF(OR($Q8=1,$Q8=2),1,0),IF($X8&lt;=20,1,0))</formula>
    </cfRule>
    <cfRule type="expression" dxfId="458" priority="86">
      <formula>AND(IF($Q8=2,1,0),IF($X8&lt;30,1,0))</formula>
    </cfRule>
    <cfRule type="expression" dxfId="457" priority="87">
      <formula>AND(IF($Q8=3,1,0),IF($X8&lt;30,1,0))</formula>
    </cfRule>
    <cfRule type="expression" dxfId="456" priority="88">
      <formula>AND(IF($Q8=3,1,IF($Q8=4,1,0)),IF($F8&lt;=85,1,0))</formula>
    </cfRule>
  </conditionalFormatting>
  <conditionalFormatting sqref="X8">
    <cfRule type="expression" dxfId="455" priority="81">
      <formula>AND(IF(OR($Q8=1,$Q8=2),1,0),IF($X8&lt;=20,1,0))</formula>
    </cfRule>
    <cfRule type="expression" dxfId="454" priority="82">
      <formula>AND(IF($Q8=2,1,0),IF($X8&lt;30,1,0))</formula>
    </cfRule>
    <cfRule type="expression" dxfId="453" priority="83">
      <formula>AND(IF($Q8=3,1,0),IF($X8&lt;30,1,0))</formula>
    </cfRule>
    <cfRule type="expression" dxfId="452" priority="84">
      <formula>AND(IF($Q8=3,1,IF($Q8=4,1,0)),IF($F8&lt;=85,1,0))</formula>
    </cfRule>
  </conditionalFormatting>
  <conditionalFormatting sqref="AI8">
    <cfRule type="expression" dxfId="451" priority="77">
      <formula>AND(IF(OR($Q8=1,$Q8=2),1,0),IF($X8&lt;=20,1,0))</formula>
    </cfRule>
    <cfRule type="expression" dxfId="450" priority="78">
      <formula>AND(IF($Q8=2,1,0),IF($X8&lt;30,1,0))</formula>
    </cfRule>
    <cfRule type="expression" dxfId="449" priority="79">
      <formula>AND(IF($Q8=3,1,0),IF($X8&lt;30,1,0))</formula>
    </cfRule>
    <cfRule type="expression" dxfId="448" priority="80">
      <formula>AND(IF($Q8=3,1,IF($Q8=4,1,0)),IF($F8&lt;=85,1,0))</formula>
    </cfRule>
  </conditionalFormatting>
  <conditionalFormatting sqref="AV9">
    <cfRule type="expression" dxfId="447" priority="75">
      <formula>AV9="X"</formula>
    </cfRule>
    <cfRule type="expression" dxfId="446" priority="76">
      <formula>AV9="후보"</formula>
    </cfRule>
  </conditionalFormatting>
  <conditionalFormatting sqref="AC9">
    <cfRule type="cellIs" dxfId="445" priority="72" operator="greaterThan">
      <formula>0.9</formula>
    </cfRule>
    <cfRule type="cellIs" dxfId="444" priority="73" operator="greaterThan">
      <formula>0.85</formula>
    </cfRule>
  </conditionalFormatting>
  <conditionalFormatting sqref="N9">
    <cfRule type="cellIs" dxfId="443" priority="70" operator="greaterThan">
      <formula>0.9</formula>
    </cfRule>
    <cfRule type="cellIs" dxfId="442" priority="71" operator="greaterThan">
      <formula>0.85</formula>
    </cfRule>
  </conditionalFormatting>
  <conditionalFormatting sqref="E9">
    <cfRule type="expression" dxfId="441" priority="66">
      <formula>AND(IF(OR($Q9=1,$Q9=2),1,0),IF($X9&lt;=20,1,0))</formula>
    </cfRule>
    <cfRule type="expression" dxfId="440" priority="67">
      <formula>AND(IF($Q9=2,1,0),IF($X9&lt;30,1,0))</formula>
    </cfRule>
    <cfRule type="expression" dxfId="439" priority="68">
      <formula>AND(IF($Q9=3,1,0),IF($X9&lt;30,1,0))</formula>
    </cfRule>
    <cfRule type="expression" dxfId="438" priority="69">
      <formula>AND(IF($Q9=3,1,IF($Q9=4,1,0)),IF($F9&lt;=85,1,0))</formula>
    </cfRule>
  </conditionalFormatting>
  <conditionalFormatting sqref="X9">
    <cfRule type="expression" dxfId="437" priority="62">
      <formula>AND(IF(OR($Q9=1,$Q9=2),1,0),IF($X9&lt;=20,1,0))</formula>
    </cfRule>
    <cfRule type="expression" dxfId="436" priority="63">
      <formula>AND(IF($Q9=2,1,0),IF($X9&lt;30,1,0))</formula>
    </cfRule>
    <cfRule type="expression" dxfId="435" priority="64">
      <formula>AND(IF($Q9=3,1,0),IF($X9&lt;30,1,0))</formula>
    </cfRule>
    <cfRule type="expression" dxfId="434" priority="65">
      <formula>AND(IF($Q9=3,1,IF($Q9=4,1,0)),IF($F9&lt;=85,1,0))</formula>
    </cfRule>
  </conditionalFormatting>
  <conditionalFormatting sqref="AI9">
    <cfRule type="expression" dxfId="433" priority="58">
      <formula>AND(IF(OR($Q9=1,$Q9=2),1,0),IF($X9&lt;=20,1,0))</formula>
    </cfRule>
    <cfRule type="expression" dxfId="432" priority="59">
      <formula>AND(IF($Q9=2,1,0),IF($X9&lt;30,1,0))</formula>
    </cfRule>
    <cfRule type="expression" dxfId="431" priority="60">
      <formula>AND(IF($Q9=3,1,0),IF($X9&lt;30,1,0))</formula>
    </cfRule>
    <cfRule type="expression" dxfId="430" priority="61">
      <formula>AND(IF($Q9=3,1,IF($Q9=4,1,0)),IF($F9&lt;=85,1,0))</formula>
    </cfRule>
  </conditionalFormatting>
  <conditionalFormatting sqref="AV10">
    <cfRule type="expression" dxfId="429" priority="56">
      <formula>AV10="X"</formula>
    </cfRule>
    <cfRule type="expression" dxfId="428" priority="57">
      <formula>AV10="후보"</formula>
    </cfRule>
  </conditionalFormatting>
  <conditionalFormatting sqref="AC10">
    <cfRule type="cellIs" dxfId="427" priority="53" operator="greaterThan">
      <formula>0.9</formula>
    </cfRule>
    <cfRule type="cellIs" dxfId="426" priority="54" operator="greaterThan">
      <formula>0.85</formula>
    </cfRule>
  </conditionalFormatting>
  <conditionalFormatting sqref="N10">
    <cfRule type="cellIs" dxfId="425" priority="51" operator="greaterThan">
      <formula>0.9</formula>
    </cfRule>
    <cfRule type="cellIs" dxfId="424" priority="52" operator="greaterThan">
      <formula>0.85</formula>
    </cfRule>
  </conditionalFormatting>
  <conditionalFormatting sqref="E10">
    <cfRule type="expression" dxfId="423" priority="47">
      <formula>AND(IF(OR($Q10=1,$Q10=2),1,0),IF($X10&lt;=20,1,0))</formula>
    </cfRule>
    <cfRule type="expression" dxfId="422" priority="48">
      <formula>AND(IF($Q10=2,1,0),IF($X10&lt;30,1,0))</formula>
    </cfRule>
    <cfRule type="expression" dxfId="421" priority="49">
      <formula>AND(IF($Q10=3,1,0),IF($X10&lt;30,1,0))</formula>
    </cfRule>
    <cfRule type="expression" dxfId="420" priority="50">
      <formula>AND(IF($Q10=3,1,IF($Q10=4,1,0)),IF($F10&lt;=85,1,0))</formula>
    </cfRule>
  </conditionalFormatting>
  <conditionalFormatting sqref="X10">
    <cfRule type="expression" dxfId="419" priority="43">
      <formula>AND(IF(OR($Q10=1,$Q10=2),1,0),IF($X10&lt;=20,1,0))</formula>
    </cfRule>
    <cfRule type="expression" dxfId="418" priority="44">
      <formula>AND(IF($Q10=2,1,0),IF($X10&lt;30,1,0))</formula>
    </cfRule>
    <cfRule type="expression" dxfId="417" priority="45">
      <formula>AND(IF($Q10=3,1,0),IF($X10&lt;30,1,0))</formula>
    </cfRule>
    <cfRule type="expression" dxfId="416" priority="46">
      <formula>AND(IF($Q10=3,1,IF($Q10=4,1,0)),IF($F10&lt;=85,1,0))</formula>
    </cfRule>
  </conditionalFormatting>
  <conditionalFormatting sqref="AI10">
    <cfRule type="expression" dxfId="415" priority="39">
      <formula>AND(IF(OR($Q10=1,$Q10=2),1,0),IF($X10&lt;=20,1,0))</formula>
    </cfRule>
    <cfRule type="expression" dxfId="414" priority="40">
      <formula>AND(IF($Q10=2,1,0),IF($X10&lt;30,1,0))</formula>
    </cfRule>
    <cfRule type="expression" dxfId="413" priority="41">
      <formula>AND(IF($Q10=3,1,0),IF($X10&lt;30,1,0))</formula>
    </cfRule>
    <cfRule type="expression" dxfId="412" priority="42">
      <formula>AND(IF($Q10=3,1,IF($Q10=4,1,0)),IF($F10&lt;=85,1,0))</formula>
    </cfRule>
  </conditionalFormatting>
  <conditionalFormatting sqref="AV11">
    <cfRule type="expression" dxfId="411" priority="37">
      <formula>AV11="X"</formula>
    </cfRule>
    <cfRule type="expression" dxfId="410" priority="38">
      <formula>AV11="후보"</formula>
    </cfRule>
  </conditionalFormatting>
  <conditionalFormatting sqref="AC11">
    <cfRule type="cellIs" dxfId="409" priority="34" operator="greaterThan">
      <formula>0.9</formula>
    </cfRule>
    <cfRule type="cellIs" dxfId="408" priority="35" operator="greaterThan">
      <formula>0.85</formula>
    </cfRule>
  </conditionalFormatting>
  <conditionalFormatting sqref="N11">
    <cfRule type="cellIs" dxfId="407" priority="32" operator="greaterThan">
      <formula>0.9</formula>
    </cfRule>
    <cfRule type="cellIs" dxfId="406" priority="33" operator="greaterThan">
      <formula>0.85</formula>
    </cfRule>
  </conditionalFormatting>
  <conditionalFormatting sqref="E11">
    <cfRule type="expression" dxfId="405" priority="28">
      <formula>AND(IF(OR($Q11=1,$Q11=2),1,0),IF($X11&lt;=20,1,0))</formula>
    </cfRule>
    <cfRule type="expression" dxfId="404" priority="29">
      <formula>AND(IF($Q11=2,1,0),IF($X11&lt;30,1,0))</formula>
    </cfRule>
    <cfRule type="expression" dxfId="403" priority="30">
      <formula>AND(IF($Q11=3,1,0),IF($X11&lt;30,1,0))</formula>
    </cfRule>
    <cfRule type="expression" dxfId="402" priority="31">
      <formula>AND(IF($Q11=3,1,IF($Q11=4,1,0)),IF($F11&lt;=85,1,0))</formula>
    </cfRule>
  </conditionalFormatting>
  <conditionalFormatting sqref="X11">
    <cfRule type="expression" dxfId="401" priority="24">
      <formula>AND(IF(OR($Q11=1,$Q11=2),1,0),IF($X11&lt;=20,1,0))</formula>
    </cfRule>
    <cfRule type="expression" dxfId="400" priority="25">
      <formula>AND(IF($Q11=2,1,0),IF($X11&lt;30,1,0))</formula>
    </cfRule>
    <cfRule type="expression" dxfId="399" priority="26">
      <formula>AND(IF($Q11=3,1,0),IF($X11&lt;30,1,0))</formula>
    </cfRule>
    <cfRule type="expression" dxfId="398" priority="27">
      <formula>AND(IF($Q11=3,1,IF($Q11=4,1,0)),IF($F11&lt;=85,1,0))</formula>
    </cfRule>
  </conditionalFormatting>
  <conditionalFormatting sqref="AI11">
    <cfRule type="expression" dxfId="397" priority="20">
      <formula>AND(IF(OR($Q11=1,$Q11=2),1,0),IF($X11&lt;=20,1,0))</formula>
    </cfRule>
    <cfRule type="expression" dxfId="396" priority="21">
      <formula>AND(IF($Q11=2,1,0),IF($X11&lt;30,1,0))</formula>
    </cfRule>
    <cfRule type="expression" dxfId="395" priority="22">
      <formula>AND(IF($Q11=3,1,0),IF($X11&lt;30,1,0))</formula>
    </cfRule>
    <cfRule type="expression" dxfId="394" priority="23">
      <formula>AND(IF($Q11=3,1,IF($Q11=4,1,0)),IF($F11&lt;=85,1,0))</formula>
    </cfRule>
  </conditionalFormatting>
  <conditionalFormatting sqref="AV12">
    <cfRule type="expression" dxfId="393" priority="18">
      <formula>AV12="X"</formula>
    </cfRule>
    <cfRule type="expression" dxfId="392" priority="19">
      <formula>AV12="후보"</formula>
    </cfRule>
  </conditionalFormatting>
  <conditionalFormatting sqref="AC12">
    <cfRule type="cellIs" dxfId="391" priority="15" operator="greaterThan">
      <formula>0.9</formula>
    </cfRule>
    <cfRule type="cellIs" dxfId="390" priority="16" operator="greaterThan">
      <formula>0.85</formula>
    </cfRule>
  </conditionalFormatting>
  <conditionalFormatting sqref="N12">
    <cfRule type="cellIs" dxfId="389" priority="13" operator="greaterThan">
      <formula>0.9</formula>
    </cfRule>
    <cfRule type="cellIs" dxfId="388" priority="14" operator="greaterThan">
      <formula>0.85</formula>
    </cfRule>
  </conditionalFormatting>
  <conditionalFormatting sqref="E12">
    <cfRule type="expression" dxfId="387" priority="9">
      <formula>AND(IF(OR($Q12=1,$Q12=2),1,0),IF($X12&lt;=20,1,0))</formula>
    </cfRule>
    <cfRule type="expression" dxfId="386" priority="10">
      <formula>AND(IF($Q12=2,1,0),IF($X12&lt;30,1,0))</formula>
    </cfRule>
    <cfRule type="expression" dxfId="385" priority="11">
      <formula>AND(IF($Q12=3,1,0),IF($X12&lt;30,1,0))</formula>
    </cfRule>
    <cfRule type="expression" dxfId="384" priority="12">
      <formula>AND(IF($Q12=3,1,IF($Q12=4,1,0)),IF($F12&lt;=85,1,0))</formula>
    </cfRule>
  </conditionalFormatting>
  <conditionalFormatting sqref="X12">
    <cfRule type="expression" dxfId="383" priority="5">
      <formula>AND(IF(OR($Q12=1,$Q12=2),1,0),IF($X12&lt;=20,1,0))</formula>
    </cfRule>
    <cfRule type="expression" dxfId="382" priority="6">
      <formula>AND(IF($Q12=2,1,0),IF($X12&lt;30,1,0))</formula>
    </cfRule>
    <cfRule type="expression" dxfId="381" priority="7">
      <formula>AND(IF($Q12=3,1,0),IF($X12&lt;30,1,0))</formula>
    </cfRule>
    <cfRule type="expression" dxfId="380" priority="8">
      <formula>AND(IF($Q12=3,1,IF($Q12=4,1,0)),IF($F12&lt;=85,1,0))</formula>
    </cfRule>
  </conditionalFormatting>
  <conditionalFormatting sqref="AI12">
    <cfRule type="expression" dxfId="379" priority="1">
      <formula>AND(IF(OR($Q12=1,$Q12=2),1,0),IF($X12&lt;=20,1,0))</formula>
    </cfRule>
    <cfRule type="expression" dxfId="378" priority="2">
      <formula>AND(IF($Q12=2,1,0),IF($X12&lt;30,1,0))</formula>
    </cfRule>
    <cfRule type="expression" dxfId="377" priority="3">
      <formula>AND(IF($Q12=3,1,0),IF($X12&lt;30,1,0))</formula>
    </cfRule>
    <cfRule type="expression" dxfId="376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7" sqref="U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현석동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2270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현석동 래미안웰스트림('16.07.,773^)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6" si="1">IF(A5="","",A5)</f>
        <v/>
      </c>
      <c r="AI5" s="109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2267</v>
      </c>
      <c r="B6" s="10" t="s">
        <v>2372</v>
      </c>
      <c r="C6" s="88">
        <v>773</v>
      </c>
      <c r="D6" s="86">
        <v>83.3</v>
      </c>
      <c r="E6" s="87">
        <v>25</v>
      </c>
      <c r="F6" s="86">
        <v>60</v>
      </c>
      <c r="G6" s="17">
        <v>18</v>
      </c>
      <c r="H6" s="88">
        <v>111</v>
      </c>
      <c r="I6" s="89">
        <v>165000</v>
      </c>
      <c r="J6" s="89" t="s">
        <v>64</v>
      </c>
      <c r="K6" s="89">
        <v>80000</v>
      </c>
      <c r="L6" s="89" t="s">
        <v>59</v>
      </c>
      <c r="M6" s="90">
        <f t="shared" ref="M6:M16" si="2">I6-K6</f>
        <v>85000</v>
      </c>
      <c r="N6" s="4">
        <f t="shared" ref="N6:N16" si="3">IF(ISERROR(K6/I6),"",K6/I6)</f>
        <v>0.48484848484848486</v>
      </c>
      <c r="O6" s="91">
        <f t="shared" ref="O6:O16" si="4">I6/E6</f>
        <v>6600</v>
      </c>
      <c r="P6" s="91">
        <f t="shared" ref="P6:P16" si="5">K6/E6</f>
        <v>3200</v>
      </c>
      <c r="Q6" s="77">
        <v>3</v>
      </c>
      <c r="R6" s="77">
        <v>2</v>
      </c>
      <c r="S6" s="77" t="s">
        <v>61</v>
      </c>
      <c r="T6" s="5" t="s">
        <v>253</v>
      </c>
      <c r="U6" s="9"/>
      <c r="W6" s="86">
        <f t="shared" ref="W6:W16" si="6">D6</f>
        <v>83.3</v>
      </c>
      <c r="X6" s="87">
        <f t="shared" ref="X6:X16" si="7">E6</f>
        <v>25</v>
      </c>
      <c r="Y6" s="92">
        <f t="shared" ref="Y6:Y16" si="8">H6</f>
        <v>111</v>
      </c>
      <c r="Z6" s="90">
        <f t="shared" ref="Z6:Z16" si="9">I6</f>
        <v>165000</v>
      </c>
      <c r="AA6" s="90">
        <f t="shared" ref="AA6:AA16" si="10">K6</f>
        <v>80000</v>
      </c>
      <c r="AB6" s="90">
        <f t="shared" ref="AB6:AB16" si="11">M6</f>
        <v>85000</v>
      </c>
      <c r="AC6" s="4">
        <f t="shared" ref="AC6:AC16" si="12">N6</f>
        <v>0.48484848484848486</v>
      </c>
      <c r="AD6" s="91">
        <f t="shared" ref="AD6:AD16" si="13">O6</f>
        <v>6600</v>
      </c>
      <c r="AE6" s="77" t="str">
        <f t="shared" ref="AE6:AE16" si="14">S6</f>
        <v>계</v>
      </c>
      <c r="AF6" s="77" t="str">
        <f t="shared" ref="AF6:AF16" si="15">Q6&amp;"/"&amp;R6</f>
        <v>3/2</v>
      </c>
      <c r="AH6" s="20" t="str">
        <f t="shared" si="1"/>
        <v>래미안웰스트림</v>
      </c>
      <c r="AI6" s="87">
        <f t="shared" si="0"/>
        <v>25</v>
      </c>
      <c r="AJ6" s="77" t="str">
        <f t="shared" ref="AJ6:AJ16" si="16">IF(AI6="","",$AJ$2)</f>
        <v>A-</v>
      </c>
      <c r="AK6" s="77" t="s">
        <v>13</v>
      </c>
      <c r="AL6" s="77" t="s">
        <v>62</v>
      </c>
      <c r="AM6" s="77" t="s">
        <v>63</v>
      </c>
      <c r="AN6" s="77" t="str">
        <f t="shared" ref="AN6:AN16" si="17">IF(AI6="","",$AN$2)</f>
        <v>C</v>
      </c>
      <c r="AO6" s="77" t="str">
        <f t="shared" ref="AO6:AO16" si="18">IF(N6="","",IF(N6&gt;=$AO$1/100,"O","X"))</f>
        <v>X</v>
      </c>
      <c r="AP6" s="77" t="str">
        <f t="shared" ref="AP6:AP16" si="19">IF(I6="","",IF(I6&lt;=$AP$1,"O","X"))</f>
        <v>X</v>
      </c>
      <c r="AQ6" s="77" t="str">
        <f t="shared" ref="AQ6:AQ16" si="20">IF(O6="","",IF(O6&lt;=$AQ$1,"O","X"))</f>
        <v>X</v>
      </c>
      <c r="AR6" s="77" t="str">
        <f t="shared" ref="AR6:AR16" si="21">IF(M6="","",IF(M6&lt;=$AR$1,"O","X"))</f>
        <v>X</v>
      </c>
      <c r="AS6" s="77" t="s">
        <v>2</v>
      </c>
      <c r="AT6" s="77" t="str">
        <f t="shared" ref="AT6:AT16" si="22">IF(OR(F6="",AI6=""),"",IF(AND((F6&lt;=85),(AI6&gt;=15)),"O","X"))</f>
        <v>O</v>
      </c>
      <c r="AU6" s="77" t="str">
        <f t="shared" ref="AU6:AU16" si="23">IF(C6="","",IF(C6&gt;=$AU$1,"O","X"))</f>
        <v>O</v>
      </c>
      <c r="AV6" s="77" t="str">
        <f t="shared" ref="AV6:AV16" si="24">IF(AO6="","",IF(AND(AO6="O",AP6="O",AR6="O",AT6="O",AU6="O"),"후보","X"))</f>
        <v>X</v>
      </c>
    </row>
    <row r="7" spans="1:48" x14ac:dyDescent="0.3">
      <c r="A7" s="9" t="s">
        <v>2267</v>
      </c>
      <c r="B7" s="10" t="s">
        <v>2372</v>
      </c>
      <c r="C7" s="88">
        <v>773</v>
      </c>
      <c r="D7" s="86">
        <v>85</v>
      </c>
      <c r="E7" s="87">
        <v>26</v>
      </c>
      <c r="F7" s="86">
        <v>60</v>
      </c>
      <c r="G7" s="17">
        <v>18</v>
      </c>
      <c r="H7" s="88">
        <v>57</v>
      </c>
      <c r="I7" s="89"/>
      <c r="J7" s="89"/>
      <c r="K7" s="89">
        <v>80000</v>
      </c>
      <c r="L7" s="89" t="s">
        <v>70</v>
      </c>
      <c r="M7" s="90">
        <f t="shared" si="2"/>
        <v>-80000</v>
      </c>
      <c r="N7" s="4" t="str">
        <f t="shared" si="3"/>
        <v/>
      </c>
      <c r="O7" s="91">
        <f t="shared" si="4"/>
        <v>0</v>
      </c>
      <c r="P7" s="91">
        <f t="shared" si="5"/>
        <v>3076.9230769230771</v>
      </c>
      <c r="Q7" s="77">
        <v>3</v>
      </c>
      <c r="R7" s="77">
        <v>2</v>
      </c>
      <c r="S7" s="77" t="s">
        <v>61</v>
      </c>
      <c r="T7" s="5" t="s">
        <v>237</v>
      </c>
      <c r="U7" s="9"/>
      <c r="W7" s="86">
        <f t="shared" si="6"/>
        <v>85</v>
      </c>
      <c r="X7" s="87">
        <f t="shared" si="7"/>
        <v>26</v>
      </c>
      <c r="Y7" s="92">
        <f t="shared" si="8"/>
        <v>57</v>
      </c>
      <c r="Z7" s="90">
        <f t="shared" si="9"/>
        <v>0</v>
      </c>
      <c r="AA7" s="90">
        <f t="shared" si="10"/>
        <v>80000</v>
      </c>
      <c r="AB7" s="90">
        <f t="shared" si="11"/>
        <v>-80000</v>
      </c>
      <c r="AC7" s="4" t="str">
        <f t="shared" si="12"/>
        <v/>
      </c>
      <c r="AD7" s="91">
        <f t="shared" si="13"/>
        <v>0</v>
      </c>
      <c r="AE7" s="77" t="str">
        <f t="shared" si="14"/>
        <v>계</v>
      </c>
      <c r="AF7" s="77" t="str">
        <f t="shared" si="15"/>
        <v>3/2</v>
      </c>
      <c r="AH7" s="20" t="str">
        <f t="shared" si="1"/>
        <v>래미안웰스트림</v>
      </c>
      <c r="AI7" s="87">
        <f t="shared" si="0"/>
        <v>26</v>
      </c>
      <c r="AJ7" s="77" t="str">
        <f t="shared" si="16"/>
        <v>A-</v>
      </c>
      <c r="AK7" s="77" t="s">
        <v>13</v>
      </c>
      <c r="AL7" s="77" t="s">
        <v>62</v>
      </c>
      <c r="AM7" s="77" t="s">
        <v>63</v>
      </c>
      <c r="AN7" s="77" t="str">
        <f t="shared" si="17"/>
        <v>C</v>
      </c>
      <c r="AO7" s="77" t="str">
        <f t="shared" si="18"/>
        <v/>
      </c>
      <c r="AP7" s="77" t="str">
        <f t="shared" si="19"/>
        <v/>
      </c>
      <c r="AQ7" s="77" t="str">
        <f t="shared" si="20"/>
        <v>O</v>
      </c>
      <c r="AR7" s="77" t="str">
        <f t="shared" si="21"/>
        <v>O</v>
      </c>
      <c r="AS7" s="77" t="s">
        <v>2</v>
      </c>
      <c r="AT7" s="77" t="str">
        <f t="shared" si="22"/>
        <v>O</v>
      </c>
      <c r="AU7" s="77" t="str">
        <f t="shared" si="23"/>
        <v>O</v>
      </c>
      <c r="AV7" s="77" t="str">
        <f t="shared" si="24"/>
        <v/>
      </c>
    </row>
    <row r="8" spans="1:48" x14ac:dyDescent="0.3">
      <c r="A8" s="9" t="s">
        <v>2267</v>
      </c>
      <c r="B8" s="10" t="s">
        <v>2372</v>
      </c>
      <c r="C8" s="88">
        <v>773</v>
      </c>
      <c r="D8" s="86">
        <v>118</v>
      </c>
      <c r="E8" s="87">
        <v>36</v>
      </c>
      <c r="F8" s="86">
        <v>84.9</v>
      </c>
      <c r="G8" s="17">
        <v>26</v>
      </c>
      <c r="H8" s="88">
        <v>94</v>
      </c>
      <c r="I8" s="89"/>
      <c r="J8" s="89"/>
      <c r="K8" s="89">
        <v>120000</v>
      </c>
      <c r="L8" s="89" t="s">
        <v>70</v>
      </c>
      <c r="M8" s="90">
        <f t="shared" si="2"/>
        <v>-120000</v>
      </c>
      <c r="N8" s="4" t="str">
        <f t="shared" si="3"/>
        <v/>
      </c>
      <c r="O8" s="91">
        <f t="shared" si="4"/>
        <v>0</v>
      </c>
      <c r="P8" s="91">
        <f t="shared" si="5"/>
        <v>3333.3333333333335</v>
      </c>
      <c r="Q8" s="77">
        <v>3</v>
      </c>
      <c r="R8" s="77">
        <v>2</v>
      </c>
      <c r="S8" s="77" t="s">
        <v>61</v>
      </c>
      <c r="T8" s="5" t="s">
        <v>277</v>
      </c>
      <c r="U8" s="9"/>
      <c r="W8" s="86">
        <f t="shared" si="6"/>
        <v>118</v>
      </c>
      <c r="X8" s="87">
        <f t="shared" si="7"/>
        <v>36</v>
      </c>
      <c r="Y8" s="92">
        <f t="shared" si="8"/>
        <v>94</v>
      </c>
      <c r="Z8" s="90">
        <f t="shared" si="9"/>
        <v>0</v>
      </c>
      <c r="AA8" s="90">
        <f t="shared" si="10"/>
        <v>120000</v>
      </c>
      <c r="AB8" s="90">
        <f t="shared" si="11"/>
        <v>-120000</v>
      </c>
      <c r="AC8" s="4" t="str">
        <f t="shared" si="12"/>
        <v/>
      </c>
      <c r="AD8" s="91">
        <f t="shared" si="13"/>
        <v>0</v>
      </c>
      <c r="AE8" s="77" t="str">
        <f t="shared" si="14"/>
        <v>계</v>
      </c>
      <c r="AF8" s="77" t="str">
        <f t="shared" si="15"/>
        <v>3/2</v>
      </c>
      <c r="AH8" s="20" t="str">
        <f t="shared" si="1"/>
        <v>래미안웰스트림</v>
      </c>
      <c r="AI8" s="87">
        <f t="shared" si="0"/>
        <v>36</v>
      </c>
      <c r="AJ8" s="77" t="str">
        <f t="shared" si="16"/>
        <v>A-</v>
      </c>
      <c r="AK8" s="77" t="s">
        <v>13</v>
      </c>
      <c r="AL8" s="77" t="s">
        <v>62</v>
      </c>
      <c r="AM8" s="77" t="s">
        <v>63</v>
      </c>
      <c r="AN8" s="77" t="str">
        <f t="shared" si="17"/>
        <v>C</v>
      </c>
      <c r="AO8" s="77" t="str">
        <f t="shared" si="18"/>
        <v/>
      </c>
      <c r="AP8" s="77" t="str">
        <f t="shared" si="19"/>
        <v/>
      </c>
      <c r="AQ8" s="77" t="str">
        <f t="shared" si="20"/>
        <v>O</v>
      </c>
      <c r="AR8" s="77" t="str">
        <f t="shared" si="21"/>
        <v>O</v>
      </c>
      <c r="AS8" s="77" t="s">
        <v>2</v>
      </c>
      <c r="AT8" s="77" t="str">
        <f t="shared" si="22"/>
        <v>O</v>
      </c>
      <c r="AU8" s="77" t="str">
        <f t="shared" si="23"/>
        <v>O</v>
      </c>
      <c r="AV8" s="77" t="str">
        <f t="shared" si="24"/>
        <v/>
      </c>
    </row>
    <row r="9" spans="1:48" x14ac:dyDescent="0.3">
      <c r="A9" s="9" t="s">
        <v>2267</v>
      </c>
      <c r="B9" s="10" t="s">
        <v>2372</v>
      </c>
      <c r="C9" s="88">
        <v>773</v>
      </c>
      <c r="D9" s="86">
        <v>118.4</v>
      </c>
      <c r="E9" s="87">
        <v>36</v>
      </c>
      <c r="F9" s="86">
        <v>85</v>
      </c>
      <c r="G9" s="17">
        <v>26</v>
      </c>
      <c r="H9" s="88">
        <v>29</v>
      </c>
      <c r="I9" s="89">
        <v>200000</v>
      </c>
      <c r="J9" s="89" t="s">
        <v>59</v>
      </c>
      <c r="K9" s="89"/>
      <c r="L9" s="89"/>
      <c r="M9" s="90">
        <f t="shared" si="2"/>
        <v>200000</v>
      </c>
      <c r="N9" s="4">
        <f t="shared" si="3"/>
        <v>0</v>
      </c>
      <c r="O9" s="91">
        <f t="shared" si="4"/>
        <v>5555.5555555555557</v>
      </c>
      <c r="P9" s="91">
        <f t="shared" si="5"/>
        <v>0</v>
      </c>
      <c r="Q9" s="77">
        <v>3</v>
      </c>
      <c r="R9" s="77">
        <v>2</v>
      </c>
      <c r="S9" s="77" t="s">
        <v>61</v>
      </c>
      <c r="T9" s="5" t="s">
        <v>114</v>
      </c>
      <c r="U9" s="9"/>
      <c r="W9" s="86">
        <f t="shared" si="6"/>
        <v>118.4</v>
      </c>
      <c r="X9" s="87">
        <f t="shared" si="7"/>
        <v>36</v>
      </c>
      <c r="Y9" s="92">
        <f t="shared" si="8"/>
        <v>29</v>
      </c>
      <c r="Z9" s="90">
        <f t="shared" si="9"/>
        <v>200000</v>
      </c>
      <c r="AA9" s="90">
        <f t="shared" si="10"/>
        <v>0</v>
      </c>
      <c r="AB9" s="90">
        <f t="shared" si="11"/>
        <v>200000</v>
      </c>
      <c r="AC9" s="4">
        <f t="shared" si="12"/>
        <v>0</v>
      </c>
      <c r="AD9" s="91">
        <f t="shared" si="13"/>
        <v>5555.5555555555557</v>
      </c>
      <c r="AE9" s="77" t="str">
        <f t="shared" si="14"/>
        <v>계</v>
      </c>
      <c r="AF9" s="77" t="str">
        <f t="shared" si="15"/>
        <v>3/2</v>
      </c>
      <c r="AH9" s="20" t="str">
        <f t="shared" si="1"/>
        <v>래미안웰스트림</v>
      </c>
      <c r="AI9" s="87">
        <f t="shared" si="0"/>
        <v>36</v>
      </c>
      <c r="AJ9" s="77" t="str">
        <f t="shared" si="16"/>
        <v>A-</v>
      </c>
      <c r="AK9" s="77" t="s">
        <v>13</v>
      </c>
      <c r="AL9" s="77" t="s">
        <v>62</v>
      </c>
      <c r="AM9" s="77" t="s">
        <v>63</v>
      </c>
      <c r="AN9" s="77" t="str">
        <f t="shared" si="17"/>
        <v>C</v>
      </c>
      <c r="AO9" s="77" t="str">
        <f t="shared" si="18"/>
        <v>X</v>
      </c>
      <c r="AP9" s="77" t="str">
        <f t="shared" si="19"/>
        <v>X</v>
      </c>
      <c r="AQ9" s="77" t="str">
        <f t="shared" si="20"/>
        <v>X</v>
      </c>
      <c r="AR9" s="77" t="str">
        <f t="shared" si="21"/>
        <v>X</v>
      </c>
      <c r="AS9" s="77" t="s">
        <v>2</v>
      </c>
      <c r="AT9" s="77" t="str">
        <f t="shared" si="22"/>
        <v>O</v>
      </c>
      <c r="AU9" s="77" t="str">
        <f t="shared" si="23"/>
        <v>O</v>
      </c>
      <c r="AV9" s="77" t="str">
        <f t="shared" si="24"/>
        <v>X</v>
      </c>
    </row>
    <row r="10" spans="1:48" x14ac:dyDescent="0.3">
      <c r="A10" s="9" t="s">
        <v>2267</v>
      </c>
      <c r="B10" s="10" t="s">
        <v>2372</v>
      </c>
      <c r="C10" s="88">
        <v>773</v>
      </c>
      <c r="D10" s="86">
        <v>119.2</v>
      </c>
      <c r="E10" s="87">
        <v>36</v>
      </c>
      <c r="F10" s="86">
        <v>85</v>
      </c>
      <c r="G10" s="17">
        <v>26</v>
      </c>
      <c r="H10" s="88">
        <v>96</v>
      </c>
      <c r="I10" s="89">
        <v>200000</v>
      </c>
      <c r="J10" s="89" t="s">
        <v>60</v>
      </c>
      <c r="K10" s="89">
        <v>125000</v>
      </c>
      <c r="L10" s="89" t="s">
        <v>74</v>
      </c>
      <c r="M10" s="90">
        <f t="shared" si="2"/>
        <v>75000</v>
      </c>
      <c r="N10" s="4">
        <f t="shared" si="3"/>
        <v>0.625</v>
      </c>
      <c r="O10" s="91">
        <f t="shared" si="4"/>
        <v>5555.5555555555557</v>
      </c>
      <c r="P10" s="91">
        <f t="shared" si="5"/>
        <v>3472.2222222222222</v>
      </c>
      <c r="Q10" s="77">
        <v>3</v>
      </c>
      <c r="R10" s="77">
        <v>2</v>
      </c>
      <c r="S10" s="77" t="s">
        <v>61</v>
      </c>
      <c r="T10" s="5" t="s">
        <v>278</v>
      </c>
      <c r="U10" s="9"/>
      <c r="W10" s="86">
        <f t="shared" si="6"/>
        <v>119.2</v>
      </c>
      <c r="X10" s="87">
        <f t="shared" si="7"/>
        <v>36</v>
      </c>
      <c r="Y10" s="92">
        <f t="shared" si="8"/>
        <v>96</v>
      </c>
      <c r="Z10" s="90">
        <f t="shared" si="9"/>
        <v>200000</v>
      </c>
      <c r="AA10" s="90">
        <f t="shared" si="10"/>
        <v>125000</v>
      </c>
      <c r="AB10" s="90">
        <f t="shared" si="11"/>
        <v>75000</v>
      </c>
      <c r="AC10" s="4">
        <f t="shared" si="12"/>
        <v>0.625</v>
      </c>
      <c r="AD10" s="91">
        <f t="shared" si="13"/>
        <v>5555.5555555555557</v>
      </c>
      <c r="AE10" s="77" t="str">
        <f t="shared" si="14"/>
        <v>계</v>
      </c>
      <c r="AF10" s="77" t="str">
        <f t="shared" si="15"/>
        <v>3/2</v>
      </c>
      <c r="AH10" s="20" t="str">
        <f t="shared" si="1"/>
        <v>래미안웰스트림</v>
      </c>
      <c r="AI10" s="87">
        <f t="shared" si="0"/>
        <v>36</v>
      </c>
      <c r="AJ10" s="77" t="str">
        <f t="shared" si="16"/>
        <v>A-</v>
      </c>
      <c r="AK10" s="77" t="s">
        <v>13</v>
      </c>
      <c r="AL10" s="77" t="s">
        <v>62</v>
      </c>
      <c r="AM10" s="77" t="s">
        <v>63</v>
      </c>
      <c r="AN10" s="77" t="str">
        <f t="shared" si="17"/>
        <v>C</v>
      </c>
      <c r="AO10" s="77" t="str">
        <f t="shared" si="18"/>
        <v>X</v>
      </c>
      <c r="AP10" s="77" t="str">
        <f t="shared" si="19"/>
        <v>X</v>
      </c>
      <c r="AQ10" s="77" t="str">
        <f t="shared" si="20"/>
        <v>X</v>
      </c>
      <c r="AR10" s="77" t="str">
        <f t="shared" si="21"/>
        <v>X</v>
      </c>
      <c r="AS10" s="77" t="s">
        <v>2</v>
      </c>
      <c r="AT10" s="77" t="str">
        <f t="shared" si="22"/>
        <v>O</v>
      </c>
      <c r="AU10" s="77" t="str">
        <f t="shared" si="23"/>
        <v>O</v>
      </c>
      <c r="AV10" s="77" t="str">
        <f t="shared" si="24"/>
        <v>X</v>
      </c>
    </row>
    <row r="11" spans="1:48" x14ac:dyDescent="0.3">
      <c r="A11" s="9" t="s">
        <v>2267</v>
      </c>
      <c r="B11" s="10" t="s">
        <v>2372</v>
      </c>
      <c r="C11" s="88">
        <v>773</v>
      </c>
      <c r="D11" s="86">
        <v>119.6</v>
      </c>
      <c r="E11" s="87">
        <v>36</v>
      </c>
      <c r="F11" s="86">
        <v>85</v>
      </c>
      <c r="G11" s="17">
        <v>26</v>
      </c>
      <c r="H11" s="88">
        <v>62</v>
      </c>
      <c r="I11" s="89">
        <v>198000</v>
      </c>
      <c r="J11" s="89" t="s">
        <v>59</v>
      </c>
      <c r="K11" s="89"/>
      <c r="L11" s="89"/>
      <c r="M11" s="90">
        <f t="shared" si="2"/>
        <v>198000</v>
      </c>
      <c r="N11" s="4">
        <f t="shared" si="3"/>
        <v>0</v>
      </c>
      <c r="O11" s="91">
        <f t="shared" si="4"/>
        <v>5500</v>
      </c>
      <c r="P11" s="91">
        <f t="shared" si="5"/>
        <v>0</v>
      </c>
      <c r="Q11" s="77">
        <v>3</v>
      </c>
      <c r="R11" s="77">
        <v>2</v>
      </c>
      <c r="S11" s="77" t="s">
        <v>61</v>
      </c>
      <c r="T11" s="5" t="s">
        <v>279</v>
      </c>
      <c r="U11" s="9"/>
      <c r="W11" s="86">
        <f t="shared" si="6"/>
        <v>119.6</v>
      </c>
      <c r="X11" s="87">
        <f t="shared" si="7"/>
        <v>36</v>
      </c>
      <c r="Y11" s="92">
        <f t="shared" si="8"/>
        <v>62</v>
      </c>
      <c r="Z11" s="90">
        <f t="shared" si="9"/>
        <v>198000</v>
      </c>
      <c r="AA11" s="90">
        <f t="shared" si="10"/>
        <v>0</v>
      </c>
      <c r="AB11" s="90">
        <f t="shared" si="11"/>
        <v>198000</v>
      </c>
      <c r="AC11" s="4">
        <f t="shared" si="12"/>
        <v>0</v>
      </c>
      <c r="AD11" s="91">
        <f t="shared" si="13"/>
        <v>5500</v>
      </c>
      <c r="AE11" s="77" t="str">
        <f t="shared" si="14"/>
        <v>계</v>
      </c>
      <c r="AF11" s="77" t="str">
        <f t="shared" si="15"/>
        <v>3/2</v>
      </c>
      <c r="AH11" s="20" t="str">
        <f t="shared" si="1"/>
        <v>래미안웰스트림</v>
      </c>
      <c r="AI11" s="87">
        <f t="shared" si="0"/>
        <v>36</v>
      </c>
      <c r="AJ11" s="77" t="str">
        <f t="shared" si="16"/>
        <v>A-</v>
      </c>
      <c r="AK11" s="77" t="s">
        <v>13</v>
      </c>
      <c r="AL11" s="77" t="s">
        <v>62</v>
      </c>
      <c r="AM11" s="77" t="s">
        <v>63</v>
      </c>
      <c r="AN11" s="77" t="str">
        <f t="shared" si="17"/>
        <v>C</v>
      </c>
      <c r="AO11" s="77" t="str">
        <f t="shared" si="18"/>
        <v>X</v>
      </c>
      <c r="AP11" s="77" t="str">
        <f t="shared" si="19"/>
        <v>X</v>
      </c>
      <c r="AQ11" s="77" t="str">
        <f t="shared" si="20"/>
        <v>X</v>
      </c>
      <c r="AR11" s="77" t="str">
        <f t="shared" si="21"/>
        <v>X</v>
      </c>
      <c r="AS11" s="77" t="s">
        <v>2</v>
      </c>
      <c r="AT11" s="77" t="str">
        <f t="shared" si="22"/>
        <v>O</v>
      </c>
      <c r="AU11" s="77" t="str">
        <f t="shared" si="23"/>
        <v>O</v>
      </c>
      <c r="AV11" s="77" t="str">
        <f t="shared" si="24"/>
        <v>X</v>
      </c>
    </row>
    <row r="12" spans="1:48" x14ac:dyDescent="0.3">
      <c r="A12" s="9" t="s">
        <v>2267</v>
      </c>
      <c r="B12" s="10" t="s">
        <v>2372</v>
      </c>
      <c r="C12" s="88">
        <v>773</v>
      </c>
      <c r="D12" s="86">
        <v>119.1</v>
      </c>
      <c r="E12" s="87">
        <v>36</v>
      </c>
      <c r="F12" s="86">
        <v>85</v>
      </c>
      <c r="G12" s="17">
        <v>26</v>
      </c>
      <c r="H12" s="88">
        <v>62</v>
      </c>
      <c r="I12" s="89">
        <v>200000</v>
      </c>
      <c r="J12" s="89" t="s">
        <v>59</v>
      </c>
      <c r="K12" s="89">
        <v>90000</v>
      </c>
      <c r="L12" s="89" t="s">
        <v>74</v>
      </c>
      <c r="M12" s="90">
        <f t="shared" si="2"/>
        <v>110000</v>
      </c>
      <c r="N12" s="4">
        <f t="shared" si="3"/>
        <v>0.45</v>
      </c>
      <c r="O12" s="91">
        <f t="shared" si="4"/>
        <v>5555.5555555555557</v>
      </c>
      <c r="P12" s="91">
        <f t="shared" si="5"/>
        <v>2500</v>
      </c>
      <c r="Q12" s="77">
        <v>3</v>
      </c>
      <c r="R12" s="77">
        <v>2</v>
      </c>
      <c r="S12" s="77" t="s">
        <v>61</v>
      </c>
      <c r="T12" s="5" t="s">
        <v>280</v>
      </c>
      <c r="U12" s="9"/>
      <c r="W12" s="86">
        <f t="shared" si="6"/>
        <v>119.1</v>
      </c>
      <c r="X12" s="87">
        <f t="shared" si="7"/>
        <v>36</v>
      </c>
      <c r="Y12" s="92">
        <f t="shared" si="8"/>
        <v>62</v>
      </c>
      <c r="Z12" s="90">
        <f t="shared" si="9"/>
        <v>200000</v>
      </c>
      <c r="AA12" s="90">
        <f t="shared" si="10"/>
        <v>90000</v>
      </c>
      <c r="AB12" s="90">
        <f t="shared" si="11"/>
        <v>110000</v>
      </c>
      <c r="AC12" s="4">
        <f t="shared" si="12"/>
        <v>0.45</v>
      </c>
      <c r="AD12" s="91">
        <f t="shared" si="13"/>
        <v>5555.5555555555557</v>
      </c>
      <c r="AE12" s="77" t="str">
        <f t="shared" si="14"/>
        <v>계</v>
      </c>
      <c r="AF12" s="77" t="str">
        <f t="shared" si="15"/>
        <v>3/2</v>
      </c>
      <c r="AH12" s="20" t="str">
        <f t="shared" si="1"/>
        <v>래미안웰스트림</v>
      </c>
      <c r="AI12" s="87">
        <f t="shared" si="0"/>
        <v>36</v>
      </c>
      <c r="AJ12" s="77" t="str">
        <f t="shared" si="16"/>
        <v>A-</v>
      </c>
      <c r="AK12" s="77" t="s">
        <v>13</v>
      </c>
      <c r="AL12" s="77" t="s">
        <v>62</v>
      </c>
      <c r="AM12" s="77" t="s">
        <v>63</v>
      </c>
      <c r="AN12" s="77" t="str">
        <f t="shared" si="17"/>
        <v>C</v>
      </c>
      <c r="AO12" s="77" t="str">
        <f t="shared" si="18"/>
        <v>X</v>
      </c>
      <c r="AP12" s="77" t="str">
        <f t="shared" si="19"/>
        <v>X</v>
      </c>
      <c r="AQ12" s="77" t="str">
        <f t="shared" si="20"/>
        <v>X</v>
      </c>
      <c r="AR12" s="77" t="str">
        <f t="shared" si="21"/>
        <v>X</v>
      </c>
      <c r="AS12" s="77" t="s">
        <v>2</v>
      </c>
      <c r="AT12" s="77" t="str">
        <f t="shared" si="22"/>
        <v>O</v>
      </c>
      <c r="AU12" s="77" t="str">
        <f t="shared" si="23"/>
        <v>O</v>
      </c>
      <c r="AV12" s="77" t="str">
        <f t="shared" si="24"/>
        <v>X</v>
      </c>
    </row>
    <row r="13" spans="1:48" x14ac:dyDescent="0.3">
      <c r="A13" s="9" t="s">
        <v>2267</v>
      </c>
      <c r="B13" s="10" t="s">
        <v>2372</v>
      </c>
      <c r="C13" s="88">
        <v>773</v>
      </c>
      <c r="D13" s="86">
        <v>119.5</v>
      </c>
      <c r="E13" s="87">
        <v>36</v>
      </c>
      <c r="F13" s="86">
        <v>85</v>
      </c>
      <c r="G13" s="17">
        <v>26</v>
      </c>
      <c r="H13" s="88">
        <v>34</v>
      </c>
      <c r="I13" s="89">
        <v>195000</v>
      </c>
      <c r="J13" s="89" t="s">
        <v>77</v>
      </c>
      <c r="K13" s="89">
        <v>110000</v>
      </c>
      <c r="L13" s="89" t="s">
        <v>202</v>
      </c>
      <c r="M13" s="90">
        <f t="shared" si="2"/>
        <v>85000</v>
      </c>
      <c r="N13" s="4">
        <f t="shared" si="3"/>
        <v>0.5641025641025641</v>
      </c>
      <c r="O13" s="91">
        <f t="shared" si="4"/>
        <v>5416.666666666667</v>
      </c>
      <c r="P13" s="91">
        <f t="shared" si="5"/>
        <v>3055.5555555555557</v>
      </c>
      <c r="Q13" s="77">
        <v>3</v>
      </c>
      <c r="R13" s="77">
        <v>2</v>
      </c>
      <c r="S13" s="77" t="s">
        <v>61</v>
      </c>
      <c r="T13" s="5" t="s">
        <v>281</v>
      </c>
      <c r="U13" s="9"/>
      <c r="W13" s="86">
        <f t="shared" si="6"/>
        <v>119.5</v>
      </c>
      <c r="X13" s="87">
        <f t="shared" si="7"/>
        <v>36</v>
      </c>
      <c r="Y13" s="92">
        <f t="shared" si="8"/>
        <v>34</v>
      </c>
      <c r="Z13" s="90">
        <f t="shared" si="9"/>
        <v>195000</v>
      </c>
      <c r="AA13" s="90">
        <f t="shared" si="10"/>
        <v>110000</v>
      </c>
      <c r="AB13" s="90">
        <f t="shared" si="11"/>
        <v>85000</v>
      </c>
      <c r="AC13" s="4">
        <f t="shared" si="12"/>
        <v>0.5641025641025641</v>
      </c>
      <c r="AD13" s="91">
        <f t="shared" si="13"/>
        <v>5416.666666666667</v>
      </c>
      <c r="AE13" s="77" t="str">
        <f t="shared" si="14"/>
        <v>계</v>
      </c>
      <c r="AF13" s="77" t="str">
        <f t="shared" si="15"/>
        <v>3/2</v>
      </c>
      <c r="AH13" s="20" t="str">
        <f t="shared" si="1"/>
        <v>래미안웰스트림</v>
      </c>
      <c r="AI13" s="87">
        <f t="shared" si="0"/>
        <v>36</v>
      </c>
      <c r="AJ13" s="77" t="str">
        <f t="shared" si="16"/>
        <v>A-</v>
      </c>
      <c r="AK13" s="77" t="s">
        <v>13</v>
      </c>
      <c r="AL13" s="77" t="s">
        <v>62</v>
      </c>
      <c r="AM13" s="77" t="s">
        <v>63</v>
      </c>
      <c r="AN13" s="77" t="str">
        <f t="shared" si="17"/>
        <v>C</v>
      </c>
      <c r="AO13" s="77" t="str">
        <f t="shared" si="18"/>
        <v>X</v>
      </c>
      <c r="AP13" s="77" t="str">
        <f t="shared" si="19"/>
        <v>X</v>
      </c>
      <c r="AQ13" s="77" t="str">
        <f t="shared" si="20"/>
        <v>X</v>
      </c>
      <c r="AR13" s="77" t="str">
        <f t="shared" si="21"/>
        <v>X</v>
      </c>
      <c r="AS13" s="77" t="s">
        <v>2</v>
      </c>
      <c r="AT13" s="77" t="str">
        <f t="shared" si="22"/>
        <v>O</v>
      </c>
      <c r="AU13" s="77" t="str">
        <f t="shared" si="23"/>
        <v>O</v>
      </c>
      <c r="AV13" s="77" t="str">
        <f t="shared" si="24"/>
        <v>X</v>
      </c>
    </row>
    <row r="14" spans="1:48" x14ac:dyDescent="0.3">
      <c r="A14" s="9" t="s">
        <v>2267</v>
      </c>
      <c r="B14" s="10" t="s">
        <v>2372</v>
      </c>
      <c r="C14" s="88">
        <v>773</v>
      </c>
      <c r="D14" s="86">
        <v>151.1</v>
      </c>
      <c r="E14" s="87">
        <v>46</v>
      </c>
      <c r="F14" s="86">
        <v>115</v>
      </c>
      <c r="G14" s="17">
        <v>35</v>
      </c>
      <c r="H14" s="88">
        <v>53</v>
      </c>
      <c r="I14" s="89">
        <v>310000</v>
      </c>
      <c r="J14" s="89" t="s">
        <v>228</v>
      </c>
      <c r="K14" s="89"/>
      <c r="L14" s="89"/>
      <c r="M14" s="90">
        <f t="shared" si="2"/>
        <v>310000</v>
      </c>
      <c r="N14" s="4">
        <f t="shared" si="3"/>
        <v>0</v>
      </c>
      <c r="O14" s="91">
        <f t="shared" si="4"/>
        <v>6739.130434782609</v>
      </c>
      <c r="P14" s="91">
        <f t="shared" si="5"/>
        <v>0</v>
      </c>
      <c r="Q14" s="77">
        <v>4</v>
      </c>
      <c r="R14" s="77">
        <v>2</v>
      </c>
      <c r="S14" s="77" t="s">
        <v>61</v>
      </c>
      <c r="T14" s="5" t="s">
        <v>177</v>
      </c>
      <c r="U14" s="9"/>
      <c r="W14" s="86">
        <f t="shared" si="6"/>
        <v>151.1</v>
      </c>
      <c r="X14" s="87">
        <f t="shared" si="7"/>
        <v>46</v>
      </c>
      <c r="Y14" s="92">
        <f t="shared" si="8"/>
        <v>53</v>
      </c>
      <c r="Z14" s="90">
        <f t="shared" si="9"/>
        <v>310000</v>
      </c>
      <c r="AA14" s="90">
        <f t="shared" si="10"/>
        <v>0</v>
      </c>
      <c r="AB14" s="90">
        <f t="shared" si="11"/>
        <v>310000</v>
      </c>
      <c r="AC14" s="4">
        <f t="shared" si="12"/>
        <v>0</v>
      </c>
      <c r="AD14" s="91">
        <f t="shared" si="13"/>
        <v>6739.130434782609</v>
      </c>
      <c r="AE14" s="77" t="str">
        <f t="shared" si="14"/>
        <v>계</v>
      </c>
      <c r="AF14" s="77" t="str">
        <f t="shared" si="15"/>
        <v>4/2</v>
      </c>
      <c r="AH14" s="20" t="str">
        <f t="shared" si="1"/>
        <v>래미안웰스트림</v>
      </c>
      <c r="AI14" s="87">
        <f t="shared" si="0"/>
        <v>46</v>
      </c>
      <c r="AJ14" s="77" t="str">
        <f t="shared" si="16"/>
        <v>A-</v>
      </c>
      <c r="AK14" s="77" t="s">
        <v>13</v>
      </c>
      <c r="AL14" s="77" t="s">
        <v>62</v>
      </c>
      <c r="AM14" s="77" t="s">
        <v>63</v>
      </c>
      <c r="AN14" s="77" t="str">
        <f t="shared" si="17"/>
        <v>C</v>
      </c>
      <c r="AO14" s="77" t="str">
        <f t="shared" si="18"/>
        <v>X</v>
      </c>
      <c r="AP14" s="77" t="str">
        <f t="shared" si="19"/>
        <v>X</v>
      </c>
      <c r="AQ14" s="77" t="str">
        <f t="shared" si="20"/>
        <v>X</v>
      </c>
      <c r="AR14" s="77" t="str">
        <f t="shared" si="21"/>
        <v>X</v>
      </c>
      <c r="AS14" s="77" t="s">
        <v>2</v>
      </c>
      <c r="AT14" s="77" t="str">
        <f t="shared" si="22"/>
        <v>X</v>
      </c>
      <c r="AU14" s="77" t="str">
        <f t="shared" si="23"/>
        <v>O</v>
      </c>
      <c r="AV14" s="77" t="str">
        <f t="shared" si="24"/>
        <v>X</v>
      </c>
    </row>
    <row r="15" spans="1:48" x14ac:dyDescent="0.3">
      <c r="A15" s="9" t="s">
        <v>2267</v>
      </c>
      <c r="B15" s="10" t="s">
        <v>2372</v>
      </c>
      <c r="C15" s="88">
        <v>773</v>
      </c>
      <c r="D15" s="86">
        <v>151.69999999999999</v>
      </c>
      <c r="E15" s="87">
        <v>46</v>
      </c>
      <c r="F15" s="86">
        <v>115</v>
      </c>
      <c r="G15" s="17">
        <v>35</v>
      </c>
      <c r="H15" s="88">
        <v>22</v>
      </c>
      <c r="I15" s="89">
        <v>300000</v>
      </c>
      <c r="J15" s="89" t="s">
        <v>227</v>
      </c>
      <c r="K15" s="89"/>
      <c r="L15" s="89"/>
      <c r="M15" s="90">
        <f t="shared" si="2"/>
        <v>300000</v>
      </c>
      <c r="N15" s="4">
        <f t="shared" si="3"/>
        <v>0</v>
      </c>
      <c r="O15" s="91">
        <f t="shared" si="4"/>
        <v>6521.739130434783</v>
      </c>
      <c r="P15" s="91">
        <f t="shared" si="5"/>
        <v>0</v>
      </c>
      <c r="Q15" s="77">
        <v>4</v>
      </c>
      <c r="R15" s="77">
        <v>2</v>
      </c>
      <c r="S15" s="77" t="s">
        <v>61</v>
      </c>
      <c r="T15" s="5" t="s">
        <v>282</v>
      </c>
      <c r="U15" s="9"/>
      <c r="W15" s="86">
        <f t="shared" si="6"/>
        <v>151.69999999999999</v>
      </c>
      <c r="X15" s="87">
        <f t="shared" si="7"/>
        <v>46</v>
      </c>
      <c r="Y15" s="92">
        <f t="shared" si="8"/>
        <v>22</v>
      </c>
      <c r="Z15" s="90">
        <f t="shared" si="9"/>
        <v>300000</v>
      </c>
      <c r="AA15" s="90">
        <f t="shared" si="10"/>
        <v>0</v>
      </c>
      <c r="AB15" s="90">
        <f t="shared" si="11"/>
        <v>300000</v>
      </c>
      <c r="AC15" s="4">
        <f t="shared" si="12"/>
        <v>0</v>
      </c>
      <c r="AD15" s="91">
        <f t="shared" si="13"/>
        <v>6521.739130434783</v>
      </c>
      <c r="AE15" s="77" t="str">
        <f t="shared" si="14"/>
        <v>계</v>
      </c>
      <c r="AF15" s="77" t="str">
        <f t="shared" si="15"/>
        <v>4/2</v>
      </c>
      <c r="AH15" s="20" t="str">
        <f t="shared" si="1"/>
        <v>래미안웰스트림</v>
      </c>
      <c r="AI15" s="87">
        <f t="shared" si="0"/>
        <v>46</v>
      </c>
      <c r="AJ15" s="77" t="str">
        <f t="shared" si="16"/>
        <v>A-</v>
      </c>
      <c r="AK15" s="77" t="s">
        <v>13</v>
      </c>
      <c r="AL15" s="77" t="s">
        <v>62</v>
      </c>
      <c r="AM15" s="77" t="s">
        <v>63</v>
      </c>
      <c r="AN15" s="77" t="str">
        <f t="shared" si="17"/>
        <v>C</v>
      </c>
      <c r="AO15" s="77" t="str">
        <f t="shared" si="18"/>
        <v>X</v>
      </c>
      <c r="AP15" s="77" t="str">
        <f t="shared" si="19"/>
        <v>X</v>
      </c>
      <c r="AQ15" s="77" t="str">
        <f t="shared" si="20"/>
        <v>X</v>
      </c>
      <c r="AR15" s="77" t="str">
        <f t="shared" si="21"/>
        <v>X</v>
      </c>
      <c r="AS15" s="77" t="s">
        <v>2</v>
      </c>
      <c r="AT15" s="77" t="str">
        <f t="shared" si="22"/>
        <v>X</v>
      </c>
      <c r="AU15" s="77" t="str">
        <f t="shared" si="23"/>
        <v>O</v>
      </c>
      <c r="AV15" s="77" t="str">
        <f t="shared" si="24"/>
        <v>X</v>
      </c>
    </row>
    <row r="16" spans="1:48" x14ac:dyDescent="0.3">
      <c r="A16" s="9" t="s">
        <v>2267</v>
      </c>
      <c r="B16" s="10" t="s">
        <v>2372</v>
      </c>
      <c r="C16" s="88">
        <v>773</v>
      </c>
      <c r="D16" s="86">
        <v>152</v>
      </c>
      <c r="E16" s="87">
        <v>46</v>
      </c>
      <c r="F16" s="86">
        <v>115</v>
      </c>
      <c r="G16" s="17">
        <v>35</v>
      </c>
      <c r="H16" s="88">
        <v>21</v>
      </c>
      <c r="I16" s="89"/>
      <c r="J16" s="89"/>
      <c r="K16" s="89"/>
      <c r="L16" s="89"/>
      <c r="M16" s="90">
        <f t="shared" si="2"/>
        <v>0</v>
      </c>
      <c r="N16" s="4" t="str">
        <f t="shared" si="3"/>
        <v/>
      </c>
      <c r="O16" s="91">
        <f t="shared" si="4"/>
        <v>0</v>
      </c>
      <c r="P16" s="91">
        <f t="shared" si="5"/>
        <v>0</v>
      </c>
      <c r="Q16" s="77">
        <v>4</v>
      </c>
      <c r="R16" s="77">
        <v>2</v>
      </c>
      <c r="S16" s="77" t="s">
        <v>61</v>
      </c>
      <c r="T16" s="5" t="s">
        <v>283</v>
      </c>
      <c r="U16" s="9"/>
      <c r="W16" s="86">
        <f t="shared" si="6"/>
        <v>152</v>
      </c>
      <c r="X16" s="87">
        <f t="shared" si="7"/>
        <v>46</v>
      </c>
      <c r="Y16" s="92">
        <f t="shared" si="8"/>
        <v>21</v>
      </c>
      <c r="Z16" s="90">
        <f t="shared" si="9"/>
        <v>0</v>
      </c>
      <c r="AA16" s="90">
        <f t="shared" si="10"/>
        <v>0</v>
      </c>
      <c r="AB16" s="90">
        <f t="shared" si="11"/>
        <v>0</v>
      </c>
      <c r="AC16" s="4" t="str">
        <f t="shared" si="12"/>
        <v/>
      </c>
      <c r="AD16" s="91">
        <f t="shared" si="13"/>
        <v>0</v>
      </c>
      <c r="AE16" s="77" t="str">
        <f t="shared" si="14"/>
        <v>계</v>
      </c>
      <c r="AF16" s="77" t="str">
        <f t="shared" si="15"/>
        <v>4/2</v>
      </c>
      <c r="AH16" s="20" t="str">
        <f t="shared" si="1"/>
        <v>래미안웰스트림</v>
      </c>
      <c r="AI16" s="87">
        <f t="shared" si="0"/>
        <v>46</v>
      </c>
      <c r="AJ16" s="77" t="str">
        <f t="shared" si="16"/>
        <v>A-</v>
      </c>
      <c r="AK16" s="77" t="s">
        <v>13</v>
      </c>
      <c r="AL16" s="77" t="s">
        <v>62</v>
      </c>
      <c r="AM16" s="77" t="s">
        <v>63</v>
      </c>
      <c r="AN16" s="77" t="str">
        <f t="shared" si="17"/>
        <v>C</v>
      </c>
      <c r="AO16" s="77" t="str">
        <f t="shared" si="18"/>
        <v/>
      </c>
      <c r="AP16" s="77" t="str">
        <f t="shared" si="19"/>
        <v/>
      </c>
      <c r="AQ16" s="77" t="str">
        <f t="shared" si="20"/>
        <v>O</v>
      </c>
      <c r="AR16" s="77" t="str">
        <f t="shared" si="21"/>
        <v>O</v>
      </c>
      <c r="AS16" s="77" t="s">
        <v>2</v>
      </c>
      <c r="AT16" s="77" t="str">
        <f t="shared" si="22"/>
        <v>X</v>
      </c>
      <c r="AU16" s="77" t="str">
        <f t="shared" si="23"/>
        <v>O</v>
      </c>
      <c r="AV16" s="77" t="str">
        <f t="shared" si="24"/>
        <v/>
      </c>
    </row>
    <row r="17" spans="1:48" x14ac:dyDescent="0.3">
      <c r="A17" s="9"/>
      <c r="B17" s="77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7"/>
      <c r="U17" s="9"/>
      <c r="W17" s="67" t="str">
        <f>$A$4&amp;" "&amp;A18&amp;"("&amp;B18&amp;","&amp;C18&amp;"^)"</f>
        <v>현석동 밤섬현대('99.07.,219^)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9" t="str">
        <f t="shared" si="0"/>
        <v/>
      </c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</row>
    <row r="18" spans="1:48" x14ac:dyDescent="0.3">
      <c r="A18" s="9" t="s">
        <v>2286</v>
      </c>
      <c r="B18" s="10" t="s">
        <v>2344</v>
      </c>
      <c r="C18" s="88">
        <v>219</v>
      </c>
      <c r="D18" s="86">
        <v>87.9</v>
      </c>
      <c r="E18" s="87">
        <v>27</v>
      </c>
      <c r="F18" s="86">
        <v>59.4</v>
      </c>
      <c r="G18" s="17">
        <v>18</v>
      </c>
      <c r="H18" s="88">
        <v>127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7">
        <v>3</v>
      </c>
      <c r="R18" s="77">
        <v>1</v>
      </c>
      <c r="S18" s="77" t="s">
        <v>78</v>
      </c>
      <c r="T18" s="5">
        <v>87</v>
      </c>
      <c r="U18" s="9"/>
      <c r="W18" s="86">
        <f t="shared" ref="W18:X20" si="25">D18</f>
        <v>87.9</v>
      </c>
      <c r="X18" s="87">
        <f t="shared" si="25"/>
        <v>27</v>
      </c>
      <c r="Y18" s="92">
        <f t="shared" ref="Y18:Z20" si="26">H18</f>
        <v>127</v>
      </c>
      <c r="Z18" s="90">
        <f t="shared" si="26"/>
        <v>0</v>
      </c>
      <c r="AA18" s="90">
        <f>K18</f>
        <v>0</v>
      </c>
      <c r="AB18" s="90">
        <f t="shared" ref="AB18:AD20" si="27">M18</f>
        <v>0</v>
      </c>
      <c r="AC18" s="4" t="str">
        <f t="shared" si="27"/>
        <v/>
      </c>
      <c r="AD18" s="91">
        <f t="shared" si="27"/>
        <v>0</v>
      </c>
      <c r="AE18" s="77" t="str">
        <f>S18</f>
        <v>복</v>
      </c>
      <c r="AF18" s="77" t="str">
        <f>Q18&amp;"/"&amp;R18</f>
        <v>3/1</v>
      </c>
      <c r="AH18" s="20" t="str">
        <f t="shared" si="1"/>
        <v>밤섬현대</v>
      </c>
      <c r="AI18" s="87">
        <f t="shared" si="0"/>
        <v>27</v>
      </c>
      <c r="AJ18" s="77" t="str">
        <f>IF(AI18="","",$AJ$2)</f>
        <v>A-</v>
      </c>
      <c r="AK18" s="77" t="s">
        <v>13</v>
      </c>
      <c r="AL18" s="77" t="s">
        <v>62</v>
      </c>
      <c r="AM18" s="77" t="s">
        <v>63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X</v>
      </c>
      <c r="AV18" s="77" t="str">
        <f>IF(AO18="","",IF(AND(AO18="O",AP18="O",AR18="O",AT18="O",AU18="O"),"후보","X"))</f>
        <v/>
      </c>
    </row>
    <row r="19" spans="1:48" x14ac:dyDescent="0.3">
      <c r="A19" s="9" t="s">
        <v>2286</v>
      </c>
      <c r="B19" s="10" t="s">
        <v>2344</v>
      </c>
      <c r="C19" s="88">
        <v>219</v>
      </c>
      <c r="D19" s="86">
        <v>110.3</v>
      </c>
      <c r="E19" s="87">
        <v>33</v>
      </c>
      <c r="F19" s="86">
        <v>84.8</v>
      </c>
      <c r="G19" s="17">
        <v>26</v>
      </c>
      <c r="H19" s="88">
        <v>48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7">
        <v>3</v>
      </c>
      <c r="R19" s="77">
        <v>2</v>
      </c>
      <c r="S19" s="77" t="s">
        <v>78</v>
      </c>
      <c r="T19" s="5">
        <v>110</v>
      </c>
      <c r="U19" s="9"/>
      <c r="W19" s="86">
        <f t="shared" si="25"/>
        <v>110.3</v>
      </c>
      <c r="X19" s="87">
        <f t="shared" si="25"/>
        <v>33</v>
      </c>
      <c r="Y19" s="92">
        <f t="shared" si="26"/>
        <v>48</v>
      </c>
      <c r="Z19" s="90">
        <f t="shared" si="26"/>
        <v>0</v>
      </c>
      <c r="AA19" s="90">
        <f>K19</f>
        <v>0</v>
      </c>
      <c r="AB19" s="90">
        <f t="shared" si="27"/>
        <v>0</v>
      </c>
      <c r="AC19" s="4" t="str">
        <f t="shared" si="27"/>
        <v/>
      </c>
      <c r="AD19" s="91">
        <f t="shared" si="27"/>
        <v>0</v>
      </c>
      <c r="AE19" s="77" t="str">
        <f>S19</f>
        <v>복</v>
      </c>
      <c r="AF19" s="77" t="str">
        <f>Q19&amp;"/"&amp;R19</f>
        <v>3/2</v>
      </c>
      <c r="AH19" s="20" t="str">
        <f t="shared" si="1"/>
        <v>밤섬현대</v>
      </c>
      <c r="AI19" s="87">
        <f t="shared" si="0"/>
        <v>33</v>
      </c>
      <c r="AJ19" s="77" t="str">
        <f>IF(AI19="","",$AJ$2)</f>
        <v>A-</v>
      </c>
      <c r="AK19" s="77" t="s">
        <v>13</v>
      </c>
      <c r="AL19" s="77" t="s">
        <v>62</v>
      </c>
      <c r="AM19" s="77" t="s">
        <v>63</v>
      </c>
      <c r="AN19" s="77" t="str">
        <f>IF(AI19="","",$AN$2)</f>
        <v>C</v>
      </c>
      <c r="AO19" s="77" t="str">
        <f>IF(N19="","",IF(N19&gt;=$AO$1/100,"O","X"))</f>
        <v/>
      </c>
      <c r="AP19" s="77" t="str">
        <f>IF(I19="","",IF(I19&lt;=$AP$1,"O","X"))</f>
        <v/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X</v>
      </c>
      <c r="AV19" s="77" t="str">
        <f>IF(AO19="","",IF(AND(AO19="O",AP19="O",AR19="O",AT19="O",AU19="O"),"후보","X"))</f>
        <v/>
      </c>
    </row>
    <row r="20" spans="1:48" x14ac:dyDescent="0.3">
      <c r="A20" s="9" t="s">
        <v>2286</v>
      </c>
      <c r="B20" s="10" t="s">
        <v>2344</v>
      </c>
      <c r="C20" s="88">
        <v>219</v>
      </c>
      <c r="D20" s="86">
        <v>149.30000000000001</v>
      </c>
      <c r="E20" s="87">
        <v>45</v>
      </c>
      <c r="F20" s="86">
        <v>114.8</v>
      </c>
      <c r="G20" s="17">
        <v>35</v>
      </c>
      <c r="H20" s="88">
        <v>44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4</v>
      </c>
      <c r="R20" s="77">
        <v>2</v>
      </c>
      <c r="S20" s="77" t="s">
        <v>61</v>
      </c>
      <c r="T20" s="5">
        <v>149</v>
      </c>
      <c r="U20" s="9"/>
      <c r="W20" s="86">
        <f t="shared" si="25"/>
        <v>149.30000000000001</v>
      </c>
      <c r="X20" s="87">
        <f t="shared" si="25"/>
        <v>45</v>
      </c>
      <c r="Y20" s="92">
        <f t="shared" si="26"/>
        <v>44</v>
      </c>
      <c r="Z20" s="90">
        <f t="shared" si="26"/>
        <v>0</v>
      </c>
      <c r="AA20" s="90">
        <f>K20</f>
        <v>0</v>
      </c>
      <c r="AB20" s="90">
        <f t="shared" si="27"/>
        <v>0</v>
      </c>
      <c r="AC20" s="4" t="str">
        <f t="shared" si="27"/>
        <v/>
      </c>
      <c r="AD20" s="91">
        <f t="shared" si="27"/>
        <v>0</v>
      </c>
      <c r="AE20" s="77" t="str">
        <f>S20</f>
        <v>계</v>
      </c>
      <c r="AF20" s="77" t="str">
        <f>Q20&amp;"/"&amp;R20</f>
        <v>4/2</v>
      </c>
      <c r="AH20" s="20" t="str">
        <f t="shared" si="1"/>
        <v>밤섬현대</v>
      </c>
      <c r="AI20" s="87">
        <f t="shared" si="0"/>
        <v>45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X</v>
      </c>
      <c r="AV20" s="77" t="str">
        <f>IF(AO20="","",IF(AND(AO20="O",AP20="O",AR20="O",AT20="O",AU20="O"),"후보","X"))</f>
        <v/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현석동 강변힐스테이트('04.02.,510^)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9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2290</v>
      </c>
      <c r="B22" s="10" t="s">
        <v>2373</v>
      </c>
      <c r="C22" s="88">
        <v>510</v>
      </c>
      <c r="D22" s="86">
        <v>78.5</v>
      </c>
      <c r="E22" s="87">
        <v>24</v>
      </c>
      <c r="F22" s="86">
        <v>59.8</v>
      </c>
      <c r="G22" s="17">
        <v>18</v>
      </c>
      <c r="H22" s="88">
        <v>40</v>
      </c>
      <c r="I22" s="89">
        <v>150000</v>
      </c>
      <c r="J22" s="89" t="s">
        <v>74</v>
      </c>
      <c r="K22" s="89"/>
      <c r="L22" s="89"/>
      <c r="M22" s="90">
        <f>I22-K22</f>
        <v>150000</v>
      </c>
      <c r="N22" s="4">
        <f>IF(ISERROR(K22/I22),"",K22/I22)</f>
        <v>0</v>
      </c>
      <c r="O22" s="91">
        <f>I22/E22</f>
        <v>6250</v>
      </c>
      <c r="P22" s="91">
        <f>K22/E22</f>
        <v>0</v>
      </c>
      <c r="Q22" s="77">
        <v>3</v>
      </c>
      <c r="R22" s="77">
        <v>2</v>
      </c>
      <c r="S22" s="77" t="s">
        <v>61</v>
      </c>
      <c r="T22" s="5" t="s">
        <v>284</v>
      </c>
      <c r="U22" s="9"/>
      <c r="W22" s="86">
        <f t="shared" ref="W22:X26" si="28">D22</f>
        <v>78.5</v>
      </c>
      <c r="X22" s="87">
        <f t="shared" si="28"/>
        <v>24</v>
      </c>
      <c r="Y22" s="92">
        <f t="shared" ref="Y22:Z26" si="29">H22</f>
        <v>40</v>
      </c>
      <c r="Z22" s="90">
        <f t="shared" si="29"/>
        <v>150000</v>
      </c>
      <c r="AA22" s="90">
        <f>K22</f>
        <v>0</v>
      </c>
      <c r="AB22" s="90">
        <f t="shared" ref="AB22:AD26" si="30">M22</f>
        <v>150000</v>
      </c>
      <c r="AC22" s="4">
        <f t="shared" si="30"/>
        <v>0</v>
      </c>
      <c r="AD22" s="91">
        <f t="shared" si="30"/>
        <v>6250</v>
      </c>
      <c r="AE22" s="77" t="str">
        <f>S22</f>
        <v>계</v>
      </c>
      <c r="AF22" s="77" t="str">
        <f>Q22&amp;"/"&amp;R22</f>
        <v>3/2</v>
      </c>
      <c r="AH22" s="20" t="str">
        <f t="shared" si="1"/>
        <v>강변힐스테이트</v>
      </c>
      <c r="AI22" s="87">
        <f t="shared" si="0"/>
        <v>24</v>
      </c>
      <c r="AJ22" s="77" t="str">
        <f>IF(AI22="","",$AJ$2)</f>
        <v>A-</v>
      </c>
      <c r="AK22" s="77" t="s">
        <v>13</v>
      </c>
      <c r="AL22" s="77" t="s">
        <v>62</v>
      </c>
      <c r="AM22" s="77" t="s">
        <v>63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X</v>
      </c>
      <c r="AQ22" s="77" t="str">
        <f>IF(O22="","",IF(O22&lt;=$AQ$1,"O","X"))</f>
        <v>X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 t="s">
        <v>2290</v>
      </c>
      <c r="B23" s="10" t="s">
        <v>2373</v>
      </c>
      <c r="C23" s="88">
        <v>510</v>
      </c>
      <c r="D23" s="86">
        <v>79.400000000000006</v>
      </c>
      <c r="E23" s="87">
        <v>24</v>
      </c>
      <c r="F23" s="86">
        <v>59.5</v>
      </c>
      <c r="G23" s="17">
        <v>18</v>
      </c>
      <c r="H23" s="88">
        <v>93</v>
      </c>
      <c r="I23" s="89">
        <v>130000</v>
      </c>
      <c r="J23" s="89" t="s">
        <v>74</v>
      </c>
      <c r="K23" s="89">
        <v>78000</v>
      </c>
      <c r="L23" s="89" t="s">
        <v>76</v>
      </c>
      <c r="M23" s="90">
        <f>I23-K23</f>
        <v>52000</v>
      </c>
      <c r="N23" s="4">
        <f>IF(ISERROR(K23/I23),"",K23/I23)</f>
        <v>0.6</v>
      </c>
      <c r="O23" s="91">
        <f>I23/E23</f>
        <v>5416.666666666667</v>
      </c>
      <c r="P23" s="91">
        <f>K23/E23</f>
        <v>3250</v>
      </c>
      <c r="Q23" s="77">
        <v>3</v>
      </c>
      <c r="R23" s="77">
        <v>2</v>
      </c>
      <c r="S23" s="77" t="s">
        <v>78</v>
      </c>
      <c r="T23" s="5" t="s">
        <v>242</v>
      </c>
      <c r="U23" s="9"/>
      <c r="W23" s="86">
        <f t="shared" si="28"/>
        <v>79.400000000000006</v>
      </c>
      <c r="X23" s="87">
        <f t="shared" si="28"/>
        <v>24</v>
      </c>
      <c r="Y23" s="92">
        <f t="shared" si="29"/>
        <v>93</v>
      </c>
      <c r="Z23" s="90">
        <f t="shared" si="29"/>
        <v>130000</v>
      </c>
      <c r="AA23" s="90">
        <f>K23</f>
        <v>78000</v>
      </c>
      <c r="AB23" s="90">
        <f t="shared" si="30"/>
        <v>52000</v>
      </c>
      <c r="AC23" s="4">
        <f t="shared" si="30"/>
        <v>0.6</v>
      </c>
      <c r="AD23" s="91">
        <f t="shared" si="30"/>
        <v>5416.666666666667</v>
      </c>
      <c r="AE23" s="77" t="str">
        <f>S23</f>
        <v>복</v>
      </c>
      <c r="AF23" s="77" t="str">
        <f>Q23&amp;"/"&amp;R23</f>
        <v>3/2</v>
      </c>
      <c r="AH23" s="20" t="str">
        <f t="shared" si="1"/>
        <v>강변힐스테이트</v>
      </c>
      <c r="AI23" s="87">
        <f t="shared" si="0"/>
        <v>24</v>
      </c>
      <c r="AJ23" s="77" t="str">
        <f>IF(AI23="","",$AJ$2)</f>
        <v>A-</v>
      </c>
      <c r="AK23" s="77" t="s">
        <v>13</v>
      </c>
      <c r="AL23" s="77" t="s">
        <v>62</v>
      </c>
      <c r="AM23" s="77" t="s">
        <v>63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X</v>
      </c>
      <c r="AQ23" s="77" t="str">
        <f>IF(O23="","",IF(O23&lt;=$AQ$1,"O","X"))</f>
        <v>X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 t="s">
        <v>2290</v>
      </c>
      <c r="B24" s="10" t="s">
        <v>2373</v>
      </c>
      <c r="C24" s="88">
        <v>510</v>
      </c>
      <c r="D24" s="86">
        <v>79.900000000000006</v>
      </c>
      <c r="E24" s="87">
        <v>24</v>
      </c>
      <c r="F24" s="86">
        <v>59.8</v>
      </c>
      <c r="G24" s="17">
        <v>18</v>
      </c>
      <c r="H24" s="88">
        <v>71</v>
      </c>
      <c r="I24" s="89">
        <v>127000</v>
      </c>
      <c r="J24" s="89" t="s">
        <v>68</v>
      </c>
      <c r="K24" s="89">
        <v>65000</v>
      </c>
      <c r="L24" s="89" t="s">
        <v>76</v>
      </c>
      <c r="M24" s="90">
        <f>I24-K24</f>
        <v>62000</v>
      </c>
      <c r="N24" s="4">
        <f>IF(ISERROR(K24/I24),"",K24/I24)</f>
        <v>0.51181102362204722</v>
      </c>
      <c r="O24" s="91">
        <f>I24/E24</f>
        <v>5291.666666666667</v>
      </c>
      <c r="P24" s="91">
        <f>K24/E24</f>
        <v>2708.3333333333335</v>
      </c>
      <c r="Q24" s="77">
        <v>3</v>
      </c>
      <c r="R24" s="77">
        <v>2</v>
      </c>
      <c r="S24" s="77" t="s">
        <v>61</v>
      </c>
      <c r="T24" s="5" t="s">
        <v>219</v>
      </c>
      <c r="U24" s="9"/>
      <c r="W24" s="86">
        <f t="shared" si="28"/>
        <v>79.900000000000006</v>
      </c>
      <c r="X24" s="87">
        <f t="shared" si="28"/>
        <v>24</v>
      </c>
      <c r="Y24" s="92">
        <f t="shared" si="29"/>
        <v>71</v>
      </c>
      <c r="Z24" s="90">
        <f t="shared" si="29"/>
        <v>127000</v>
      </c>
      <c r="AA24" s="90">
        <f>K24</f>
        <v>65000</v>
      </c>
      <c r="AB24" s="90">
        <f t="shared" si="30"/>
        <v>62000</v>
      </c>
      <c r="AC24" s="4">
        <f t="shared" si="30"/>
        <v>0.51181102362204722</v>
      </c>
      <c r="AD24" s="91">
        <f t="shared" si="30"/>
        <v>5291.666666666667</v>
      </c>
      <c r="AE24" s="77" t="str">
        <f>S24</f>
        <v>계</v>
      </c>
      <c r="AF24" s="77" t="str">
        <f>Q24&amp;"/"&amp;R24</f>
        <v>3/2</v>
      </c>
      <c r="AH24" s="20" t="str">
        <f t="shared" si="1"/>
        <v>강변힐스테이트</v>
      </c>
      <c r="AI24" s="87">
        <f t="shared" si="0"/>
        <v>24</v>
      </c>
      <c r="AJ24" s="77" t="str">
        <f>IF(AI24="","",$AJ$2)</f>
        <v>A-</v>
      </c>
      <c r="AK24" s="77" t="s">
        <v>13</v>
      </c>
      <c r="AL24" s="77" t="s">
        <v>62</v>
      </c>
      <c r="AM24" s="77" t="s">
        <v>63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X</v>
      </c>
      <c r="AQ24" s="77" t="str">
        <f>IF(O24="","",IF(O24&lt;=$AQ$1,"O","X"))</f>
        <v>X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 t="s">
        <v>2290</v>
      </c>
      <c r="B25" s="10" t="s">
        <v>2373</v>
      </c>
      <c r="C25" s="88">
        <v>510</v>
      </c>
      <c r="D25" s="86">
        <v>106.9</v>
      </c>
      <c r="E25" s="87">
        <v>32</v>
      </c>
      <c r="F25" s="86">
        <v>84.9</v>
      </c>
      <c r="G25" s="17">
        <v>26</v>
      </c>
      <c r="H25" s="88">
        <v>206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3</v>
      </c>
      <c r="R25" s="77">
        <v>2</v>
      </c>
      <c r="S25" s="77" t="s">
        <v>61</v>
      </c>
      <c r="T25" s="5">
        <v>106</v>
      </c>
      <c r="U25" s="9"/>
      <c r="W25" s="86">
        <f t="shared" si="28"/>
        <v>106.9</v>
      </c>
      <c r="X25" s="87">
        <f t="shared" si="28"/>
        <v>32</v>
      </c>
      <c r="Y25" s="92">
        <f t="shared" si="29"/>
        <v>206</v>
      </c>
      <c r="Z25" s="90">
        <f t="shared" si="29"/>
        <v>0</v>
      </c>
      <c r="AA25" s="90">
        <f>K25</f>
        <v>0</v>
      </c>
      <c r="AB25" s="90">
        <f t="shared" si="30"/>
        <v>0</v>
      </c>
      <c r="AC25" s="4" t="str">
        <f t="shared" si="30"/>
        <v/>
      </c>
      <c r="AD25" s="91">
        <f t="shared" si="30"/>
        <v>0</v>
      </c>
      <c r="AE25" s="77" t="str">
        <f>S25</f>
        <v>계</v>
      </c>
      <c r="AF25" s="77" t="str">
        <f>Q25&amp;"/"&amp;R25</f>
        <v>3/2</v>
      </c>
      <c r="AH25" s="20" t="str">
        <f t="shared" si="1"/>
        <v>강변힐스테이트</v>
      </c>
      <c r="AI25" s="87">
        <f t="shared" si="0"/>
        <v>32</v>
      </c>
      <c r="AJ25" s="77" t="str">
        <f>IF(AI25="","",$AJ$2)</f>
        <v>A-</v>
      </c>
      <c r="AK25" s="77" t="s">
        <v>13</v>
      </c>
      <c r="AL25" s="77" t="s">
        <v>62</v>
      </c>
      <c r="AM25" s="77" t="s">
        <v>63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 t="s">
        <v>2290</v>
      </c>
      <c r="B26" s="10" t="s">
        <v>2373</v>
      </c>
      <c r="C26" s="88">
        <v>510</v>
      </c>
      <c r="D26" s="86">
        <v>133.4</v>
      </c>
      <c r="E26" s="87">
        <v>40</v>
      </c>
      <c r="F26" s="86">
        <v>115</v>
      </c>
      <c r="G26" s="17">
        <v>35</v>
      </c>
      <c r="H26" s="88">
        <v>100</v>
      </c>
      <c r="I26" s="89">
        <v>220000</v>
      </c>
      <c r="J26" s="89" t="s">
        <v>100</v>
      </c>
      <c r="K26" s="89">
        <v>120000</v>
      </c>
      <c r="L26" s="89" t="s">
        <v>60</v>
      </c>
      <c r="M26" s="90">
        <f>I26-K26</f>
        <v>100000</v>
      </c>
      <c r="N26" s="4">
        <f>IF(ISERROR(K26/I26),"",K26/I26)</f>
        <v>0.54545454545454541</v>
      </c>
      <c r="O26" s="91">
        <f>I26/E26</f>
        <v>5500</v>
      </c>
      <c r="P26" s="91">
        <f>K26/E26</f>
        <v>3000</v>
      </c>
      <c r="Q26" s="77">
        <v>4</v>
      </c>
      <c r="R26" s="77">
        <v>2</v>
      </c>
      <c r="S26" s="77" t="s">
        <v>61</v>
      </c>
      <c r="T26" s="5">
        <v>133</v>
      </c>
      <c r="U26" s="9"/>
      <c r="W26" s="86">
        <f t="shared" si="28"/>
        <v>133.4</v>
      </c>
      <c r="X26" s="87">
        <f t="shared" si="28"/>
        <v>40</v>
      </c>
      <c r="Y26" s="92">
        <f t="shared" si="29"/>
        <v>100</v>
      </c>
      <c r="Z26" s="90">
        <f t="shared" si="29"/>
        <v>220000</v>
      </c>
      <c r="AA26" s="90">
        <f>K26</f>
        <v>120000</v>
      </c>
      <c r="AB26" s="90">
        <f t="shared" si="30"/>
        <v>100000</v>
      </c>
      <c r="AC26" s="4">
        <f t="shared" si="30"/>
        <v>0.54545454545454541</v>
      </c>
      <c r="AD26" s="91">
        <f t="shared" si="30"/>
        <v>5500</v>
      </c>
      <c r="AE26" s="77" t="str">
        <f>S26</f>
        <v>계</v>
      </c>
      <c r="AF26" s="77" t="str">
        <f>Q26&amp;"/"&amp;R26</f>
        <v>4/2</v>
      </c>
      <c r="AH26" s="20" t="str">
        <f t="shared" si="1"/>
        <v>강변힐스테이트</v>
      </c>
      <c r="AI26" s="87">
        <f t="shared" si="0"/>
        <v>40</v>
      </c>
      <c r="AJ26" s="77" t="str">
        <f>IF(AI26="","",$AJ$2)</f>
        <v>A-</v>
      </c>
      <c r="AK26" s="77" t="s">
        <v>13</v>
      </c>
      <c r="AL26" s="77" t="s">
        <v>62</v>
      </c>
      <c r="AM26" s="77" t="s">
        <v>63</v>
      </c>
      <c r="AN26" s="77" t="str">
        <f>IF(AI26="","",$AN$2)</f>
        <v>C</v>
      </c>
      <c r="AO26" s="77" t="str">
        <f>IF(N26="","",IF(N26&gt;=$AO$1/100,"O","X"))</f>
        <v>X</v>
      </c>
      <c r="AP26" s="77" t="str">
        <f>IF(I26="","",IF(I26&lt;=$AP$1,"O","X"))</f>
        <v>X</v>
      </c>
      <c r="AQ26" s="77" t="str">
        <f>IF(O26="","",IF(O26&lt;=$AQ$1,"O","X"))</f>
        <v>X</v>
      </c>
      <c r="AR26" s="77" t="str">
        <f>IF(M26="","",IF(M26&lt;=$AR$1,"O","X"))</f>
        <v>X</v>
      </c>
      <c r="AS26" s="77" t="s">
        <v>2</v>
      </c>
      <c r="AT26" s="77" t="str">
        <f>IF(OR(F26="",AI26=""),"",IF(AND((F26&lt;=85),(AI26&gt;=15)),"O","X"))</f>
        <v>X</v>
      </c>
      <c r="AU26" s="77" t="str">
        <f>IF(C26="","",IF(C26&gt;=$AU$1,"O","X"))</f>
        <v>O</v>
      </c>
      <c r="AV26" s="77" t="str">
        <f>IF(AO26="","",IF(AND(AO26="O",AP26="O",AR26="O",AT26="O",AU26="O"),"후보","X"))</f>
        <v>X</v>
      </c>
    </row>
  </sheetData>
  <mergeCells count="1">
    <mergeCell ref="AJ1:AN1"/>
  </mergeCells>
  <phoneticPr fontId="2" type="noConversion"/>
  <conditionalFormatting sqref="AV4:AV6">
    <cfRule type="expression" dxfId="375" priority="372">
      <formula>AV4="X"</formula>
    </cfRule>
    <cfRule type="expression" dxfId="374" priority="373">
      <formula>AV4="후보"</formula>
    </cfRule>
  </conditionalFormatting>
  <conditionalFormatting sqref="AC1:AC2 AC4:AC6 N4:N5">
    <cfRule type="cellIs" dxfId="373" priority="369" operator="greaterThan">
      <formula>0.9</formula>
    </cfRule>
    <cfRule type="cellIs" dxfId="372" priority="370" operator="greaterThan">
      <formula>0.85</formula>
    </cfRule>
  </conditionalFormatting>
  <conditionalFormatting sqref="N1:N2">
    <cfRule type="cellIs" dxfId="371" priority="367" operator="greaterThan">
      <formula>0.9</formula>
    </cfRule>
    <cfRule type="cellIs" dxfId="370" priority="368" operator="greaterThan">
      <formula>0.85</formula>
    </cfRule>
  </conditionalFormatting>
  <conditionalFormatting sqref="N6">
    <cfRule type="cellIs" dxfId="369" priority="365" operator="greaterThan">
      <formula>0.9</formula>
    </cfRule>
    <cfRule type="cellIs" dxfId="368" priority="366" operator="greaterThan">
      <formula>0.85</formula>
    </cfRule>
  </conditionalFormatting>
  <conditionalFormatting sqref="E6">
    <cfRule type="expression" dxfId="367" priority="361">
      <formula>AND(IF(OR($Q6=1,$Q6=2),1,0),IF($X6&lt;=20,1,0))</formula>
    </cfRule>
    <cfRule type="expression" dxfId="366" priority="362">
      <formula>AND(IF($Q6=2,1,0),IF($X6&lt;30,1,0))</formula>
    </cfRule>
    <cfRule type="expression" dxfId="365" priority="363">
      <formula>AND(IF($Q6=3,1,0),IF($X6&lt;30,1,0))</formula>
    </cfRule>
    <cfRule type="expression" dxfId="364" priority="364">
      <formula>AND(IF($Q6=3,1,IF($Q6=4,1,0)),IF($F6&lt;=85,1,0))</formula>
    </cfRule>
  </conditionalFormatting>
  <conditionalFormatting sqref="X6">
    <cfRule type="expression" dxfId="363" priority="357">
      <formula>AND(IF(OR($Q6=1,$Q6=2),1,0),IF($X6&lt;=20,1,0))</formula>
    </cfRule>
    <cfRule type="expression" dxfId="362" priority="358">
      <formula>AND(IF($Q6=2,1,0),IF($X6&lt;30,1,0))</formula>
    </cfRule>
    <cfRule type="expression" dxfId="361" priority="359">
      <formula>AND(IF($Q6=3,1,0),IF($X6&lt;30,1,0))</formula>
    </cfRule>
    <cfRule type="expression" dxfId="360" priority="360">
      <formula>AND(IF($Q6=3,1,IF($Q6=4,1,0)),IF($F6&lt;=85,1,0))</formula>
    </cfRule>
  </conditionalFormatting>
  <conditionalFormatting sqref="AI6">
    <cfRule type="expression" dxfId="359" priority="353">
      <formula>AND(IF(OR($Q6=1,$Q6=2),1,0),IF($X6&lt;=20,1,0))</formula>
    </cfRule>
    <cfRule type="expression" dxfId="358" priority="354">
      <formula>AND(IF($Q6=2,1,0),IF($X6&lt;30,1,0))</formula>
    </cfRule>
    <cfRule type="expression" dxfId="357" priority="355">
      <formula>AND(IF($Q6=3,1,0),IF($X6&lt;30,1,0))</formula>
    </cfRule>
    <cfRule type="expression" dxfId="356" priority="356">
      <formula>AND(IF($Q6=3,1,IF($Q6=4,1,0)),IF($F6&lt;=85,1,0))</formula>
    </cfRule>
  </conditionalFormatting>
  <conditionalFormatting sqref="AV7">
    <cfRule type="expression" dxfId="355" priority="351">
      <formula>AV7="X"</formula>
    </cfRule>
    <cfRule type="expression" dxfId="354" priority="352">
      <formula>AV7="후보"</formula>
    </cfRule>
  </conditionalFormatting>
  <conditionalFormatting sqref="AC7">
    <cfRule type="cellIs" dxfId="353" priority="348" operator="greaterThan">
      <formula>0.9</formula>
    </cfRule>
    <cfRule type="cellIs" dxfId="352" priority="349" operator="greaterThan">
      <formula>0.85</formula>
    </cfRule>
  </conditionalFormatting>
  <conditionalFormatting sqref="N7">
    <cfRule type="cellIs" dxfId="351" priority="346" operator="greaterThan">
      <formula>0.9</formula>
    </cfRule>
    <cfRule type="cellIs" dxfId="350" priority="347" operator="greaterThan">
      <formula>0.85</formula>
    </cfRule>
  </conditionalFormatting>
  <conditionalFormatting sqref="E7">
    <cfRule type="expression" dxfId="349" priority="342">
      <formula>AND(IF(OR($Q7=1,$Q7=2),1,0),IF($X7&lt;=20,1,0))</formula>
    </cfRule>
    <cfRule type="expression" dxfId="348" priority="343">
      <formula>AND(IF($Q7=2,1,0),IF($X7&lt;30,1,0))</formula>
    </cfRule>
    <cfRule type="expression" dxfId="347" priority="344">
      <formula>AND(IF($Q7=3,1,0),IF($X7&lt;30,1,0))</formula>
    </cfRule>
    <cfRule type="expression" dxfId="346" priority="345">
      <formula>AND(IF($Q7=3,1,IF($Q7=4,1,0)),IF($F7&lt;=85,1,0))</formula>
    </cfRule>
  </conditionalFormatting>
  <conditionalFormatting sqref="X7">
    <cfRule type="expression" dxfId="345" priority="338">
      <formula>AND(IF(OR($Q7=1,$Q7=2),1,0),IF($X7&lt;=20,1,0))</formula>
    </cfRule>
    <cfRule type="expression" dxfId="344" priority="339">
      <formula>AND(IF($Q7=2,1,0),IF($X7&lt;30,1,0))</formula>
    </cfRule>
    <cfRule type="expression" dxfId="343" priority="340">
      <formula>AND(IF($Q7=3,1,0),IF($X7&lt;30,1,0))</formula>
    </cfRule>
    <cfRule type="expression" dxfId="342" priority="341">
      <formula>AND(IF($Q7=3,1,IF($Q7=4,1,0)),IF($F7&lt;=85,1,0))</formula>
    </cfRule>
  </conditionalFormatting>
  <conditionalFormatting sqref="AI7">
    <cfRule type="expression" dxfId="341" priority="334">
      <formula>AND(IF(OR($Q7=1,$Q7=2),1,0),IF($X7&lt;=20,1,0))</formula>
    </cfRule>
    <cfRule type="expression" dxfId="340" priority="335">
      <formula>AND(IF($Q7=2,1,0),IF($X7&lt;30,1,0))</formula>
    </cfRule>
    <cfRule type="expression" dxfId="339" priority="336">
      <formula>AND(IF($Q7=3,1,0),IF($X7&lt;30,1,0))</formula>
    </cfRule>
    <cfRule type="expression" dxfId="338" priority="337">
      <formula>AND(IF($Q7=3,1,IF($Q7=4,1,0)),IF($F7&lt;=85,1,0))</formula>
    </cfRule>
  </conditionalFormatting>
  <conditionalFormatting sqref="AV8">
    <cfRule type="expression" dxfId="337" priority="332">
      <formula>AV8="X"</formula>
    </cfRule>
    <cfRule type="expression" dxfId="336" priority="333">
      <formula>AV8="후보"</formula>
    </cfRule>
  </conditionalFormatting>
  <conditionalFormatting sqref="AC8">
    <cfRule type="cellIs" dxfId="335" priority="329" operator="greaterThan">
      <formula>0.9</formula>
    </cfRule>
    <cfRule type="cellIs" dxfId="334" priority="330" operator="greaterThan">
      <formula>0.85</formula>
    </cfRule>
  </conditionalFormatting>
  <conditionalFormatting sqref="N8">
    <cfRule type="cellIs" dxfId="333" priority="327" operator="greaterThan">
      <formula>0.9</formula>
    </cfRule>
    <cfRule type="cellIs" dxfId="332" priority="328" operator="greaterThan">
      <formula>0.85</formula>
    </cfRule>
  </conditionalFormatting>
  <conditionalFormatting sqref="E8">
    <cfRule type="expression" dxfId="331" priority="323">
      <formula>AND(IF(OR($Q8=1,$Q8=2),1,0),IF($X8&lt;=20,1,0))</formula>
    </cfRule>
    <cfRule type="expression" dxfId="330" priority="324">
      <formula>AND(IF($Q8=2,1,0),IF($X8&lt;30,1,0))</formula>
    </cfRule>
    <cfRule type="expression" dxfId="329" priority="325">
      <formula>AND(IF($Q8=3,1,0),IF($X8&lt;30,1,0))</formula>
    </cfRule>
    <cfRule type="expression" dxfId="328" priority="326">
      <formula>AND(IF($Q8=3,1,IF($Q8=4,1,0)),IF($F8&lt;=85,1,0))</formula>
    </cfRule>
  </conditionalFormatting>
  <conditionalFormatting sqref="X8">
    <cfRule type="expression" dxfId="327" priority="319">
      <formula>AND(IF(OR($Q8=1,$Q8=2),1,0),IF($X8&lt;=20,1,0))</formula>
    </cfRule>
    <cfRule type="expression" dxfId="326" priority="320">
      <formula>AND(IF($Q8=2,1,0),IF($X8&lt;30,1,0))</formula>
    </cfRule>
    <cfRule type="expression" dxfId="325" priority="321">
      <formula>AND(IF($Q8=3,1,0),IF($X8&lt;30,1,0))</formula>
    </cfRule>
    <cfRule type="expression" dxfId="324" priority="322">
      <formula>AND(IF($Q8=3,1,IF($Q8=4,1,0)),IF($F8&lt;=85,1,0))</formula>
    </cfRule>
  </conditionalFormatting>
  <conditionalFormatting sqref="AI8">
    <cfRule type="expression" dxfId="323" priority="315">
      <formula>AND(IF(OR($Q8=1,$Q8=2),1,0),IF($X8&lt;=20,1,0))</formula>
    </cfRule>
    <cfRule type="expression" dxfId="322" priority="316">
      <formula>AND(IF($Q8=2,1,0),IF($X8&lt;30,1,0))</formula>
    </cfRule>
    <cfRule type="expression" dxfId="321" priority="317">
      <formula>AND(IF($Q8=3,1,0),IF($X8&lt;30,1,0))</formula>
    </cfRule>
    <cfRule type="expression" dxfId="320" priority="318">
      <formula>AND(IF($Q8=3,1,IF($Q8=4,1,0)),IF($F8&lt;=85,1,0))</formula>
    </cfRule>
  </conditionalFormatting>
  <conditionalFormatting sqref="AV9">
    <cfRule type="expression" dxfId="319" priority="313">
      <formula>AV9="X"</formula>
    </cfRule>
    <cfRule type="expression" dxfId="318" priority="314">
      <formula>AV9="후보"</formula>
    </cfRule>
  </conditionalFormatting>
  <conditionalFormatting sqref="AC9">
    <cfRule type="cellIs" dxfId="317" priority="310" operator="greaterThan">
      <formula>0.9</formula>
    </cfRule>
    <cfRule type="cellIs" dxfId="316" priority="311" operator="greaterThan">
      <formula>0.85</formula>
    </cfRule>
  </conditionalFormatting>
  <conditionalFormatting sqref="N9">
    <cfRule type="cellIs" dxfId="315" priority="308" operator="greaterThan">
      <formula>0.9</formula>
    </cfRule>
    <cfRule type="cellIs" dxfId="314" priority="309" operator="greaterThan">
      <formula>0.85</formula>
    </cfRule>
  </conditionalFormatting>
  <conditionalFormatting sqref="E9">
    <cfRule type="expression" dxfId="313" priority="304">
      <formula>AND(IF(OR($Q9=1,$Q9=2),1,0),IF($X9&lt;=20,1,0))</formula>
    </cfRule>
    <cfRule type="expression" dxfId="312" priority="305">
      <formula>AND(IF($Q9=2,1,0),IF($X9&lt;30,1,0))</formula>
    </cfRule>
    <cfRule type="expression" dxfId="311" priority="306">
      <formula>AND(IF($Q9=3,1,0),IF($X9&lt;30,1,0))</formula>
    </cfRule>
    <cfRule type="expression" dxfId="310" priority="307">
      <formula>AND(IF($Q9=3,1,IF($Q9=4,1,0)),IF($F9&lt;=85,1,0))</formula>
    </cfRule>
  </conditionalFormatting>
  <conditionalFormatting sqref="X9">
    <cfRule type="expression" dxfId="309" priority="300">
      <formula>AND(IF(OR($Q9=1,$Q9=2),1,0),IF($X9&lt;=20,1,0))</formula>
    </cfRule>
    <cfRule type="expression" dxfId="308" priority="301">
      <formula>AND(IF($Q9=2,1,0),IF($X9&lt;30,1,0))</formula>
    </cfRule>
    <cfRule type="expression" dxfId="307" priority="302">
      <formula>AND(IF($Q9=3,1,0),IF($X9&lt;30,1,0))</formula>
    </cfRule>
    <cfRule type="expression" dxfId="306" priority="303">
      <formula>AND(IF($Q9=3,1,IF($Q9=4,1,0)),IF($F9&lt;=85,1,0))</formula>
    </cfRule>
  </conditionalFormatting>
  <conditionalFormatting sqref="AI9">
    <cfRule type="expression" dxfId="305" priority="296">
      <formula>AND(IF(OR($Q9=1,$Q9=2),1,0),IF($X9&lt;=20,1,0))</formula>
    </cfRule>
    <cfRule type="expression" dxfId="304" priority="297">
      <formula>AND(IF($Q9=2,1,0),IF($X9&lt;30,1,0))</formula>
    </cfRule>
    <cfRule type="expression" dxfId="303" priority="298">
      <formula>AND(IF($Q9=3,1,0),IF($X9&lt;30,1,0))</formula>
    </cfRule>
    <cfRule type="expression" dxfId="302" priority="299">
      <formula>AND(IF($Q9=3,1,IF($Q9=4,1,0)),IF($F9&lt;=85,1,0))</formula>
    </cfRule>
  </conditionalFormatting>
  <conditionalFormatting sqref="AV10">
    <cfRule type="expression" dxfId="301" priority="294">
      <formula>AV10="X"</formula>
    </cfRule>
    <cfRule type="expression" dxfId="300" priority="295">
      <formula>AV10="후보"</formula>
    </cfRule>
  </conditionalFormatting>
  <conditionalFormatting sqref="AC10">
    <cfRule type="cellIs" dxfId="299" priority="291" operator="greaterThan">
      <formula>0.9</formula>
    </cfRule>
    <cfRule type="cellIs" dxfId="298" priority="292" operator="greaterThan">
      <formula>0.85</formula>
    </cfRule>
  </conditionalFormatting>
  <conditionalFormatting sqref="N10">
    <cfRule type="cellIs" dxfId="297" priority="289" operator="greaterThan">
      <formula>0.9</formula>
    </cfRule>
    <cfRule type="cellIs" dxfId="296" priority="290" operator="greaterThan">
      <formula>0.85</formula>
    </cfRule>
  </conditionalFormatting>
  <conditionalFormatting sqref="E10">
    <cfRule type="expression" dxfId="295" priority="285">
      <formula>AND(IF(OR($Q10=1,$Q10=2),1,0),IF($X10&lt;=20,1,0))</formula>
    </cfRule>
    <cfRule type="expression" dxfId="294" priority="286">
      <formula>AND(IF($Q10=2,1,0),IF($X10&lt;30,1,0))</formula>
    </cfRule>
    <cfRule type="expression" dxfId="293" priority="287">
      <formula>AND(IF($Q10=3,1,0),IF($X10&lt;30,1,0))</formula>
    </cfRule>
    <cfRule type="expression" dxfId="292" priority="288">
      <formula>AND(IF($Q10=3,1,IF($Q10=4,1,0)),IF($F10&lt;=85,1,0))</formula>
    </cfRule>
  </conditionalFormatting>
  <conditionalFormatting sqref="X10">
    <cfRule type="expression" dxfId="291" priority="281">
      <formula>AND(IF(OR($Q10=1,$Q10=2),1,0),IF($X10&lt;=20,1,0))</formula>
    </cfRule>
    <cfRule type="expression" dxfId="290" priority="282">
      <formula>AND(IF($Q10=2,1,0),IF($X10&lt;30,1,0))</formula>
    </cfRule>
    <cfRule type="expression" dxfId="289" priority="283">
      <formula>AND(IF($Q10=3,1,0),IF($X10&lt;30,1,0))</formula>
    </cfRule>
    <cfRule type="expression" dxfId="288" priority="284">
      <formula>AND(IF($Q10=3,1,IF($Q10=4,1,0)),IF($F10&lt;=85,1,0))</formula>
    </cfRule>
  </conditionalFormatting>
  <conditionalFormatting sqref="AI10">
    <cfRule type="expression" dxfId="287" priority="277">
      <formula>AND(IF(OR($Q10=1,$Q10=2),1,0),IF($X10&lt;=20,1,0))</formula>
    </cfRule>
    <cfRule type="expression" dxfId="286" priority="278">
      <formula>AND(IF($Q10=2,1,0),IF($X10&lt;30,1,0))</formula>
    </cfRule>
    <cfRule type="expression" dxfId="285" priority="279">
      <formula>AND(IF($Q10=3,1,0),IF($X10&lt;30,1,0))</formula>
    </cfRule>
    <cfRule type="expression" dxfId="284" priority="280">
      <formula>AND(IF($Q10=3,1,IF($Q10=4,1,0)),IF($F10&lt;=85,1,0))</formula>
    </cfRule>
  </conditionalFormatting>
  <conditionalFormatting sqref="AV11">
    <cfRule type="expression" dxfId="283" priority="275">
      <formula>AV11="X"</formula>
    </cfRule>
    <cfRule type="expression" dxfId="282" priority="276">
      <formula>AV11="후보"</formula>
    </cfRule>
  </conditionalFormatting>
  <conditionalFormatting sqref="AC11">
    <cfRule type="cellIs" dxfId="281" priority="272" operator="greaterThan">
      <formula>0.9</formula>
    </cfRule>
    <cfRule type="cellIs" dxfId="280" priority="273" operator="greaterThan">
      <formula>0.85</formula>
    </cfRule>
  </conditionalFormatting>
  <conditionalFormatting sqref="N11">
    <cfRule type="cellIs" dxfId="279" priority="270" operator="greaterThan">
      <formula>0.9</formula>
    </cfRule>
    <cfRule type="cellIs" dxfId="278" priority="271" operator="greaterThan">
      <formula>0.85</formula>
    </cfRule>
  </conditionalFormatting>
  <conditionalFormatting sqref="E11">
    <cfRule type="expression" dxfId="277" priority="266">
      <formula>AND(IF(OR($Q11=1,$Q11=2),1,0),IF($X11&lt;=20,1,0))</formula>
    </cfRule>
    <cfRule type="expression" dxfId="276" priority="267">
      <formula>AND(IF($Q11=2,1,0),IF($X11&lt;30,1,0))</formula>
    </cfRule>
    <cfRule type="expression" dxfId="275" priority="268">
      <formula>AND(IF($Q11=3,1,0),IF($X11&lt;30,1,0))</formula>
    </cfRule>
    <cfRule type="expression" dxfId="274" priority="269">
      <formula>AND(IF($Q11=3,1,IF($Q11=4,1,0)),IF($F11&lt;=85,1,0))</formula>
    </cfRule>
  </conditionalFormatting>
  <conditionalFormatting sqref="X11">
    <cfRule type="expression" dxfId="273" priority="262">
      <formula>AND(IF(OR($Q11=1,$Q11=2),1,0),IF($X11&lt;=20,1,0))</formula>
    </cfRule>
    <cfRule type="expression" dxfId="272" priority="263">
      <formula>AND(IF($Q11=2,1,0),IF($X11&lt;30,1,0))</formula>
    </cfRule>
    <cfRule type="expression" dxfId="271" priority="264">
      <formula>AND(IF($Q11=3,1,0),IF($X11&lt;30,1,0))</formula>
    </cfRule>
    <cfRule type="expression" dxfId="270" priority="265">
      <formula>AND(IF($Q11=3,1,IF($Q11=4,1,0)),IF($F11&lt;=85,1,0))</formula>
    </cfRule>
  </conditionalFormatting>
  <conditionalFormatting sqref="AI11">
    <cfRule type="expression" dxfId="269" priority="258">
      <formula>AND(IF(OR($Q11=1,$Q11=2),1,0),IF($X11&lt;=20,1,0))</formula>
    </cfRule>
    <cfRule type="expression" dxfId="268" priority="259">
      <formula>AND(IF($Q11=2,1,0),IF($X11&lt;30,1,0))</formula>
    </cfRule>
    <cfRule type="expression" dxfId="267" priority="260">
      <formula>AND(IF($Q11=3,1,0),IF($X11&lt;30,1,0))</formula>
    </cfRule>
    <cfRule type="expression" dxfId="266" priority="261">
      <formula>AND(IF($Q11=3,1,IF($Q11=4,1,0)),IF($F11&lt;=85,1,0))</formula>
    </cfRule>
  </conditionalFormatting>
  <conditionalFormatting sqref="AV12">
    <cfRule type="expression" dxfId="265" priority="256">
      <formula>AV12="X"</formula>
    </cfRule>
    <cfRule type="expression" dxfId="264" priority="257">
      <formula>AV12="후보"</formula>
    </cfRule>
  </conditionalFormatting>
  <conditionalFormatting sqref="AC12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N12">
    <cfRule type="cellIs" dxfId="261" priority="251" operator="greaterThan">
      <formula>0.9</formula>
    </cfRule>
    <cfRule type="cellIs" dxfId="260" priority="252" operator="greaterThan">
      <formula>0.85</formula>
    </cfRule>
  </conditionalFormatting>
  <conditionalFormatting sqref="E12">
    <cfRule type="expression" dxfId="259" priority="247">
      <formula>AND(IF(OR($Q12=1,$Q12=2),1,0),IF($X12&lt;=20,1,0))</formula>
    </cfRule>
    <cfRule type="expression" dxfId="258" priority="248">
      <formula>AND(IF($Q12=2,1,0),IF($X12&lt;30,1,0))</formula>
    </cfRule>
    <cfRule type="expression" dxfId="257" priority="249">
      <formula>AND(IF($Q12=3,1,0),IF($X12&lt;30,1,0))</formula>
    </cfRule>
    <cfRule type="expression" dxfId="256" priority="250">
      <formula>AND(IF($Q12=3,1,IF($Q12=4,1,0)),IF($F12&lt;=85,1,0))</formula>
    </cfRule>
  </conditionalFormatting>
  <conditionalFormatting sqref="X12">
    <cfRule type="expression" dxfId="255" priority="243">
      <formula>AND(IF(OR($Q12=1,$Q12=2),1,0),IF($X12&lt;=20,1,0))</formula>
    </cfRule>
    <cfRule type="expression" dxfId="254" priority="244">
      <formula>AND(IF($Q12=2,1,0),IF($X12&lt;30,1,0))</formula>
    </cfRule>
    <cfRule type="expression" dxfId="253" priority="245">
      <formula>AND(IF($Q12=3,1,0),IF($X12&lt;30,1,0))</formula>
    </cfRule>
    <cfRule type="expression" dxfId="252" priority="246">
      <formula>AND(IF($Q12=3,1,IF($Q12=4,1,0)),IF($F12&lt;=85,1,0))</formula>
    </cfRule>
  </conditionalFormatting>
  <conditionalFormatting sqref="AI12">
    <cfRule type="expression" dxfId="251" priority="239">
      <formula>AND(IF(OR($Q12=1,$Q12=2),1,0),IF($X12&lt;=20,1,0))</formula>
    </cfRule>
    <cfRule type="expression" dxfId="250" priority="240">
      <formula>AND(IF($Q12=2,1,0),IF($X12&lt;30,1,0))</formula>
    </cfRule>
    <cfRule type="expression" dxfId="249" priority="241">
      <formula>AND(IF($Q12=3,1,0),IF($X12&lt;30,1,0))</formula>
    </cfRule>
    <cfRule type="expression" dxfId="248" priority="242">
      <formula>AND(IF($Q12=3,1,IF($Q12=4,1,0)),IF($F12&lt;=85,1,0))</formula>
    </cfRule>
  </conditionalFormatting>
  <conditionalFormatting sqref="AV13">
    <cfRule type="expression" dxfId="247" priority="237">
      <formula>AV13="X"</formula>
    </cfRule>
    <cfRule type="expression" dxfId="246" priority="238">
      <formula>AV13="후보"</formula>
    </cfRule>
  </conditionalFormatting>
  <conditionalFormatting sqref="AC13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13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13">
    <cfRule type="expression" dxfId="241" priority="228">
      <formula>AND(IF(OR($Q13=1,$Q13=2),1,0),IF($X13&lt;=20,1,0))</formula>
    </cfRule>
    <cfRule type="expression" dxfId="240" priority="229">
      <formula>AND(IF($Q13=2,1,0),IF($X13&lt;30,1,0))</formula>
    </cfRule>
    <cfRule type="expression" dxfId="239" priority="230">
      <formula>AND(IF($Q13=3,1,0),IF($X13&lt;30,1,0))</formula>
    </cfRule>
    <cfRule type="expression" dxfId="238" priority="231">
      <formula>AND(IF($Q13=3,1,IF($Q13=4,1,0)),IF($F13&lt;=85,1,0))</formula>
    </cfRule>
  </conditionalFormatting>
  <conditionalFormatting sqref="X13">
    <cfRule type="expression" dxfId="237" priority="224">
      <formula>AND(IF(OR($Q13=1,$Q13=2),1,0),IF($X13&lt;=20,1,0))</formula>
    </cfRule>
    <cfRule type="expression" dxfId="236" priority="225">
      <formula>AND(IF($Q13=2,1,0),IF($X13&lt;30,1,0))</formula>
    </cfRule>
    <cfRule type="expression" dxfId="235" priority="226">
      <formula>AND(IF($Q13=3,1,0),IF($X13&lt;30,1,0))</formula>
    </cfRule>
    <cfRule type="expression" dxfId="234" priority="227">
      <formula>AND(IF($Q13=3,1,IF($Q13=4,1,0)),IF($F13&lt;=85,1,0))</formula>
    </cfRule>
  </conditionalFormatting>
  <conditionalFormatting sqref="AI13">
    <cfRule type="expression" dxfId="233" priority="220">
      <formula>AND(IF(OR($Q13=1,$Q13=2),1,0),IF($X13&lt;=20,1,0))</formula>
    </cfRule>
    <cfRule type="expression" dxfId="232" priority="221">
      <formula>AND(IF($Q13=2,1,0),IF($X13&lt;30,1,0))</formula>
    </cfRule>
    <cfRule type="expression" dxfId="231" priority="222">
      <formula>AND(IF($Q13=3,1,0),IF($X13&lt;30,1,0))</formula>
    </cfRule>
    <cfRule type="expression" dxfId="230" priority="223">
      <formula>AND(IF($Q13=3,1,IF($Q13=4,1,0)),IF($F13&lt;=85,1,0))</formula>
    </cfRule>
  </conditionalFormatting>
  <conditionalFormatting sqref="AV14">
    <cfRule type="expression" dxfId="229" priority="218">
      <formula>AV14="X"</formula>
    </cfRule>
    <cfRule type="expression" dxfId="228" priority="219">
      <formula>AV14="후보"</formula>
    </cfRule>
  </conditionalFormatting>
  <conditionalFormatting sqref="AC14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14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14">
    <cfRule type="expression" dxfId="223" priority="209">
      <formula>AND(IF(OR($Q14=1,$Q14=2),1,0),IF($X14&lt;=20,1,0))</formula>
    </cfRule>
    <cfRule type="expression" dxfId="222" priority="210">
      <formula>AND(IF($Q14=2,1,0),IF($X14&lt;30,1,0))</formula>
    </cfRule>
    <cfRule type="expression" dxfId="221" priority="211">
      <formula>AND(IF($Q14=3,1,0),IF($X14&lt;30,1,0))</formula>
    </cfRule>
    <cfRule type="expression" dxfId="220" priority="212">
      <formula>AND(IF($Q14=3,1,IF($Q14=4,1,0)),IF($F14&lt;=85,1,0))</formula>
    </cfRule>
  </conditionalFormatting>
  <conditionalFormatting sqref="X14">
    <cfRule type="expression" dxfId="219" priority="205">
      <formula>AND(IF(OR($Q14=1,$Q14=2),1,0),IF($X14&lt;=20,1,0))</formula>
    </cfRule>
    <cfRule type="expression" dxfId="218" priority="206">
      <formula>AND(IF($Q14=2,1,0),IF($X14&lt;30,1,0))</formula>
    </cfRule>
    <cfRule type="expression" dxfId="217" priority="207">
      <formula>AND(IF($Q14=3,1,0),IF($X14&lt;30,1,0))</formula>
    </cfRule>
    <cfRule type="expression" dxfId="216" priority="208">
      <formula>AND(IF($Q14=3,1,IF($Q14=4,1,0)),IF($F14&lt;=85,1,0))</formula>
    </cfRule>
  </conditionalFormatting>
  <conditionalFormatting sqref="AI14">
    <cfRule type="expression" dxfId="215" priority="201">
      <formula>AND(IF(OR($Q14=1,$Q14=2),1,0),IF($X14&lt;=20,1,0))</formula>
    </cfRule>
    <cfRule type="expression" dxfId="214" priority="202">
      <formula>AND(IF($Q14=2,1,0),IF($X14&lt;30,1,0))</formula>
    </cfRule>
    <cfRule type="expression" dxfId="213" priority="203">
      <formula>AND(IF($Q14=3,1,0),IF($X14&lt;30,1,0))</formula>
    </cfRule>
    <cfRule type="expression" dxfId="212" priority="204">
      <formula>AND(IF($Q14=3,1,IF($Q14=4,1,0)),IF($F14&lt;=85,1,0))</formula>
    </cfRule>
  </conditionalFormatting>
  <conditionalFormatting sqref="AV15">
    <cfRule type="expression" dxfId="211" priority="199">
      <formula>AV15="X"</formula>
    </cfRule>
    <cfRule type="expression" dxfId="210" priority="200">
      <formula>AV15="후보"</formula>
    </cfRule>
  </conditionalFormatting>
  <conditionalFormatting sqref="AC15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N15">
    <cfRule type="cellIs" dxfId="207" priority="194" operator="greaterThan">
      <formula>0.9</formula>
    </cfRule>
    <cfRule type="cellIs" dxfId="206" priority="195" operator="greaterThan">
      <formula>0.85</formula>
    </cfRule>
  </conditionalFormatting>
  <conditionalFormatting sqref="E15">
    <cfRule type="expression" dxfId="205" priority="190">
      <formula>AND(IF(OR($Q15=1,$Q15=2),1,0),IF($X15&lt;=20,1,0))</formula>
    </cfRule>
    <cfRule type="expression" dxfId="204" priority="191">
      <formula>AND(IF($Q15=2,1,0),IF($X15&lt;30,1,0))</formula>
    </cfRule>
    <cfRule type="expression" dxfId="203" priority="192">
      <formula>AND(IF($Q15=3,1,0),IF($X15&lt;30,1,0))</formula>
    </cfRule>
    <cfRule type="expression" dxfId="202" priority="193">
      <formula>AND(IF($Q15=3,1,IF($Q15=4,1,0)),IF($F15&lt;=85,1,0))</formula>
    </cfRule>
  </conditionalFormatting>
  <conditionalFormatting sqref="X15">
    <cfRule type="expression" dxfId="201" priority="186">
      <formula>AND(IF(OR($Q15=1,$Q15=2),1,0),IF($X15&lt;=20,1,0))</formula>
    </cfRule>
    <cfRule type="expression" dxfId="200" priority="187">
      <formula>AND(IF($Q15=2,1,0),IF($X15&lt;30,1,0))</formula>
    </cfRule>
    <cfRule type="expression" dxfId="199" priority="188">
      <formula>AND(IF($Q15=3,1,0),IF($X15&lt;30,1,0))</formula>
    </cfRule>
    <cfRule type="expression" dxfId="198" priority="189">
      <formula>AND(IF($Q15=3,1,IF($Q15=4,1,0)),IF($F15&lt;=85,1,0))</formula>
    </cfRule>
  </conditionalFormatting>
  <conditionalFormatting sqref="AI15">
    <cfRule type="expression" dxfId="197" priority="182">
      <formula>AND(IF(OR($Q15=1,$Q15=2),1,0),IF($X15&lt;=20,1,0))</formula>
    </cfRule>
    <cfRule type="expression" dxfId="196" priority="183">
      <formula>AND(IF($Q15=2,1,0),IF($X15&lt;30,1,0))</formula>
    </cfRule>
    <cfRule type="expression" dxfId="195" priority="184">
      <formula>AND(IF($Q15=3,1,0),IF($X15&lt;30,1,0))</formula>
    </cfRule>
    <cfRule type="expression" dxfId="194" priority="185">
      <formula>AND(IF($Q15=3,1,IF($Q15=4,1,0)),IF($F15&lt;=85,1,0))</formula>
    </cfRule>
  </conditionalFormatting>
  <conditionalFormatting sqref="AV16">
    <cfRule type="expression" dxfId="193" priority="180">
      <formula>AV16="X"</formula>
    </cfRule>
    <cfRule type="expression" dxfId="192" priority="181">
      <formula>AV16="후보"</formula>
    </cfRule>
  </conditionalFormatting>
  <conditionalFormatting sqref="AC16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N16">
    <cfRule type="cellIs" dxfId="189" priority="175" operator="greaterThan">
      <formula>0.9</formula>
    </cfRule>
    <cfRule type="cellIs" dxfId="188" priority="176" operator="greaterThan">
      <formula>0.85</formula>
    </cfRule>
  </conditionalFormatting>
  <conditionalFormatting sqref="E16">
    <cfRule type="expression" dxfId="187" priority="171">
      <formula>AND(IF(OR($Q16=1,$Q16=2),1,0),IF($X16&lt;=20,1,0))</formula>
    </cfRule>
    <cfRule type="expression" dxfId="186" priority="172">
      <formula>AND(IF($Q16=2,1,0),IF($X16&lt;30,1,0))</formula>
    </cfRule>
    <cfRule type="expression" dxfId="185" priority="173">
      <formula>AND(IF($Q16=3,1,0),IF($X16&lt;30,1,0))</formula>
    </cfRule>
    <cfRule type="expression" dxfId="184" priority="174">
      <formula>AND(IF($Q16=3,1,IF($Q16=4,1,0)),IF($F16&lt;=85,1,0))</formula>
    </cfRule>
  </conditionalFormatting>
  <conditionalFormatting sqref="X16">
    <cfRule type="expression" dxfId="183" priority="167">
      <formula>AND(IF(OR($Q16=1,$Q16=2),1,0),IF($X16&lt;=20,1,0))</formula>
    </cfRule>
    <cfRule type="expression" dxfId="182" priority="168">
      <formula>AND(IF($Q16=2,1,0),IF($X16&lt;30,1,0))</formula>
    </cfRule>
    <cfRule type="expression" dxfId="181" priority="169">
      <formula>AND(IF($Q16=3,1,0),IF($X16&lt;30,1,0))</formula>
    </cfRule>
    <cfRule type="expression" dxfId="180" priority="170">
      <formula>AND(IF($Q16=3,1,IF($Q16=4,1,0)),IF($F16&lt;=85,1,0))</formula>
    </cfRule>
  </conditionalFormatting>
  <conditionalFormatting sqref="AI16">
    <cfRule type="expression" dxfId="179" priority="163">
      <formula>AND(IF(OR($Q16=1,$Q16=2),1,0),IF($X16&lt;=20,1,0))</formula>
    </cfRule>
    <cfRule type="expression" dxfId="178" priority="164">
      <formula>AND(IF($Q16=2,1,0),IF($X16&lt;30,1,0))</formula>
    </cfRule>
    <cfRule type="expression" dxfId="177" priority="165">
      <formula>AND(IF($Q16=3,1,0),IF($X16&lt;30,1,0))</formula>
    </cfRule>
    <cfRule type="expression" dxfId="176" priority="166">
      <formula>AND(IF($Q16=3,1,IF($Q16=4,1,0)),IF($F16&lt;=85,1,0))</formula>
    </cfRule>
  </conditionalFormatting>
  <conditionalFormatting sqref="AV17">
    <cfRule type="expression" dxfId="175" priority="161">
      <formula>AV17="X"</formula>
    </cfRule>
    <cfRule type="expression" dxfId="174" priority="162">
      <formula>AV17="후보"</formula>
    </cfRule>
  </conditionalFormatting>
  <conditionalFormatting sqref="AC17 N17">
    <cfRule type="cellIs" dxfId="173" priority="158" operator="greaterThan">
      <formula>0.9</formula>
    </cfRule>
    <cfRule type="cellIs" dxfId="172" priority="159" operator="greaterThan">
      <formula>0.85</formula>
    </cfRule>
  </conditionalFormatting>
  <conditionalFormatting sqref="AV18">
    <cfRule type="expression" dxfId="171" priority="156">
      <formula>AV18="X"</formula>
    </cfRule>
    <cfRule type="expression" dxfId="170" priority="157">
      <formula>AV18="후보"</formula>
    </cfRule>
  </conditionalFormatting>
  <conditionalFormatting sqref="AC18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18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18">
    <cfRule type="expression" dxfId="165" priority="147">
      <formula>AND(IF(OR($Q18=1,$Q18=2),1,0),IF($X18&lt;=20,1,0))</formula>
    </cfRule>
    <cfRule type="expression" dxfId="164" priority="148">
      <formula>AND(IF($Q18=2,1,0),IF($X18&lt;30,1,0))</formula>
    </cfRule>
    <cfRule type="expression" dxfId="163" priority="149">
      <formula>AND(IF($Q18=3,1,0),IF($X18&lt;30,1,0))</formula>
    </cfRule>
    <cfRule type="expression" dxfId="162" priority="150">
      <formula>AND(IF($Q18=3,1,IF($Q18=4,1,0)),IF($F18&lt;=85,1,0))</formula>
    </cfRule>
  </conditionalFormatting>
  <conditionalFormatting sqref="X18">
    <cfRule type="expression" dxfId="161" priority="143">
      <formula>AND(IF(OR($Q18=1,$Q18=2),1,0),IF($X18&lt;=20,1,0))</formula>
    </cfRule>
    <cfRule type="expression" dxfId="160" priority="144">
      <formula>AND(IF($Q18=2,1,0),IF($X18&lt;30,1,0))</formula>
    </cfRule>
    <cfRule type="expression" dxfId="159" priority="145">
      <formula>AND(IF($Q18=3,1,0),IF($X18&lt;30,1,0))</formula>
    </cfRule>
    <cfRule type="expression" dxfId="158" priority="146">
      <formula>AND(IF($Q18=3,1,IF($Q18=4,1,0)),IF($F18&lt;=85,1,0))</formula>
    </cfRule>
  </conditionalFormatting>
  <conditionalFormatting sqref="AI18">
    <cfRule type="expression" dxfId="157" priority="139">
      <formula>AND(IF(OR($Q18=1,$Q18=2),1,0),IF($X18&lt;=20,1,0))</formula>
    </cfRule>
    <cfRule type="expression" dxfId="156" priority="140">
      <formula>AND(IF($Q18=2,1,0),IF($X18&lt;30,1,0))</formula>
    </cfRule>
    <cfRule type="expression" dxfId="155" priority="141">
      <formula>AND(IF($Q18=3,1,0),IF($X18&lt;30,1,0))</formula>
    </cfRule>
    <cfRule type="expression" dxfId="154" priority="142">
      <formula>AND(IF($Q18=3,1,IF($Q18=4,1,0)),IF($F18&lt;=85,1,0))</formula>
    </cfRule>
  </conditionalFormatting>
  <conditionalFormatting sqref="AV19">
    <cfRule type="expression" dxfId="153" priority="137">
      <formula>AV19="X"</formula>
    </cfRule>
    <cfRule type="expression" dxfId="152" priority="138">
      <formula>AV19="후보"</formula>
    </cfRule>
  </conditionalFormatting>
  <conditionalFormatting sqref="AC19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19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19">
    <cfRule type="expression" dxfId="147" priority="128">
      <formula>AND(IF(OR($Q19=1,$Q19=2),1,0),IF($X19&lt;=20,1,0))</formula>
    </cfRule>
    <cfRule type="expression" dxfId="146" priority="129">
      <formula>AND(IF($Q19=2,1,0),IF($X19&lt;30,1,0))</formula>
    </cfRule>
    <cfRule type="expression" dxfId="145" priority="130">
      <formula>AND(IF($Q19=3,1,0),IF($X19&lt;30,1,0))</formula>
    </cfRule>
    <cfRule type="expression" dxfId="144" priority="131">
      <formula>AND(IF($Q19=3,1,IF($Q19=4,1,0)),IF($F19&lt;=85,1,0))</formula>
    </cfRule>
  </conditionalFormatting>
  <conditionalFormatting sqref="X19">
    <cfRule type="expression" dxfId="143" priority="124">
      <formula>AND(IF(OR($Q19=1,$Q19=2),1,0),IF($X19&lt;=20,1,0))</formula>
    </cfRule>
    <cfRule type="expression" dxfId="142" priority="125">
      <formula>AND(IF($Q19=2,1,0),IF($X19&lt;30,1,0))</formula>
    </cfRule>
    <cfRule type="expression" dxfId="141" priority="126">
      <formula>AND(IF($Q19=3,1,0),IF($X19&lt;30,1,0))</formula>
    </cfRule>
    <cfRule type="expression" dxfId="140" priority="127">
      <formula>AND(IF($Q19=3,1,IF($Q19=4,1,0)),IF($F19&lt;=85,1,0))</formula>
    </cfRule>
  </conditionalFormatting>
  <conditionalFormatting sqref="AI19">
    <cfRule type="expression" dxfId="139" priority="120">
      <formula>AND(IF(OR($Q19=1,$Q19=2),1,0),IF($X19&lt;=20,1,0))</formula>
    </cfRule>
    <cfRule type="expression" dxfId="138" priority="121">
      <formula>AND(IF($Q19=2,1,0),IF($X19&lt;30,1,0))</formula>
    </cfRule>
    <cfRule type="expression" dxfId="137" priority="122">
      <formula>AND(IF($Q19=3,1,0),IF($X19&lt;30,1,0))</formula>
    </cfRule>
    <cfRule type="expression" dxfId="136" priority="123">
      <formula>AND(IF($Q19=3,1,IF($Q19=4,1,0)),IF($F19&lt;=85,1,0))</formula>
    </cfRule>
  </conditionalFormatting>
  <conditionalFormatting sqref="AV20">
    <cfRule type="expression" dxfId="135" priority="118">
      <formula>AV20="X"</formula>
    </cfRule>
    <cfRule type="expression" dxfId="134" priority="119">
      <formula>AV20="후보"</formula>
    </cfRule>
  </conditionalFormatting>
  <conditionalFormatting sqref="AC20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20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20">
    <cfRule type="expression" dxfId="129" priority="109">
      <formula>AND(IF(OR($Q20=1,$Q20=2),1,0),IF($X20&lt;=20,1,0))</formula>
    </cfRule>
    <cfRule type="expression" dxfId="128" priority="110">
      <formula>AND(IF($Q20=2,1,0),IF($X20&lt;30,1,0))</formula>
    </cfRule>
    <cfRule type="expression" dxfId="127" priority="111">
      <formula>AND(IF($Q20=3,1,0),IF($X20&lt;30,1,0))</formula>
    </cfRule>
    <cfRule type="expression" dxfId="126" priority="112">
      <formula>AND(IF($Q20=3,1,IF($Q20=4,1,0)),IF($F20&lt;=85,1,0))</formula>
    </cfRule>
  </conditionalFormatting>
  <conditionalFormatting sqref="X20">
    <cfRule type="expression" dxfId="125" priority="105">
      <formula>AND(IF(OR($Q20=1,$Q20=2),1,0),IF($X20&lt;=20,1,0))</formula>
    </cfRule>
    <cfRule type="expression" dxfId="124" priority="106">
      <formula>AND(IF($Q20=2,1,0),IF($X20&lt;30,1,0))</formula>
    </cfRule>
    <cfRule type="expression" dxfId="123" priority="107">
      <formula>AND(IF($Q20=3,1,0),IF($X20&lt;30,1,0))</formula>
    </cfRule>
    <cfRule type="expression" dxfId="122" priority="108">
      <formula>AND(IF($Q20=3,1,IF($Q20=4,1,0)),IF($F20&lt;=85,1,0))</formula>
    </cfRule>
  </conditionalFormatting>
  <conditionalFormatting sqref="AI20">
    <cfRule type="expression" dxfId="121" priority="101">
      <formula>AND(IF(OR($Q20=1,$Q20=2),1,0),IF($X20&lt;=20,1,0))</formula>
    </cfRule>
    <cfRule type="expression" dxfId="120" priority="102">
      <formula>AND(IF($Q20=2,1,0),IF($X20&lt;30,1,0))</formula>
    </cfRule>
    <cfRule type="expression" dxfId="119" priority="103">
      <formula>AND(IF($Q20=3,1,0),IF($X20&lt;30,1,0))</formula>
    </cfRule>
    <cfRule type="expression" dxfId="118" priority="104">
      <formula>AND(IF($Q20=3,1,IF($Q20=4,1,0)),IF($F20&lt;=85,1,0))</formula>
    </cfRule>
  </conditionalFormatting>
  <conditionalFormatting sqref="AV21">
    <cfRule type="expression" dxfId="117" priority="99">
      <formula>AV21="X"</formula>
    </cfRule>
    <cfRule type="expression" dxfId="116" priority="100">
      <formula>AV21="후보"</formula>
    </cfRule>
  </conditionalFormatting>
  <conditionalFormatting sqref="AC21 N21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AV22">
    <cfRule type="expression" dxfId="113" priority="94">
      <formula>AV22="X"</formula>
    </cfRule>
    <cfRule type="expression" dxfId="112" priority="95">
      <formula>AV22="후보"</formula>
    </cfRule>
  </conditionalFormatting>
  <conditionalFormatting sqref="AC22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22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22">
    <cfRule type="expression" dxfId="107" priority="85">
      <formula>AND(IF(OR($Q22=1,$Q22=2),1,0),IF($X22&lt;=20,1,0))</formula>
    </cfRule>
    <cfRule type="expression" dxfId="106" priority="86">
      <formula>AND(IF($Q22=2,1,0),IF($X22&lt;30,1,0))</formula>
    </cfRule>
    <cfRule type="expression" dxfId="105" priority="87">
      <formula>AND(IF($Q22=3,1,0),IF($X22&lt;30,1,0))</formula>
    </cfRule>
    <cfRule type="expression" dxfId="104" priority="88">
      <formula>AND(IF($Q22=3,1,IF($Q22=4,1,0)),IF($F22&lt;=85,1,0))</formula>
    </cfRule>
  </conditionalFormatting>
  <conditionalFormatting sqref="X22">
    <cfRule type="expression" dxfId="103" priority="81">
      <formula>AND(IF(OR($Q22=1,$Q22=2),1,0),IF($X22&lt;=20,1,0))</formula>
    </cfRule>
    <cfRule type="expression" dxfId="102" priority="82">
      <formula>AND(IF($Q22=2,1,0),IF($X22&lt;30,1,0))</formula>
    </cfRule>
    <cfRule type="expression" dxfId="101" priority="83">
      <formula>AND(IF($Q22=3,1,0),IF($X22&lt;30,1,0))</formula>
    </cfRule>
    <cfRule type="expression" dxfId="100" priority="84">
      <formula>AND(IF($Q22=3,1,IF($Q22=4,1,0)),IF($F22&lt;=85,1,0))</formula>
    </cfRule>
  </conditionalFormatting>
  <conditionalFormatting sqref="AI22">
    <cfRule type="expression" dxfId="99" priority="77">
      <formula>AND(IF(OR($Q22=1,$Q22=2),1,0),IF($X22&lt;=20,1,0))</formula>
    </cfRule>
    <cfRule type="expression" dxfId="98" priority="78">
      <formula>AND(IF($Q22=2,1,0),IF($X22&lt;30,1,0))</formula>
    </cfRule>
    <cfRule type="expression" dxfId="97" priority="79">
      <formula>AND(IF($Q22=3,1,0),IF($X22&lt;30,1,0))</formula>
    </cfRule>
    <cfRule type="expression" dxfId="96" priority="80">
      <formula>AND(IF($Q22=3,1,IF($Q22=4,1,0)),IF($F22&lt;=85,1,0))</formula>
    </cfRule>
  </conditionalFormatting>
  <conditionalFormatting sqref="AV23">
    <cfRule type="expression" dxfId="95" priority="75">
      <formula>AV23="X"</formula>
    </cfRule>
    <cfRule type="expression" dxfId="94" priority="76">
      <formula>AV23="후보"</formula>
    </cfRule>
  </conditionalFormatting>
  <conditionalFormatting sqref="AC23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23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23">
    <cfRule type="expression" dxfId="89" priority="66">
      <formula>AND(IF(OR($Q23=1,$Q23=2),1,0),IF($X23&lt;=20,1,0))</formula>
    </cfRule>
    <cfRule type="expression" dxfId="88" priority="67">
      <formula>AND(IF($Q23=2,1,0),IF($X23&lt;30,1,0))</formula>
    </cfRule>
    <cfRule type="expression" dxfId="87" priority="68">
      <formula>AND(IF($Q23=3,1,0),IF($X23&lt;30,1,0))</formula>
    </cfRule>
    <cfRule type="expression" dxfId="86" priority="69">
      <formula>AND(IF($Q23=3,1,IF($Q23=4,1,0)),IF($F23&lt;=85,1,0))</formula>
    </cfRule>
  </conditionalFormatting>
  <conditionalFormatting sqref="X23">
    <cfRule type="expression" dxfId="85" priority="62">
      <formula>AND(IF(OR($Q23=1,$Q23=2),1,0),IF($X23&lt;=20,1,0))</formula>
    </cfRule>
    <cfRule type="expression" dxfId="84" priority="63">
      <formula>AND(IF($Q23=2,1,0),IF($X23&lt;30,1,0))</formula>
    </cfRule>
    <cfRule type="expression" dxfId="83" priority="64">
      <formula>AND(IF($Q23=3,1,0),IF($X23&lt;30,1,0))</formula>
    </cfRule>
    <cfRule type="expression" dxfId="82" priority="65">
      <formula>AND(IF($Q23=3,1,IF($Q23=4,1,0)),IF($F23&lt;=85,1,0))</formula>
    </cfRule>
  </conditionalFormatting>
  <conditionalFormatting sqref="AI23">
    <cfRule type="expression" dxfId="81" priority="58">
      <formula>AND(IF(OR($Q23=1,$Q23=2),1,0),IF($X23&lt;=20,1,0))</formula>
    </cfRule>
    <cfRule type="expression" dxfId="80" priority="59">
      <formula>AND(IF($Q23=2,1,0),IF($X23&lt;30,1,0))</formula>
    </cfRule>
    <cfRule type="expression" dxfId="79" priority="60">
      <formula>AND(IF($Q23=3,1,0),IF($X23&lt;30,1,0))</formula>
    </cfRule>
    <cfRule type="expression" dxfId="78" priority="61">
      <formula>AND(IF($Q23=3,1,IF($Q23=4,1,0)),IF($F23&lt;=85,1,0))</formula>
    </cfRule>
  </conditionalFormatting>
  <conditionalFormatting sqref="AV24">
    <cfRule type="expression" dxfId="77" priority="56">
      <formula>AV24="X"</formula>
    </cfRule>
    <cfRule type="expression" dxfId="76" priority="57">
      <formula>AV24="후보"</formula>
    </cfRule>
  </conditionalFormatting>
  <conditionalFormatting sqref="AC24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24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24">
    <cfRule type="expression" dxfId="71" priority="47">
      <formula>AND(IF(OR($Q24=1,$Q24=2),1,0),IF($X24&lt;=20,1,0))</formula>
    </cfRule>
    <cfRule type="expression" dxfId="70" priority="48">
      <formula>AND(IF($Q24=2,1,0),IF($X24&lt;30,1,0))</formula>
    </cfRule>
    <cfRule type="expression" dxfId="69" priority="49">
      <formula>AND(IF($Q24=3,1,0),IF($X24&lt;30,1,0))</formula>
    </cfRule>
    <cfRule type="expression" dxfId="68" priority="50">
      <formula>AND(IF($Q24=3,1,IF($Q24=4,1,0)),IF($F24&lt;=85,1,0))</formula>
    </cfRule>
  </conditionalFormatting>
  <conditionalFormatting sqref="X24">
    <cfRule type="expression" dxfId="67" priority="43">
      <formula>AND(IF(OR($Q24=1,$Q24=2),1,0),IF($X24&lt;=20,1,0))</formula>
    </cfRule>
    <cfRule type="expression" dxfId="66" priority="44">
      <formula>AND(IF($Q24=2,1,0),IF($X24&lt;30,1,0))</formula>
    </cfRule>
    <cfRule type="expression" dxfId="65" priority="45">
      <formula>AND(IF($Q24=3,1,0),IF($X24&lt;30,1,0))</formula>
    </cfRule>
    <cfRule type="expression" dxfId="64" priority="46">
      <formula>AND(IF($Q24=3,1,IF($Q24=4,1,0)),IF($F24&lt;=85,1,0))</formula>
    </cfRule>
  </conditionalFormatting>
  <conditionalFormatting sqref="AI24">
    <cfRule type="expression" dxfId="63" priority="39">
      <formula>AND(IF(OR($Q24=1,$Q24=2),1,0),IF($X24&lt;=20,1,0))</formula>
    </cfRule>
    <cfRule type="expression" dxfId="62" priority="40">
      <formula>AND(IF($Q24=2,1,0),IF($X24&lt;30,1,0))</formula>
    </cfRule>
    <cfRule type="expression" dxfId="61" priority="41">
      <formula>AND(IF($Q24=3,1,0),IF($X24&lt;30,1,0))</formula>
    </cfRule>
    <cfRule type="expression" dxfId="60" priority="42">
      <formula>AND(IF($Q24=3,1,IF($Q24=4,1,0)),IF($F24&lt;=85,1,0))</formula>
    </cfRule>
  </conditionalFormatting>
  <conditionalFormatting sqref="AV25">
    <cfRule type="expression" dxfId="59" priority="37">
      <formula>AV25="X"</formula>
    </cfRule>
    <cfRule type="expression" dxfId="58" priority="38">
      <formula>AV25="후보"</formula>
    </cfRule>
  </conditionalFormatting>
  <conditionalFormatting sqref="AC25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25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25">
    <cfRule type="expression" dxfId="53" priority="28">
      <formula>AND(IF(OR($Q25=1,$Q25=2),1,0),IF($X25&lt;=20,1,0))</formula>
    </cfRule>
    <cfRule type="expression" dxfId="52" priority="29">
      <formula>AND(IF($Q25=2,1,0),IF($X25&lt;30,1,0))</formula>
    </cfRule>
    <cfRule type="expression" dxfId="51" priority="30">
      <formula>AND(IF($Q25=3,1,0),IF($X25&lt;30,1,0))</formula>
    </cfRule>
    <cfRule type="expression" dxfId="50" priority="31">
      <formula>AND(IF($Q25=3,1,IF($Q25=4,1,0)),IF($F25&lt;=85,1,0))</formula>
    </cfRule>
  </conditionalFormatting>
  <conditionalFormatting sqref="X25">
    <cfRule type="expression" dxfId="49" priority="24">
      <formula>AND(IF(OR($Q25=1,$Q25=2),1,0),IF($X25&lt;=20,1,0))</formula>
    </cfRule>
    <cfRule type="expression" dxfId="48" priority="25">
      <formula>AND(IF($Q25=2,1,0),IF($X25&lt;30,1,0))</formula>
    </cfRule>
    <cfRule type="expression" dxfId="47" priority="26">
      <formula>AND(IF($Q25=3,1,0),IF($X25&lt;30,1,0))</formula>
    </cfRule>
    <cfRule type="expression" dxfId="46" priority="27">
      <formula>AND(IF($Q25=3,1,IF($Q25=4,1,0)),IF($F25&lt;=85,1,0))</formula>
    </cfRule>
  </conditionalFormatting>
  <conditionalFormatting sqref="AI25">
    <cfRule type="expression" dxfId="45" priority="20">
      <formula>AND(IF(OR($Q25=1,$Q25=2),1,0),IF($X25&lt;=20,1,0))</formula>
    </cfRule>
    <cfRule type="expression" dxfId="44" priority="21">
      <formula>AND(IF($Q25=2,1,0),IF($X25&lt;30,1,0))</formula>
    </cfRule>
    <cfRule type="expression" dxfId="43" priority="22">
      <formula>AND(IF($Q25=3,1,0),IF($X25&lt;30,1,0))</formula>
    </cfRule>
    <cfRule type="expression" dxfId="42" priority="23">
      <formula>AND(IF($Q25=3,1,IF($Q25=4,1,0)),IF($F25&lt;=85,1,0))</formula>
    </cfRule>
  </conditionalFormatting>
  <conditionalFormatting sqref="AV26">
    <cfRule type="expression" dxfId="41" priority="18">
      <formula>AV26="X"</formula>
    </cfRule>
    <cfRule type="expression" dxfId="40" priority="19">
      <formula>AV26="후보"</formula>
    </cfRule>
  </conditionalFormatting>
  <conditionalFormatting sqref="AC26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26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26">
    <cfRule type="expression" dxfId="35" priority="9">
      <formula>AND(IF(OR($Q26=1,$Q26=2),1,0),IF($X26&lt;=20,1,0))</formula>
    </cfRule>
    <cfRule type="expression" dxfId="34" priority="10">
      <formula>AND(IF($Q26=2,1,0),IF($X26&lt;30,1,0))</formula>
    </cfRule>
    <cfRule type="expression" dxfId="33" priority="11">
      <formula>AND(IF($Q26=3,1,0),IF($X26&lt;30,1,0))</formula>
    </cfRule>
    <cfRule type="expression" dxfId="32" priority="12">
      <formula>AND(IF($Q26=3,1,IF($Q26=4,1,0)),IF($F26&lt;=85,1,0))</formula>
    </cfRule>
  </conditionalFormatting>
  <conditionalFormatting sqref="X26">
    <cfRule type="expression" dxfId="31" priority="5">
      <formula>AND(IF(OR($Q26=1,$Q26=2),1,0),IF($X26&lt;=20,1,0))</formula>
    </cfRule>
    <cfRule type="expression" dxfId="30" priority="6">
      <formula>AND(IF($Q26=2,1,0),IF($X26&lt;30,1,0))</formula>
    </cfRule>
    <cfRule type="expression" dxfId="29" priority="7">
      <formula>AND(IF($Q26=3,1,0),IF($X26&lt;30,1,0))</formula>
    </cfRule>
    <cfRule type="expression" dxfId="28" priority="8">
      <formula>AND(IF($Q26=3,1,IF($Q26=4,1,0)),IF($F26&lt;=85,1,0))</formula>
    </cfRule>
  </conditionalFormatting>
  <conditionalFormatting sqref="AI26">
    <cfRule type="expression" dxfId="27" priority="1">
      <formula>AND(IF(OR($Q26=1,$Q26=2),1,0),IF($X26&lt;=20,1,0))</formula>
    </cfRule>
    <cfRule type="expression" dxfId="26" priority="2">
      <formula>AND(IF($Q26=2,1,0),IF($X26&lt;30,1,0))</formula>
    </cfRule>
    <cfRule type="expression" dxfId="25" priority="3">
      <formula>AND(IF($Q26=3,1,0),IF($X26&lt;30,1,0))</formula>
    </cfRule>
    <cfRule type="expression" dxfId="24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6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2294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2295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7" t="s">
        <v>27</v>
      </c>
      <c r="Z3" s="12" t="s">
        <v>41</v>
      </c>
      <c r="AA3" s="12" t="s">
        <v>42</v>
      </c>
      <c r="AB3" s="12" t="s">
        <v>2295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2374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8"/>
      <c r="R4" s="108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9" t="str">
        <f>IF(E4="","",E4)</f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9" t="str">
        <f>IF(E5="","",E5)</f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20</v>
      </c>
      <c r="B6" s="10" t="s">
        <v>2375</v>
      </c>
      <c r="C6" s="88">
        <v>905</v>
      </c>
      <c r="D6" s="86">
        <v>79.3</v>
      </c>
      <c r="E6" s="87">
        <v>24</v>
      </c>
      <c r="F6" s="86">
        <v>59.8</v>
      </c>
      <c r="G6" s="17">
        <v>18</v>
      </c>
      <c r="H6" s="88">
        <v>240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61</v>
      </c>
      <c r="T6" s="5">
        <v>79</v>
      </c>
      <c r="U6" s="9"/>
      <c r="W6" s="86">
        <f>D6</f>
        <v>79.3</v>
      </c>
      <c r="X6" s="87">
        <f>E6</f>
        <v>24</v>
      </c>
      <c r="Y6" s="92">
        <f>H6</f>
        <v>240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7" t="str">
        <f>S6</f>
        <v>계</v>
      </c>
      <c r="AF6" s="77" t="str">
        <f>Q6&amp;"/"&amp;R6</f>
        <v>3/2</v>
      </c>
      <c r="AH6" s="20" t="str">
        <f>IF(A6="","",A6)</f>
        <v>단지명</v>
      </c>
      <c r="AI6" s="87">
        <f>IF(E6="","",E6)</f>
        <v>24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28</vt:i4>
      </vt:variant>
      <vt:variant>
        <vt:lpstr>이름이 지정된 범위</vt:lpstr>
      </vt:variant>
      <vt:variant>
        <vt:i4>50</vt:i4>
      </vt:variant>
    </vt:vector>
  </HeadingPairs>
  <TitlesOfParts>
    <vt:vector size="78" baseType="lpstr">
      <vt:lpstr>단지추출</vt:lpstr>
      <vt:lpstr>단지추출_가격표용</vt:lpstr>
      <vt:lpstr>동별가격표</vt:lpstr>
      <vt:lpstr>정보입력(KB)</vt:lpstr>
      <vt:lpstr>정보입력</vt:lpstr>
      <vt:lpstr>공덕동</vt:lpstr>
      <vt:lpstr>노고산동</vt:lpstr>
      <vt:lpstr>대흥동</vt:lpstr>
      <vt:lpstr>도화동</vt:lpstr>
      <vt:lpstr>마포동</vt:lpstr>
      <vt:lpstr>망원동</vt:lpstr>
      <vt:lpstr>상수동</vt:lpstr>
      <vt:lpstr>상암동</vt:lpstr>
      <vt:lpstr>서교동</vt:lpstr>
      <vt:lpstr>성산동</vt:lpstr>
      <vt:lpstr>신공덕동</vt:lpstr>
      <vt:lpstr>신수동</vt:lpstr>
      <vt:lpstr>신정동</vt:lpstr>
      <vt:lpstr>아현동</vt:lpstr>
      <vt:lpstr>연남동</vt:lpstr>
      <vt:lpstr>염리동</vt:lpstr>
      <vt:lpstr>용강동</vt:lpstr>
      <vt:lpstr>중동</vt:lpstr>
      <vt:lpstr>창전동</vt:lpstr>
      <vt:lpstr>토정동</vt:lpstr>
      <vt:lpstr>하중동</vt:lpstr>
      <vt:lpstr>현석동</vt:lpstr>
      <vt:lpstr>양식</vt:lpstr>
      <vt:lpstr>공덕동!Print_Area</vt:lpstr>
      <vt:lpstr>노고산동!Print_Area</vt:lpstr>
      <vt:lpstr>단지추출!Print_Area</vt:lpstr>
      <vt:lpstr>단지추출_가격표용!Print_Area</vt:lpstr>
      <vt:lpstr>대흥동!Print_Area</vt:lpstr>
      <vt:lpstr>도화동!Print_Area</vt:lpstr>
      <vt:lpstr>마포동!Print_Area</vt:lpstr>
      <vt:lpstr>망원동!Print_Area</vt:lpstr>
      <vt:lpstr>상수동!Print_Area</vt:lpstr>
      <vt:lpstr>상암동!Print_Area</vt:lpstr>
      <vt:lpstr>서교동!Print_Area</vt:lpstr>
      <vt:lpstr>성산동!Print_Area</vt:lpstr>
      <vt:lpstr>신공덕동!Print_Area</vt:lpstr>
      <vt:lpstr>신수동!Print_Area</vt:lpstr>
      <vt:lpstr>신정동!Print_Area</vt:lpstr>
      <vt:lpstr>아현동!Print_Area</vt:lpstr>
      <vt:lpstr>양식!Print_Area</vt:lpstr>
      <vt:lpstr>연남동!Print_Area</vt:lpstr>
      <vt:lpstr>염리동!Print_Area</vt:lpstr>
      <vt:lpstr>용강동!Print_Area</vt:lpstr>
      <vt:lpstr>중동!Print_Area</vt:lpstr>
      <vt:lpstr>창전동!Print_Area</vt:lpstr>
      <vt:lpstr>토정동!Print_Area</vt:lpstr>
      <vt:lpstr>하중동!Print_Area</vt:lpstr>
      <vt:lpstr>현석동!Print_Area</vt:lpstr>
      <vt:lpstr>공덕동!Print_Titles</vt:lpstr>
      <vt:lpstr>노고산동!Print_Titles</vt:lpstr>
      <vt:lpstr>단지추출!Print_Titles</vt:lpstr>
      <vt:lpstr>단지추출_가격표용!Print_Titles</vt:lpstr>
      <vt:lpstr>대흥동!Print_Titles</vt:lpstr>
      <vt:lpstr>도화동!Print_Titles</vt:lpstr>
      <vt:lpstr>마포동!Print_Titles</vt:lpstr>
      <vt:lpstr>망원동!Print_Titles</vt:lpstr>
      <vt:lpstr>상수동!Print_Titles</vt:lpstr>
      <vt:lpstr>상암동!Print_Titles</vt:lpstr>
      <vt:lpstr>서교동!Print_Titles</vt:lpstr>
      <vt:lpstr>성산동!Print_Titles</vt:lpstr>
      <vt:lpstr>신공덕동!Print_Titles</vt:lpstr>
      <vt:lpstr>신수동!Print_Titles</vt:lpstr>
      <vt:lpstr>신정동!Print_Titles</vt:lpstr>
      <vt:lpstr>아현동!Print_Titles</vt:lpstr>
      <vt:lpstr>양식!Print_Titles</vt:lpstr>
      <vt:lpstr>연남동!Print_Titles</vt:lpstr>
      <vt:lpstr>염리동!Print_Titles</vt:lpstr>
      <vt:lpstr>용강동!Print_Titles</vt:lpstr>
      <vt:lpstr>중동!Print_Titles</vt:lpstr>
      <vt:lpstr>창전동!Print_Titles</vt:lpstr>
      <vt:lpstr>토정동!Print_Titles</vt:lpstr>
      <vt:lpstr>하중동!Print_Titles</vt:lpstr>
      <vt:lpstr>현석동!Print_Titles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2022-06-27T12:47:46Z</dcterms:modified>
</cp:coreProperties>
</file>